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D:\NELSON CLAVIJO\Downloads\"/>
    </mc:Choice>
  </mc:AlternateContent>
  <xr:revisionPtr revIDLastSave="0" documentId="13_ncr:1_{90D6D171-A408-401F-808E-47941421072D}" xr6:coauthVersionLast="47" xr6:coauthVersionMax="47" xr10:uidLastSave="{00000000-0000-0000-0000-000000000000}"/>
  <bookViews>
    <workbookView xWindow="6108" yWindow="3708" windowWidth="17280" windowHeight="8880" firstSheet="3"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externalReferences>
    <externalReference r:id="rId7"/>
    <externalReference r:id="rId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58" l="1"/>
  <c r="C10" i="58"/>
  <c r="C9" i="58"/>
  <c r="U100" i="1" l="1"/>
  <c r="T6" i="6" s="1"/>
  <c r="U98" i="1"/>
  <c r="U99" i="1"/>
  <c r="U101" i="1"/>
  <c r="U87" i="1"/>
  <c r="U92" i="1"/>
  <c r="U89" i="1"/>
  <c r="U90" i="1"/>
  <c r="U91" i="1"/>
  <c r="R7" i="1"/>
  <c r="R8" i="1"/>
  <c r="R9" i="1"/>
  <c r="R10" i="1"/>
  <c r="S7" i="1"/>
  <c r="T7" i="1"/>
  <c r="T8" i="1"/>
  <c r="N4" i="2" s="1"/>
  <c r="T9" i="1"/>
  <c r="T10" i="1"/>
  <c r="U7" i="1"/>
  <c r="S8" i="1"/>
  <c r="U8" i="1"/>
  <c r="U9" i="1"/>
  <c r="U10" i="1"/>
  <c r="S9" i="1"/>
  <c r="S10" i="1"/>
  <c r="S98" i="1"/>
  <c r="S99" i="1"/>
  <c r="S100" i="1"/>
  <c r="S101" i="1"/>
  <c r="Q11" i="1"/>
  <c r="R11" i="1"/>
  <c r="S11" i="1"/>
  <c r="R13" i="1"/>
  <c r="S13" i="1"/>
  <c r="T13" i="1"/>
  <c r="U13" i="1"/>
  <c r="R14" i="1"/>
  <c r="S14" i="1"/>
  <c r="T14" i="1"/>
  <c r="T15" i="1"/>
  <c r="T16" i="1"/>
  <c r="P5" i="2" s="1"/>
  <c r="U14" i="1"/>
  <c r="U15" i="1"/>
  <c r="T5" i="2" s="1"/>
  <c r="U16" i="1"/>
  <c r="U5" i="2" s="1"/>
  <c r="R15" i="1"/>
  <c r="S15" i="1"/>
  <c r="S16" i="1"/>
  <c r="R16" i="1"/>
  <c r="R20" i="1"/>
  <c r="S20" i="1"/>
  <c r="T20" i="1"/>
  <c r="U20" i="1"/>
  <c r="R21" i="1"/>
  <c r="D6" i="2" s="1"/>
  <c r="S21" i="1"/>
  <c r="S22" i="1"/>
  <c r="S23" i="1"/>
  <c r="T21" i="1"/>
  <c r="T22" i="1"/>
  <c r="T23" i="1"/>
  <c r="U21" i="1"/>
  <c r="R22" i="1"/>
  <c r="R23" i="1"/>
  <c r="U22" i="1"/>
  <c r="U23" i="1"/>
  <c r="R30" i="1"/>
  <c r="R31" i="1"/>
  <c r="R32" i="1"/>
  <c r="R33" i="1"/>
  <c r="S30" i="1"/>
  <c r="T30" i="1"/>
  <c r="T31" i="1"/>
  <c r="T32" i="1"/>
  <c r="T33" i="1"/>
  <c r="U30" i="1"/>
  <c r="U31" i="1"/>
  <c r="U32" i="1"/>
  <c r="R7" i="2" s="1"/>
  <c r="U33" i="1"/>
  <c r="S7" i="2" s="1"/>
  <c r="S31" i="1"/>
  <c r="S32" i="1"/>
  <c r="S33" i="1"/>
  <c r="R36" i="1"/>
  <c r="C8" i="2" s="1"/>
  <c r="R37" i="1"/>
  <c r="R38" i="1"/>
  <c r="R39" i="1"/>
  <c r="S36" i="1"/>
  <c r="T36" i="1"/>
  <c r="T37" i="1"/>
  <c r="T38" i="1"/>
  <c r="T39" i="1"/>
  <c r="U36" i="1"/>
  <c r="S37" i="1"/>
  <c r="U37" i="1"/>
  <c r="U38" i="1"/>
  <c r="U39" i="1"/>
  <c r="S38" i="1"/>
  <c r="S39" i="1"/>
  <c r="R47" i="1"/>
  <c r="C9" i="2" s="1"/>
  <c r="R48" i="1"/>
  <c r="D9" i="2" s="1"/>
  <c r="R49" i="1"/>
  <c r="E9" i="2" s="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S5" i="4" s="1"/>
  <c r="U65" i="1"/>
  <c r="U5" i="4" s="1"/>
  <c r="F5" i="4"/>
  <c r="R68" i="1"/>
  <c r="S68" i="1"/>
  <c r="S69" i="1"/>
  <c r="S70" i="1"/>
  <c r="S71" i="1"/>
  <c r="T68" i="1"/>
  <c r="T69" i="1"/>
  <c r="T70" i="1"/>
  <c r="T71" i="1"/>
  <c r="U68" i="1"/>
  <c r="U6" i="4" s="1"/>
  <c r="U69" i="1"/>
  <c r="S6" i="4" s="1"/>
  <c r="U70" i="1"/>
  <c r="U71" i="1"/>
  <c r="R69" i="1"/>
  <c r="D6" i="4" s="1"/>
  <c r="R70" i="1"/>
  <c r="R71" i="1"/>
  <c r="R74" i="1"/>
  <c r="R76" i="1"/>
  <c r="R75" i="1"/>
  <c r="E7" i="4" s="1"/>
  <c r="R77" i="1"/>
  <c r="C7" i="4" s="1"/>
  <c r="S74" i="1"/>
  <c r="S75" i="1"/>
  <c r="S76" i="1"/>
  <c r="S77" i="1"/>
  <c r="T74" i="1"/>
  <c r="U74" i="1"/>
  <c r="U75" i="1"/>
  <c r="U76" i="1"/>
  <c r="U77" i="1"/>
  <c r="T75" i="1"/>
  <c r="T76" i="1"/>
  <c r="O7" i="4" s="1"/>
  <c r="T77" i="1"/>
  <c r="R84" i="1"/>
  <c r="R85" i="1"/>
  <c r="R86" i="1"/>
  <c r="R87" i="1"/>
  <c r="S84" i="1"/>
  <c r="T84" i="1"/>
  <c r="T85" i="1"/>
  <c r="T86" i="1"/>
  <c r="T87" i="1"/>
  <c r="P4" i="6" s="1"/>
  <c r="U84" i="1"/>
  <c r="R4" i="6" s="1"/>
  <c r="R10" i="6" s="1"/>
  <c r="S85" i="1"/>
  <c r="I4" i="6" s="1"/>
  <c r="S86" i="1"/>
  <c r="J4" i="6" s="1"/>
  <c r="S87" i="1"/>
  <c r="K4" i="6" s="1"/>
  <c r="U85" i="1"/>
  <c r="U86" i="1"/>
  <c r="R89" i="1"/>
  <c r="S89" i="1"/>
  <c r="S90" i="1"/>
  <c r="S91" i="1"/>
  <c r="J5" i="6" s="1"/>
  <c r="S92" i="1"/>
  <c r="T89" i="1"/>
  <c r="T90" i="1"/>
  <c r="T91" i="1"/>
  <c r="T92" i="1"/>
  <c r="R90" i="1"/>
  <c r="R91" i="1"/>
  <c r="R92" i="1"/>
  <c r="R98" i="1"/>
  <c r="R99" i="1"/>
  <c r="E6" i="6" s="1"/>
  <c r="R100" i="1"/>
  <c r="R101" i="1"/>
  <c r="D6" i="6" s="1"/>
  <c r="C6" i="6"/>
  <c r="T98" i="1"/>
  <c r="T101" i="1"/>
  <c r="T99" i="1"/>
  <c r="T100" i="1"/>
  <c r="R6" i="6"/>
  <c r="U6" i="6"/>
  <c r="R102" i="1"/>
  <c r="R103" i="1"/>
  <c r="R104" i="1"/>
  <c r="R105" i="1"/>
  <c r="C7" i="6"/>
  <c r="S102" i="1"/>
  <c r="T102" i="1"/>
  <c r="T103" i="1"/>
  <c r="T104" i="1"/>
  <c r="T105" i="1"/>
  <c r="U102" i="1"/>
  <c r="S103" i="1"/>
  <c r="S104" i="1"/>
  <c r="S105" i="1"/>
  <c r="U103" i="1"/>
  <c r="U104" i="1"/>
  <c r="U105" i="1"/>
  <c r="R7" i="6"/>
  <c r="E7" i="6"/>
  <c r="F7" i="6"/>
  <c r="R114" i="1"/>
  <c r="C8" i="6" s="1"/>
  <c r="R115" i="1"/>
  <c r="R116" i="1"/>
  <c r="R117" i="1"/>
  <c r="S114" i="1"/>
  <c r="S115" i="1"/>
  <c r="S116" i="1"/>
  <c r="S117" i="1"/>
  <c r="T114" i="1"/>
  <c r="U114" i="1"/>
  <c r="T8" i="6" s="1"/>
  <c r="D8" i="6"/>
  <c r="T115" i="1"/>
  <c r="T116" i="1"/>
  <c r="T117" i="1"/>
  <c r="U115" i="1"/>
  <c r="S8" i="6" s="1"/>
  <c r="U116" i="1"/>
  <c r="U117" i="1"/>
  <c r="U8" i="6"/>
  <c r="R122" i="1"/>
  <c r="C4" i="5" s="1"/>
  <c r="S122" i="1"/>
  <c r="T122" i="1"/>
  <c r="T123" i="1"/>
  <c r="T124" i="1"/>
  <c r="T125" i="1"/>
  <c r="U122" i="1"/>
  <c r="U4" i="5" s="1"/>
  <c r="U10" i="5" s="1"/>
  <c r="U125" i="1"/>
  <c r="U123" i="1"/>
  <c r="U124" i="1"/>
  <c r="R123" i="1"/>
  <c r="D4" i="5" s="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6" i="5" s="1"/>
  <c r="R135" i="1"/>
  <c r="R136" i="1"/>
  <c r="R137" i="1"/>
  <c r="U135" i="1"/>
  <c r="U136" i="1"/>
  <c r="R139" i="1"/>
  <c r="R140" i="1"/>
  <c r="R141" i="1"/>
  <c r="R142" i="1"/>
  <c r="S139" i="1"/>
  <c r="S140" i="1"/>
  <c r="S141" i="1"/>
  <c r="S142" i="1"/>
  <c r="K7" i="5" s="1"/>
  <c r="T139" i="1"/>
  <c r="U139" i="1"/>
  <c r="T140" i="1"/>
  <c r="U140" i="1"/>
  <c r="T141" i="1"/>
  <c r="T142" i="1"/>
  <c r="U141" i="1"/>
  <c r="T7" i="5" s="1"/>
  <c r="S5" i="6"/>
  <c r="R5" i="6"/>
  <c r="T7" i="2"/>
  <c r="F8" i="2"/>
  <c r="F6" i="2"/>
  <c r="E8" i="6"/>
  <c r="E5" i="4"/>
  <c r="T6" i="5"/>
  <c r="S6" i="5"/>
  <c r="F6" i="6"/>
  <c r="F5" i="2"/>
  <c r="C5" i="2"/>
  <c r="F8" i="6" l="1"/>
  <c r="T4" i="6"/>
  <c r="T10" i="6" s="1"/>
  <c r="R5" i="4"/>
  <c r="R5" i="2"/>
  <c r="T5" i="4"/>
  <c r="T7" i="6"/>
  <c r="F4" i="6"/>
  <c r="F10" i="6" s="1"/>
  <c r="R6" i="4"/>
  <c r="C4" i="4"/>
  <c r="U7" i="2"/>
  <c r="M5" i="2"/>
  <c r="S4" i="6"/>
  <c r="S10" i="6" s="1"/>
  <c r="C6" i="4"/>
  <c r="T4" i="2"/>
  <c r="T10" i="2" s="1"/>
  <c r="D4" i="2"/>
  <c r="M5" i="5"/>
  <c r="O6" i="6"/>
  <c r="M5" i="4"/>
  <c r="T9" i="2"/>
  <c r="E5" i="2"/>
  <c r="T5" i="6"/>
  <c r="N6" i="5"/>
  <c r="K4" i="5"/>
  <c r="U5" i="6"/>
  <c r="T6" i="4"/>
  <c r="F9" i="2"/>
  <c r="F10" i="2" s="1"/>
  <c r="C7" i="2"/>
  <c r="C6" i="2"/>
  <c r="D8" i="2"/>
  <c r="T4" i="5"/>
  <c r="T10" i="5" s="1"/>
  <c r="I4" i="4"/>
  <c r="M4" i="2"/>
  <c r="S6" i="6"/>
  <c r="M6" i="6"/>
  <c r="T6" i="2"/>
  <c r="F6" i="5"/>
  <c r="S7" i="4"/>
  <c r="D4" i="4"/>
  <c r="U8" i="2"/>
  <c r="P7" i="2"/>
  <c r="M4" i="6"/>
  <c r="F6" i="4"/>
  <c r="D5" i="4"/>
  <c r="T8" i="2"/>
  <c r="D5" i="2"/>
  <c r="E4" i="2"/>
  <c r="M6" i="2"/>
  <c r="P6" i="2"/>
  <c r="M7" i="2"/>
  <c r="O7" i="2"/>
  <c r="O8" i="2"/>
  <c r="N8" i="2"/>
  <c r="M8" i="2"/>
  <c r="M9" i="2"/>
  <c r="N5" i="2"/>
  <c r="O5" i="2"/>
  <c r="P7" i="5"/>
  <c r="M7" i="5"/>
  <c r="P5" i="5"/>
  <c r="O5" i="5"/>
  <c r="O4" i="5"/>
  <c r="P4" i="5"/>
  <c r="N4" i="5"/>
  <c r="N8" i="6"/>
  <c r="O7" i="6"/>
  <c r="M7" i="4"/>
  <c r="N6" i="4"/>
  <c r="M6" i="4"/>
  <c r="P6" i="4"/>
  <c r="N5" i="4"/>
  <c r="U4" i="4"/>
  <c r="U10" i="4" s="1"/>
  <c r="T4" i="4"/>
  <c r="T10" i="4" s="1"/>
  <c r="S4" i="4"/>
  <c r="S10" i="4" s="1"/>
  <c r="O5" i="6"/>
  <c r="M4" i="4"/>
  <c r="O4" i="2"/>
  <c r="H6" i="4"/>
  <c r="J5" i="4"/>
  <c r="K5" i="4"/>
  <c r="H4" i="4"/>
  <c r="K4" i="4"/>
  <c r="K10" i="4" s="1"/>
  <c r="H9" i="2"/>
  <c r="K9" i="2"/>
  <c r="I9" i="2"/>
  <c r="K5" i="6"/>
  <c r="J4" i="5"/>
  <c r="I4" i="5"/>
  <c r="H7" i="4"/>
  <c r="K7" i="4"/>
  <c r="I8" i="2"/>
  <c r="H7" i="6"/>
  <c r="J5" i="5"/>
  <c r="K5" i="5"/>
  <c r="I8" i="6"/>
  <c r="J7" i="5"/>
  <c r="H7" i="5"/>
  <c r="J10" i="6"/>
  <c r="I7" i="6"/>
  <c r="I7" i="4"/>
  <c r="J7" i="4"/>
  <c r="K7" i="6"/>
  <c r="J8" i="6"/>
  <c r="H4" i="6"/>
  <c r="I6" i="5"/>
  <c r="J6" i="5"/>
  <c r="I5" i="2"/>
  <c r="H4" i="2"/>
  <c r="K6" i="6"/>
  <c r="P4" i="2"/>
  <c r="I7" i="2"/>
  <c r="K6" i="2"/>
  <c r="H6" i="2"/>
  <c r="S5" i="2"/>
  <c r="H5" i="2"/>
  <c r="J5" i="2"/>
  <c r="I4" i="2"/>
  <c r="S9" i="2"/>
  <c r="U7" i="4"/>
  <c r="R6" i="2"/>
  <c r="R4" i="5"/>
  <c r="R10" i="5" s="1"/>
  <c r="N7" i="5"/>
  <c r="C5" i="5"/>
  <c r="C10" i="5" s="1"/>
  <c r="J7" i="6"/>
  <c r="N5" i="6"/>
  <c r="T7" i="4"/>
  <c r="F4" i="4"/>
  <c r="E4" i="4"/>
  <c r="O9" i="2"/>
  <c r="D7" i="2"/>
  <c r="I6" i="6"/>
  <c r="N6" i="2"/>
  <c r="K5" i="2"/>
  <c r="O5" i="4"/>
  <c r="P8" i="2"/>
  <c r="U6" i="2"/>
  <c r="P6" i="5"/>
  <c r="T5" i="5"/>
  <c r="H6" i="6"/>
  <c r="N7" i="4"/>
  <c r="F7" i="4"/>
  <c r="F10" i="4" s="1"/>
  <c r="O6" i="4"/>
  <c r="O4" i="4"/>
  <c r="N7" i="2"/>
  <c r="O6" i="2"/>
  <c r="K4" i="2"/>
  <c r="R9" i="2"/>
  <c r="E5" i="5"/>
  <c r="P4" i="4"/>
  <c r="K6" i="4"/>
  <c r="S4" i="5"/>
  <c r="S10" i="5" s="1"/>
  <c r="U6" i="5"/>
  <c r="N5" i="5"/>
  <c r="I5" i="5"/>
  <c r="R8" i="6"/>
  <c r="D4" i="6"/>
  <c r="N9" i="2"/>
  <c r="H8" i="2"/>
  <c r="J8" i="2"/>
  <c r="K7" i="2"/>
  <c r="R4" i="2"/>
  <c r="R10" i="2" s="1"/>
  <c r="U4" i="6"/>
  <c r="U10" i="6" s="1"/>
  <c r="R5" i="5"/>
  <c r="N6" i="6"/>
  <c r="U5" i="5"/>
  <c r="K8" i="6"/>
  <c r="J6" i="6"/>
  <c r="S7" i="6"/>
  <c r="R7" i="5"/>
  <c r="O6" i="5"/>
  <c r="M6" i="5"/>
  <c r="H6" i="5"/>
  <c r="K6" i="5"/>
  <c r="P8" i="6"/>
  <c r="U7" i="6"/>
  <c r="M7" i="6"/>
  <c r="I5" i="6"/>
  <c r="D7" i="4"/>
  <c r="I5" i="4"/>
  <c r="S8" i="2"/>
  <c r="H7" i="2"/>
  <c r="J4" i="2"/>
  <c r="H5" i="5"/>
  <c r="N7" i="6"/>
  <c r="N4" i="6"/>
  <c r="H5" i="4"/>
  <c r="O7" i="5"/>
  <c r="E6" i="4"/>
  <c r="S7" i="5"/>
  <c r="C6" i="5"/>
  <c r="M4" i="5"/>
  <c r="H8" i="6"/>
  <c r="P7" i="6"/>
  <c r="O4" i="6"/>
  <c r="P7" i="4"/>
  <c r="R7" i="4"/>
  <c r="J9" i="2"/>
  <c r="U4" i="2"/>
  <c r="U10" i="2" s="1"/>
  <c r="F4" i="2"/>
  <c r="O8" i="6"/>
  <c r="H4" i="5"/>
  <c r="I7" i="5"/>
  <c r="M8" i="6"/>
  <c r="P5" i="6"/>
  <c r="M5" i="6"/>
  <c r="H5" i="6"/>
  <c r="J6" i="4"/>
  <c r="P5" i="4"/>
  <c r="N4" i="4"/>
  <c r="J4" i="4"/>
  <c r="K8" i="2"/>
  <c r="R8" i="2"/>
  <c r="I6" i="2"/>
  <c r="J6" i="2"/>
  <c r="S4" i="2"/>
  <c r="S10" i="2" s="1"/>
  <c r="J7" i="2"/>
  <c r="S5" i="5"/>
  <c r="U7" i="5"/>
  <c r="E7" i="5"/>
  <c r="P6" i="6"/>
  <c r="C5" i="6"/>
  <c r="I6" i="4"/>
  <c r="R4" i="4"/>
  <c r="R10" i="4" s="1"/>
  <c r="U9" i="2"/>
  <c r="P9" i="2"/>
  <c r="S6" i="2"/>
  <c r="E8" i="2"/>
  <c r="E4" i="5"/>
  <c r="E5" i="6"/>
  <c r="D7" i="6"/>
  <c r="F5" i="6"/>
  <c r="D5" i="6"/>
  <c r="C4" i="6"/>
  <c r="E4" i="6"/>
  <c r="C5" i="4"/>
  <c r="E10" i="4"/>
  <c r="D7" i="5"/>
  <c r="F7" i="5"/>
  <c r="C7" i="5"/>
  <c r="E6" i="5"/>
  <c r="D6" i="5"/>
  <c r="D10" i="5" s="1"/>
  <c r="F5" i="5"/>
  <c r="D5" i="5"/>
  <c r="F4" i="5"/>
  <c r="E7" i="2"/>
  <c r="F7" i="2"/>
  <c r="E6" i="2"/>
  <c r="C4" i="2"/>
  <c r="D10" i="4" l="1"/>
  <c r="K10" i="5"/>
  <c r="J10" i="4"/>
  <c r="I10" i="4"/>
  <c r="C10" i="2"/>
  <c r="D10" i="2"/>
  <c r="H10" i="5"/>
  <c r="C10" i="4"/>
  <c r="M10" i="2"/>
  <c r="E10" i="5"/>
  <c r="P10" i="2"/>
  <c r="N10" i="2"/>
  <c r="O10" i="2"/>
  <c r="M10" i="5"/>
  <c r="O10" i="5"/>
  <c r="N10" i="5"/>
  <c r="P10" i="5"/>
  <c r="O10" i="6"/>
  <c r="M10" i="6"/>
  <c r="N10" i="4"/>
  <c r="M10" i="4"/>
  <c r="P10" i="4"/>
  <c r="O10" i="4"/>
  <c r="P10" i="6"/>
  <c r="N10" i="6"/>
  <c r="H10" i="4"/>
  <c r="K10" i="6"/>
  <c r="I10" i="6"/>
  <c r="I10" i="5"/>
  <c r="J10" i="5"/>
  <c r="H10" i="6"/>
  <c r="H10" i="2"/>
  <c r="I10" i="2"/>
  <c r="J10" i="2"/>
  <c r="K10" i="2"/>
  <c r="E10" i="6"/>
  <c r="E10" i="2"/>
  <c r="C10" i="6"/>
  <c r="D10" i="6"/>
  <c r="F10" i="5"/>
</calcChain>
</file>

<file path=xl/sharedStrings.xml><?xml version="1.0" encoding="utf-8"?>
<sst xmlns="http://schemas.openxmlformats.org/spreadsheetml/2006/main" count="916" uniqueCount="756">
  <si>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</si>
  <si>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</si>
  <si>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</si>
  <si>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</si>
  <si>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</si>
  <si>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</si>
  <si>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</si>
  <si>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</si>
  <si>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</si>
  <si>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</si>
  <si>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</si>
  <si>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</si>
  <si>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</si>
  <si>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</si>
  <si>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</si>
  <si>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</si>
  <si>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</si>
  <si>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</si>
  <si>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</si>
  <si>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</si>
  <si>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</si>
  <si>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</si>
  <si>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</si>
  <si>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</si>
  <si>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</si>
  <si>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</si>
  <si>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</si>
  <si>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</si>
  <si>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</si>
  <si>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</si>
  <si>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</si>
  <si>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</si>
  <si>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</si>
  <si>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</si>
  <si>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</si>
  <si>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</si>
  <si>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</si>
  <si>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</si>
  <si>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</si>
  <si>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</si>
  <si>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</si>
  <si>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</si>
  <si>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</si>
  <si>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</si>
  <si>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</si>
  <si>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</si>
  <si>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</si>
  <si>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</si>
  <si>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</si>
  <si>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</si>
  <si>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</si>
  <si>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</si>
  <si>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</si>
  <si>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</si>
  <si>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</si>
  <si>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</si>
  <si>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</si>
  <si>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</si>
  <si>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</si>
  <si>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</si>
  <si>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</si>
  <si>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</si>
  <si>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</si>
  <si>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</si>
  <si>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</si>
  <si>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</si>
  <si>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</si>
  <si>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</si>
  <si>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</si>
  <si>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</si>
  <si>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</si>
  <si>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</si>
  <si>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</si>
  <si>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</si>
  <si>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</si>
  <si>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</si>
  <si>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</si>
  <si>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</si>
  <si>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</si>
  <si>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</si>
  <si>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</si>
  <si>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</si>
  <si>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</si>
  <si>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</si>
  <si>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</si>
  <si>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</si>
  <si>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</si>
  <si>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</si>
  <si>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</si>
  <si>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</si>
  <si>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</si>
  <si>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</si>
  <si>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</si>
  <si>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</si>
  <si>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</si>
  <si>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</si>
  <si>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</si>
  <si>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</si>
  <si>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</si>
  <si>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</si>
  <si>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</si>
  <si>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</si>
  <si>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</si>
  <si>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</si>
  <si>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</si>
  <si>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</si>
  <si>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</si>
  <si>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</si>
  <si>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</si>
  <si>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</si>
  <si>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</si>
  <si>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</si>
  <si>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</si>
  <si>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</si>
  <si>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</si>
  <si>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</si>
  <si>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</si>
  <si>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</si>
  <si>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</si>
  <si>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</si>
  <si>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</si>
  <si>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</si>
  <si>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</si>
  <si>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</si>
  <si>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</si>
  <si>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</si>
  <si>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</si>
  <si>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</si>
  <si>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</si>
  <si>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</si>
  <si>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</si>
  <si>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</si>
  <si>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</si>
  <si>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</si>
  <si>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</si>
  <si>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</si>
  <si>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</si>
  <si>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</si>
  <si>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</si>
  <si>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</si>
  <si>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</si>
  <si>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</si>
  <si>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</si>
  <si>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</si>
  <si>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</si>
  <si>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</si>
  <si>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</si>
  <si>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</si>
  <si>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</si>
  <si>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</si>
  <si>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</si>
  <si>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</si>
  <si>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</si>
  <si>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</si>
  <si>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</si>
  <si>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</si>
  <si>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</si>
  <si>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</si>
  <si>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</si>
  <si>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</si>
  <si>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</si>
  <si>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</si>
  <si>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</si>
  <si>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</si>
  <si>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</si>
  <si>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</si>
  <si>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</si>
  <si>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</si>
  <si>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</si>
  <si>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</si>
  <si>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</si>
  <si>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</si>
  <si>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</si>
  <si>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</si>
  <si>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</si>
  <si>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</si>
  <si>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</si>
  <si>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</si>
  <si>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</si>
  <si>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</si>
  <si>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LOS PATIOS</t>
  </si>
  <si>
    <t>Institución Educativa La Garita</t>
  </si>
  <si>
    <t>NELSON ORLANDO CLAVIJO G.</t>
  </si>
  <si>
    <t>RECTOR</t>
  </si>
  <si>
    <t>DOCENTE</t>
  </si>
  <si>
    <t>SECRETARIA</t>
  </si>
  <si>
    <t xml:space="preserve">nelsonor10@hotmail.com </t>
  </si>
  <si>
    <t xml:space="preserve">rgonzalva@hotmail.com </t>
  </si>
  <si>
    <t xml:space="preserve">dailinvale@hotmail.com </t>
  </si>
  <si>
    <t xml:space="preserve"> DAYLIN CRUZ CAICEDO </t>
  </si>
  <si>
    <t>La institución cuenta con espacios que permiten la continua revisión y ajustes de su horizonte institucional en la que han participado acitvamente los miembros de la comunidad educativa, donde se establecieron los retos ambientales,tecnológicos, investigativos y humanisticos con la finalidad de ofrecer una educación de alta calidad que responda a los retos contemporáneos.</t>
  </si>
  <si>
    <t xml:space="preserve">Las metas propuestas son óptimas y alcanzables, partiendo de un enfoque inclusivo que posibilita dar respuesta a las necesidades de toda la comunidad educativa; especialmente de las poblaciones vulnerables encontradas en el contexto. </t>
  </si>
  <si>
    <t xml:space="preserve">La institución ha desarrollado un trabajo estructurado soportado en la experiencia de su cuerpo docente y directivo, que le ha permitido consolidar de manera estructural y continua empalmando las dos planeaciones estrategicas, sembrado futuro y creciendo alto, este trabajo se desarrolló con representantes de la comunidad educativa. </t>
  </si>
  <si>
    <t xml:space="preserve">Se cuenta con lineamientos bien definidos dentro de la planeación estratégica que permiten realizar evaluación y ajustes a los criterios para manejar la institución, fortalecidos con el trabajo en equipo y cooperación. </t>
  </si>
  <si>
    <t>La planeación estratégica con la que cuenta la institución educativa, le ha permitido consolidar planes y proyectos para alcanzarla, los cuales son medidos peridodicamente y ajustados y se desarrollan en equipos de trabajo.</t>
  </si>
  <si>
    <t>La misión y visión de la institución ha sido cosntruida en mesas de trabajo y se articulan con la planeación estrategica, lo cual ha permitido revisar y ajustar su estrategia pedagogica.</t>
  </si>
  <si>
    <t>PEI,  actas de reuniones, semanas de desarrollo institucional.</t>
  </si>
  <si>
    <t>La institución cuenta con lineamientos para el tratamiento de la información, prevalece la sistematización de la misma para realizar ajustes a los planes y proyectos.</t>
  </si>
  <si>
    <t>La plataforma institucional "WebColegios" y el drive institucional, los resultados de pruebas saber, de evaluación docente y de los proyectos.</t>
  </si>
  <si>
    <t xml:space="preserve">La institución educativa conforma su consejo directivo, se definen los lineamientos de trabajo y se reunen periodicamente según el cronograma establecido  para hacerle seguimiento al plan de trabajo. No obstante, hace falta un formato que de seguimiento y control al consejo para su continua mejora. </t>
  </si>
  <si>
    <t xml:space="preserve">El consejo académico se reune de acuerdo a las necesidades, cambios y requerimientos identificados, todos sus miembros aportan activamente. No obstante, hace falta un formato que de seguimiento y control al consejo para su continua mejora. </t>
  </si>
  <si>
    <t xml:space="preserve">Actas de comisión y una de promoción por curso, en cada sede. </t>
  </si>
  <si>
    <t>La institución cuenta con un comité de convivencia escolar que se reúne periódicamente; en él se atienden, direccionan y solucionan las situaciones que lo requieren.</t>
  </si>
  <si>
    <t xml:space="preserve">Actas de comité de convivencia. </t>
  </si>
  <si>
    <t>La institución educativa otorga los espacios y los tiempos para que el consejo estudiantil se reuna, sin embargo son encuentros esporádicos y no periódicos. En consecuecia, no se ha logrado una organización eficiente para la toma de decisiones.</t>
  </si>
  <si>
    <t>Actas de elección y conformación del consejo estudiantil.</t>
  </si>
  <si>
    <t>La institución educativa garantizó el espacio y dio asesoría para conformar la asamblea, sin embargo, esta no se reune ni cuenta con un plan de acción.</t>
  </si>
  <si>
    <t>Actas conformación asamblea de padres.</t>
  </si>
  <si>
    <t xml:space="preserve">La institución cuenta con un consejo de padres de familia. No obstante, este no se reune. </t>
  </si>
  <si>
    <t>Actas conformación del consejo de padres.</t>
  </si>
  <si>
    <t>La institución educativa se ha permitido habilitar instrumentos de comunicación interactivos logrando formar e informar de manera continua tanto a los miembros de la comunidad educativa como de la localidad y región.</t>
  </si>
  <si>
    <t xml:space="preserve">La institución educativa  teniendo en su ADN el trabajo en equipo ha logrado consolidar procesos para conquistar las metas propuestas para el año escolar 2023,  donde se han alcanzado grandes resultados meritorios que le han permitido consolidar como un referente a nivel municipal y departamental. </t>
  </si>
  <si>
    <t xml:space="preserve">La institución ha logrado socializar de manera municipal, departamental y nacional las por medio de proyectos, ambientales, emprendimiento, investigativos las experiencias significativas de los estudiantes en con el apoyo de sus docentes. </t>
  </si>
  <si>
    <t>El Foro Departamental de Educación; Aprender para Emprender;  reconocimiento de La Red Colombiana de Semilleros de Investigación al poyecto denominado “Caracterización de las aves: El Mielero y el Fruterito en el entorno próximo de La Garita perteneciente al Bosque Seco Tropical – BST. Municipio de Los Patios, Norte de Santander con  aval para representar a nuestro país en “Expociencias Guatemala 2023”. Desarrollo de Publicación científica en la revista  Mammalogy Notes ISSN 2382-3704, Dos décadas después; Primer registro fotográfico de la Guagua Loba Dinomys branickki (Rodentia: Dinomydae) en el departamento de Norte de Santander Freddy Alcides Baron Prieto, Carlos H. Cáceres-Martínez,  Karol Liseth Correa Hernández , José F. González-Maya.</t>
  </si>
  <si>
    <t>Se evidencia en cada una de las actividades y procesos, el sentido de pertenencia, apropiación y participación de los miembros de la Comunidad Educativa. La Institución es reconocida a nivel municipal y departamental, gracias a la consolidación de la misma.</t>
  </si>
  <si>
    <t xml:space="preserve">Los espacios físicos en las diferentes Sedes que pertenecen a la Institución Educativa, se encuentran aseados, ordenados, decorados. En su mayoria son amplios, bien dotados y cuidados. Sin embargo, requieren de señalización y de algunas adecuaciones. Por otro lado, es necesario que la alcaldía responda a tiempo ante las dificultades que se presenten en las sedes, relacionadas a los servicios públicos básicos como el agua o la energía. </t>
  </si>
  <si>
    <t xml:space="preserve">Cada una de las sedes,cuenta con espacios amplios, registro fotográfico y de video. Jornadas de aseo general. En la sede Corozal de la Institución Educativa se construyó una nueva aula y en la sede principal se construyó una sala de informática. </t>
  </si>
  <si>
    <t>La institución cuenta con un programa estructurado de inducción y acogida de los estudiantesa nuevos, apoyado en materiales y estrategias que se adaptan a condiciones y características de la comunidad educativa, se hace en una semana al inicio del año a todos los estudiantes nuevos y sus familias.</t>
  </si>
  <si>
    <t>La institución evalúa periódicamente cuáles son las actitudes de los estudiantes hacia el aprendizaje y realiza acciones para favorecerlas.</t>
  </si>
  <si>
    <t>Circulares para cada actividad, fotos, videos, actas de izadas de bandera, PPA ,estrategia de ABJ, cuadro de honor, jornadas de transversalidad, demás actividades y procesos. Colegio abierto, comisiones de evaluación.</t>
  </si>
  <si>
    <t>Manual de convivencia en medio digital (pag. Web)Actas adopciòn, actas de socializaciòn con estudiantes, actas de socialización con padres de familia.</t>
  </si>
  <si>
    <t>La institución hace una evaluación de sus actividades extracurriculares y su política de efectividad mediante reuniones con los docentes y directivos para proponer los correspondientes ajustes de acuerdo a sus dificultades.</t>
  </si>
  <si>
    <t>Feria de emprendimientos, feria institucional de proyectos de investigación, foro departamental y ruta ecológica. Registros fotográficos con las respectivas circulares de las diferentes actividades.</t>
  </si>
  <si>
    <t>Documentos entrega del PAE, circulares, transporte escolar, entrega kit escolar y uniformes, premiaciones de las diferentes actividades y proyectos en las que participan, servicio de orientación escolar, escuela de padres, transversalidad entre otros.</t>
  </si>
  <si>
    <t xml:space="preserve">Actas comité de convivencia, registros de remisiones a orientación escolar, observador del estudiante, citación a padres de familia. </t>
  </si>
  <si>
    <t>La institución cuenta con una ruta establecida para casos dificiles desde el aula de clase, u orientación escolar , de ser necesario se remite el caso a los estamentos externos para su tratamiento según su caracterización.</t>
  </si>
  <si>
    <t xml:space="preserve">Actas, circulares, documentos de remisión, observador del estudiante, actas de comité de convivencia de aula y comité de convivencia escolar. </t>
  </si>
  <si>
    <t>La institución educativa cuenta con mecanismos definidos que permiten realizar un intercambio de información entre los diferentes miembros de la comunidad educativa, como grupos de whatsapp,  tanto de coordinación como de los docentes titulares.</t>
  </si>
  <si>
    <t xml:space="preserve">Grupos de whatsapp. 
Actas de atención a padres de famila. Escuela de padres. 
</t>
  </si>
  <si>
    <t>La institución educativa cuenta con un mecanismo definido a traves de circulares y grupos de whathaspp donde se comunica y socializa la información referente al funcionamiento de la institución la cual permite resolver problemas de manera efectiva y oportuna.</t>
  </si>
  <si>
    <t>Grupos de whatsapp.
Circulares.</t>
  </si>
  <si>
    <t>Convenios interinstitcuionales.
Actas de reuniones.</t>
  </si>
  <si>
    <t>La institución cuenta con aliados estrategicos como Cemex, Cens, Ceramica Italia, Unión Vial del Río Pamplonita, alcaldia de los Patios que apoyan los diferentes proyectos   ambientales, investigativos y de culturales.</t>
  </si>
  <si>
    <t>La institución cuenta con estrategías que permiten la inclusión de estudiantes con dificultades de aprendizaje, se realiza ajustes a modelos pedagógicos a través del DUA y el PIAR</t>
  </si>
  <si>
    <t>Comisión de evaluación, emisión y atención de orientación escolar, reunión con docente de apoyo, capacitación docente y realización de PIAR, DUA involucrando a todos los docentes en el proceso.</t>
  </si>
  <si>
    <t xml:space="preserve">La institución cuenta con una política establecida para la atención de grupos étnicos que soliciten ingreso a la institución </t>
  </si>
  <si>
    <t>PEI VIGENCIA 2022-2025       Componente comunitario      Item 25</t>
  </si>
  <si>
    <t>Proyecto dirigido desde Orientación escolar                                                                  Evidencias fotográficas</t>
  </si>
  <si>
    <t>Proyecto dirigido desde Orientación escolar                                                                  Evidencias fotográficas Circulares.</t>
  </si>
  <si>
    <t>La institución cuenta con mecanismos de participación que brinda espacios a la comunidad educativa en general vinculando también al sector productivo, para lograr el mejoramiento y el desarrollo comunitario de la misma, ademas realiza el debido seguimiento y evaluación periodica con la finalidad de analizar, evaluar el proceso e implementar acciones de mejoramiento en caso de ser necesario.</t>
  </si>
  <si>
    <t xml:space="preserve">PEI, SIEE, Planeación estratégica, formatos de asistencias, foro, ruta ecológica, mañana de los mejores, actas de reunión por grado, actas de asamblea general, actas de colegio abierto y evidencias fotográficas en redes sociales de las actividades institucionales o realizadas por otras instituciones. </t>
  </si>
  <si>
    <t>La institución no cuenta con formatos, programas o rutas establecidas para el uso de la planta física cuando la comunidad lo requiere.</t>
  </si>
  <si>
    <t>No existe evidencia</t>
  </si>
  <si>
    <t xml:space="preserve">La institución tiene un documento estructurado que orienta el Servicio Social  Estudiantil Obligatorio (SSEO) donde cada estudiante propone y aplica su plan de trabajo pensado para la consolidación de su proyecto de vida junto con la contribución y mejoramiento de los lazos con la comunidad. </t>
  </si>
  <si>
    <t>Documento que describe las características del Servicio Social Estudiantil Obligatorio (SSEO), 21 proyectos desarrollados por los estudiantes contenidos en el drive institucional junto con los siguientes formatos: Formato de inscripción al SSEO, formato de aceptación al SSEO, formato de registro y control de asistencia al SSEO, formato de evaluación integral del SSEO, formato de certificación del SSEO y la respectiva evidencia fotográfica del proceso.</t>
  </si>
  <si>
    <t>Se tienen mecanismos donde participan todos los estudiantes y se aplican estrategias de evaluación de los mismos.</t>
  </si>
  <si>
    <t>Maratón de lectura, Concurso de Poesía, Oralidad, Ortografía, Talleres de Pensamiento Crítico, Foro Departamental, Ruta Ecológica, Semilleros de Investigación, PPA, Jornadas de Transversalidad (6), Olimpiadas de Matemáticas, Trabajo social, Plan lector, Feria Institucional de Proyectos de Investigación, presentación de proyectos a la redCOLSI.</t>
  </si>
  <si>
    <t>Existen en la Institución actas de conformación de la asamblea de padres de familia más no desarrollan sus funcionalidades.</t>
  </si>
  <si>
    <t>Actas de conformación desde el comité del gobierno escolar.</t>
  </si>
  <si>
    <t>La Institución tiene programas que permiten la participación de los padres de familia de forma directa, los cuales son evaluados periodicamente para plantear el proceso de mejoramiento contemplando sus necesidades y expectativas.</t>
  </si>
  <si>
    <t>PEI, estrategia ABJ, mañana de los mejores, día del logro, jornada de embellecimiento de las sedes, Feria Institucional de Proyectos de Investigación.</t>
  </si>
  <si>
    <t>Matrices de transversalidad                Evidencias fotográficas    Participaciones de instituciones externas Bosquejo del proyecto</t>
  </si>
  <si>
    <t>Existe en la Institución un proyecto dirigido desde orientación escolar el cual se desarrolla con los estudiantres de los grados sextos y séptimos.También se trabajan temáticas referentes en las jornadas de transversalidad y escuela de padres.</t>
  </si>
  <si>
    <t>Proyecto dirigido desde orientación escolar,    Evidencias fotográficas, Jornadas de transversalidad</t>
  </si>
  <si>
    <t>La institución no cuenta con planes de acción  frente a accidentes o desastres naturales.</t>
  </si>
  <si>
    <t xml:space="preserve">Planes de área completos y en ejecución. </t>
  </si>
  <si>
    <t xml:space="preserve">Planes de aula. Acta de jornadas de trabajo docente, Circulares. </t>
  </si>
  <si>
    <t>Las prácticas pedagógicas se desarrollan según el modelo constructivista de forma personal  articulando la transversalidad, los PPA y el ABJ. Estas son reforzadas mediante capacitaciones a los docentes y la participación en diferentes  eventos de capacitación. Se requiere una estrategia de seguimiento y control con el fin de determinar el mejoramiento del rendimiento académico en los estudiantes.</t>
  </si>
  <si>
    <t>Existen los planes de área de todas las asignaturas, los cuales están subidos en la págna web del colegio. Sin embargo se requiere de nuevo una revisión, hacer ajustes pertinentes  basados en la nueva plnaeación estratégica.</t>
  </si>
  <si>
    <t>Actas de convenios con entidades externas a la insitución, contratos con entidades externas como la alcaldia. Actas  de Consejo Directivo.</t>
  </si>
  <si>
    <t>Circulares internas, Formato de horario, formato de asistencia.</t>
  </si>
  <si>
    <t>La insitución implementa un horario de clases según directriz del Ministerio de Educación Nacional , realizando seguimiento a docentes y estudiantes para el cumplimiento efectivo del proceso.</t>
  </si>
  <si>
    <t>SIEE que sencuentra como anexo al PEI en medio digital y en la página web institucional. Actas de los diferentes consejos y jornadas de evaluación y capacitación.</t>
  </si>
  <si>
    <t xml:space="preserve">Los procesos de evaluación se desarrollan acordes al SIEE. Este documento requiere ser  revisado y ajustado, según las indicaciones nuevas del MEN y de los casos que se presentan en el contexto. </t>
  </si>
  <si>
    <t>SIEE, matrices de transversalidad, planes de área, proyectos PPA, ABJ, ABP</t>
  </si>
  <si>
    <t>Es necesario la revisión de los planes  de aula de los docentes para verificar su coherencia  con las áreas, grados y modalidades, asi como si están articulados  con los DUA y PIAR.  Y  por último si determina estretegias para el mejoramiento de competencias y habilidades de los estudiantes.</t>
  </si>
  <si>
    <t>Se cuenta con un acuerdo para desarrollar tarear escolares socializado en consejo académico con el fin de fortalecer  el proceso académica. Sin embargo no existe un segumiento y evalución al proceso.</t>
  </si>
  <si>
    <t>Documento orientador. Evidencias en los planes de aula de los docentes.</t>
  </si>
  <si>
    <t xml:space="preserve">Se cuenta con una persona encargada del préstamo de los diferentes recursos para el aprendizaje, pero no un manual de procedimiento para ello. Es necesario la realización de un inventario completo en cada sede, para optimizar estos recursos. </t>
  </si>
  <si>
    <t>Formato de prestamo.</t>
  </si>
  <si>
    <t>La institución realiza una organización escolar anual que facilita la distribución de tiempo y este es articulado con las actividades curriculares y  extracurriculares, ajustandose según corresponda a situaciones presentadas.</t>
  </si>
  <si>
    <t>Carta rectoral. Circulares de todas las actividades programadas.Cronograma de actividades. Actas de reuniones de docentes. Asignación académica</t>
  </si>
  <si>
    <t xml:space="preserve">Circulares sobre ABJ con los estudiantes y Padres  de familia. Circulares de capacitación sobre ABJ en lengua castellana y matemáticas.Planes de Aula y planes de área. Actas de las diversas actividades. </t>
  </si>
  <si>
    <t>Aunque la institución cuenta con  estrategias aplicables y evidenciadas en las practicas pedagógicas como: Planes de área y aula, de acuerdo al horario académico y asignación de carga académica estipulado en el PEI; no hay un proceso de segumiento a los mismos.</t>
  </si>
  <si>
    <t xml:space="preserve">No existe un mecanismo de seguimiento a la  planeación de clases la cual es considerada   una estrategia institucional y  se realiza de acuerdo a un formato de plan de clases. </t>
  </si>
  <si>
    <t xml:space="preserve">  Drive de cada docente con sus respectivas planeaciones.</t>
  </si>
  <si>
    <t xml:space="preserve">Circulares internas. Dirve personal de cada docente </t>
  </si>
  <si>
    <t>La institución realiza procesos de pedagógicos basados en la planeación estratégica CRECIENDO ALTO 2021-2025, incluye planeaciones como: ABJ, ABP y PPA. Es necesario un proceso de seguimiento a estos procesos y su incidencia en el mejoramiento del rendimiento académico de los estudiantes.</t>
  </si>
  <si>
    <t>El proceso de evaluación está comtemplado y definido en el SIEE, se requieren algunos ajustes al mismo teniendo en cuenta directrices nuevas y el contexto de las sedes.</t>
  </si>
  <si>
    <t xml:space="preserve">SIEE. Drive de cada docente. </t>
  </si>
  <si>
    <t>La institución realiza cuatro jornadas de colegio abierto(una por cada periodo) donde se le informa a cada Padre de Familia del cual su hijo(a) presenta dificultades en los procesos académicos. Al final de cada periodo se realiza una comisión de evaluación para dejar en acta los estudiantes con bajo rendimiento académico.</t>
  </si>
  <si>
    <t>Actas de colegio abierto con evidencia del desarrollo de cada una, 
acta de reuiniones de consejo académico.
Comision de evaluación en cada periodo escolar</t>
  </si>
  <si>
    <t>Los docentes desarrollan la aplicación de las pruebas  externas Evaluar para Avanzar  SABER 3° a 11°. Se requiere un  análisis  para  generar acciones que  fortalezcan los aprendizajes de los estudiantes.</t>
  </si>
  <si>
    <t>faltan circulares, acta de reuniones.</t>
  </si>
  <si>
    <t>Los docentes realizan el registro  de asistencia en sus planillas y algunos evidencian este reporte en la plataforma webcolegios, pero no se cuenta con un mecanismo de seguimiento para el control de inasistencia.</t>
  </si>
  <si>
    <t>Listas de control de asistencia,
página web colegio para registro
Informes al coordinador y orientadora escolar
Remisión de casos especiales en la página web colegios.</t>
  </si>
  <si>
    <t>El SIEE establece cómo se desarrollan las actividades de recuperación, nivelación anuales y de periodo. Es necesario la revisión del mismo y los alcances de este hasta el momento como estrategia de mejoramiento académico.</t>
  </si>
  <si>
    <t>circulares??</t>
  </si>
  <si>
    <t>Acompañamiento de orientadora escolar.
Docente de apoyo
Diseño de DUA ( Diseño Universal para el aprendizaje)
Registro de estudiantes con Bajo rendimiento académico.
Seguimiento PIAR( Plan Individual De acuerdo a los Ajustes Razonables).</t>
  </si>
  <si>
    <t>La institución cuenta con un seguimiento a estudiantes que presentan bajo rendimiento académico y problemas de aprendizaje. Hay una especialista que orienta y revisa la fomulación de los PIAR, pero es necesario fijar mecanismos que sean eficientes para el logro del mejoramiento del rendimiento académico</t>
  </si>
  <si>
    <t>Aunque existe alguns estrategias para fortalecer la comunicación con los egresados de la institución, es vital una revisión y mejoramiento a las mismas y poder establecer la consolidación de los egresados , la comunicación y vnculación de los mismos.</t>
  </si>
  <si>
    <t>Contactos en redes sociales, Facebook, WhatsApp, página Institucional.</t>
  </si>
  <si>
    <t>AÑO  2023</t>
  </si>
  <si>
    <t xml:space="preserve">Plataforma de SIMAT, fichas de matricula, pagina web en el portal webcolegios. Comunicado 024 del 16 de noviembre del 2023 </t>
  </si>
  <si>
    <t xml:space="preserve">Plataforma webcolegios. Actas de comisión y evaluación, actas de  comisiòn de evaluaciòn final, archivos firmados y drive institucional. </t>
  </si>
  <si>
    <t>Plataforma web colegios.  Actas de comisión evaluación. Video de consulta y descarga de boletin de notas. Actas de reuniòn en la que los  docentes explican  a padres de familia como realizar dicho proceso.</t>
  </si>
  <si>
    <t>Actas de consejo directivo, plan de compras, lista de proveedores, presupuesto.</t>
  </si>
  <si>
    <t xml:space="preserve">La institución tiene algunos
registros sobre la manera
cómo se están utilizando los
espacios físicos, pero éstos
son esporádicos y no están
sistematizados.                            </t>
  </si>
  <si>
    <t>La institución  no cuenta con un plan de mantenimiento preventivo de equipos, solo se realiza cuando estos sufren algùn daño.</t>
  </si>
  <si>
    <t>Sin evidencia</t>
  </si>
  <si>
    <t>La institucion no cuenta con un panorama de riesgos</t>
  </si>
  <si>
    <t>Acta de convenios, actas de PAE, actas de visitas de funcionarios Gobernación.</t>
  </si>
  <si>
    <t>La institución tiene una estrategia
definida para prestar
apoyos pertinentes a los estudiantes
que presentan bajo
desempeño académico o con
dificultades de interacción,
pero esta no es conocida ni
aplicada por todos, algunos docentes elaboran los DUA y PIAR.</t>
  </si>
  <si>
    <t>Formatos de remisiòn  de estudiantes a psicoorientaciòn. Formatos DUA, LOS PIAR.</t>
  </si>
  <si>
    <t>Los perfiles con que cuenta la institución se usan para la toma de decisiones en forma coherente y organizada.su uso en procesos de selección, solicitud e inducción del personal facilita el desempeño de las personas que se vinculan laboralmente a la institución</t>
  </si>
  <si>
    <t>Hoja de vida de cada docente, perfil en la página Web, asignación académica.</t>
  </si>
  <si>
    <t>La institución cuenta con una
estrategia organizada de inducción
de docentes y administrativos
nuevos.</t>
  </si>
  <si>
    <t>Invitaciones por parte de la secretaría, oferta de la secretaría de educación, certificados de capacitaciones por algunos docentes.</t>
  </si>
  <si>
    <t>La institución cuenta con procesos explícitos
para elaborar los horarios y los criterios para
realizar la asignación académica de los docentes,
y éstos se cumplen y se ajustan a la norma vigente.</t>
  </si>
  <si>
    <t>Circular de asignación académica, plan de estudios, horario laboral.Distribución de carga académica a todos los docentes.</t>
  </si>
  <si>
    <t>El personal vinculado está identificado con la
institución: comparte la filosofía, principios,
valores y objetivos y desarrolla sus funciones con calidad y compromiso</t>
  </si>
  <si>
    <t>Circular de actividades institucionales, asignación a proyectos transversales, asignación de buenos días, participación de los docentes en el desarrollo de dichas actividades institucionales, página en facebook y galería fotográfica.</t>
  </si>
  <si>
    <t>Los  PPA son muestra del trabajo que se desarrolla en la institución, los docentes titulares orientan el proceso y los estudiantes lo desarrollan.</t>
  </si>
  <si>
    <t>Manual de convivencia escolar, actas de Comité de convivencia en el Aula, actas. EPCA estratregias pedagógicas de convivencia en el aula.</t>
  </si>
  <si>
    <t>Plan de Compras
Presupuesto Anual
Informes Financieros 
Actas de Consejo Directivo
Acuerdos
Rendición de cuentas.</t>
  </si>
  <si>
    <t>Acta de Rendición de cuentas
Actas de Consejo Directivo
Presupuesto Anual
Informes Financieros Trimestrales</t>
  </si>
  <si>
    <t>La institución presenta los informes financieros a las autoridades competentes a nivel interno y externo  los cuales son una herramienta oprtuna para la revision  y la toma de decisiones en lo que respecta al manejo  los recursos.</t>
  </si>
  <si>
    <t>Rendición de cuentas por  año vigentes.Informe de auditoria de la SED</t>
  </si>
  <si>
    <t xml:space="preserve">Planeación Estratégica: "Creciendo Alto". Circular. No. 1 y No. 2 de Enero del 2023. Informe de Gestión, 11 de Enero 2023 </t>
  </si>
  <si>
    <t>La institución educativa cuenta con la definición y adopción de un proceso claro para atender a la población diversa , realiza ajustes que favorecen la inclusión de estudiantes zona de frontera, asi mismo, ofrece oportunidades atrayentes a la población rural y urbana, realiza DUA, PIAR. Es necesario un seguimiento a estos procesos, en especial a la ejecucióin de los PIAR.</t>
  </si>
  <si>
    <t xml:space="preserve">Capacitación de docentes en el manejo y construcción de DUA y PIAR liderado por la docente orientadora Mayelid Rincon,  acompañado de la Doctora delegada por la secretaria de educación para tal efecto. En consecuencia, los docentes en el año 2023 implementaron con calidad los procesos relacionados con la política inclusiva. Seguimiento de casos específicos de inclusión en las comisiones de evaluación. </t>
  </si>
  <si>
    <t xml:space="preserve">PEI, apartado 3.8 Planeación estrategica. Circular. No. 1 y No. 2 de Enero del 2023. Informe de Gestión, 11 de Enero 2023 </t>
  </si>
  <si>
    <t xml:space="preserve">Planeación estrategica creciendo alto 2021-2025. Actas de reuniones de los difrentes estametos de la institución. Circular. No.1, No. 2 y No. 3 de Enero del 2023. Informe de Gestión, 11 de Enero 2023 </t>
  </si>
  <si>
    <r>
      <t>El Aprendizaje Basado en la Investigación ha sido un eje central para la articulación de los plane y acciones institucionales, tales como  "Creciendo Alto 2021-2025</t>
    </r>
    <r>
      <rPr>
        <b/>
        <sz val="11"/>
        <color theme="1"/>
        <rFont val="Arial"/>
        <family val="2"/>
      </rPr>
      <t>"</t>
    </r>
    <r>
      <rPr>
        <sz val="11"/>
        <color theme="1"/>
        <rFont val="Arial"/>
        <family val="2"/>
      </rPr>
      <t>, el PPA, el ABJ; asimismo, fortalece la planificación de los planes de área.Circular Planeación Estratégica No.3-25-01-2023</t>
    </r>
  </si>
  <si>
    <t>La autoevaluación se realiza de manera periódica teniendo en cuenta diferentes instrumentos e insumos, con el propósito de obtener resultados veraces y mejorar continuamente.</t>
  </si>
  <si>
    <t xml:space="preserve">Acta de creación del Consejo Directivo. Actas de Consejo Directivo. </t>
  </si>
  <si>
    <t>Actas de reuniónes, circulares No.2  No. 5, No. 32, No. 34, Comunicado 03 del 21 de Julio 2023 para las semanas de desarrollo institucional, formatos de autoevalución y segumiento.</t>
  </si>
  <si>
    <t>Actas consejo académico, Revisiones  al SIEE y acuerdos.</t>
  </si>
  <si>
    <t xml:space="preserve">La comisión de evaluación y promoción se reune periódicamente respondiendo a la planeación al inicio del año escolar, se toman decisiones atendiendo a las individualidades de los estudiantes, sin embargo no es suficiente para dar solución a todas las problematicas identificadas, haciendo falta un acta unificada que reuna toda la información, para su posterior análisis y mejora. </t>
  </si>
  <si>
    <t>El personero estudiantil es elegido de forma democratica, la institución cuenta con la página web para este proceso, sin embargo en algunas sedes es deficiente. Su labor es muy pobre y no tiene un plan de trabajo.</t>
  </si>
  <si>
    <t>Actas de escrutinio, actas de posesión.</t>
  </si>
  <si>
    <t>Circulares, redes sociales institucionales, whatsapp institucional, grupos de whatsapp, drives institucionales, revista la Ceiba al día, web colegios y comunidad enjambre.</t>
  </si>
  <si>
    <t>Circulares y comunicados  durante el año.</t>
  </si>
  <si>
    <t>La institución educativa destaca de manera continua y permanente los logros obtenidos por los miembros de la comunidad, cuenta con un mecanismo para seleccionar los integrantes destacados que representan y enaltecen la institución sin embargo, se encuentra en construcción y ajustes al proceso de selección</t>
  </si>
  <si>
    <t xml:space="preserve">Se han realizado eventos tales como "la Mañana de los Mejores", Circular No. 34.  e Izadas de Banderas para el reconocimiento de logros. 
</t>
  </si>
  <si>
    <t>Ruta Ecológica, proyectos que tienen participación en semilleros de investigación (RedColsi), circulares para cada actividad, fotos, videos, actas de izadas de bandera, PPA,foro Departamental y demás actividades y procesos redes sociales. Circular 33 Ruta Ecológica.Redcolsi Cartagena, Circular 026 Foro Dptal</t>
  </si>
  <si>
    <t>registro fotográfico, actas,circular No. 6/2023</t>
  </si>
  <si>
    <t>El manual de convivencia, como un instrumento que promueve  la sana convivencia en la institución, ha sido construido y socializado con los padres de familia, ha tenido algunas actualizaciones y modificaciones según orientaciones de la secretaria de educación y aprobados por el Consejo directivo: Requiere una revisión y ajustes según las nuevas directrices y situaciones del contexto.</t>
  </si>
  <si>
    <t xml:space="preserve">La institución tiene un programa de estímulos y beneficios de bienestar para todos los estudiantes y se atienden casos especiales. Estos buscan fortalecer los ambientes de convivencia y aprendizaje en el proceso de formación en el plantel. </t>
  </si>
  <si>
    <t>La institución cuenta con el comite de convivencia, muchas veces lo utiliza para identificar y mediar conflictos. Las actividades programadas para fortalecer la convivencia cuentan con amplia participación de los distintos estamentosde la comunidad educativa a través de diferentes actividades como charlas y capacitaciones.</t>
  </si>
  <si>
    <t>La institución educativa ha logrado establecer alianzas estrategicas con diferentes entidades como UFPS, SENA, Normal María auxiliadora, y otros  que aportan recursos, tecnicos, económicos y humanisticos para desarrollar sus proyectos.</t>
  </si>
  <si>
    <t>La institución educativa cuenta con un proceso de matricula que responde a las necesidades de la comunidad educativa, se difunde en el grupos de titulatura en Whatsapp, cuenta con una circular  que explica el proceso de matricula. Se articula con la pagina web. Sin embargo, no existe el  manual de procedimiento donde este proceso esté claro y aprobado.</t>
  </si>
  <si>
    <t>La instiución educativa la Garita cuenta con un archivo digital contratado con la plataforma webcolegios que permite expedir constancias, circulares de manera àgil, se cuenta con un archivo físico organizado que reposa en la secretarìa del colegio. Sin embargo, no existe el  manual de procedimiento donde este proceso esté claro y aprobado.</t>
  </si>
  <si>
    <t>La institución dispone de un sistema ágil y
oportuno para la expedición de boletines de
calificaciones 
en la plataforma web colegios. Los estudiantes y padres de familia conocen el proceso para descargar e imprimir los boletines. Sin embargo, no existe el  manual de procedimiento donde este proceso esté claro y aprobado.</t>
  </si>
  <si>
    <t>actas de inducción a docentes y administrativos.Circular 06 del 2023</t>
  </si>
  <si>
    <t>La instituciòn cuenta con  un plan de compras anual, actas de consejo directivo, lista de proovedores, plan anual de gastos, se ejecutó en mantenimiento preventivo de la planta fìsica.</t>
  </si>
  <si>
    <t>Presupuesto.
Actas del  Consejo Directivo</t>
  </si>
  <si>
    <t>Circulares</t>
  </si>
  <si>
    <t>La institucion cuenta con un plan de compras anual y está acorde a plan estratégico</t>
  </si>
  <si>
    <t>Plan de compras anual vigencia 2023</t>
  </si>
  <si>
    <t>La instituciòn tiene un proceso establecido para garanterizar la adquisicion y distribuciòn oportuna de sumisnistros.</t>
  </si>
  <si>
    <t>Plan de adquisición y presupuesto</t>
  </si>
  <si>
    <t xml:space="preserve"> Se elabora el presupuesto anual teniendo en cuenta los  procedimientos establecidos y  las necesidades de cada sede asi como  las actividades
y metas contenidas  en el Plan Operativo Anual, </t>
  </si>
  <si>
    <t>La institución tiene todos los soportes e informes financieros debidamente organizados y actualizados cumpliendo a cabalidad con los requisitos de la Secretaria de Educaciòn Departamental  y su gestion aporta informacion oportuna para la toma de decisiones.</t>
  </si>
  <si>
    <t>La institución  cuenta con estados financieros que respaldan su gestion y a su vez se revisan periodicamente  cumpliendo con la planeacion financiera y contable requerida por la Secretaria Departamental.</t>
  </si>
  <si>
    <t>La insitución tiene ajustados los mecanismos para atender las necesidades que requieren los estudiantes conoce su entorno y procura el mejoramiento constante para contribuir a su formación integral, sin embargo, aunque cada docente realiza su autoevaluación respecto a los procesos que lleva a cabo con sus estudiantes, falta consolidar una estrategia de evaluación global que permita conocer los resultados de forma general.</t>
  </si>
  <si>
    <t xml:space="preserve">Mapeo de la zona,                                                Jornadas de transversalidad Actividades socioculturales de integración. Estrategia ABJ con estudiantes y padres de familia.       </t>
  </si>
  <si>
    <t>La institución cuenta con diversos proyectos transversales  y otros proyectos que se orientan a fortalecer la fomación integral del estudiant.</t>
  </si>
  <si>
    <t>La institución cuenta con el programa de escuela de padres dirigido desde orientación escolar, el cual es evaluado periódicamente dando respuesta a las inquietudes de temas especificos de los padres de familia abordados según la organización del cronograma prestablecido.</t>
  </si>
  <si>
    <t>La institución cuenta con lineamientos
que permiten que sus
integrantes opten por procesos
de formación en coherencia
con el PEI y con las necesidades
detectadas.Es necesario fijar un programa de formació  y capacitación.</t>
  </si>
  <si>
    <t>La  institución tiene definida una estrategia de reconocimiento a todo el personal, estableciso en el SIEE, el cual es  resaltado cada año en la mañana de los mejores.</t>
  </si>
  <si>
    <t>Registros fotográficos,  circular 035  de 2023,  mañana de los mejores</t>
  </si>
  <si>
    <t xml:space="preserve">Los PPA desarrollados ´por cada grado, evidencias fotograficas de la ruta ecológica, pòster y revista </t>
  </si>
  <si>
    <t>Semana de valores. Actividades desarrolladas en la semana de desarrollo institucional.</t>
  </si>
  <si>
    <t>Tanto el personero y consejo estudiantil como la asamblea y el consejo  de padres, requieren de una mejor organización de sus funciones, plan de acción estructurado y ejecutado con un sistema de seguimiento al mismo.</t>
  </si>
  <si>
    <t xml:space="preserve">Existe una planeación estratégica sólida y estructurada. La Comunidad educativa conoce y se apropia de este, fortleciendo el horizonte institucional. Ninguna acción o estrategia está desarticulada de este. </t>
  </si>
  <si>
    <t>Se cuenta con una persona encargada del préstamo de los diferentes recursos para el aprendizaje, pero no un manual de procedimiento para ello. Es necesario la realización de un inventario completo en cada sede, para optimizar estos recursos.</t>
  </si>
  <si>
    <t xml:space="preserve">Es vital la revisión y socialización de  medidas administrativas 
para la dotación, el uso y el mantenimiento
de los recursos para
el aprendizaje. La consecución de algunos recursos fueron adquiridos mediante dotación de entidades por convenio o gestión directiva. </t>
  </si>
  <si>
    <t>Existen planes de área completos y articulados; estos son fortalecidos con buenas práticas pedagógicas como el ABJ, la transversalidad, PPA y otros.</t>
  </si>
  <si>
    <t xml:space="preserve">La institución tiene algunos
registros sobre la manera
cómo se están utilizando los
espacios físicos, pero éstos
son esporádicos y no están
sistematizados. </t>
  </si>
  <si>
    <t>La institución  no cuenta con un plan de mantenimiento preventivo de equipos, solo se realiza cuando estos sufren algùn daño</t>
  </si>
  <si>
    <t>La institucion no cuenta con un panorama de riesgos.La institución realiza esporádicamente
algunas actividades
orientadas a la integración y
bienestar del personal vinculado, no existe un programa de bienestar.</t>
  </si>
  <si>
    <t>Existe un sistema de matricula, archivo digital y sistema de calificaciones.</t>
  </si>
  <si>
    <t>Eiste un proceso contable eficiente y organizado.</t>
  </si>
  <si>
    <t>La institución trabaja temáticas en las jornadas de transversalidad y hay un bosquejo sobre el planteamiento del proyecto pero no se ha puesto en práctica.</t>
  </si>
  <si>
    <t>No existe un plan de riesgos general y específico de cada sede.</t>
  </si>
  <si>
    <t>La institución no cuenta con planes de acción  frente a accidentes o desastres naturales</t>
  </si>
  <si>
    <t>MYRIAM ORTEGA QUNTERO</t>
  </si>
  <si>
    <t>La misión, la visión y los principios institucionales se encuentran claramente definidos, son conocidos por la comunidad educativa mediante divulgación constante y se realiza revisión periódica.</t>
  </si>
  <si>
    <t>Circular 03 de enero 18 de 2024: semana de inducción de estudiantes; Circular 07 de enero 29 de 2024: Asamblea de padres de familia</t>
  </si>
  <si>
    <t>Capacitación docente para una educación inclusiva, planeación estratégica, actas y circular. No. 1 y No. 2 de Enero del 2023. Informe de Gestión, 11 de Enero 2023; circular 08 de febrero 1 de 2024: Rendición de cuentas</t>
  </si>
  <si>
    <t xml:space="preserve">Se realiza evaluación periódica del cumplimiento de las metas institucionales, lo que permite realizar ajustes y reorientar los diferentes aspectos de la gestión institucional. </t>
  </si>
  <si>
    <t>Circular 04 de enero 19 de 2024: Planeación estratégica: Informe de gestión 2024</t>
  </si>
  <si>
    <t>Existen lineamientos claros, definidos y conocidos para el direccionamiento institucional, ajustando los procesos de acuerdo a sus avances o dificultades mediante el trabajo constante en equipo</t>
  </si>
  <si>
    <t xml:space="preserve">El consejo directivo es completamente funcional se reúne de acuerdo con un cronograma establecido y sesiona con el aporte de todos sus miembros </t>
  </si>
  <si>
    <t>Libro de Actas del Consejo Directivo</t>
  </si>
  <si>
    <t>El Consejo Académico se encuentra conformado de acuerdo a los lineamientos de ley, se reúne de acuerdo a un cronograma elaborado por el rector y toma decisiones sobre todos los procesos académicos y se establecen compromisos a los cuales se les hace seguimiento</t>
  </si>
  <si>
    <t>Actas de Consejo Académico, aportes al SIEE consignados en el drive institucional</t>
  </si>
  <si>
    <t>Actas de elección de Personero estudiantil</t>
  </si>
  <si>
    <t>La asamblea de padres de familia fue convocada por las directivas de la institución, se generaron los espacios para su conformación pero no se reúnen ni participan de ninguna manera en el desarrollo de actividades institucionales</t>
  </si>
  <si>
    <t xml:space="preserve">Acta de conformación de asamblea de padres </t>
  </si>
  <si>
    <t xml:space="preserve">El consejo de padres se encuentra conformado pero no se reúne y mucho meos toma decisiones </t>
  </si>
  <si>
    <t>Acta de conformación del Consejo de padres de familia</t>
  </si>
  <si>
    <t>La institución utiliza diferentes medios para comunicar y mantener al tanto de las actividades a cada uno de los estamentos de la comunidad educativa en el proceso de mejoramiento institucional de acuerdo a las posibilidades y necesidades de las familias.</t>
  </si>
  <si>
    <t>La institución cuenta con un programa que estimula y reconoce los logros de los docentes, administrativos, padres de familia y estudiantes y se realizan seguimientos y ajustes necesarios para su mejoramiento</t>
  </si>
  <si>
    <t>Circular 36 de octubre 28 de 2024: Organización de la mañana de los mejores; uso del whatsapp institucional para reconocimientos, Jornadas de los buenos días, actas de desarrollo de las jornadas de transversalidad</t>
  </si>
  <si>
    <t>La institución se preocupa porque los miembros de la  comunidad se apropie del direccionamiento estratégico y realiza acciones para lograr dicha apropiación.</t>
  </si>
  <si>
    <t>Apoyo y seguimiento por parte de la funcionaria de la SED departamental para el diligenciamiento e implementación de los PIAR, Desarrollo de la Semana Institucional de los valores, se necesita mayor celeridad en la culminación de los PIAR y su cargue en la plataforma institucional</t>
  </si>
  <si>
    <t xml:space="preserve">Documento "Formar en y con valores"; Circulalr 29 de spetiembre 4 "III Semana de los valores; Circular 25 del Juli0 25 de 2024: "Exprésate como quieras pero hazlo bien"; Circular 36 de octubre 28 de 2024: Mañana de los mejores; Formatos de evaluación de las Jornadas de transversalidad; Drive institucional con los PIAR elaborados </t>
  </si>
  <si>
    <t>La institución cuenta con la fortaleza de su planeación estratégica y se evalúan periódicamente la articulación de los planes, proyectos y acciones en la búsqueda del mejoramiento a través de ajustes necesarios para lograrla, mediante trabajo en equipo.</t>
  </si>
  <si>
    <t>Circulares 1,2 32: Semanas de desarrollo institucional; Documento Planeación estratégica 2021-2025; Circulares para organización de diferentes eventos con direccionamientos claros y precisos para el trabajo en equipo: Rendición de cuentas institucional, Walking Free, Maratón de lectura, Concurso de ortografía, Debates de pensamiento crítico, Olimpiadas matemáticas, Concurso fotografía matemática; Conformación de Red de colegios ambientales, Socialización de proyectos PPA, Ruta ecológica, Jornadas de transversalidad, Organización matrícula, Jornadas de ABJ, Jornadas de Colegio abierto</t>
  </si>
  <si>
    <t>Existe coherencia entre la planeación estratégica institucional, la misión, visión y principios con la estrategia pedagógica y se realizan los ajustes pertinenentes.</t>
  </si>
  <si>
    <t>Circular 04 de enero 19 de 2024: Documento Planeación estratégica 2021-2025 "Creciendo alto", Documento Plan de fortalecimiento académico año 2024</t>
  </si>
  <si>
    <t>Proyecto Educativo Institucional, Actas de reuniones de docentes, Actas de Consejos Académicos, Documento Plan de fortalecimiento académico, Circular organización Jornadas de ABJ, Circular 18 de febrero 29: Organización Walking free</t>
  </si>
  <si>
    <t>La institución utiliza la información interna y externa para evaluar los resultados de sus planes y programas de trabajo y se toman las medidas oportunas y pertinentes para ajustar lo que no está funcionando bien</t>
  </si>
  <si>
    <t>La plataforma institucional "WebColegios" y el drive institucional, los resultados de pruebas Saber, Drive de evaluación docente</t>
  </si>
  <si>
    <t>La autoevaluación se realiza de acuerdo a los lineamientos de ley, organizando los grupos de trabajo y siguiendo los procedimientos e instrumentos establecidos para realizar la autoevaluación integral y se realizan ajustes y mejoras del proceso</t>
  </si>
  <si>
    <t>Formato de autoevaluación; Formato D02.03.F01 VS Seguimiento al PMI; Circular 33 de Noviembre 25 de 2024</t>
  </si>
  <si>
    <t xml:space="preserve">Se promueve la participación de los padres de familia en procesos de acuerdo con los grandes propósitos institucionales.
Se evalúan estos mecanismos e instancias de participación y el proceso de mejoramiento contempla sus necesidades y expectativas </t>
  </si>
  <si>
    <t>Se ha han promovido la conformación tanto de la asamblea de padres como del consejo, pero no se ha consolidado como ente jurídico</t>
  </si>
  <si>
    <t>Acta de conformación de la Asamblea de padres. Acta de conformación del Consejo de padres</t>
  </si>
  <si>
    <t>Circular 08 de Febrero 1 de 2024: Rendición de cuentas, Circular 18 de febrero 29 de 2024: Actividad Walking Free, Circular 23 de mayor 31 de 2024: Circular  ABJ, Circular 33 de octubre 22 de 2024: Socialización PPA Ruta ecológica, Circular 34 de octubre 24 de 2024: Embellecimiento punto Corazones verdes, Circular 36 de octubre 28 de 2024: Ceremonia Mañana de los Mejores</t>
  </si>
  <si>
    <t>Se cuenta con un proceso de matrícula ágil y oportuno donde se informa oportunamente acerca de fechas y requisitos necesarios, que tiene en cuenta las
necesidades de los estudiantes y los padres de familia y  es reconocido por la comunidad educativa.</t>
  </si>
  <si>
    <t>Plataforma de SIMAT, fichas de matricula, pagina web en el portal webcolegios, Comunicado 01 de enero 10 de 2024, Circular 30 de septiembre 10 de 2024, Documento Proceso de matrícula de estudiantes antiguos, noviembre 22 de 2024, Uso del whatsapp institucional</t>
  </si>
  <si>
    <t xml:space="preserve">La institución cuenta con un sistema de archivo digital y en físico que le permite disponer de la información de los
estudiantes de todas las sedes, así como expedir constancias y certificados de manera ágil, confiable y oportuna. Se debe actualizar la información de algunos años en los que se presentó deterioro de la información </t>
  </si>
  <si>
    <t xml:space="preserve">Plataforma webcolegios. Actas de comisión y evaluación, actas de  comisiòn de evaluaciòn final y drive institucional. </t>
  </si>
  <si>
    <t>La institución dispone de un sistema ágil y oportuno para la expedición de boletines de
calificaciones y cuenta con los sistemas de control necesarios para garantizar la consistencia
de la información.  Se están implementando acciones para su ajuste y mejoramiento</t>
  </si>
  <si>
    <t>Plataforma web colegios.  Video de consulta y descarga de boletin de notas. Actas de reuniòn en la que los  docentes explican  a padres de familia como realizar dicho proceso.</t>
  </si>
  <si>
    <t>La comisión de evaluación y promoción se reúne de acuerdo a lo estipulado en la planeación institucional , toma las decisiones pertinentes y ajustados al SIEE y apoya la definición de políticas institucionales de evaluación que favorece a la diversidad de la población.</t>
  </si>
  <si>
    <t>Actas de evaluación de cada periodo por grados y por sedes, Actas de promoción final de los estudiantes por grados y por sedes, Drive institucional</t>
  </si>
  <si>
    <t xml:space="preserve">El Personero estudiantil se eligió democráticamente con la participación activa de los estudiantes mediante votación por la plataforma webcolegios y mediante voto en físico en las sedes en las cuales el servicio de internet no existe. Falta mayor nivel de participación del Personero en la toma de decisiones así como en el nivel de compromiso tal cual el cargo lo exige, de los elegidos </t>
  </si>
  <si>
    <t>El consejo estudiantil se encuentra conformado y fue elegido democráticamente, pero se reúne en forma esporádica
para deliberar y tomar las decisiones que le corresponden.</t>
  </si>
  <si>
    <t>Actas de elección y conformación del Consejo estudiantil</t>
  </si>
  <si>
    <t>Programa contable  TNS soportes de ingreso y egresos 
Informes financieros Trimestrales  Circular Rendición de cuentas</t>
  </si>
  <si>
    <t>Programa contable  TNS soportes de ingreso y egresos. Informes financieros Trimestrales  Circular 08 de febrero 1: Rendición de cuentas</t>
  </si>
  <si>
    <t xml:space="preserve">La contabilidad se lleva a cabo de acuerdo a los lineamientos de ley; los informes financieros se elaboran y se presentan dentro de los plazos establecidos a las entidades correspondientes y se usan para el control financiero y para la toma de decisiones en el corto, mediano y largo plazo.
</t>
  </si>
  <si>
    <t>La institución cuenta con una política de investigaciones y ha desarrollado planes para la divulgación del conocimiento generado entre
sus miembros y se realizan acciones para buscar fuentes de financiación</t>
  </si>
  <si>
    <t xml:space="preserve">PPA elaborados y ejecutados, Donación de insumos para laboratorio de la media técnica por parte de Cemex, Financiación por parte de la alcaldía a final de RedColsi nacional </t>
  </si>
  <si>
    <t>La institución realiza esporádicamente algunas actividades orientadas a la integración y bienestar del personal vinculado, no existe un programa de bienestar.</t>
  </si>
  <si>
    <t>El proceso de evaluación de docentes, directivos
y personal administrativo permite la implementación
de acciones de mejoramiento y de desarrollo profesional.</t>
  </si>
  <si>
    <t>El proceso de evaluación de docentes, directivos y personal administrativo se realiza de forma adecuada cumpliendo con los tiempos y el compromison requerido para ello permite la implementación de acciones de mejora y de desarrollo profesional. Es es conocido por la comunidad y cuenta con un respaldo amplio de los miembros de la institución</t>
  </si>
  <si>
    <t>formato de evaluación docente. Calendario escolar. Resultados de la evaluación de desempeño de cada docente, página de la secretaría.</t>
  </si>
  <si>
    <t>Calendario escolar, Formatos de evaluación de desempeño docente, Drive institucional</t>
  </si>
  <si>
    <t>La institución revisa periódicamente su sistema de seguimiento académico y realiza los ajustes
correspondientes, con el propósito de mejorarlo.</t>
  </si>
  <si>
    <t>SIEE, calendario escolar, Actas de Consejo Académico, Actas de Jornadas de Colegio abierto, Actas de comisiones por periodos</t>
  </si>
  <si>
    <t>Documento Plan de divulgación de la Planeación estratégica 2021-2025</t>
  </si>
  <si>
    <t>Documento Institucional Comparativo pruebas saber 11, Documento Plan de fortalecimiento académico año 2024</t>
  </si>
  <si>
    <t xml:space="preserve">Los perfiles se encuentran bien definidos, son coherentes con el PEI y con la normatividad
vigente; se realiza inducción al personal que ingresa, sin embargo, las solicitudes en los procesos de selección no son tenidos en cuenta por la entidad departamental en los procesos de selección  </t>
  </si>
  <si>
    <t>La institución cuenta con mecanismos para evaluar las formas y demandas de participación del estudiantado; se hace ecos a esas demandas y se crean espacios para promover alternativas de participación como respuesta a ellas</t>
  </si>
  <si>
    <t>La institución cuenta con un programa de adecuación, accesibilidad y embellecimiento
de su planta física, y éste cuenta con la ayuda de la comunidad educativa.esta actividad se desarrolla en la sede de Torcoroma.</t>
  </si>
  <si>
    <t>Circular 05 de enero 29 de 2024: Concurso de oralidad, Circular 09 de 19 de febrero de 2024: Maratón de lectura, Circular 18 de febrero de 2024: Actividad Walking free, Circular 21 de mayo 20 de 2024: Debates de pensamiento, Circular 23 de mayo 31 de 2024: Desarrollo de clausura interclases, Circular 25 de julio 25: "Exprésate como quieras pero hazlo bien"</t>
  </si>
  <si>
    <t>La institución cuenta con programas para la prevención de riesgos físicos, que hacen parte del proyecto transversal de Movilidad vial segura  y son coherentes con el PEI.</t>
  </si>
  <si>
    <t xml:space="preserve">Documento Cronograma de transversalidad, Documento Proyecto de movilidad vial segura </t>
  </si>
  <si>
    <t>La institución cuenta con algún plan de acción frente a accidentes o desastres naturales solamente para algunas sedes o ciertos riesgos; al estado de la infraestructura física se le hacen monitoreos esporádicos.</t>
  </si>
  <si>
    <t>El presupuesto de la institución se elabora teniendo en cuenta las necesidades de las sedes de acuerdo con las actividades y metas establecidas en el Plan Operativo Anual. Además, el plan de ingresos y egresos está relacionado con los flujos de caja.</t>
  </si>
  <si>
    <t>Actas de reuniones Consejo Directivo, Plan de compras teniendo en cuenta el PEI</t>
  </si>
  <si>
    <t>Se realiza seguimiento y evaluación de los procesos de recaudo de ingresos y de realización de los gastos;
dicha información se utiliza ´para retroalimentar la planeación financiera que sirva para el apoyo a la toma de decisiones</t>
  </si>
  <si>
    <t>Plataforma SECOP II, Actas de Consejo Directivo; Evento de Rendición de cuentas, informes a Procuraduría, Informe trimestral SED Norte de Santander</t>
  </si>
  <si>
    <t>Informes a SED Norte de Santander, Declaración DIAN</t>
  </si>
  <si>
    <t>La institución revisa y hace seguimiento a los resultados de los informes financieros, para que
éstos sean un elemento clave en el momento de planear las acciones, tomar decisiones y evaluar
los resultados de las mismas</t>
  </si>
  <si>
    <t>Redes sociales de la institución, Grupos de Whatsapp, Correo institucional, Drive institucional, Revista Ceiba al día, plataforma Webcolegios, plataforma Enjambre</t>
  </si>
  <si>
    <t xml:space="preserve">El trabajo institucional basa su estrategia en el trabajo en equipo, se evalúa su comportamiento a partir de los aportes de sus miembros para el cumplimiento de las metas institucionales </t>
  </si>
  <si>
    <t>Circulares emanadas de rectoría para el desarrollo de los diferentes procesos: Planeación estratégica, Rendición de cuentas, Semanas de desarrollo institucional, Jornadas de transversalidad, Walking free, Ruta ecológica, Conformación de red de colegios ambientales, Ceremonia Mañana de los mejores</t>
  </si>
  <si>
    <t>El servicio social estudiantil se basa en proyectos que responden parcialmente
a las necesidades de la comunidad y en alguna medida son pertinentes para la actividad
institucional. Se necesita que estos contribuyan a la solución de las necesidades institucionales a través de
programas interesantes y debidamente organizados.</t>
  </si>
  <si>
    <t>Documento que describe las características del Servicio Social Estudiantil Obligatorio (SSEO), Proyectos desarrollados por los estudiantes y guardados en el drive institucional</t>
  </si>
  <si>
    <t>La comunidad utiliza algunos de los recursos físicos de la institución, muy poco colabora con la institución en los
gastos para su mantenimiento</t>
  </si>
  <si>
    <t>La institución desarrolla algunas actividades para capacitación de la comunidad en conjunto con algunas entidades como el SENA, convenio con la UNAD, Bienestar familiar</t>
  </si>
  <si>
    <t>Se cuenta con una estrategia de reconocimiento al personal vinculado, descrita en el PEI y reconocida por sus miembros</t>
  </si>
  <si>
    <t>La institución cuenta con un programa de formación que responde a problemas identificados y demandas específicas; existen criterios claros
para valorar la oferta externa y se cuenta con destinación de recursos para adelantar los procesos internos de capacitación.</t>
  </si>
  <si>
    <t xml:space="preserve">Circular 04 de enero 19 de 2024: Planeación estratégica, Calendario escolar,  Proyecto de Formación socioemocial </t>
  </si>
  <si>
    <t xml:space="preserve">Circular 04 de enero 19 de 2024: Planeación estratégica, Calendario escolar,  Circular 36 de octubre 28 de 2024 "Mañana de los mejores", redes sociales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</si>
  <si>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</si>
  <si>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 xml:space="preserve">Actas de reuniones docentes, Reunión de socialización de inducción a docentes nuevos </t>
  </si>
  <si>
    <t>Se cuenta con un procesos explícitos para elaborar los horarios y los criterios para
realizar la asignación académica de los docentes de toda la institución</t>
  </si>
  <si>
    <t>Circular de asignación académica, Plan de estudios</t>
  </si>
  <si>
    <t>Plataforma webcolegios, Hoja de vida de docentes en físico, resolución de asignación académica</t>
  </si>
  <si>
    <t xml:space="preserve">Convenio con la UNAD, </t>
  </si>
  <si>
    <t>El comité de convivencia se reúne periódicamente y es la instancia encargada de analizar y plantear soluciones a los problemas de convivencia que se presentan en la institución</t>
  </si>
  <si>
    <t>Actas de comité de Convivencia elaboradas en físico  reposan en carpeta en secretaría</t>
  </si>
  <si>
    <t>La institución cuenta con diferentes medios para la divulgación de actividades y procesos que se realizan y es conocido por toda la comunidad educativa</t>
  </si>
  <si>
    <t>Drive institucional, pltaforma webcolegios, página de facebook, whatsapp institucional, carteleras, plataforma tik tok, plataforma instagram, circulares internas</t>
  </si>
  <si>
    <t>Los estudiantes se identifican con la institución, reconocen los símbolos institucionales y participan de manera activa en las diferentes actividades que se realizan tanto interna como representando a la institución en eventos externos</t>
  </si>
  <si>
    <t>Participación en RedColsi evento departamental y nacional, participación con grupos de investigación en Ondas en evento Campus 48, segundo encuentro ambiental Calasancio "porque aun estamos a tiempo", evento Ruta ecológica, Participación en proyectos Corazones verdes, Red nacional de jóvenes de ambiente nodo La Garita, Foro departamental de educación, conformación de red de colegios ambientales, Feria de la Ciencia, Tecnología e innovación</t>
  </si>
  <si>
    <t>Casi todas las sedes cuentan con poseen espacios suficientes para realizar las labores propias de la institución, éstas se mantienen limpias y ordenadas. La dotación es adecuada, falta señalización y adecuación en algunas de ellas.</t>
  </si>
  <si>
    <t>Registro fotográfico</t>
  </si>
  <si>
    <t xml:space="preserve">Se cuenta con un programa estructurado de inducción y de acogida tanto a estudiantes nuevos como antiguos que se realiza en la primera semana de clases </t>
  </si>
  <si>
    <t xml:space="preserve">Se realizan activivades que conducen al desarrollo emocional y motivacional hacia el aprendizaje </t>
  </si>
  <si>
    <t>Circular 034 del 24 de octubre de 2024 Corazones verdes, Documento "Formar en y con valores, encuentros de ABJ</t>
  </si>
  <si>
    <t>El  Manual de convivencia es conocido por la comunidad educativa, se socializa desde la primera semana de clases y es utilizado como el instrumento para la resolución de conflictos y mejora del ambiente escolar</t>
  </si>
  <si>
    <t>Circular 03 del 18 de enero de 2024, registro fotográfico, actas de inducción de estudiantes</t>
  </si>
  <si>
    <t>Documento Manual de convivencia en formato digital, Actas de socialización de semana de inducción, actas de socialización a padres, Actas de comisión de evaluación</t>
  </si>
  <si>
    <t>No se cuenta con una estrategia clara para el control del ausentismo a clases por parte de los estudiantes, ni tampoco se indagan sus causas.</t>
  </si>
  <si>
    <t>Plataforma web colegios, carpeta de asistencia personal de los docentes, carpeta de asistencia diligenciada por el representante de grado</t>
  </si>
  <si>
    <t>SIEE, Jornadas de Colegio abierto, Calendario escolar</t>
  </si>
  <si>
    <t>La institución cuenta con una política clara socializada y conocida por todos para la implementación de las actividades de recuperación con estrategias para ofrecer apoyo al desarrollo de competencias de los estudiantes</t>
  </si>
  <si>
    <t xml:space="preserve">Los análisis de los resultados de los estudiantes en las evaluaciones
externas (pruebas SABER y exámenes de Estado) son fuente para el mejoramiento de las
prácticas de aula, en el marco del Plan de Mejoramiento Institucional. Se evidencia falta de seguimiento de las prácticas de aula  </t>
  </si>
  <si>
    <t>Se tiene un contacto escaso y esporádico con los egresados y la información sobre
ellos es incipiente</t>
  </si>
  <si>
    <t>Página de facebook institucional</t>
  </si>
  <si>
    <t xml:space="preserve">La institución desarrolla un programa de apoyo pedagógico a los casos de bajo rendimiento académico, así como mecanismos de seguimiento mediante actividades institucionales </t>
  </si>
  <si>
    <t>SIEE, Actas de Jornadas de colegio abierto, Actas de Comisión y evaluación</t>
  </si>
  <si>
    <t>El personal de la institución se encuentra identificado con la misma: comparte su filosofía, principios, valores y objetivos, y está dispuesto a realizar actividades complementarias que sean necesarias para potenciar su labor.</t>
  </si>
  <si>
    <t>Calendario escolar, circulares de actividades insttitucionales, Evento mañana de los mejores</t>
  </si>
  <si>
    <t>La institución cuenta con un programa de bienestar del personal vinculado que se cumplió de acuerdo al cronograma establecido, este es conocido y aceptado
por la comunidad educativa</t>
  </si>
  <si>
    <t>Documento "Fortalecimiento con y en valores"</t>
  </si>
  <si>
    <t xml:space="preserve">En la institución se conoce la política de atención a la población que experimenta barreras para el aprendizaje y la participación, y se trabaja conjuntamente para diseñar un modelo pedagógico flexible que permita la inclusión y la atención a estas personas
</t>
  </si>
  <si>
    <t>La institución dispone de estrategias para mediación y solución de conflictos y éstos
se resuelven a través del diálogo y la negociación permanente. Esto contribuye a que
exista un buen clima laboral.</t>
  </si>
  <si>
    <t>La institución ha definido estrategias para la mediación de conflictos, pero éstas se usan
de manera esporádica y no abarcan la totalidad de sedes, grados o niveles.grados o niveles.</t>
  </si>
  <si>
    <t>A partir de las directrices del Consejo Directivo se aseguran los recursos para cumplir el programa de mantenimiento de la institución
planta física.</t>
  </si>
  <si>
    <t>Actas de Consejo Directivo, Plan de mantenimiento de la planta física</t>
  </si>
  <si>
    <t>Se cuenta con un programa de adecuación, accesibilidad y embellecimiento de su planta física, con el apoyo de la comunidad educativa.</t>
  </si>
  <si>
    <t>Actas de Consejo Directivo, Documento presuento institucional, Circular 34 de 24 de octubre de 2024 Corazones verdes</t>
  </si>
  <si>
    <t xml:space="preserve">La institución cuenta con un documento que se encuentra en elaboración de su panorama de riesgos </t>
  </si>
  <si>
    <t xml:space="preserve">Se cuenta con programas organizados y con el apoyo de otras entidades (secretaría de salud, hospitales, universidades) para promover la vinculación de los estudiantes y la comunidad, así como los aprendizajes de los estudiantes y de la comunidad sobre los riesgos a que están expuestos y de esta manera crear una cultura del autocuidado y de la prevención. </t>
  </si>
  <si>
    <t xml:space="preserve">Plan de acción del Proyecto de orientación escolar institucional </t>
  </si>
  <si>
    <t>Se han definido políticas para atender a poblaciones pertenecientes a grupos étnicos, pero se carece de información sobre los requerimientos o las necesidades de ese tipo de  población</t>
  </si>
  <si>
    <t>Los servicios complementarios y recursos que se ofrecen a la comunidad se distribuyen de forma equitativa, se ofrecen oportunamente teniendo en cuenta la calidad requerida, la institución cuenta con el apoyo de otras entidades para su prestación.</t>
  </si>
  <si>
    <t>Documento Proyecto Ecuela de padres, Registro fotográfico, Evaluación formulario Google,</t>
  </si>
  <si>
    <t>Encuesta para desarrollo de transversalidad, trabajo de cartografía</t>
  </si>
  <si>
    <t>Actividades en el área de Ética y valores, proyectos de orientación que reposan en la plataforma institucional redes sociales de la institución</t>
  </si>
  <si>
    <t>La institución cuenta con mecanismos que le permiten conocer las necesidades y expectativas
de todos los estudiantes y divulga esta información en su comunidad</t>
  </si>
  <si>
    <t>La institución se interesa en la proyección personal y el futuro de sus estudiantes; este programa es conocido por la comunidad educativa</t>
  </si>
  <si>
    <t>La escuela de padres es coherente con el PEI, es dirigido desde Orientación escolar y  es divulgado adecuadamente en la comunidad.</t>
  </si>
  <si>
    <t xml:space="preserve">Fichas de PIAR de los estudiantes almacenadas en el drive institcional </t>
  </si>
  <si>
    <t>Manual de convivencia, Actas de comité de convivencia, Reuniones de titulatura</t>
  </si>
  <si>
    <t>El convenios de transporte escolar es suscrito por medio de la alcaldía y la institución no posee copia del mismo, así como el del PAE que es suscrito por medio de la gobernación del cual tampoco se tiene copia</t>
  </si>
  <si>
    <t xml:space="preserve">Existe una estrategia para apoyar a los estudiantes que presentan bajo desempeño académico o con dificultades de interacción, es conocida por toda la comunidad  y aplicada en todas las sedes educativa. 
</t>
  </si>
  <si>
    <t>SIEE, Circular de Proceso de Colegio abierto, actas de jornadas de Colegio abierto</t>
  </si>
  <si>
    <t>Presuesto institucional, Plan de compras</t>
  </si>
  <si>
    <t xml:space="preserve">La institución cuenta con un plan para la adquisición de los recursos para el aprendizaje que se realiza de acuerdo a las necesidades de la planeación estratégica. </t>
  </si>
  <si>
    <t>Presupuesto institucional, plan de compras, Documento planeación estratégica</t>
  </si>
  <si>
    <t xml:space="preserve">En los procesos de mantenimiento de los recursos para el aprendizaje(computadores, laboratorios, bibliotecas, etc.) estos se realizan de acuerdo a las necesidades y a los eventos que se presentan y de acuerdo al plan </t>
  </si>
  <si>
    <t>Se cuenta con un proceso establecido para garantizar la adquisición y la distribución oportuna de los suministros necesarios
(papel, materiales de laboratorio, marcadores, etc.).</t>
  </si>
  <si>
    <t xml:space="preserve">Presupuesto institucional, Plan de compras </t>
  </si>
  <si>
    <t>Se cuenta con un sistema de registro y seguimiento al uso y préstamo de los espacios físicos.</t>
  </si>
  <si>
    <t>Cartas recibidas para el préstamo de los espacios físicos</t>
  </si>
  <si>
    <t>Documento parcialmente elaborado</t>
  </si>
  <si>
    <t>Se cuenta con una política y una programación completa de actividades extracurriculares que propicia la participación de los estudiantes
 y éstas se orientan a complementar a su formación en los aspectos sociales, artísticos, deportivos, emocionales, éticos, etc.</t>
  </si>
  <si>
    <t>Circular finalización juegos interclases, Documentos de convenios con las siguientes entidades: SENA, Corprodinco, Fundación Aurelio Llano Posada, Universidad Simón Bolívar</t>
  </si>
  <si>
    <t>Se cuenta con un programa adecuado de promoción del bienestar de los estudiantes, con énfasis hacia aquellos que presentan más necesidades. Además, tiene el apoyo de otras entidades y de la comunidad educativa.</t>
  </si>
  <si>
    <t>Listado de estudiantes beneficiarios del PAE, Transporte escolar</t>
  </si>
  <si>
    <t>Los miembros de la comunidad educativa reconocen y utilizan el comité de convivencia como la instancia para identificar y mediar
los conflictos. Las actividades programadas para fortalecer la convivencia cuentan con amplia participación de los distintos estamentos de la comunidad educativa.</t>
  </si>
  <si>
    <t>Actas de Comité de convivencia, Observador del estudiante, citaciones a Orientación escolar</t>
  </si>
  <si>
    <t xml:space="preserve">El manejo de casos difíciles se abarca a partir de mecanismos que combinan recursos internos y externos en búsqueda de su prevención </t>
  </si>
  <si>
    <t xml:space="preserve">Proyecto de Orientación escolar, cartas dirigidas a diferentes instituciones </t>
  </si>
  <si>
    <t>Se realiza un intercambio muy ágil y fluido de la información con las familias o acudientes
en el marco de la planeación estratégica que facilita la solución oportuna de las dificultades</t>
  </si>
  <si>
    <t>Grupos de whatsapp con padres de familia y de cada grado, Escuela de padres, redes sociales de la institución</t>
  </si>
  <si>
    <t>Se realiza un intercambio fluido de información con las secretarías de educación en el marco de la política definida, lo que facilita la ejecución de las actividades y la solución
oportuna de los problemas</t>
  </si>
  <si>
    <t>Circulares de la SED, reuniones con secretaría de educación del municipio, capacitaciones de la SED</t>
  </si>
  <si>
    <t>La institución desarrolla de manera efectiva alianzas y acuerdos con diferentes entidades, y los ajusta en concordancia con los resultados obtenidos</t>
  </si>
  <si>
    <t>Actas de reuniones y  convenios con CEMEX, Cerámica Italia, Ladrillera</t>
  </si>
  <si>
    <t>Actas de reuniones y convenios con el SENA,  UFPS, Universidad  Simón Bolívar, Secretaría de salud de Los Patios, Secretaría de Cultura de Los Patios, Corprodinco, Comfaoriente</t>
  </si>
  <si>
    <t>La institución evalúa el impacto de sus alianzas con el sector productivo para el fortalecimiento de las competencias de los estudiantes. Con base en estas evaluaciones
se realizan acciones de mejoramiento institucional</t>
  </si>
  <si>
    <t>Todas las áreas no cuentan con el plan correspondiente y en algunos faltan actualizaciones.</t>
  </si>
  <si>
    <t>PEI. Web colegios</t>
  </si>
  <si>
    <t>Los momentos pedagógicos siguen la metodología y estrategias planteadas por la institución educativa.</t>
  </si>
  <si>
    <t xml:space="preserve">Horizonte institucional. Planes de área. </t>
  </si>
  <si>
    <t>Se realiza un mantenimiento de equipos incompleto sin tomar las medidas de seguridad pertinentes.</t>
  </si>
  <si>
    <t>Equipos TIC no funcionan en todas las aulas. Contrato de mantenimiento.</t>
  </si>
  <si>
    <t>Existencia de horarios establecidos para cada uno de los docentes siguiendo normatividad.</t>
  </si>
  <si>
    <t>PEI, Horarios de clase. Control de asistencia física y digital.</t>
  </si>
  <si>
    <t xml:space="preserve">Se sustenta en el SIEE institucional al cual se le hacen los ajustes pertinentes. </t>
  </si>
  <si>
    <t>SIEE institucional, Web colegios. Archivos personales docentes.</t>
  </si>
  <si>
    <t>Se desarrollan estrategias pedagógicas  comunes para la institución como ABJ, PPA, Transversalidad, Semana de valores.</t>
  </si>
  <si>
    <t>Planes de clase con estrategia ABJ. PPA, formatos de evaluación  de transversalidad, circular semana de los valores , registros fotográficos.</t>
  </si>
  <si>
    <t>Existe política de intencionalidad de las tareas para toda la institución conocida por la comunidad.</t>
  </si>
  <si>
    <t xml:space="preserve">SIEE institucional. </t>
  </si>
  <si>
    <t>Cuenta con una política desactualizada en desuso que no se aplica.</t>
  </si>
  <si>
    <t>Registro manual de prestamo por la pagadora institucional.</t>
  </si>
  <si>
    <t>Se elabora y se socializa la organización institucional teniendo en cuenta el contexto institucional.</t>
  </si>
  <si>
    <t>Cronograma institucional, acta de asamblea de padres de familia, Actas inducción a estudiantes</t>
  </si>
  <si>
    <t>La institución utiliza estrategias de mejoramiento para el desempeño de los escolares.</t>
  </si>
  <si>
    <t>Actas de colegio abierto, DUA. PIAR, Planes de recuperación periodica.</t>
  </si>
  <si>
    <t xml:space="preserve">Existe formato institucional de planeación de clase, mas no son aplicados en todas las áreas y sedes. </t>
  </si>
  <si>
    <t>Formato de planeación de clase institucional.</t>
  </si>
  <si>
    <t>La institución cuenta con estrategias pedagógicas que permiten la interacción comunidad enterno como ABJ. PPA, Transversalida,  Ruta ecológica, encuentro experiencias exitosas, corazones verdes entre otras.</t>
  </si>
  <si>
    <t>Circulares, cronograma institucional, drive, redes socialesinstitucionales.</t>
  </si>
  <si>
    <t>Se cuenta con un SIEE ajustado permanetemente respondiendo a las necesidades de los estudiantes.</t>
  </si>
  <si>
    <t>SIEE, Drive institucional</t>
  </si>
  <si>
    <t>Plataforma Webcolegios, PEI</t>
  </si>
  <si>
    <t>Hay que realizar ajustes a los planes de área de varias de las áreas y ajustarlos a los lineamientos del ministerio, así como conseguir que el plan de estudios sea reconocido e implementado por todos los docentes</t>
  </si>
  <si>
    <t>La institución ha definido el enfoque metodológico para abordar las diferentes áreas, unificar métodos de enseñanza, pero no se cuenta con evidencia que son desarrollados por todos los docentes o todas las sedes</t>
  </si>
  <si>
    <t>PEI, Horizonte institucional, Planes de área</t>
  </si>
  <si>
    <t>La institución cuenta con una estrategia para el uso y mantenimiento de los recursos para el aprendizaje, pero no se realiza sistemáticamente en todas las sedes</t>
  </si>
  <si>
    <t xml:space="preserve">La institución cuenta con un mecanismo claro para realizar el seguimiento de las horas efectivas de clase recibidas por los estudiantes, falta hacerlo parte de un sistema de mejoramiento para aplicarlo en todas las sedes </t>
  </si>
  <si>
    <t>PEI, Horarios de clase, asignación académica, Control de asistencia de los docentes en físico y por plataforma webcolegios</t>
  </si>
  <si>
    <t xml:space="preserve">Se cuenta con una política de evaluación fundamentada en los lineamientos curriculares, los estándares básicos de competencias y los planes de área </t>
  </si>
  <si>
    <t>PEI, planes de área, SIEE, Plataforma webcolegios, archivos personales de los docentes en físico o digital</t>
  </si>
  <si>
    <t>En el presupuesto anual la institución asegura los recursos para cumplir el programa de mantenimiento de su planta física.</t>
  </si>
  <si>
    <t>Se lleva a cabo un plan para la adquisición de una parte de los recursos para el aprendizaje</t>
  </si>
  <si>
    <t>Presupuesto institucional, plan de compras, Documento planeación estratégica, Plan de área de Lengua castellana</t>
  </si>
  <si>
    <t>Se lleva a cabo un proceso para determinar las necesidades de adquisición de suministro de insumos, recursos y mantenimiento de los mismos en el cual se tienen en cuenta a las distintas sedes</t>
  </si>
  <si>
    <t>El mantenimiento de los equipos y otros recursos para el aprendizaje sólo se realiza cuando éstos sufren algún daño.</t>
  </si>
  <si>
    <t xml:space="preserve">La institución cuenta con un documento parcial de su panorama de riesgos </t>
  </si>
  <si>
    <t>La institución cuenta con programas definidos para algunos servicios complementarios como son el transporte y el restaurante escolar y los presta con la calidad y la regularidad necesarias para atender los requerimientos del estudiantado. Además, hay una articulación con la oferta externa, existen falencias en cafetería y espacios de salud.</t>
  </si>
  <si>
    <t>Los servicios complementarios y recursos se distribuyen de forma equitativa, se ofrecen oportunamente  teniendo en cuenta la calidad requerida . La institución cuenta con el apoyo de otras entidades para su prestación.</t>
  </si>
  <si>
    <t>Los convenios de PAE, transporte escolar son llevados a cabo por un lado por la gobernación y el otro por la alcaldía de Los Patios, no se cuenta con copia de esos contratos, La alcaldía igualmente proporciona útiles escolares a una gran cantidad de estudiantes y la gobernación de uniformes escolares a bastantes estudiantes priorizados</t>
  </si>
  <si>
    <t>Falta definir una política clara acerca de la intencionalidad de las tareas escolarespara mejorar el aprendizaje de los estudiantes para que sea aplicada por todos los docentes de la institución</t>
  </si>
  <si>
    <t xml:space="preserve">Se cuenta con las disposiciones para el uso de los tiempos destinados para el aprendizaje aplicadas en toda la institución </t>
  </si>
  <si>
    <t>Existen falencias en la implementación de los planes de área por parte de todos los docentes, al igual que se deben ajustar planes de área en algunas de las áreas. No existe evidencia completa de la implementación de los planes de aula por parte de todos los docentes</t>
  </si>
  <si>
    <t>Equipos TIC en desuso, dañados, falta de laboratorios</t>
  </si>
  <si>
    <t>El uso de los recursos para el aprendizaje no se realiza de forma sistemática, no existe el mecanismo para realizar el seguimiento ni la disponibilidad de los mismos</t>
  </si>
  <si>
    <t>PEI, SIEE</t>
  </si>
  <si>
    <t xml:space="preserve">No exixte evidencia </t>
  </si>
  <si>
    <t>Circular 03 de 2025, Circular 06 de 2025</t>
  </si>
  <si>
    <t>Las prácticas pedagógicas en el aula se basan en la comunicación, la relación afectiva y la valoración de la diversidad de los estudiantes para facilitar el proceso de enseñanza-aprendizaje, lo cual se evidencia en la organización del aula, en las relaciones recíprocas  y en las estrategias de aprendizaje utilizadas.</t>
  </si>
  <si>
    <t>No se cuenta con mecanismos claros para el seguimiento sistemático de la implementación de los planes de aula por parte de los docentes, por lo que no se conoce si es elaborado por todos los docentes y en todas las sedes</t>
  </si>
  <si>
    <t>Se realizan esfuerzos para realizar actividades diferentes a la clase magistral, en algunos casos se tienen en cuenta los intereses, ideas y experiencias de los estudiantes como base para estructurar las actividades pedagógicas.</t>
  </si>
  <si>
    <t>El sistema de evaluación del rendimiento académico de la institución se aplica permanentemente, se realiza seguimiento y se cuenta con un buen sistema de información. Es conocido por estudiantes y padres de familia y se ajusta de acuerdo con las necesidades de la diversidad de los estudiantes.</t>
  </si>
  <si>
    <t>SIEE, Circular 04 de 2025, Circulares de Colegio abierto, plataforma web institucional, grupos de whatsapp de los titulares con los padres de familia de su grado</t>
  </si>
  <si>
    <t>Planes de aula, Drive institucional de cada uno de los docentes, Circulares 12, 21,26,27,28 de 2025</t>
  </si>
  <si>
    <t>No se ha podido establecer un mecanismo para el contacto constante con los egresados por lo que no se cuenta con información actualizada</t>
  </si>
  <si>
    <t>Se realizan esfuerzos aislados de algunos docentes por alimentar constantemente la plataforma de webcolegios en lo que refiere a la asistencia de los estudiantes y ante la falta de coordinador no se tiene en cuenta este insumo para realizar seguimeinto</t>
  </si>
  <si>
    <t xml:space="preserve">Página web colegios instituciolal, registro personal de los docentes </t>
  </si>
  <si>
    <t>Se realiza seguimiento sistemático de los resultados académicos se cuenta con el mecanismo claro de retroalimentación para estudiantes, padres de familia y prácticas docentes. Falta la revisión periódica para su mejoramiento continuo</t>
  </si>
  <si>
    <t>SIEE, Jornadas de Colegio abierto, Plataforma web institucional a la que pueden acceder permanentemente padres de familia y estudiantes, Actas de reuniones de seguimiento académico por periodos académicos, Drive institucional</t>
  </si>
  <si>
    <t>PPA, salidas pedagógicas, actividades lúdicas, Circular 36 de 2025 (Ruta ecológica ), Circular 37 de 2025 (Festival de ABJ)</t>
  </si>
  <si>
    <t>Plataforma institucional, Planes de área, planes de aula de los docentes, Circular 04 de 2025</t>
  </si>
  <si>
    <t>Se elaboraron documentos con los análisis de los resultados de los estudiantes en las evaluaciones externas (pruebas SABER) que servirán para el mejoramiento de las prácticas de aula, en el marco del Plan de Mejoramiento Institucional.</t>
  </si>
  <si>
    <t>Documento Análisis de resultados de pruebas Saber 11, Documento elaborado como parte de la evaluación de desempeño docente, drive institucional</t>
  </si>
  <si>
    <t>Se cuenta con un mecanismo reconocido por todos los miembros de la comunidad educativa para las actividades de recuperación de los estudiantes</t>
  </si>
  <si>
    <t>SIEE, Actas de jornadas de Colegio abierto, Actas deeuniones de entrega de valoraciones periódicas a padres de familia</t>
  </si>
  <si>
    <t>Se cuenta con un programa de apoyo pedagógico a los casos de bajo rendimiento académico, así como con mecanismos de seguimiento</t>
  </si>
  <si>
    <t>SIEE, Actas de jornadas de Colegio abierto, Actas deeuniones de entrega de valoraciones periódicas a padres de familia, grupos de ws de los docentes titulares con los padres de familia</t>
  </si>
  <si>
    <t xml:space="preserve">ROBERTO RAFAEL GONZÁLEZ VÁSQUEZ </t>
  </si>
  <si>
    <t>Se cuenta con un proceso de matrícula reconocido por todos, funcional, dinámico, de acuerdo a los lineamientos del Ministerio de Educación Nacional</t>
  </si>
  <si>
    <t>Plataforma SIMAT, pagína web institucional, fichas de matrícula estudiantes, Circular 30 de 2025</t>
  </si>
  <si>
    <t>Se cuenta con un sistema de archivo organizado donde se integra la información histórica de los estudiantes de todas las sedes y con la cual se pueden expedir certifcados que se soliciten. Se necesita documentar la información de algunos años que se deterioró por inundaciones en el año 2010</t>
  </si>
  <si>
    <t>Plataforma webcolegios, archivos en físico y digital institucional</t>
  </si>
  <si>
    <t>Se cuenta con un sistema ágil y oportuno para la expedición de boletines de calificaciones y con el control necesarios para garantizar la veracidad de la información. Se necesita revisar periódicamente el sistema para su mejoramiento continuo</t>
  </si>
  <si>
    <t xml:space="preserve">Plataforma web institucional, actas de seguimiento periodico </t>
  </si>
  <si>
    <t>Se cuenta con una planeación de adecuación y embellecimiento de la planta física que no se evalúa periódicamente</t>
  </si>
  <si>
    <t>Se cuenta con un registro y seguimiento al uso de los espacios físicos, pero no se llevan indicadores del uso de los mismos</t>
  </si>
  <si>
    <t>Actas de Consejo Directivo, Presupuesto anual de la institución, Documento de la rendición de cuentas</t>
  </si>
  <si>
    <t>Actas de Consejo Directivo, Presupuesto anual, documento de la Rendición de cuentas</t>
  </si>
  <si>
    <t>Actas de Consejo Directivo, Presupuesto anual, Documento de la rendición de cuentas</t>
  </si>
  <si>
    <t>Actas de Consejo Directivo, Presupuesto anual, Documento de la Rendición de cuentas</t>
  </si>
  <si>
    <t>Se aplica una estrategia de apoyo para los estudiantes que presentan bajo  desempeño académico o con dificultades de interacción, aplicadada en todas las sedes y conocida por toda la comunidad educativa. Además, está articulada con los servicios prestados por otras entidades o profesionales de apoyo.</t>
  </si>
  <si>
    <t>Los perfiles con que cuenta la institución se usan para la toma de decisiones de personal, así como para la solicitud a la SED departamental lo que facilita el desempeño de las personas que se vinculan laboralmente a la institución.</t>
  </si>
  <si>
    <t>Se cuenta con una estrategia para la inducción  y la acogida del personal nuevo, que incluye el análisis del PEI, la Planeación estratégica y del plan de mejoramiento. Además, el rector se preocupa constantemente por realizar la reinducción del antiguo en lo relacionado con aspectos institucionales, pedagógicos y disciplinares.</t>
  </si>
  <si>
    <t>Plnaeación estratégica, Actas de reuniones docentes, Encuentro de socialización a los docentes nuevos</t>
  </si>
  <si>
    <t xml:space="preserve">Plataforma webcolegios, Hoja de vida de docentes en físico, resolución de asignación académica, Copias de cartas enviadas a la SED departamental </t>
  </si>
  <si>
    <t>La institución cuenta con un programa de formación liderados desde la rectoría que responde a problemas identificados y demandas específicas; existen criterios claros para valorar la oferta externa y se cuenta con destinación de recursos para adelantar procesos internos de capacitación.</t>
  </si>
  <si>
    <t>SIEE, PIAR, Actas de Comité de convivencia, Jornadas de transversalidad, convenios de apoyo de instituciones externas (Secretaría de salud de Los Patios, Secretaría de educación de Los Patios), Comunicado 35 de 2025</t>
  </si>
  <si>
    <t xml:space="preserve">Pactos de aula construidos colectivamente, planes de seguimiento individualizados para el mejoramiento del desempeño académico, Registro de atención a la diversidad desde el PIAR, Evidencias de prácticas restaurativas, mediación escolar o resolución pacífica de conflictos. Encuestas de clima escolar aplicadas a estudiantes y familias. Proyectos de aula, proyectos transversales y ABJ (circular 23 de 2025), donde los estudiantes participan en la toma de decisiones (temas, productos, roles). Actas de reuniones EPCCA en algunos grados, </t>
  </si>
  <si>
    <t>Documento de Planeación estratégica (Circular 4 de 2025), Actas de semanas de desarrollo institucional, Drive institucional, Presupuesto anual de la institución</t>
  </si>
  <si>
    <t>La institución cuenta con procesos definidos para elaborar los horarios y los criterios para realizar la asignación académica de los docentes, los cuales se cumplen</t>
  </si>
  <si>
    <t>El personal desde directivos, docentes y  administrativos está identificado con la institución: conoce y comparte la filosofía, principios, valores y objetivos, y se encuentra siempre dispuesto a realizar actividades complementarias que sean necesarias para cualificar su labor.</t>
  </si>
  <si>
    <t xml:space="preserve">Circular 4 de 2025 (Planeación estratégica), Circular 5 de 2025 (Rendición de cuentas), Circular 6 de 2025 (Calendario escolar), Circulares 9, 10, 11, 12, 16, 18, 19, 21, 22 23, 25, 26 entre otras, de actividades institucionales </t>
  </si>
  <si>
    <t xml:space="preserve">El proceso de evaluación de docentes, directivos y personal administrativo se realiza de acuerdo a los linemanientos nacionales y permite la implementación de acciones de mejoramiento y de desarrollo profesional. Es conocido por los miembros a los cuales se evalúa </t>
  </si>
  <si>
    <t>Circular 6 de 2025 (Calendario escolar), Formatos de evaluación de desempeño docente, Drive institucional, Actas de evaluación docente</t>
  </si>
  <si>
    <t>PEI, Circular 37 de 2025 Mañana de los mejores</t>
  </si>
  <si>
    <t>La estrategia de reconocimiento al personal vinculado es aplicada cabalmente mediante un evento de reconocimiento a los miembros de la comunidad educativa, el cual es reconocido como parte fundamental de la cultura institucional.</t>
  </si>
  <si>
    <t>Se cuenta con una Planeación estratégica que rige toda la política de investigaciones y se han desarrollado estrategias para la divulgación del conocimiento generado entre sus miembros. Se busca constantemente su mejoramiento y nuevos espacios de divulgación</t>
  </si>
  <si>
    <t>Circular 4 de 2025 (Planeación estratégica),  Circular 16 (Ruta ecológica Universidad Libre), Circular 32 (II encuentro de experiencias exitosas), Circular 36 (Ruta ecológica institucional), Evidencia en redes sociales de la participación en  el I Encuentro Regional de Educacióm ambiental realizado en Pamplona</t>
  </si>
  <si>
    <t>La institución dispone de estrategias claras para mediación y solución de conflictos y éstos se resuelven a través del diálogo y la negociación permanente. Esto contribuye a que exista un buen clima laboral.</t>
  </si>
  <si>
    <t>Manual de convivencia, Actas de comité de convivencia, Actas de Reuniones de titulatura</t>
  </si>
  <si>
    <t xml:space="preserve">La institución cuenta con un programa de bienestar del personal vinculado que se cumple en su totalidad. Además, es conocido y aceptado por la comunidad educativa </t>
  </si>
  <si>
    <t>Circular 12 de 2025 (Taller de cuidado de sí mismo), Circular 26 de 2025 (Día de la familia)</t>
  </si>
  <si>
    <t>Existen procedimientos establecidos para que las sedes puedan particiapar en la elaboración del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</si>
  <si>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 xml:space="preserve">La contabilidad tiene todos sus soportes; los informes financieros se elaboran y se presentan dentro de los plazos establecidos por las normas y se usan para el control financiero y para la toma de decisiones en el corto, mediano y largo plazo. </t>
  </si>
  <si>
    <t>Programa contable  TNS soportes de ingreso y egresos. Informes financieros Trimestrales  Circular 05 de 2025 Rendición de cuentas</t>
  </si>
  <si>
    <t>Se realiza oportunamente el seguimiento y evaluación de los procesos de recaudo de ingresos y de realización de los gastos; dicha información retroalimenta la planeación financiera y apoya la toma de decisiones.</t>
  </si>
  <si>
    <t>Se lleva a cabo la revisión y el seguimiento a los resultados de los informes financieros, para que éstos sean un elemento clave en el momento de planear las acciones, tomar decisiones y evaluar los resultados de las mismas.</t>
  </si>
  <si>
    <r>
      <t xml:space="preserve">En la institución se </t>
    </r>
    <r>
      <rPr>
        <b/>
        <sz val="11"/>
        <color theme="1"/>
        <rFont val="Calibri"/>
        <family val="2"/>
        <scheme val="minor"/>
      </rPr>
      <t>conoce y se aplica la política de atención a la población que presenta barreras para el aprendizaje y la participación</t>
    </r>
    <r>
      <rPr>
        <sz val="11"/>
        <color theme="1"/>
        <rFont val="Calibri"/>
        <family val="2"/>
        <scheme val="minor"/>
      </rPr>
      <t xml:space="preserve">. Se trabaja de manera </t>
    </r>
    <r>
      <rPr>
        <b/>
        <sz val="11"/>
        <color theme="1"/>
        <rFont val="Calibri"/>
        <family val="2"/>
        <scheme val="minor"/>
      </rPr>
      <t>colaborativa</t>
    </r>
    <r>
      <rPr>
        <sz val="11"/>
        <color theme="1"/>
        <rFont val="Calibri"/>
        <family val="2"/>
        <scheme val="minor"/>
      </rPr>
      <t xml:space="preserve"> para diseñar un </t>
    </r>
    <r>
      <rPr>
        <b/>
        <sz val="11"/>
        <color theme="1"/>
        <rFont val="Calibri"/>
        <family val="2"/>
        <scheme val="minor"/>
      </rPr>
      <t>modelo pedagógico flexible</t>
    </r>
    <r>
      <rPr>
        <sz val="11"/>
        <color theme="1"/>
        <rFont val="Calibri"/>
        <family val="2"/>
        <scheme val="minor"/>
      </rPr>
      <t xml:space="preserve"> que promueva la inclusión y garantice la atención de estas personas. Aunque se evidencian </t>
    </r>
    <r>
      <rPr>
        <b/>
        <sz val="11"/>
        <color theme="1"/>
        <rFont val="Calibri"/>
        <family val="2"/>
        <scheme val="minor"/>
      </rPr>
      <t>avances significativos</t>
    </r>
    <r>
      <rPr>
        <sz val="11"/>
        <color theme="1"/>
        <rFont val="Calibri"/>
        <family val="2"/>
        <scheme val="minor"/>
      </rPr>
      <t xml:space="preserve">, se requiere </t>
    </r>
    <r>
      <rPr>
        <b/>
        <sz val="11"/>
        <color theme="1"/>
        <rFont val="Calibri"/>
        <family val="2"/>
        <scheme val="minor"/>
      </rPr>
      <t>mayor sistematización y seguimiento</t>
    </r>
    <r>
      <rPr>
        <sz val="11"/>
        <color theme="1"/>
        <rFont val="Calibri"/>
        <family val="2"/>
        <scheme val="minor"/>
      </rPr>
      <t xml:space="preserve"> para consolidar plenamente un enfoque inclusivo en todas las sedes, grados y niveles.</t>
    </r>
  </si>
  <si>
    <t xml:space="preserve">Fichas de PIAR de los estudiantes almacenadas en el drive instiucional y web colegios </t>
  </si>
  <si>
    <r>
      <t xml:space="preserve">La institución ha definido </t>
    </r>
    <r>
      <rPr>
        <b/>
        <sz val="11"/>
        <color theme="1"/>
        <rFont val="Calibri"/>
        <family val="2"/>
        <scheme val="minor"/>
      </rPr>
      <t>políticas para la atención de poblaciones pertenecientes a grupos étnicos</t>
    </r>
    <r>
      <rPr>
        <sz val="11"/>
        <color theme="1"/>
        <rFont val="Calibri"/>
        <family val="2"/>
        <scheme val="minor"/>
      </rPr>
      <t xml:space="preserve">, mostrando un </t>
    </r>
    <r>
      <rPr>
        <b/>
        <sz val="11"/>
        <color theme="1"/>
        <rFont val="Calibri"/>
        <family val="2"/>
        <scheme val="minor"/>
      </rPr>
      <t>compromiso inicial con la inclusión</t>
    </r>
    <r>
      <rPr>
        <sz val="11"/>
        <color theme="1"/>
        <rFont val="Calibri"/>
        <family val="2"/>
        <scheme val="minor"/>
      </rPr>
      <t xml:space="preserve">. Sin embargo, aún </t>
    </r>
    <r>
      <rPr>
        <b/>
        <sz val="11"/>
        <color theme="1"/>
        <rFont val="Calibri"/>
        <family val="2"/>
        <scheme val="minor"/>
      </rPr>
      <t>carece de información suficiente sobre los requerimientos y necesidades específicas</t>
    </r>
    <r>
      <rPr>
        <sz val="11"/>
        <color theme="1"/>
        <rFont val="Calibri"/>
        <family val="2"/>
        <scheme val="minor"/>
      </rPr>
      <t xml:space="preserve"> de estos grupos. Se evidencian </t>
    </r>
    <r>
      <rPr>
        <b/>
        <sz val="11"/>
        <color theme="1"/>
        <rFont val="Calibri"/>
        <family val="2"/>
        <scheme val="minor"/>
      </rPr>
      <t>mejoras en la sensibilización y definición de estrategias</t>
    </r>
    <r>
      <rPr>
        <sz val="11"/>
        <color theme="1"/>
        <rFont val="Calibri"/>
        <family val="2"/>
        <scheme val="minor"/>
      </rPr>
      <t xml:space="preserve">, pero se requiere </t>
    </r>
    <r>
      <rPr>
        <b/>
        <sz val="11"/>
        <color theme="1"/>
        <rFont val="Calibri"/>
        <family val="2"/>
        <scheme val="minor"/>
      </rPr>
      <t>mayor sistematización, recolección de información y adaptación de acciones</t>
    </r>
    <r>
      <rPr>
        <sz val="11"/>
        <color theme="1"/>
        <rFont val="Calibri"/>
        <family val="2"/>
        <scheme val="minor"/>
      </rPr>
      <t xml:space="preserve"> para garantizar una atención efectiva y pertinente.</t>
    </r>
  </si>
  <si>
    <t xml:space="preserve">No sehan presentados casos especificos, No hay evidencias </t>
  </si>
  <si>
    <r>
      <t xml:space="preserve">La institución identifica y reconoce de manera </t>
    </r>
    <r>
      <rPr>
        <b/>
        <sz val="11"/>
        <color theme="1"/>
        <rFont val="Calibri"/>
        <family val="2"/>
        <scheme val="minor"/>
      </rPr>
      <t>parcial</t>
    </r>
    <r>
      <rPr>
        <sz val="11"/>
        <color theme="1"/>
        <rFont val="Calibri"/>
        <family val="2"/>
        <scheme val="minor"/>
      </rPr>
      <t xml:space="preserve"> las </t>
    </r>
    <r>
      <rPr>
        <b/>
        <sz val="11"/>
        <color theme="1"/>
        <rFont val="Calibri"/>
        <family val="2"/>
        <scheme val="minor"/>
      </rPr>
      <t>necesidades y expectativas de los estudiantes</t>
    </r>
    <r>
      <rPr>
        <sz val="11"/>
        <color theme="1"/>
        <rFont val="Calibri"/>
        <family val="2"/>
        <scheme val="minor"/>
      </rPr>
      <t xml:space="preserve">, utilizando herramientas como encuestas, entrevistas y seguimiento académico. Esta información permite </t>
    </r>
    <r>
      <rPr>
        <b/>
        <sz val="11"/>
        <color theme="1"/>
        <rFont val="Calibri"/>
        <family val="2"/>
        <scheme val="minor"/>
      </rPr>
      <t>ajustar algunas acciones pedagógicas y de bienestar</t>
    </r>
    <r>
      <rPr>
        <sz val="11"/>
        <color theme="1"/>
        <rFont val="Calibri"/>
        <family val="2"/>
        <scheme val="minor"/>
      </rPr>
      <t xml:space="preserve">, mejorando la atención y la respuesta a ciertos requerimientos. No obstante, se requiere </t>
    </r>
    <r>
      <rPr>
        <b/>
        <sz val="11"/>
        <color theme="1"/>
        <rFont val="Calibri"/>
        <family val="2"/>
        <scheme val="minor"/>
      </rPr>
      <t>mayor sistematización, cobertura y seguimiento</t>
    </r>
    <r>
      <rPr>
        <sz val="11"/>
        <color theme="1"/>
        <rFont val="Calibri"/>
        <family val="2"/>
        <scheme val="minor"/>
      </rPr>
      <t xml:space="preserve"> para atender de manera integral a toda la población estudiantil y responder de manera más efectiva a sus expectativas.</t>
    </r>
  </si>
  <si>
    <t>Encuestas de satisfacción estudiantil.
Entrevistas o grupos focales con estudiantes. Cuestionarios de expectativas académicas y de bienestar, informes donde se analicen los resultados de las encuestas, Evidencias de mejoras implementadas, aunque no abarquen toda la población.</t>
  </si>
  <si>
    <t>La institución promueve parcialmente la construcción del proyecto de vida de los estudiantes, mediante actividades de orientación académica, psicosocial y vocacional. Se realizan talleres, charlas y acompañamiento individual, permitiendo que los estudiantes reflexionen sobre sus intereses, habilidades y metas personales. Sin embargo, estas acciones no se aplican de manera sistemática en todos los grados y niveles, y aún requieren mayor seguimiento y documentación para garantizar que cada estudiante pueda desarrollar un proyecto de vida integral y coherente con sus expectativas y el contexto institucional.</t>
  </si>
  <si>
    <t>Planes de orientación educativa o psicopedagógica que incluyan talleres sobre proyecto de vida. Programas de orientación vocacional y acompañamiento personal.  registros del avance de los estudiantes en sus metas personales y académicas (orientacion escolar) Cronogramas o actas de talleres, charlas o sesiones de acompañamiento.</t>
  </si>
  <si>
    <r>
      <t xml:space="preserve">La institución ha implementado la </t>
    </r>
    <r>
      <rPr>
        <b/>
        <sz val="11"/>
        <color theme="1"/>
        <rFont val="Calibri"/>
        <family val="2"/>
        <scheme val="minor"/>
      </rPr>
      <t>Escuela de Padres</t>
    </r>
    <r>
      <rPr>
        <sz val="11"/>
        <color theme="1"/>
        <rFont val="Calibri"/>
        <family val="2"/>
        <scheme val="minor"/>
      </rPr>
      <t xml:space="preserve"> como estrategia para promover la participación y formación de las familias en el proceso educativo. Se han realizado </t>
    </r>
    <r>
      <rPr>
        <b/>
        <sz val="11"/>
        <color theme="1"/>
        <rFont val="Calibri"/>
        <family val="2"/>
        <scheme val="minor"/>
      </rPr>
      <t>talleres, charlas y actividades de acompañamiento</t>
    </r>
    <r>
      <rPr>
        <sz val="11"/>
        <color theme="1"/>
        <rFont val="Calibri"/>
        <family val="2"/>
        <scheme val="minor"/>
      </rPr>
      <t xml:space="preserve">, los cuales han generado avances en la comunicación y colaboración entre padres y la institución. Sin embargo, </t>
    </r>
    <r>
      <rPr>
        <b/>
        <sz val="11"/>
        <color theme="1"/>
        <rFont val="Calibri"/>
        <family val="2"/>
        <scheme val="minor"/>
      </rPr>
      <t>existen falencias en la cobertura, frecuencia y sistematización de estas actividades</t>
    </r>
    <r>
      <rPr>
        <sz val="11"/>
        <color theme="1"/>
        <rFont val="Calibri"/>
        <family val="2"/>
        <scheme val="minor"/>
      </rPr>
      <t xml:space="preserve">, lo que limita su alcance y continuidad. Se requiere fortalecer la </t>
    </r>
    <r>
      <rPr>
        <b/>
        <sz val="11"/>
        <color theme="1"/>
        <rFont val="Calibri"/>
        <family val="2"/>
        <scheme val="minor"/>
      </rPr>
      <t>planificación, seguimiento y evaluación</t>
    </r>
    <r>
      <rPr>
        <sz val="11"/>
        <color theme="1"/>
        <rFont val="Calibri"/>
        <family val="2"/>
        <scheme val="minor"/>
      </rPr>
      <t xml:space="preserve"> de la Escuela de Padres para lograr un impacto más significativo en la comunidad educativa.</t>
    </r>
  </si>
  <si>
    <r>
      <t xml:space="preserve">La institución ofrece </t>
    </r>
    <r>
      <rPr>
        <b/>
        <sz val="11"/>
        <color theme="1"/>
        <rFont val="Calibri"/>
        <family val="2"/>
        <scheme val="minor"/>
      </rPr>
      <t>servicios complementarios y programas dirigidos a la comunidad</t>
    </r>
    <r>
      <rPr>
        <sz val="11"/>
        <color theme="1"/>
        <rFont val="Calibri"/>
        <family val="2"/>
        <scheme val="minor"/>
      </rPr>
      <t xml:space="preserve">, tales como actividades culturales, deportivas y académicas. Estos servicios han generado </t>
    </r>
    <r>
      <rPr>
        <b/>
        <sz val="11"/>
        <color theme="1"/>
        <rFont val="Calibri"/>
        <family val="2"/>
        <scheme val="minor"/>
      </rPr>
      <t>beneficios parciales y participación de algunos miembros de la comunidad</t>
    </r>
    <r>
      <rPr>
        <sz val="11"/>
        <color theme="1"/>
        <rFont val="Calibri"/>
        <family val="2"/>
        <scheme val="minor"/>
      </rPr>
      <t xml:space="preserve">, demostrando un </t>
    </r>
    <r>
      <rPr>
        <b/>
        <sz val="11"/>
        <color theme="1"/>
        <rFont val="Calibri"/>
        <family val="2"/>
        <scheme val="minor"/>
      </rPr>
      <t>compromiso inicial con la atención integral</t>
    </r>
    <r>
      <rPr>
        <sz val="11"/>
        <color theme="1"/>
        <rFont val="Calibri"/>
        <family val="2"/>
        <scheme val="minor"/>
      </rPr>
      <t xml:space="preserve">. Sin embargo, </t>
    </r>
    <r>
      <rPr>
        <b/>
        <sz val="11"/>
        <color theme="1"/>
        <rFont val="Calibri"/>
        <family val="2"/>
        <scheme val="minor"/>
      </rPr>
      <t>aún existen áreas de mejora</t>
    </r>
    <r>
      <rPr>
        <sz val="11"/>
        <color theme="1"/>
        <rFont val="Calibri"/>
        <family val="2"/>
        <scheme val="minor"/>
      </rPr>
      <t xml:space="preserve"> en cuanto a la </t>
    </r>
    <r>
      <rPr>
        <b/>
        <sz val="11"/>
        <color theme="1"/>
        <rFont val="Calibri"/>
        <family val="2"/>
        <scheme val="minor"/>
      </rPr>
      <t>cobertura, equidad, oportunidad y sistematización</t>
    </r>
    <r>
      <rPr>
        <sz val="11"/>
        <color theme="1"/>
        <rFont val="Calibri"/>
        <family val="2"/>
        <scheme val="minor"/>
      </rPr>
      <t xml:space="preserve"> de los servicios. Se requiere </t>
    </r>
    <r>
      <rPr>
        <b/>
        <sz val="11"/>
        <color theme="1"/>
        <rFont val="Calibri"/>
        <family val="2"/>
        <scheme val="minor"/>
      </rPr>
      <t>fortalecer la planificación, coordinación y seguimiento</t>
    </r>
    <r>
      <rPr>
        <sz val="11"/>
        <color theme="1"/>
        <rFont val="Calibri"/>
        <family val="2"/>
        <scheme val="minor"/>
      </rPr>
      <t xml:space="preserve"> de las actividades para garantizar que lleguen de manera efectiva a toda la comunidad y respondan a sus necesidades.</t>
    </r>
  </si>
  <si>
    <t>Dia de la familia. ABJ familiar, formatos de asistencia, juegos interclases-</t>
  </si>
  <si>
    <r>
      <t xml:space="preserve">La institución </t>
    </r>
    <r>
      <rPr>
        <b/>
        <sz val="11"/>
        <color theme="1"/>
        <rFont val="Calibri"/>
        <family val="2"/>
        <scheme val="minor"/>
      </rPr>
      <t>utiliza su planta física y los medios disponibles</t>
    </r>
    <r>
      <rPr>
        <sz val="11"/>
        <color theme="1"/>
        <rFont val="Calibri"/>
        <family val="2"/>
        <scheme val="minor"/>
      </rPr>
      <t xml:space="preserve"> para el desarrollo de actividades académicas, culturales, deportivas y administrativas. Se evidencia un </t>
    </r>
    <r>
      <rPr>
        <b/>
        <sz val="11"/>
        <color theme="1"/>
        <rFont val="Calibri"/>
        <family val="2"/>
        <scheme val="minor"/>
      </rPr>
      <t>aprovechamiento parcial de los espacios y recursos</t>
    </r>
    <r>
      <rPr>
        <sz val="11"/>
        <color theme="1"/>
        <rFont val="Calibri"/>
        <family val="2"/>
        <scheme val="minor"/>
      </rPr>
      <t xml:space="preserve">, permitiendo que algunas actividades se realicen de manera adecuada. Sin embargo, </t>
    </r>
    <r>
      <rPr>
        <b/>
        <sz val="11"/>
        <color theme="1"/>
        <rFont val="Calibri"/>
        <family val="2"/>
        <scheme val="minor"/>
      </rPr>
      <t>existen limitaciones en la organización, mantenimiento, distribución y disponibilidad de ciertos espacios y medios</t>
    </r>
    <r>
      <rPr>
        <sz val="11"/>
        <color theme="1"/>
        <rFont val="Calibri"/>
        <family val="2"/>
        <scheme val="minor"/>
      </rPr>
      <t xml:space="preserve">, lo que reduce la eficiencia y la cobertura de las actividades. Se requiere </t>
    </r>
    <r>
      <rPr>
        <b/>
        <sz val="11"/>
        <color theme="1"/>
        <rFont val="Calibri"/>
        <family val="2"/>
        <scheme val="minor"/>
      </rPr>
      <t>mejor planificación, seguimiento y optimización</t>
    </r>
    <r>
      <rPr>
        <sz val="11"/>
        <color theme="1"/>
        <rFont val="Calibri"/>
        <family val="2"/>
        <scheme val="minor"/>
      </rPr>
      <t xml:space="preserve"> de los recursos para garantizar un uso más integral y equitativo de la planta física y de los medios disponibles.</t>
    </r>
  </si>
  <si>
    <t>Programación de actividades culturales, deportivas y académicas que requieran recursos específicos, Informes de mantenimiento preventivo y correctivo de la planta física, Inventarios y control de medios y recursos disponibles (proyectores, computadores, material didáctico).</t>
  </si>
  <si>
    <t>La institución promueve la participación de los estudiantes en actividades de servicio social, orientadas al apoyo comunitario, proyectos institucionales y prácticas de responsabilidad social. Estas acciones han generado beneficios parciales tanto para los estudiantes como para la comunidad, fortaleciendo la formación en valores y la integración social. Sin embargo, la cobertura no incluye a todos los estudiantes y la sistematización de los procesos es limitada, lo que dificulta medir el impacto real de las actividades. Se requiere mayor planificación, seguimiento y documentación para consolidar un programa de servicio social más integral y efectivo.</t>
  </si>
  <si>
    <t>Documento que describe las características del Servicio Social Estudiantil Obligatorio (SSEO), Proyectos desarrollados por los estudiantes y guardados en el drive institucional,  proyectos patrulleros escolares y patrulleros ambientales.</t>
  </si>
  <si>
    <t xml:space="preserve">
La institución promueve de manera activa, organizada y sostenida la participación de los estudiantes en todos los espacios académicos, culturales, deportivos y de bienestar. Los Los estudiantes tienen oportunidades reales de involucrarse en la toma de decisiones, a través de comités, grupos de liderazgo, clubes y actividades extracurriculares, contribuyendo al desarrollo de competencias ciudadanas, valores y sentido de pertenencia. La participación se planifica, se monitorea y se evalúa continuamente, asegurando que tenga impacto positivo en la convivencia escolar y en la formación integral de los estudiantes, y que se mantenga de manera sistemática y equitativa en todos los grados y niveles.</t>
  </si>
  <si>
    <t>Actas de consejos estudiantiles, Fotografías, videos o informes de talleres, eventos y campañas lideradas por estudiantes. Circulares de Maratón de lectura, Concurso de Poesía, Oralidad, Ortografía, Talleres de Pensamiento Crítico, Foro Departamental, Ruta Ecológica, Semilleros de Investigación, PPA, Jornadas de Transversalidad (4), Olimpiadas de Matemáticas, Trabajo social, Plan lector, Feria Institucional de Proyectos de Investigación, presentación de proyectos a la redCOLSI.</t>
  </si>
  <si>
    <r>
      <t xml:space="preserve">La institución ha implementado la </t>
    </r>
    <r>
      <rPr>
        <b/>
        <sz val="11"/>
        <color theme="1"/>
        <rFont val="Calibri"/>
        <family val="2"/>
        <scheme val="minor"/>
      </rPr>
      <t>Asamblea y el Consejo de Padres de Familia</t>
    </r>
    <r>
      <rPr>
        <sz val="11"/>
        <color theme="1"/>
        <rFont val="Calibri"/>
        <family val="2"/>
        <scheme val="minor"/>
      </rPr>
      <t xml:space="preserve"> como espacios de participación y comunicación con la comunidad educativa. Se realizan </t>
    </r>
    <r>
      <rPr>
        <b/>
        <sz val="11"/>
        <color theme="1"/>
        <rFont val="Calibri"/>
        <family val="2"/>
        <scheme val="minor"/>
      </rPr>
      <t>reuniones periódicas</t>
    </r>
    <r>
      <rPr>
        <sz val="11"/>
        <color theme="1"/>
        <rFont val="Calibri"/>
        <family val="2"/>
        <scheme val="minor"/>
      </rPr>
      <t xml:space="preserve">, donde se presentan informes de gestión, se socializan proyectos institucionales y se recogen sugerencias de los padres. Sin embargo, </t>
    </r>
    <r>
      <rPr>
        <b/>
        <sz val="11"/>
        <color theme="1"/>
        <rFont val="Calibri"/>
        <family val="2"/>
        <scheme val="minor"/>
      </rPr>
      <t>la participación no es uniforme ni permanente</t>
    </r>
    <r>
      <rPr>
        <sz val="11"/>
        <color theme="1"/>
        <rFont val="Calibri"/>
        <family val="2"/>
        <scheme val="minor"/>
      </rPr>
      <t xml:space="preserve">, y en ocasiones la cobertura de los padres no incluye a todas las familias. Además, </t>
    </r>
    <r>
      <rPr>
        <b/>
        <sz val="11"/>
        <color theme="1"/>
        <rFont val="Calibri"/>
        <family val="2"/>
        <scheme val="minor"/>
      </rPr>
      <t>faltan estrategias sistemáticas de seguimiento y retroalimentación</t>
    </r>
    <r>
      <rPr>
        <sz val="11"/>
        <color theme="1"/>
        <rFont val="Calibri"/>
        <family val="2"/>
        <scheme val="minor"/>
      </rPr>
      <t xml:space="preserve"> para garantizar que las decisiones y acuerdos se cumplan plenamente y contribuyan al mejoramiento institucional.</t>
    </r>
  </si>
  <si>
    <t>La institución promueve la participación de las familias en actividades académicas, culturales, deportivas y de bienestar, generando un vínculo inicial entre la comunidad educativa y los padres de familia. Se evidencia interés y compromiso de algunas familias en reuniones, talleres y proyectos escolares. Sin embargo, la participación no es uniforme ni constante, y algunas familias aún no se involucran en las actividades institucionales. Se requiere fortalecer estrategias de convocatoria, seguimiento y retroalimentación para garantizar una participación más amplia, significativa y sistemática que contribuya al desarrollo integral de los estudiantes y al mejoramiento institucional.</t>
  </si>
  <si>
    <t>Actas de Asamblea de Padres de Familia y del Consejo de Padres, Listados de asistencia a reuniones, talleres y actividades convocadas por la institución.Fotografías, videos o informes de talleres, charlas y actividades donde participaron familias, Encuestas de satisfacción o percepción de las familias sobre su participación en la institución</t>
  </si>
  <si>
    <r>
      <t xml:space="preserve">La institución ha </t>
    </r>
    <r>
      <rPr>
        <b/>
        <sz val="11"/>
        <color theme="1"/>
        <rFont val="Calibri"/>
        <family val="2"/>
        <scheme val="minor"/>
      </rPr>
      <t>implementado algunas medidas básicas de prevención de riesgos físicos</t>
    </r>
    <r>
      <rPr>
        <sz val="11"/>
        <color theme="1"/>
        <rFont val="Calibri"/>
        <family val="2"/>
        <scheme val="minor"/>
      </rPr>
      <t xml:space="preserve">, como señalización parcial de zonas de peligro y algunos protocolos de evacuación. No obstante, </t>
    </r>
    <r>
      <rPr>
        <b/>
        <sz val="11"/>
        <color theme="1"/>
        <rFont val="Calibri"/>
        <family val="2"/>
        <scheme val="minor"/>
      </rPr>
      <t>estas acciones no son sistemáticas ni aplicables a todas las sedes, espacios o niveles</t>
    </r>
    <r>
      <rPr>
        <sz val="11"/>
        <color theme="1"/>
        <rFont val="Calibri"/>
        <family val="2"/>
        <scheme val="minor"/>
      </rPr>
      <t xml:space="preserve">, y la información sobre los riesgos y su manejo no llega de manera completa a toda la comunidad educativa. Se requiere </t>
    </r>
    <r>
      <rPr>
        <b/>
        <sz val="11"/>
        <color theme="1"/>
        <rFont val="Calibri"/>
        <family val="2"/>
        <scheme val="minor"/>
      </rPr>
      <t>fortalecer la planificación, capacitación, seguimiento y socialización de las normas de seguridad</t>
    </r>
    <r>
      <rPr>
        <sz val="11"/>
        <color theme="1"/>
        <rFont val="Calibri"/>
        <family val="2"/>
        <scheme val="minor"/>
      </rPr>
      <t xml:space="preserve"> para garantizar un entorno seguro y prevenir accidentes de manera efectiva.</t>
    </r>
  </si>
  <si>
    <r>
      <t xml:space="preserve">Documentos que evidencien </t>
    </r>
    <r>
      <rPr>
        <b/>
        <sz val="11"/>
        <color theme="1"/>
        <rFont val="Calibri"/>
        <family val="2"/>
        <scheme val="minor"/>
      </rPr>
      <t>acciones planificadas para ampliar o sistematizar la prevención de riesgos</t>
    </r>
    <r>
      <rPr>
        <sz val="11"/>
        <color theme="1"/>
        <rFont val="Calibri"/>
        <family val="2"/>
        <scheme val="minor"/>
      </rPr>
      <t xml:space="preserve"> en toda la institución.</t>
    </r>
  </si>
  <si>
    <r>
      <t xml:space="preserve">La institución ha iniciado </t>
    </r>
    <r>
      <rPr>
        <b/>
        <sz val="11"/>
        <color theme="1"/>
        <rFont val="Calibri"/>
        <family val="2"/>
        <scheme val="minor"/>
      </rPr>
      <t>acciones básicas para la prevención de riesgos psicosociales</t>
    </r>
    <r>
      <rPr>
        <sz val="11"/>
        <color theme="1"/>
        <rFont val="Calibri"/>
        <family val="2"/>
        <scheme val="minor"/>
      </rPr>
      <t xml:space="preserve">, tales como orientación a estudiantes sobre convivencia y charlas puntuales sobre manejo de emociones y relaciones interpersonales. Sin embargo, </t>
    </r>
    <r>
      <rPr>
        <b/>
        <sz val="11"/>
        <color theme="1"/>
        <rFont val="Calibri"/>
        <family val="2"/>
        <scheme val="minor"/>
      </rPr>
      <t>estas acciones no son sistemáticas ni cubren a toda la comunidad educativa</t>
    </r>
    <r>
      <rPr>
        <sz val="11"/>
        <color theme="1"/>
        <rFont val="Calibri"/>
        <family val="2"/>
        <scheme val="minor"/>
      </rPr>
      <t xml:space="preserve">, y carecen de un </t>
    </r>
    <r>
      <rPr>
        <b/>
        <sz val="11"/>
        <color theme="1"/>
        <rFont val="Calibri"/>
        <family val="2"/>
        <scheme val="minor"/>
      </rPr>
      <t>plan integral y seguimiento formal</t>
    </r>
    <r>
      <rPr>
        <sz val="11"/>
        <color theme="1"/>
        <rFont val="Calibri"/>
        <family val="2"/>
        <scheme val="minor"/>
      </rPr>
      <t xml:space="preserve">. Además, no se cuenta con herramientas suficientes para </t>
    </r>
    <r>
      <rPr>
        <b/>
        <sz val="11"/>
        <color theme="1"/>
        <rFont val="Calibri"/>
        <family val="2"/>
        <scheme val="minor"/>
      </rPr>
      <t>identificar, monitorear y atender oportunamente riesgos relacionados con la salud mental, el acoso escolar o situaciones de conflicto</t>
    </r>
    <r>
      <rPr>
        <sz val="11"/>
        <color theme="1"/>
        <rFont val="Calibri"/>
        <family val="2"/>
        <scheme val="minor"/>
      </rPr>
      <t xml:space="preserve">. Se requiere </t>
    </r>
    <r>
      <rPr>
        <b/>
        <sz val="11"/>
        <color theme="1"/>
        <rFont val="Calibri"/>
        <family val="2"/>
        <scheme val="minor"/>
      </rPr>
      <t>fortalecer la planificación, capacitación, estrategias de acompañamiento y monitoreo continuo</t>
    </r>
    <r>
      <rPr>
        <sz val="11"/>
        <color theme="1"/>
        <rFont val="Calibri"/>
        <family val="2"/>
        <scheme val="minor"/>
      </rPr>
      <t xml:space="preserve"> para garantizar un entorno emocional seguro y saludable para todos los miembros de la institución.</t>
    </r>
  </si>
  <si>
    <t>Fichas o registros de acompañamiento de orientacion escolar  de algunos estudiantes. Documentos donde se señalen acciones planificadas para fortalecer la prevención de riesgos psicosociales y ampliar la cobertura .Documentos donde se señalen acciones planificadas para fortalecer la prevención de riesgos psicosociales y ampliar la cobertura. (orientacion escolar )</t>
  </si>
  <si>
    <r>
      <t xml:space="preserve">La institución ha implementado </t>
    </r>
    <r>
      <rPr>
        <b/>
        <sz val="11"/>
        <color theme="1"/>
        <rFont val="Calibri"/>
        <family val="2"/>
        <scheme val="minor"/>
      </rPr>
      <t>algunas acciones iniciales relacionadas con programas de seguridad</t>
    </r>
    <r>
      <rPr>
        <sz val="11"/>
        <color theme="1"/>
        <rFont val="Calibri"/>
        <family val="2"/>
        <scheme val="minor"/>
      </rPr>
      <t xml:space="preserve">, como la señalización de zonas de riesgo, charlas puntuales sobre normas de seguridad y procedimientos básicos de evacuación. Sin embargo, </t>
    </r>
    <r>
      <rPr>
        <b/>
        <sz val="11"/>
        <color theme="1"/>
        <rFont val="Calibri"/>
        <family val="2"/>
        <scheme val="minor"/>
      </rPr>
      <t>estos programas no son sistemáticos ni cubren a toda la comunidad educativa</t>
    </r>
    <r>
      <rPr>
        <sz val="11"/>
        <color theme="1"/>
        <rFont val="Calibri"/>
        <family val="2"/>
        <scheme val="minor"/>
      </rPr>
      <t xml:space="preserve">, y carecen de un </t>
    </r>
    <r>
      <rPr>
        <b/>
        <sz val="11"/>
        <color theme="1"/>
        <rFont val="Calibri"/>
        <family val="2"/>
        <scheme val="minor"/>
      </rPr>
      <t>plan integral, seguimiento formal y evaluación de resultados</t>
    </r>
    <r>
      <rPr>
        <sz val="11"/>
        <color theme="1"/>
        <rFont val="Calibri"/>
        <family val="2"/>
        <scheme val="minor"/>
      </rPr>
      <t xml:space="preserve">. Además, </t>
    </r>
    <r>
      <rPr>
        <b/>
        <sz val="11"/>
        <color theme="1"/>
        <rFont val="Calibri"/>
        <family val="2"/>
        <scheme val="minor"/>
      </rPr>
      <t>no se realiza un monitoreo constante ni capacitación continua</t>
    </r>
    <r>
      <rPr>
        <sz val="11"/>
        <color theme="1"/>
        <rFont val="Calibri"/>
        <family val="2"/>
        <scheme val="minor"/>
      </rPr>
      <t xml:space="preserve"> del personal y los estudiantes sobre los riesgos y su prevención. Se requiere </t>
    </r>
    <r>
      <rPr>
        <b/>
        <sz val="11"/>
        <color theme="1"/>
        <rFont val="Calibri"/>
        <family val="2"/>
        <scheme val="minor"/>
      </rPr>
      <t>fortalecer la planificación, ejecución, seguimiento y socialización de los programas de seguridad</t>
    </r>
    <r>
      <rPr>
        <sz val="11"/>
        <color theme="1"/>
        <rFont val="Calibri"/>
        <family val="2"/>
        <scheme val="minor"/>
      </rPr>
      <t xml:space="preserve"> para garantizar un entorno seguro y prevenir accidentes de manera efectiva.</t>
    </r>
  </si>
  <si>
    <t>Registro forografico, lista de asistencia. Taller de prevencion y primeros auxilios por parte de los bomberos de Villa del Rosario.</t>
  </si>
  <si>
    <t xml:space="preserve">En la misión, la visión y los principios institucionales están claramente definidos criterios de calidad, inclusión y mejormiento continuo, son revisados y ajustados periódicamente, en función de los nuevos retos  y de las necesidades de los estudiantes.  </t>
  </si>
  <si>
    <t>PEI, Circulares de semana de desarrollo institucional, Circular 04 de 2025 (Planeación estratégica), Circular 5 de 2025 (Rendición de cuentas), Circcular 8 de 2025 (Asamblea de padres de familia), Comunicado 26 de 2025, Documento NFORME DE LA PARTICIPCION EN LAS ACTIVIDADES DE DIVULGACIÓN DE LA PLANEACIÓN ESTRATÉGICA</t>
  </si>
  <si>
    <t>Se evalúa periódicamente el cumplimiento de las metas, lo que permite realizar ajustes y reorientar los diferentes aspectos de la gestión institucional.</t>
  </si>
  <si>
    <t>PMI, Informe de gestión 2025</t>
  </si>
  <si>
    <t>La institución evalúa periódicamente los niveles de conocimiento y apropiación del direccionamiento estratégico por parte de los miembros de la comunidad educativa y realiza acciones para lograr dicha apropiación.</t>
  </si>
  <si>
    <t>Circular 04 de 2025 (Planeación estratégica), Circular 5 de 2025 (Rendición de cuentas), Circcular 8 de 2025 (Asamblea de padres de familia), Comunicado 26 de 2025, Documento NFORME DE LA PARTICIPCION EN LAS ACTIVIDADES DE DIVULGACIÓN DE LA PLANEACIÓN ESTRATÉGICA</t>
  </si>
  <si>
    <t>Circular 6 de 2025 (Calendario escolar), Circular 12 de 2025 (Taller de cuidado de si mismo), Circular 19 (Descanso pedagógico), Circular 21 (Exprésate como quieras), Circular 26 (día de la familia), Circular 27 (Semana de la convivencia), Circular 28 ( Semana de los valores), PIAR, Drive institucional</t>
  </si>
  <si>
    <t xml:space="preserve">El principio institucional de trabajo en equipo se aplica constantemente para evalúar  periódicamente la eficiencia y pertinencia de los criterios establecidos para su manejo y se realiza ajustes para mejorarlos </t>
  </si>
  <si>
    <t>Circulares 1, 2 y 3 de 2025 (Organización de semanas de desarrollo institucional), Circular 4 (Planeación estratégica), Circular 6 (Rendición de cuentas), Circulares donde se desarrolla el trabajo académico y funcionamiento institucional con cada uno de los proyectos y actividades con el fin de cumplr las metas establecidas, Drive institucional</t>
  </si>
  <si>
    <t>Actas de Comité de convivencia, drive institucional</t>
  </si>
  <si>
    <t>Actas de Comisión de seguimiento académico por periodos, Drive institucional</t>
  </si>
  <si>
    <t>Actas en físico y digital de las reunios de Consejo académcio</t>
  </si>
  <si>
    <t>Actas en físico en el lbiro de actas de Consejo Directivo</t>
  </si>
  <si>
    <t>El consejo directivo se reúne periódicamente de acuerdo con un cronograma establecido y sesiona con el aporte activo de todos sus miembros.</t>
  </si>
  <si>
    <t>El consejo académico se reúne ordinariamente y cuenta con el aporte activo de todos sus miembros. Allí se toman decisiones sobre los procesos pedagógicos, se debe mejorar el seguimiento sistemático al plan de trabajo,</t>
  </si>
  <si>
    <t>La comisión de evaluación y promoción se reúne oportunamente en el marco de la integración institucional, toma las decisiones pertinentes</t>
  </si>
  <si>
    <t>El comité de convivencia se reúne periódicamente y es reconocido como la instancia encargada de analizar y plantear soluciones a los problemas de convivencia que se presentan en la institución.</t>
  </si>
  <si>
    <t>El consejo estudiantil está conformado mediante elección democrática, pero se reune esporádicamente para deliberar y tomar las decisiones que le corresponden.</t>
  </si>
  <si>
    <t>La institución cuenta con un personero elegido democráticamente que representa a todas y todos los estudiantes de todas las sedes, es invitado y participa en las organizaciones pertinentes pero los estudiantes sienten que no se hace cargo responsablemente de su cargo</t>
  </si>
  <si>
    <t>Se reconoce la existencia de la asamblea de padres de familia, pero esta no se reúne para deliberar sobre los temas de su competencia.</t>
  </si>
  <si>
    <t>Está conformado el consejo de padres de familia, pero éste no se reúne para deliberar sobre los temas de su competencia.</t>
  </si>
  <si>
    <t>Se cuenta con un programa de inducción y de acogida, el cual está apoyado en materiales y estrategias que se adaptan a las condiciones personales, sociales y culturales de todos los integrantes. La inducción se hace al inicio del año escolar a todos los estudiantes nuevos y sus familias.</t>
  </si>
  <si>
    <t>Circular 3 de 2025 (Organización de la semana de inducción), Actas de socialización en semana de inducción a estudiantes nuevos y antiguos , Actas de reuniones de titulatura con padres de familia</t>
  </si>
  <si>
    <t>La institución evalúa periódicamente el programa de estímulos y reconocimientos de los logros de los docentes y estudiantes, y hace los ajustes pertinentes para cualificarlo.</t>
  </si>
  <si>
    <t>SIEE, Circular 37 de 2025 (Mañana de los mejores), Reconocimientos a estudiantes y docentes en la jornada de los buenos días, Izadas de bandera y jornadas de transversalidad</t>
  </si>
  <si>
    <t>Se evalúa periódicamente el impacto de alianzas con el sector productivo para el fortalecimiento de las competencias de los estudiantes. Los resultados de estas evaluaciones son la base para la realización de acciones de mejoramiento institucional.</t>
  </si>
  <si>
    <t>Actas de reuniones y  convenios con CEMEX, Cerámica Italia</t>
  </si>
  <si>
    <t>La institución evalúa el impacto de las alianzas y acuerdos con diferentes entidades, y los ajusta en concordancia con los resultados obtenidos.</t>
  </si>
  <si>
    <t>Actas de reuniones y convenios con el SENA,  Universidad  Libre, Acta de funcionamiento de la red de colegios ambientales, Universidad de pamplona, Secretaría de salud de Los Patios, Secretaría de Cultura de Los Patios, Corponor</t>
  </si>
  <si>
    <t>La institución establece comunicaciones fluidas con las autoridades educativas locales en función de las necesidades que se presenten</t>
  </si>
  <si>
    <t>Circulares de la SED, reuniones con secretaría de educación del municipio</t>
  </si>
  <si>
    <t>La institución realiza un intercambio muy ágil y fluido de información con las familias o acudientes, lo que facilita la solución oportuna de los problemas.</t>
  </si>
  <si>
    <t>La institución utiliza mecanismos que combinan recursos internos y externos para prevenir situaciones de riesgo y manejar los casos difíciles y se hace seguimiento periódico a los mismos.</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</si>
  <si>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</si>
  <si>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Comité de convivencia, Observador del estudiante, citaciones a Orientación escolar, Circular 12 (Taller de cuidado de si mismo), Circular 21 (Exprésate como quieras),  Circular 27 de 2025 (Semana de la convivencia ), Circular 28 (Semana de los valores )</t>
  </si>
  <si>
    <t>Proyecto de Orientación escolar, Actas de Comité de Convivencia</t>
  </si>
  <si>
    <t>La institución utiliza diferentes medios de comunicación, previamente identificados, para informar, actualizar y motivar a cada uno de los estamentos de la comunidad educativa en el proceso de mejoramiento institucional.</t>
  </si>
  <si>
    <t>La institución evalúa periódica y sistemáticamente la contribución de los diferentes equipos en relación con el logro de los objetivos institucionales y con el fortalecimiento de un buen clima institucional</t>
  </si>
  <si>
    <t>Circulares emanadas de rectoría para el desarrollo de los diferentes procesos: Planeación estratégica, Rendición de cuentas, Semanas de desarrollo institucional, Jornadas de transversalidad, Día de la familia, Ruta ecológica, Encuentro de la red de colegios ambientales, Ceremonia Mañana de los mejores, Jornadas de ABJ</t>
  </si>
  <si>
    <t>La institución ha implementado un procedimiento para identificar, divulgar y documentar las buenas prácticas pedagógicas, administrativas y culturales que reconocen la diversidad de la población en todos sus componentes de gestión</t>
  </si>
  <si>
    <t>Redes sociales de la institución, Correo institucional, Revista Ceiba al día, Ceremonia Mañana de los mejores,</t>
  </si>
  <si>
    <t>La institución utiliza sistemáticamente toda la información interna y externa disponible para evaluar los resultados de sus planes y programas de trabajo, así como para tomar medidas oportunas y pertinentes para ajustar lo que no está funcionando bien.</t>
  </si>
  <si>
    <t>Informe de gestión 2025, Análisis de Resultados de pruebas externas, Drive institucional</t>
  </si>
  <si>
    <t>La institución cuenta con un programa para la promoción del bienestar de los estudiantes y se cuenta con el apoyo de otras entidades y de la comunidad educativa.</t>
  </si>
  <si>
    <t xml:space="preserve">Estudiantes beneficiarios del PAE, Transporte escolar, Provisión de uniformes escolares por parte de la Gobernación de Norte de Santander, </t>
  </si>
  <si>
    <t>Se aplican estrategias para la promoción de la inclusión de personas de diferentes grupos poblacionales o diversidad cultural y se adaptan metodologías, espacios físicos, y se apoyan talentos</t>
  </si>
  <si>
    <t>Los estudiantes se identifican con la institución y sienten orgullo de pertenecer a ella. Además, participan activamente en actividades internas y externas, en su representación, falta evaluar periodicamente esta participación y su impacto</t>
  </si>
  <si>
    <t>Participación en RedColsi eventos departamentales y nacionales, Evento Ruta ecológica, Participación en proyectos Corazones verdes,II encuentro de Colegios ambientales, Foro departamental de educación,  Feria de la Ciencia, Tecnología e innovación del municipio de los Patios, I Encuentro departamental en Pamplona</t>
  </si>
  <si>
    <t>La institución evalúa periódicamente la articulación de los planes, proyectos y acciones de su planeación estratégica, y realiza los cambios y ajustes necesarios para lograrla, mediante trabajo en equipo</t>
  </si>
  <si>
    <t>Circular 4 de 2025 (Planeación estratégica), Documento Planeación estratégica 2021-2025 "Creciendo alto", Informe de gestión 2025</t>
  </si>
  <si>
    <t>La institución evalúa periódicamente la aplicación articulada de la estrategia pedagógica, así como su coherencia con la misión, la visión y los principios institucionales. Con base en ello, introduce ajustes pertinentes.</t>
  </si>
  <si>
    <t>PEI, SIEE; Manual de convivencia, Actas de Consejo Académico, Proyectos Pedagógicos de Aprendizaje en cada uno de los grados, Estrategia Aprenidizaje Basado en el Juego, Drive institucional, Encuestas a Padres de familia y estudiantes</t>
  </si>
  <si>
    <t>La institución implementa un proceso de autoevaluación integral que abarca las diferentes sedes, empleando instrumentos y procedimientos claros. Además, cuenta con la participación de los diferentes estamentos de la comunidad educativa, falta revisar el procedimiento y los instumentos necesarios para realizar una buena autoevaluación</t>
  </si>
  <si>
    <t>Formato de autoevaluación; Formato D02.03.F01 VS Seguimiento al PMI, Circular 39 ( V semana de desarrollo institucional)</t>
  </si>
  <si>
    <t xml:space="preserve">Casi todas las sedes de la institución poseen espacios suficientes para realizar las labores académicas, administrativas y recreativas, y éstas se mantienen limpias y ordenadas. La dotación es adecuada.  falta elaborar una adecuada señalización y adaptaciones para la movilidad en caso de ser necesario </t>
  </si>
  <si>
    <t>La mayoría de los estudiantes de la institución manifiesta entusiasmo y ganas de aprender.</t>
  </si>
  <si>
    <t>Participación de estudianes en actividades en las que deben representar a la institución, Jornadas de transversalidad, asistencia masiva en los primeros días que se abrió la biblioteca, PPA</t>
  </si>
  <si>
    <t>La institución revisa periódicamente el manual de convivencia en relación con su papel en la gestión del clima institucional y orienta los ajustes y mejoramientos al mismo de acuerdo a los lineamientos del MEN</t>
  </si>
  <si>
    <t xml:space="preserve">Documento Manual de convivencia en formato digital, Actas de socialización de semana de inducción a estudiantes y padres de familia,  Actas de comisión de seguimeinto periodicos </t>
  </si>
  <si>
    <t>Se cuenta con una política y una programación completa de actividades extracurriculares que propicia la participación de todos, y éstas se orientan a complementar la formación de los estudiantes en los aspectos sociales, artísticos, deportivos, emocionales, éticos, etc.</t>
  </si>
  <si>
    <t>Jornada interclases, Semana de los valores, Semana de la convivencia, Asistencia de grupos ganadores de interclases al premio convenido, jornadas de  ABJ, día de la familia</t>
  </si>
  <si>
    <t>Entre las fortalezas más relevantes se destacan: la solidez del direccionamiento estratégico y su apropiación por parte de la comunidad educativa; el liderazgo institucional basado en el trabajo colaborativo; la articulación efectiva entre planeación, proyectos y estrategias pedagógicas; el uso sistemático de información interna y externa para la toma de decisiones.</t>
  </si>
  <si>
    <t>Otras fortalezas son  el reconocimiento de logros de estudiantes y docentes; y la capacidad de la institución para establecer, evaluar y fortalecer alianzas estratégicas con otras instituciones y el sector productivo. Asimismo, se reconoce como fortaleza la existencia de programas de convivencia, bienestar e inclusión, respaldados por evidencias claras y participación de distintos estamentos.</t>
  </si>
  <si>
    <t xml:space="preserve">Como elementos a mejorar, la autoevaluación señala la necesidad de fortalecer el seguimiento y la autoevaluación institucional, revisando y afinando instrumentos y procedimientos para garantizar mayor rigor y sistematicidad. </t>
  </si>
  <si>
    <t>En el ámbito del gobierno escolar, es prioritario dinamizar la participación efectiva del consejo estudiantil, el personero estudiantil, la asamblea y el consejo de padres de familia, que actualmente presentan bajos niveles de funcionamiento.</t>
  </si>
  <si>
    <t xml:space="preserve"> En relación con el clima escolar, se identifican oportunidades de mejora en la motivación hacia el aprendizaje, la evaluación periódica del impacto de la participación estudiantil y el mejoramiento del ambiente físico, especialmente en señalización y accesibilidad. Estos aspectos constituyen retos estratégicos para orientar el plan de mejoramiento institucional y avanzar hacia una gestión directiva más equilibrada e inclusiva.</t>
  </si>
  <si>
    <t xml:space="preserve">Entre las fortalezas de la gestión académica se destacan: la existencia y aplicación efectiva del sistema institucional de evaluación (SIEE), reconocido por estudiantes y familias; el seguimiento a los resultados académicos y el uso pedagógico de las evaluaciones externas como insumo para el Plan de Mejoramiento Institucional; la relación pedagógica basada en el respeto, la comunicación y la inclusión; </t>
  </si>
  <si>
    <t>Implementación de mecanismos de apoyo pedagógico y actividades de recuperación para estudiantes con dificultades de aprendizaje. Asimismo, se reconoce la disposición institucional para ofrecer espacios de retroalimentación permanente con estudiantes y familias, respaldados por evidencias claras</t>
  </si>
  <si>
    <t xml:space="preserve">Como elementos a mejorar, la autoevaluación señala como prioritario el fortalecimiento del diseño curricular y pedagógico, especialmente la actualización e implementación real de los planes de área y de aula, el seguimiento a su ejecución y la unificación de enfoques metodológicos. </t>
  </si>
  <si>
    <t>Es necesario mejorar la gestión y uso sistemático de los recursos para el aprendizaje, así como establecer mecanismos claros de seguimiento a la asistencia estudiantil y al uso del tiempo escolar</t>
  </si>
  <si>
    <t>Finalmente, se identifican retos significativos en el seguimiento a egresados, la consolidación de políticas institucionales sobre tareas escolares y la sistematización de prácticas pedagógicas innovadoras, aspectos clave para avanzar hacia una gestión académica más coherente, equitativa y orientada a la mejora continua.</t>
  </si>
  <si>
    <t xml:space="preserve">Claridad y funcionalidad de los procesos administrativos básicos; la adecuada gestión del talento humano, evidenciada en perfiles definidos, procesos de inducción, formación, evaluación del desempeño y estrategias de bienestar y reconocimiento; el sentido de pertenencia del personal vinculado; </t>
  </si>
  <si>
    <t>Articulación con entidades externas para la prestación de servicios y el apoyo a estudiantes con bajo desempeño o dificultades de interacción. Asimismo, se reconoce como fortaleza la existencia de una planeación estratégica que orienta la investigación, la convivencia laboral y la cultura institucional, así como el manejo transparente del presupuesto del Fondo de Servicios Educativos dentro de los marcos normativos.</t>
  </si>
  <si>
    <t>Mejorar la documentación, el análisis y la cobertura de las acciones de apoyo financiero, contable y de orientación a estudiantes, con el fin de garantizar una gestión administrativa y financiera más integral, preventiva y orientada a la mejora continua institucional</t>
  </si>
  <si>
    <t>Fortalecer el archivo académico histórico, avanzar en la gestión del riesgo y la seguridad institucional, implementar mecanismos de seguimiento con indicadores claros para el uso de espacios, programas de adecuación y mantenimiento de equipos, y consolidar procesos preventivos más que reactivos</t>
  </si>
  <si>
    <t>La institución cuenta con conocimiento y aplicación de la política de inclusión, dispone de PIAR como herramienta para la atención educativa y demuestra compromiso del equipo docente en la adaptación de estrategias pedagógicas que favorecen la participación y el aprendizaje de los estudiantes con barreras</t>
  </si>
  <si>
    <t>Se requiere fortalecer la sistematización, el seguimiento y la evaluación de los ajustes realizados, así como ampliar la implementación de estrategias inclusivas de manera transversal en todas las sedes y niveles, garantizando coherencia y continuidad en la atención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</si>
</sst>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11"/>
      <color theme="1"/>
      <name val="Arial"/>
      <family val="2"/>
    </font>
    <font>
      <sz val="11"/>
      <color rgb="FF000000"/>
      <name val="Arial"/>
      <family val="2"/>
    </font>
    <font>
      <b/>
      <sz val="11"/>
      <color theme="1"/>
      <name val="Calibri"/>
      <family val="2"/>
      <scheme val="minor"/>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bottom style="medium">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6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4" fillId="14" borderId="3" xfId="0" applyFont="1" applyFill="1" applyBorder="1" applyAlignment="1" applyProtection="1">
      <alignment horizontal="left" vertical="center" wrapText="1"/>
      <protection locked="0"/>
    </xf>
    <xf numFmtId="0" fontId="34" fillId="15" borderId="2" xfId="0" applyFont="1" applyFill="1" applyBorder="1" applyAlignment="1" applyProtection="1">
      <alignment horizontal="left" vertical="center" wrapText="1"/>
      <protection locked="0"/>
    </xf>
    <xf numFmtId="0" fontId="32" fillId="15" borderId="2" xfId="0" applyFont="1" applyFill="1" applyBorder="1" applyAlignment="1" applyProtection="1">
      <alignment horizontal="left" vertical="center" wrapText="1"/>
      <protection locked="0"/>
    </xf>
    <xf numFmtId="0" fontId="32" fillId="17" borderId="3" xfId="0" applyFont="1" applyFill="1" applyBorder="1" applyAlignment="1" applyProtection="1">
      <alignment horizontal="left" vertical="center" wrapText="1"/>
      <protection locked="0"/>
    </xf>
    <xf numFmtId="0" fontId="32" fillId="17" borderId="2" xfId="0" applyFont="1" applyFill="1" applyBorder="1" applyAlignment="1" applyProtection="1">
      <alignment horizontal="left" vertical="center" wrapText="1"/>
      <protection locked="0"/>
    </xf>
    <xf numFmtId="0" fontId="34" fillId="17" borderId="2" xfId="0" applyFont="1" applyFill="1" applyBorder="1" applyAlignment="1" applyProtection="1">
      <alignment horizontal="left" vertical="center" wrapText="1"/>
      <protection locked="0"/>
    </xf>
    <xf numFmtId="0" fontId="32" fillId="17" borderId="2"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center" vertical="center" wrapText="1"/>
      <protection locked="0"/>
    </xf>
    <xf numFmtId="0" fontId="32" fillId="17" borderId="3" xfId="0" applyFont="1" applyFill="1" applyBorder="1" applyAlignment="1" applyProtection="1">
      <alignment horizontal="left" vertical="top" wrapText="1"/>
      <protection locked="0"/>
    </xf>
    <xf numFmtId="0" fontId="32" fillId="17" borderId="2" xfId="0" applyFont="1" applyFill="1" applyBorder="1" applyAlignment="1" applyProtection="1">
      <alignment horizontal="left" vertical="top" wrapText="1"/>
      <protection locked="0"/>
    </xf>
    <xf numFmtId="0" fontId="32" fillId="17" borderId="2" xfId="0" applyFont="1" applyFill="1" applyBorder="1" applyAlignment="1" applyProtection="1">
      <alignment vertical="top" wrapText="1"/>
      <protection locked="0"/>
    </xf>
    <xf numFmtId="0" fontId="34" fillId="17" borderId="2" xfId="0" applyFont="1" applyFill="1" applyBorder="1" applyAlignment="1" applyProtection="1">
      <alignment horizontal="left" vertical="justify" wrapText="1"/>
      <protection locked="0"/>
    </xf>
    <xf numFmtId="0" fontId="34" fillId="17" borderId="2" xfId="0" applyFont="1" applyFill="1" applyBorder="1" applyAlignment="1" applyProtection="1">
      <alignment horizontal="left" vertical="top" wrapText="1"/>
      <protection locked="0"/>
    </xf>
    <xf numFmtId="0" fontId="34" fillId="17" borderId="2" xfId="0" applyFont="1" applyFill="1" applyBorder="1" applyAlignment="1" applyProtection="1">
      <alignment horizontal="center" vertical="center" wrapText="1"/>
      <protection locked="0"/>
    </xf>
    <xf numFmtId="0" fontId="43" fillId="17" borderId="22" xfId="0" applyFont="1" applyFill="1" applyBorder="1" applyAlignment="1" applyProtection="1">
      <alignment vertical="center" wrapText="1"/>
      <protection locked="0"/>
    </xf>
    <xf numFmtId="0" fontId="34" fillId="17" borderId="3" xfId="0" applyFont="1" applyFill="1" applyBorder="1" applyAlignment="1" applyProtection="1">
      <alignment horizontal="left" vertical="center" wrapText="1"/>
      <protection locked="0"/>
    </xf>
    <xf numFmtId="0" fontId="34" fillId="17" borderId="3" xfId="0" applyFont="1" applyFill="1" applyBorder="1" applyAlignment="1" applyProtection="1">
      <alignment horizontal="center" vertical="center" wrapText="1"/>
      <protection locked="0"/>
    </xf>
    <xf numFmtId="0" fontId="34" fillId="17" borderId="2" xfId="0" applyFont="1" applyFill="1" applyBorder="1" applyAlignment="1" applyProtection="1">
      <alignment horizontal="center" vertical="top" wrapText="1"/>
      <protection locked="0"/>
    </xf>
    <xf numFmtId="0" fontId="34" fillId="17" borderId="2" xfId="0" applyFont="1" applyFill="1" applyBorder="1" applyAlignment="1" applyProtection="1">
      <alignment horizontal="center" vertical="justify" wrapText="1"/>
      <protection locked="0"/>
    </xf>
    <xf numFmtId="0" fontId="34" fillId="17" borderId="2" xfId="0" applyFont="1" applyFill="1" applyBorder="1" applyAlignment="1" applyProtection="1">
      <alignment horizontal="center" vertical="justify"/>
      <protection locked="0"/>
    </xf>
    <xf numFmtId="0" fontId="34" fillId="17" borderId="2" xfId="0" applyFont="1" applyFill="1" applyBorder="1" applyAlignment="1" applyProtection="1">
      <alignment vertical="center" wrapText="1"/>
      <protection locked="0"/>
    </xf>
    <xf numFmtId="0" fontId="34" fillId="17" borderId="2" xfId="0" applyFont="1" applyFill="1" applyBorder="1" applyAlignment="1" applyProtection="1">
      <alignment vertical="justify" wrapText="1"/>
      <protection locked="0"/>
    </xf>
    <xf numFmtId="0" fontId="29" fillId="0" borderId="6" xfId="0" applyFont="1" applyBorder="1" applyAlignment="1" applyProtection="1">
      <alignment vertical="center"/>
      <protection locked="0"/>
    </xf>
    <xf numFmtId="0" fontId="29" fillId="0" borderId="7" xfId="0" applyFont="1" applyBorder="1" applyAlignment="1" applyProtection="1">
      <alignment vertical="center"/>
      <protection locked="0"/>
    </xf>
    <xf numFmtId="0" fontId="29" fillId="0" borderId="4" xfId="0" applyFont="1" applyBorder="1" applyAlignment="1" applyProtection="1">
      <alignment vertical="center"/>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0" borderId="6" xfId="0" applyFont="1" applyBorder="1" applyAlignment="1" applyProtection="1">
      <alignment horizontal="left" vertical="center" wrapText="1"/>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7788288"/>
        <c:axId val="105826560"/>
        <c:axId val="0"/>
      </c:bar3DChart>
      <c:catAx>
        <c:axId val="10778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26560"/>
        <c:crosses val="autoZero"/>
        <c:auto val="1"/>
        <c:lblAlgn val="ctr"/>
        <c:lblOffset val="100"/>
        <c:noMultiLvlLbl val="0"/>
      </c:catAx>
      <c:valAx>
        <c:axId val="105826560"/>
        <c:scaling>
          <c:orientation val="minMax"/>
        </c:scaling>
        <c:delete val="1"/>
        <c:axPos val="l"/>
        <c:numFmt formatCode="0%" sourceLinked="1"/>
        <c:majorTickMark val="out"/>
        <c:minorTickMark val="none"/>
        <c:tickLblPos val="nextTo"/>
        <c:crossAx val="107788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7789824"/>
        <c:axId val="116647616"/>
      </c:lineChart>
      <c:catAx>
        <c:axId val="10778982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16647616"/>
        <c:crosses val="autoZero"/>
        <c:auto val="1"/>
        <c:lblAlgn val="ctr"/>
        <c:lblOffset val="100"/>
        <c:noMultiLvlLbl val="0"/>
      </c:catAx>
      <c:valAx>
        <c:axId val="116647616"/>
        <c:scaling>
          <c:orientation val="minMax"/>
        </c:scaling>
        <c:delete val="1"/>
        <c:axPos val="l"/>
        <c:numFmt formatCode="0%" sourceLinked="1"/>
        <c:majorTickMark val="out"/>
        <c:minorTickMark val="none"/>
        <c:tickLblPos val="nextTo"/>
        <c:crossAx val="10778982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24C-4957-A56D-1BD820FDB2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24C-4957-A56D-1BD820FDB2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24C-4957-A56D-1BD820FDB2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24C-4957-A56D-1BD820FDB27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24C-4957-A56D-1BD820FDB27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24C-4957-A56D-1BD820FDB2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24C-4957-A56D-1BD820FDB2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24C-4957-A56D-1BD820FDB27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24C-4957-A56D-1BD820FDB27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24C-4957-A56D-1BD820FDB2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16434432"/>
        <c:axId val="116649920"/>
      </c:lineChart>
      <c:catAx>
        <c:axId val="116434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49920"/>
        <c:crosses val="autoZero"/>
        <c:auto val="1"/>
        <c:lblAlgn val="ctr"/>
        <c:lblOffset val="100"/>
        <c:noMultiLvlLbl val="0"/>
      </c:catAx>
      <c:valAx>
        <c:axId val="116649920"/>
        <c:scaling>
          <c:orientation val="minMax"/>
        </c:scaling>
        <c:delete val="1"/>
        <c:axPos val="l"/>
        <c:numFmt formatCode="0%" sourceLinked="1"/>
        <c:majorTickMark val="out"/>
        <c:minorTickMark val="none"/>
        <c:tickLblPos val="nextTo"/>
        <c:crossAx val="1164344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0.25</c:v>
                </c:pt>
                <c:pt idx="1">
                  <c:v>0.25</c:v>
                </c:pt>
                <c:pt idx="2">
                  <c:v>0.375</c:v>
                </c:pt>
                <c:pt idx="3">
                  <c:v>0.125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16436480"/>
        <c:axId val="116652224"/>
      </c:lineChart>
      <c:catAx>
        <c:axId val="116436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52224"/>
        <c:crosses val="autoZero"/>
        <c:auto val="1"/>
        <c:lblAlgn val="ctr"/>
        <c:lblOffset val="100"/>
        <c:noMultiLvlLbl val="0"/>
      </c:catAx>
      <c:valAx>
        <c:axId val="116652224"/>
        <c:scaling>
          <c:orientation val="minMax"/>
        </c:scaling>
        <c:delete val="1"/>
        <c:axPos val="l"/>
        <c:numFmt formatCode="0%" sourceLinked="1"/>
        <c:majorTickMark val="out"/>
        <c:minorTickMark val="none"/>
        <c:tickLblPos val="nextTo"/>
        <c:crossAx val="116436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17048832"/>
        <c:axId val="116908608"/>
        <c:axId val="0"/>
      </c:bar3DChart>
      <c:catAx>
        <c:axId val="11704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08608"/>
        <c:crosses val="autoZero"/>
        <c:auto val="1"/>
        <c:lblAlgn val="ctr"/>
        <c:lblOffset val="100"/>
        <c:noMultiLvlLbl val="0"/>
      </c:catAx>
      <c:valAx>
        <c:axId val="116908608"/>
        <c:scaling>
          <c:orientation val="minMax"/>
        </c:scaling>
        <c:delete val="1"/>
        <c:axPos val="l"/>
        <c:numFmt formatCode="0%" sourceLinked="1"/>
        <c:majorTickMark val="out"/>
        <c:minorTickMark val="none"/>
        <c:tickLblPos val="nextTo"/>
        <c:crossAx val="117048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17049856"/>
        <c:axId val="116910336"/>
        <c:axId val="0"/>
      </c:bar3DChart>
      <c:catAx>
        <c:axId val="117049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0336"/>
        <c:crosses val="autoZero"/>
        <c:auto val="1"/>
        <c:lblAlgn val="ctr"/>
        <c:lblOffset val="100"/>
        <c:noMultiLvlLbl val="0"/>
      </c:catAx>
      <c:valAx>
        <c:axId val="116910336"/>
        <c:scaling>
          <c:orientation val="minMax"/>
        </c:scaling>
        <c:delete val="1"/>
        <c:axPos val="l"/>
        <c:numFmt formatCode="0%" sourceLinked="1"/>
        <c:majorTickMark val="out"/>
        <c:minorTickMark val="none"/>
        <c:tickLblPos val="nextTo"/>
        <c:crossAx val="117049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17050880"/>
        <c:axId val="116912064"/>
        <c:axId val="0"/>
      </c:bar3DChart>
      <c:catAx>
        <c:axId val="11705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2064"/>
        <c:crosses val="autoZero"/>
        <c:auto val="1"/>
        <c:lblAlgn val="ctr"/>
        <c:lblOffset val="100"/>
        <c:noMultiLvlLbl val="0"/>
      </c:catAx>
      <c:valAx>
        <c:axId val="116912064"/>
        <c:scaling>
          <c:orientation val="minMax"/>
        </c:scaling>
        <c:delete val="1"/>
        <c:axPos val="l"/>
        <c:numFmt formatCode="0%" sourceLinked="1"/>
        <c:majorTickMark val="out"/>
        <c:minorTickMark val="none"/>
        <c:tickLblPos val="nextTo"/>
        <c:crossAx val="117050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18440448"/>
        <c:axId val="116913792"/>
      </c:lineChart>
      <c:catAx>
        <c:axId val="118440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913792"/>
        <c:crosses val="autoZero"/>
        <c:auto val="1"/>
        <c:lblAlgn val="ctr"/>
        <c:lblOffset val="100"/>
        <c:noMultiLvlLbl val="0"/>
      </c:catAx>
      <c:valAx>
        <c:axId val="116913792"/>
        <c:scaling>
          <c:orientation val="minMax"/>
        </c:scaling>
        <c:delete val="1"/>
        <c:axPos val="l"/>
        <c:numFmt formatCode="0%" sourceLinked="1"/>
        <c:majorTickMark val="out"/>
        <c:minorTickMark val="none"/>
        <c:tickLblPos val="nextTo"/>
        <c:crossAx val="118440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18441984"/>
        <c:axId val="118719040"/>
        <c:axId val="0"/>
      </c:bar3DChart>
      <c:catAx>
        <c:axId val="118441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19040"/>
        <c:crosses val="autoZero"/>
        <c:auto val="1"/>
        <c:lblAlgn val="ctr"/>
        <c:lblOffset val="100"/>
        <c:noMultiLvlLbl val="0"/>
      </c:catAx>
      <c:valAx>
        <c:axId val="118719040"/>
        <c:scaling>
          <c:orientation val="minMax"/>
        </c:scaling>
        <c:delete val="1"/>
        <c:axPos val="l"/>
        <c:numFmt formatCode="0%" sourceLinked="1"/>
        <c:majorTickMark val="out"/>
        <c:minorTickMark val="none"/>
        <c:tickLblPos val="nextTo"/>
        <c:crossAx val="118441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19095296"/>
        <c:axId val="118720768"/>
        <c:axId val="0"/>
      </c:bar3DChart>
      <c:catAx>
        <c:axId val="11909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20768"/>
        <c:crosses val="autoZero"/>
        <c:auto val="1"/>
        <c:lblAlgn val="ctr"/>
        <c:lblOffset val="100"/>
        <c:noMultiLvlLbl val="0"/>
      </c:catAx>
      <c:valAx>
        <c:axId val="118720768"/>
        <c:scaling>
          <c:orientation val="minMax"/>
        </c:scaling>
        <c:delete val="1"/>
        <c:axPos val="l"/>
        <c:numFmt formatCode="0%" sourceLinked="1"/>
        <c:majorTickMark val="out"/>
        <c:minorTickMark val="none"/>
        <c:tickLblPos val="nextTo"/>
        <c:crossAx val="119095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19097344"/>
        <c:axId val="118721920"/>
        <c:axId val="0"/>
      </c:bar3DChart>
      <c:catAx>
        <c:axId val="119097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21920"/>
        <c:crosses val="autoZero"/>
        <c:auto val="1"/>
        <c:lblAlgn val="ctr"/>
        <c:lblOffset val="100"/>
        <c:noMultiLvlLbl val="0"/>
      </c:catAx>
      <c:valAx>
        <c:axId val="118721920"/>
        <c:scaling>
          <c:orientation val="minMax"/>
        </c:scaling>
        <c:delete val="1"/>
        <c:axPos val="l"/>
        <c:numFmt formatCode="0%" sourceLinked="1"/>
        <c:majorTickMark val="out"/>
        <c:minorTickMark val="none"/>
        <c:tickLblPos val="nextTo"/>
        <c:crossAx val="119097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6344448"/>
        <c:axId val="105828288"/>
        <c:axId val="0"/>
      </c:bar3DChart>
      <c:catAx>
        <c:axId val="10634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28288"/>
        <c:crosses val="autoZero"/>
        <c:auto val="1"/>
        <c:lblAlgn val="ctr"/>
        <c:lblOffset val="100"/>
        <c:noMultiLvlLbl val="0"/>
      </c:catAx>
      <c:valAx>
        <c:axId val="105828288"/>
        <c:scaling>
          <c:orientation val="minMax"/>
        </c:scaling>
        <c:delete val="1"/>
        <c:axPos val="l"/>
        <c:numFmt formatCode="0%" sourceLinked="1"/>
        <c:majorTickMark val="out"/>
        <c:minorTickMark val="none"/>
        <c:tickLblPos val="nextTo"/>
        <c:crossAx val="10634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8EA-48D4-A3FD-A40912F5B7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8EA-48D4-A3FD-A40912F5B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8EA-48D4-A3FD-A40912F5B7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8EA-48D4-A3FD-A40912F5B75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8EA-48D4-A3FD-A40912F5B75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8EA-48D4-A3FD-A40912F5B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8EA-48D4-A3FD-A40912F5B7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8EA-48D4-A3FD-A40912F5B75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8EA-48D4-A3FD-A40912F5B75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8EA-48D4-A3FD-A40912F5B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19098880"/>
        <c:axId val="118723648"/>
      </c:lineChart>
      <c:catAx>
        <c:axId val="119098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723648"/>
        <c:crosses val="autoZero"/>
        <c:auto val="1"/>
        <c:lblAlgn val="ctr"/>
        <c:lblOffset val="100"/>
        <c:noMultiLvlLbl val="0"/>
      </c:catAx>
      <c:valAx>
        <c:axId val="118723648"/>
        <c:scaling>
          <c:orientation val="minMax"/>
        </c:scaling>
        <c:delete val="1"/>
        <c:axPos val="l"/>
        <c:numFmt formatCode="0%" sourceLinked="1"/>
        <c:majorTickMark val="out"/>
        <c:minorTickMark val="none"/>
        <c:tickLblPos val="nextTo"/>
        <c:crossAx val="119098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19280640"/>
        <c:axId val="118725952"/>
        <c:axId val="0"/>
      </c:bar3DChart>
      <c:catAx>
        <c:axId val="11928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25952"/>
        <c:crosses val="autoZero"/>
        <c:auto val="1"/>
        <c:lblAlgn val="ctr"/>
        <c:lblOffset val="100"/>
        <c:noMultiLvlLbl val="0"/>
      </c:catAx>
      <c:valAx>
        <c:axId val="118725952"/>
        <c:scaling>
          <c:orientation val="minMax"/>
        </c:scaling>
        <c:delete val="1"/>
        <c:axPos val="l"/>
        <c:numFmt formatCode="0%" sourceLinked="1"/>
        <c:majorTickMark val="out"/>
        <c:minorTickMark val="none"/>
        <c:tickLblPos val="nextTo"/>
        <c:crossAx val="119280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19281152"/>
        <c:axId val="119268480"/>
        <c:axId val="0"/>
      </c:bar3DChart>
      <c:catAx>
        <c:axId val="11928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68480"/>
        <c:crosses val="autoZero"/>
        <c:auto val="1"/>
        <c:lblAlgn val="ctr"/>
        <c:lblOffset val="100"/>
        <c:noMultiLvlLbl val="0"/>
      </c:catAx>
      <c:valAx>
        <c:axId val="119268480"/>
        <c:scaling>
          <c:orientation val="minMax"/>
        </c:scaling>
        <c:delete val="1"/>
        <c:axPos val="l"/>
        <c:numFmt formatCode="0%" sourceLinked="1"/>
        <c:majorTickMark val="out"/>
        <c:minorTickMark val="none"/>
        <c:tickLblPos val="nextTo"/>
        <c:crossAx val="119281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0.5</c:v>
                </c:pt>
                <c:pt idx="3">
                  <c:v>0.5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9282176"/>
        <c:axId val="119270208"/>
        <c:axId val="0"/>
      </c:bar3DChart>
      <c:catAx>
        <c:axId val="11928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70208"/>
        <c:crosses val="autoZero"/>
        <c:auto val="1"/>
        <c:lblAlgn val="ctr"/>
        <c:lblOffset val="100"/>
        <c:noMultiLvlLbl val="0"/>
      </c:catAx>
      <c:valAx>
        <c:axId val="119270208"/>
        <c:scaling>
          <c:orientation val="minMax"/>
        </c:scaling>
        <c:delete val="1"/>
        <c:axPos val="l"/>
        <c:numFmt formatCode="0%" sourceLinked="1"/>
        <c:majorTickMark val="out"/>
        <c:minorTickMark val="none"/>
        <c:tickLblPos val="nextTo"/>
        <c:crossAx val="119282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E09-4452-8C35-6733217981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E09-4452-8C35-673321798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E09-4452-8C35-6733217981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E09-4452-8C35-6733217981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E09-4452-8C35-6733217981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E09-4452-8C35-673321798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E09-4452-8C35-6733217981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E09-4452-8C35-6733217981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E09-4452-8C35-6733217981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E09-4452-8C35-673321798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9283200"/>
        <c:axId val="119271936"/>
      </c:lineChart>
      <c:catAx>
        <c:axId val="119283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271936"/>
        <c:crosses val="autoZero"/>
        <c:auto val="1"/>
        <c:lblAlgn val="ctr"/>
        <c:lblOffset val="100"/>
        <c:noMultiLvlLbl val="0"/>
      </c:catAx>
      <c:valAx>
        <c:axId val="119271936"/>
        <c:scaling>
          <c:orientation val="minMax"/>
        </c:scaling>
        <c:delete val="1"/>
        <c:axPos val="l"/>
        <c:numFmt formatCode="0%" sourceLinked="1"/>
        <c:majorTickMark val="out"/>
        <c:minorTickMark val="none"/>
        <c:tickLblPos val="nextTo"/>
        <c:crossAx val="1192832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9634432"/>
        <c:axId val="119274240"/>
        <c:axId val="0"/>
      </c:bar3DChart>
      <c:catAx>
        <c:axId val="119634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274240"/>
        <c:crosses val="autoZero"/>
        <c:auto val="1"/>
        <c:lblAlgn val="ctr"/>
        <c:lblOffset val="100"/>
        <c:noMultiLvlLbl val="0"/>
      </c:catAx>
      <c:valAx>
        <c:axId val="119274240"/>
        <c:scaling>
          <c:orientation val="minMax"/>
        </c:scaling>
        <c:delete val="1"/>
        <c:axPos val="l"/>
        <c:numFmt formatCode="0%" sourceLinked="1"/>
        <c:majorTickMark val="out"/>
        <c:minorTickMark val="none"/>
        <c:tickLblPos val="nextTo"/>
        <c:crossAx val="119634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9029760"/>
        <c:axId val="118875264"/>
        <c:axId val="0"/>
      </c:bar3DChart>
      <c:catAx>
        <c:axId val="119029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75264"/>
        <c:crosses val="autoZero"/>
        <c:auto val="1"/>
        <c:lblAlgn val="ctr"/>
        <c:lblOffset val="100"/>
        <c:noMultiLvlLbl val="0"/>
      </c:catAx>
      <c:valAx>
        <c:axId val="118875264"/>
        <c:scaling>
          <c:orientation val="minMax"/>
        </c:scaling>
        <c:delete val="1"/>
        <c:axPos val="l"/>
        <c:numFmt formatCode="0%" sourceLinked="1"/>
        <c:majorTickMark val="out"/>
        <c:minorTickMark val="none"/>
        <c:tickLblPos val="nextTo"/>
        <c:crossAx val="119029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9030784"/>
        <c:axId val="118876992"/>
        <c:axId val="0"/>
      </c:bar3DChart>
      <c:catAx>
        <c:axId val="119030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76992"/>
        <c:crosses val="autoZero"/>
        <c:auto val="1"/>
        <c:lblAlgn val="ctr"/>
        <c:lblOffset val="100"/>
        <c:noMultiLvlLbl val="0"/>
      </c:catAx>
      <c:valAx>
        <c:axId val="118876992"/>
        <c:scaling>
          <c:orientation val="minMax"/>
        </c:scaling>
        <c:delete val="1"/>
        <c:axPos val="l"/>
        <c:numFmt formatCode="0%" sourceLinked="1"/>
        <c:majorTickMark val="out"/>
        <c:minorTickMark val="none"/>
        <c:tickLblPos val="nextTo"/>
        <c:crossAx val="119030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9031296"/>
        <c:axId val="118878720"/>
        <c:axId val="0"/>
      </c:bar3DChart>
      <c:catAx>
        <c:axId val="119031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78720"/>
        <c:crosses val="autoZero"/>
        <c:auto val="1"/>
        <c:lblAlgn val="ctr"/>
        <c:lblOffset val="100"/>
        <c:noMultiLvlLbl val="0"/>
      </c:catAx>
      <c:valAx>
        <c:axId val="118878720"/>
        <c:scaling>
          <c:orientation val="minMax"/>
        </c:scaling>
        <c:delete val="1"/>
        <c:axPos val="l"/>
        <c:numFmt formatCode="0%" sourceLinked="1"/>
        <c:majorTickMark val="out"/>
        <c:minorTickMark val="none"/>
        <c:tickLblPos val="nextTo"/>
        <c:crossAx val="119031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9032320"/>
        <c:axId val="118880448"/>
        <c:axId val="0"/>
      </c:bar3DChart>
      <c:catAx>
        <c:axId val="119032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80448"/>
        <c:crosses val="autoZero"/>
        <c:auto val="1"/>
        <c:lblAlgn val="ctr"/>
        <c:lblOffset val="100"/>
        <c:noMultiLvlLbl val="0"/>
      </c:catAx>
      <c:valAx>
        <c:axId val="118880448"/>
        <c:scaling>
          <c:orientation val="minMax"/>
        </c:scaling>
        <c:delete val="1"/>
        <c:axPos val="l"/>
        <c:numFmt formatCode="0%" sourceLinked="1"/>
        <c:majorTickMark val="out"/>
        <c:minorTickMark val="none"/>
        <c:tickLblPos val="nextTo"/>
        <c:crossAx val="11903232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6345472"/>
        <c:axId val="105830016"/>
        <c:axId val="0"/>
      </c:bar3DChart>
      <c:catAx>
        <c:axId val="10634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30016"/>
        <c:crosses val="autoZero"/>
        <c:auto val="1"/>
        <c:lblAlgn val="ctr"/>
        <c:lblOffset val="100"/>
        <c:noMultiLvlLbl val="0"/>
      </c:catAx>
      <c:valAx>
        <c:axId val="105830016"/>
        <c:scaling>
          <c:orientation val="minMax"/>
        </c:scaling>
        <c:delete val="1"/>
        <c:axPos val="l"/>
        <c:numFmt formatCode="0%" sourceLinked="1"/>
        <c:majorTickMark val="out"/>
        <c:minorTickMark val="none"/>
        <c:tickLblPos val="nextTo"/>
        <c:crossAx val="106345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9033344"/>
        <c:axId val="120078336"/>
        <c:axId val="0"/>
      </c:bar3DChart>
      <c:catAx>
        <c:axId val="119033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0078336"/>
        <c:crosses val="autoZero"/>
        <c:auto val="1"/>
        <c:lblAlgn val="ctr"/>
        <c:lblOffset val="100"/>
        <c:noMultiLvlLbl val="0"/>
      </c:catAx>
      <c:valAx>
        <c:axId val="120078336"/>
        <c:scaling>
          <c:orientation val="minMax"/>
        </c:scaling>
        <c:delete val="1"/>
        <c:axPos val="l"/>
        <c:numFmt formatCode="0%" sourceLinked="1"/>
        <c:majorTickMark val="out"/>
        <c:minorTickMark val="none"/>
        <c:tickLblPos val="nextTo"/>
        <c:crossAx val="119033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20199680"/>
        <c:axId val="120082368"/>
        <c:axId val="0"/>
      </c:bar3DChart>
      <c:catAx>
        <c:axId val="120199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082368"/>
        <c:crosses val="autoZero"/>
        <c:auto val="1"/>
        <c:lblAlgn val="ctr"/>
        <c:lblOffset val="100"/>
        <c:noMultiLvlLbl val="0"/>
      </c:catAx>
      <c:valAx>
        <c:axId val="120082368"/>
        <c:scaling>
          <c:orientation val="minMax"/>
        </c:scaling>
        <c:delete val="1"/>
        <c:axPos val="l"/>
        <c:numFmt formatCode="0%" sourceLinked="1"/>
        <c:majorTickMark val="out"/>
        <c:minorTickMark val="none"/>
        <c:tickLblPos val="nextTo"/>
        <c:crossAx val="120199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09297664"/>
        <c:axId val="120084096"/>
        <c:axId val="0"/>
      </c:bar3DChart>
      <c:catAx>
        <c:axId val="10929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084096"/>
        <c:crosses val="autoZero"/>
        <c:auto val="1"/>
        <c:lblAlgn val="ctr"/>
        <c:lblOffset val="100"/>
        <c:noMultiLvlLbl val="0"/>
      </c:catAx>
      <c:valAx>
        <c:axId val="120084096"/>
        <c:scaling>
          <c:orientation val="minMax"/>
        </c:scaling>
        <c:delete val="1"/>
        <c:axPos val="l"/>
        <c:numFmt formatCode="0%" sourceLinked="1"/>
        <c:majorTickMark val="out"/>
        <c:minorTickMark val="none"/>
        <c:tickLblPos val="nextTo"/>
        <c:crossAx val="109297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09299200"/>
        <c:axId val="120085824"/>
        <c:axId val="0"/>
      </c:bar3DChart>
      <c:catAx>
        <c:axId val="10929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085824"/>
        <c:crosses val="autoZero"/>
        <c:auto val="1"/>
        <c:lblAlgn val="ctr"/>
        <c:lblOffset val="100"/>
        <c:noMultiLvlLbl val="0"/>
      </c:catAx>
      <c:valAx>
        <c:axId val="120085824"/>
        <c:scaling>
          <c:orientation val="minMax"/>
        </c:scaling>
        <c:delete val="1"/>
        <c:axPos val="l"/>
        <c:numFmt formatCode="0%" sourceLinked="1"/>
        <c:majorTickMark val="out"/>
        <c:minorTickMark val="none"/>
        <c:tickLblPos val="nextTo"/>
        <c:crossAx val="109299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09300224"/>
        <c:axId val="109365504"/>
        <c:axId val="0"/>
      </c:bar3DChart>
      <c:catAx>
        <c:axId val="109300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65504"/>
        <c:crosses val="autoZero"/>
        <c:auto val="1"/>
        <c:lblAlgn val="ctr"/>
        <c:lblOffset val="100"/>
        <c:noMultiLvlLbl val="0"/>
      </c:catAx>
      <c:valAx>
        <c:axId val="109365504"/>
        <c:scaling>
          <c:orientation val="minMax"/>
        </c:scaling>
        <c:delete val="1"/>
        <c:axPos val="l"/>
        <c:numFmt formatCode="0%" sourceLinked="1"/>
        <c:majorTickMark val="out"/>
        <c:minorTickMark val="none"/>
        <c:tickLblPos val="nextTo"/>
        <c:crossAx val="109300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09301248"/>
        <c:axId val="109367232"/>
        <c:axId val="0"/>
      </c:bar3DChart>
      <c:catAx>
        <c:axId val="10930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67232"/>
        <c:crosses val="autoZero"/>
        <c:auto val="1"/>
        <c:lblAlgn val="ctr"/>
        <c:lblOffset val="100"/>
        <c:noMultiLvlLbl val="0"/>
      </c:catAx>
      <c:valAx>
        <c:axId val="109367232"/>
        <c:scaling>
          <c:orientation val="minMax"/>
        </c:scaling>
        <c:delete val="1"/>
        <c:axPos val="l"/>
        <c:numFmt formatCode="0%" sourceLinked="1"/>
        <c:majorTickMark val="out"/>
        <c:minorTickMark val="none"/>
        <c:tickLblPos val="nextTo"/>
        <c:crossAx val="109301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20939008"/>
        <c:axId val="109368960"/>
        <c:axId val="0"/>
      </c:bar3DChart>
      <c:catAx>
        <c:axId val="12093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68960"/>
        <c:crosses val="autoZero"/>
        <c:auto val="1"/>
        <c:lblAlgn val="ctr"/>
        <c:lblOffset val="100"/>
        <c:noMultiLvlLbl val="0"/>
      </c:catAx>
      <c:valAx>
        <c:axId val="109368960"/>
        <c:scaling>
          <c:orientation val="minMax"/>
        </c:scaling>
        <c:delete val="1"/>
        <c:axPos val="l"/>
        <c:numFmt formatCode="0%" sourceLinked="1"/>
        <c:majorTickMark val="out"/>
        <c:minorTickMark val="none"/>
        <c:tickLblPos val="nextTo"/>
        <c:crossAx val="12093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20940032"/>
        <c:axId val="109370688"/>
        <c:axId val="0"/>
      </c:bar3DChart>
      <c:catAx>
        <c:axId val="12094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70688"/>
        <c:crosses val="autoZero"/>
        <c:auto val="1"/>
        <c:lblAlgn val="ctr"/>
        <c:lblOffset val="100"/>
        <c:noMultiLvlLbl val="0"/>
      </c:catAx>
      <c:valAx>
        <c:axId val="109370688"/>
        <c:scaling>
          <c:orientation val="minMax"/>
        </c:scaling>
        <c:delete val="1"/>
        <c:axPos val="l"/>
        <c:numFmt formatCode="0%" sourceLinked="1"/>
        <c:majorTickMark val="out"/>
        <c:minorTickMark val="none"/>
        <c:tickLblPos val="nextTo"/>
        <c:crossAx val="120940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20941056"/>
        <c:axId val="120906880"/>
        <c:axId val="0"/>
      </c:bar3DChart>
      <c:catAx>
        <c:axId val="12094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906880"/>
        <c:crosses val="autoZero"/>
        <c:auto val="1"/>
        <c:lblAlgn val="ctr"/>
        <c:lblOffset val="100"/>
        <c:noMultiLvlLbl val="0"/>
      </c:catAx>
      <c:valAx>
        <c:axId val="120906880"/>
        <c:scaling>
          <c:orientation val="minMax"/>
        </c:scaling>
        <c:delete val="1"/>
        <c:axPos val="l"/>
        <c:numFmt formatCode="0%" sourceLinked="1"/>
        <c:majorTickMark val="out"/>
        <c:minorTickMark val="none"/>
        <c:tickLblPos val="nextTo"/>
        <c:crossAx val="120941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20942080"/>
        <c:axId val="120908608"/>
        <c:axId val="0"/>
      </c:bar3DChart>
      <c:catAx>
        <c:axId val="12094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908608"/>
        <c:crosses val="autoZero"/>
        <c:auto val="1"/>
        <c:lblAlgn val="ctr"/>
        <c:lblOffset val="100"/>
        <c:noMultiLvlLbl val="0"/>
      </c:catAx>
      <c:valAx>
        <c:axId val="120908608"/>
        <c:scaling>
          <c:orientation val="minMax"/>
        </c:scaling>
        <c:delete val="1"/>
        <c:axPos val="l"/>
        <c:numFmt formatCode="0%" sourceLinked="1"/>
        <c:majorTickMark val="out"/>
        <c:minorTickMark val="none"/>
        <c:tickLblPos val="nextTo"/>
        <c:crossAx val="120942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6345984"/>
        <c:axId val="105831744"/>
        <c:axId val="0"/>
      </c:bar3DChart>
      <c:catAx>
        <c:axId val="106345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31744"/>
        <c:crosses val="autoZero"/>
        <c:auto val="1"/>
        <c:lblAlgn val="ctr"/>
        <c:lblOffset val="100"/>
        <c:noMultiLvlLbl val="0"/>
      </c:catAx>
      <c:valAx>
        <c:axId val="105831744"/>
        <c:scaling>
          <c:orientation val="minMax"/>
        </c:scaling>
        <c:delete val="1"/>
        <c:axPos val="l"/>
        <c:numFmt formatCode="0%" sourceLinked="1"/>
        <c:majorTickMark val="out"/>
        <c:minorTickMark val="none"/>
        <c:tickLblPos val="nextTo"/>
        <c:crossAx val="106345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74-47A1-9496-26CD83EBB9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74-47A1-9496-26CD83EBB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74-47A1-9496-26CD83EBB9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74-47A1-9496-26CD83EBB9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74-47A1-9496-26CD83EBB9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74-47A1-9496-26CD83EBB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74-47A1-9496-26CD83EBB9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74-47A1-9496-26CD83EBB9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74-47A1-9496-26CD83EBB9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74-47A1-9496-26CD83EBB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21246208"/>
        <c:axId val="120910336"/>
      </c:lineChart>
      <c:catAx>
        <c:axId val="121246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0910336"/>
        <c:crosses val="autoZero"/>
        <c:auto val="1"/>
        <c:lblAlgn val="ctr"/>
        <c:lblOffset val="100"/>
        <c:noMultiLvlLbl val="0"/>
      </c:catAx>
      <c:valAx>
        <c:axId val="120910336"/>
        <c:scaling>
          <c:orientation val="minMax"/>
        </c:scaling>
        <c:delete val="1"/>
        <c:axPos val="l"/>
        <c:numFmt formatCode="0%" sourceLinked="1"/>
        <c:majorTickMark val="out"/>
        <c:minorTickMark val="none"/>
        <c:tickLblPos val="nextTo"/>
        <c:crossAx val="121246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14-4AF4-9DE1-09671F62E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14-4AF4-9DE1-09671F62E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14-4AF4-9DE1-09671F62E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14-4AF4-9DE1-09671F62E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14-4AF4-9DE1-09671F62E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14-4AF4-9DE1-09671F62E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14-4AF4-9DE1-09671F62E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14-4AF4-9DE1-09671F62E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14-4AF4-9DE1-09671F62E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14-4AF4-9DE1-09671F62E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21247744"/>
        <c:axId val="120912640"/>
      </c:lineChart>
      <c:catAx>
        <c:axId val="121247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0912640"/>
        <c:crosses val="autoZero"/>
        <c:auto val="1"/>
        <c:lblAlgn val="ctr"/>
        <c:lblOffset val="100"/>
        <c:noMultiLvlLbl val="0"/>
      </c:catAx>
      <c:valAx>
        <c:axId val="120912640"/>
        <c:scaling>
          <c:orientation val="minMax"/>
        </c:scaling>
        <c:delete val="1"/>
        <c:axPos val="l"/>
        <c:numFmt formatCode="0%" sourceLinked="1"/>
        <c:majorTickMark val="out"/>
        <c:minorTickMark val="none"/>
        <c:tickLblPos val="nextTo"/>
        <c:crossAx val="121247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18-4A9D-9453-A4C2A630CC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18-4A9D-9453-A4C2A630CC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418-4A9D-9453-A4C2A630CC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18-4A9D-9453-A4C2A630CC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18-4A9D-9453-A4C2A630CC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18-4A9D-9453-A4C2A630CC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18-4A9D-9453-A4C2A630CC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418-4A9D-9453-A4C2A630CC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18-4A9D-9453-A4C2A630CC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18-4A9D-9453-A4C2A630CC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20713216"/>
        <c:axId val="120726656"/>
      </c:lineChart>
      <c:catAx>
        <c:axId val="120713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0726656"/>
        <c:crosses val="autoZero"/>
        <c:auto val="1"/>
        <c:lblAlgn val="ctr"/>
        <c:lblOffset val="100"/>
        <c:noMultiLvlLbl val="0"/>
      </c:catAx>
      <c:valAx>
        <c:axId val="120726656"/>
        <c:scaling>
          <c:orientation val="minMax"/>
        </c:scaling>
        <c:delete val="1"/>
        <c:axPos val="l"/>
        <c:numFmt formatCode="0%" sourceLinked="1"/>
        <c:majorTickMark val="out"/>
        <c:minorTickMark val="none"/>
        <c:tickLblPos val="nextTo"/>
        <c:crossAx val="120713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20715264"/>
        <c:axId val="120728960"/>
        <c:axId val="0"/>
      </c:bar3DChart>
      <c:catAx>
        <c:axId val="120715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728960"/>
        <c:crosses val="autoZero"/>
        <c:auto val="1"/>
        <c:lblAlgn val="ctr"/>
        <c:lblOffset val="100"/>
        <c:noMultiLvlLbl val="0"/>
      </c:catAx>
      <c:valAx>
        <c:axId val="120728960"/>
        <c:scaling>
          <c:orientation val="minMax"/>
        </c:scaling>
        <c:delete val="1"/>
        <c:axPos val="l"/>
        <c:numFmt formatCode="0%" sourceLinked="1"/>
        <c:majorTickMark val="out"/>
        <c:minorTickMark val="none"/>
        <c:tickLblPos val="nextTo"/>
        <c:crossAx val="120715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20716800"/>
        <c:axId val="120730688"/>
        <c:axId val="0"/>
      </c:bar3DChart>
      <c:catAx>
        <c:axId val="12071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730688"/>
        <c:crosses val="autoZero"/>
        <c:auto val="1"/>
        <c:lblAlgn val="ctr"/>
        <c:lblOffset val="100"/>
        <c:noMultiLvlLbl val="0"/>
      </c:catAx>
      <c:valAx>
        <c:axId val="120730688"/>
        <c:scaling>
          <c:orientation val="minMax"/>
        </c:scaling>
        <c:delete val="1"/>
        <c:axPos val="l"/>
        <c:numFmt formatCode="0%" sourceLinked="1"/>
        <c:majorTickMark val="out"/>
        <c:minorTickMark val="none"/>
        <c:tickLblPos val="nextTo"/>
        <c:crossAx val="120716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21885184"/>
        <c:axId val="120732416"/>
        <c:axId val="0"/>
      </c:bar3DChart>
      <c:catAx>
        <c:axId val="12188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732416"/>
        <c:crosses val="autoZero"/>
        <c:auto val="1"/>
        <c:lblAlgn val="ctr"/>
        <c:lblOffset val="100"/>
        <c:noMultiLvlLbl val="0"/>
      </c:catAx>
      <c:valAx>
        <c:axId val="120732416"/>
        <c:scaling>
          <c:orientation val="minMax"/>
        </c:scaling>
        <c:delete val="1"/>
        <c:axPos val="l"/>
        <c:numFmt formatCode="0%" sourceLinked="1"/>
        <c:majorTickMark val="out"/>
        <c:minorTickMark val="none"/>
        <c:tickLblPos val="nextTo"/>
        <c:crossAx val="121885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0.33333333333333331</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21886208"/>
        <c:axId val="122061376"/>
      </c:lineChart>
      <c:catAx>
        <c:axId val="121886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061376"/>
        <c:crosses val="autoZero"/>
        <c:auto val="1"/>
        <c:lblAlgn val="ctr"/>
        <c:lblOffset val="100"/>
        <c:noMultiLvlLbl val="0"/>
      </c:catAx>
      <c:valAx>
        <c:axId val="122061376"/>
        <c:scaling>
          <c:orientation val="minMax"/>
        </c:scaling>
        <c:delete val="1"/>
        <c:axPos val="l"/>
        <c:numFmt formatCode="0%" sourceLinked="1"/>
        <c:majorTickMark val="out"/>
        <c:minorTickMark val="none"/>
        <c:tickLblPos val="nextTo"/>
        <c:crossAx val="121886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21524224"/>
        <c:axId val="122063680"/>
        <c:axId val="0"/>
      </c:bar3DChart>
      <c:catAx>
        <c:axId val="121524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063680"/>
        <c:crosses val="autoZero"/>
        <c:auto val="1"/>
        <c:lblAlgn val="ctr"/>
        <c:lblOffset val="100"/>
        <c:noMultiLvlLbl val="0"/>
      </c:catAx>
      <c:valAx>
        <c:axId val="122063680"/>
        <c:scaling>
          <c:orientation val="minMax"/>
        </c:scaling>
        <c:delete val="1"/>
        <c:axPos val="l"/>
        <c:numFmt formatCode="0%" sourceLinked="1"/>
        <c:majorTickMark val="out"/>
        <c:minorTickMark val="none"/>
        <c:tickLblPos val="nextTo"/>
        <c:crossAx val="121524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21526784"/>
        <c:axId val="122065408"/>
        <c:axId val="0"/>
      </c:bar3DChart>
      <c:catAx>
        <c:axId val="121526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065408"/>
        <c:crosses val="autoZero"/>
        <c:auto val="1"/>
        <c:lblAlgn val="ctr"/>
        <c:lblOffset val="100"/>
        <c:noMultiLvlLbl val="0"/>
      </c:catAx>
      <c:valAx>
        <c:axId val="122065408"/>
        <c:scaling>
          <c:orientation val="minMax"/>
        </c:scaling>
        <c:delete val="1"/>
        <c:axPos val="l"/>
        <c:numFmt formatCode="0%" sourceLinked="1"/>
        <c:majorTickMark val="out"/>
        <c:minorTickMark val="none"/>
        <c:tickLblPos val="nextTo"/>
        <c:crossAx val="121526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21639424"/>
        <c:axId val="122067136"/>
        <c:axId val="0"/>
      </c:bar3DChart>
      <c:catAx>
        <c:axId val="121639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067136"/>
        <c:crosses val="autoZero"/>
        <c:auto val="1"/>
        <c:lblAlgn val="ctr"/>
        <c:lblOffset val="100"/>
        <c:noMultiLvlLbl val="0"/>
      </c:catAx>
      <c:valAx>
        <c:axId val="122067136"/>
        <c:scaling>
          <c:orientation val="minMax"/>
        </c:scaling>
        <c:delete val="1"/>
        <c:axPos val="l"/>
        <c:numFmt formatCode="0%" sourceLinked="1"/>
        <c:majorTickMark val="out"/>
        <c:minorTickMark val="none"/>
        <c:tickLblPos val="nextTo"/>
        <c:crossAx val="121639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6347008"/>
        <c:axId val="108594304"/>
        <c:axId val="0"/>
      </c:bar3DChart>
      <c:catAx>
        <c:axId val="106347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4304"/>
        <c:crosses val="autoZero"/>
        <c:auto val="1"/>
        <c:lblAlgn val="ctr"/>
        <c:lblOffset val="100"/>
        <c:noMultiLvlLbl val="0"/>
      </c:catAx>
      <c:valAx>
        <c:axId val="108594304"/>
        <c:scaling>
          <c:orientation val="minMax"/>
        </c:scaling>
        <c:delete val="1"/>
        <c:axPos val="l"/>
        <c:numFmt formatCode="0%" sourceLinked="1"/>
        <c:majorTickMark val="out"/>
        <c:minorTickMark val="none"/>
        <c:tickLblPos val="nextTo"/>
        <c:crossAx val="106347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21640448"/>
        <c:axId val="121733696"/>
        <c:axId val="0"/>
      </c:bar3DChart>
      <c:catAx>
        <c:axId val="121640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1733696"/>
        <c:crosses val="autoZero"/>
        <c:auto val="1"/>
        <c:lblAlgn val="ctr"/>
        <c:lblOffset val="100"/>
        <c:noMultiLvlLbl val="0"/>
      </c:catAx>
      <c:valAx>
        <c:axId val="121733696"/>
        <c:scaling>
          <c:orientation val="minMax"/>
        </c:scaling>
        <c:delete val="1"/>
        <c:axPos val="l"/>
        <c:numFmt formatCode="0%" sourceLinked="1"/>
        <c:majorTickMark val="out"/>
        <c:minorTickMark val="none"/>
        <c:tickLblPos val="nextTo"/>
        <c:crossAx val="121640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2663424"/>
        <c:axId val="121737152"/>
        <c:axId val="0"/>
      </c:bar3DChart>
      <c:catAx>
        <c:axId val="12266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1737152"/>
        <c:crosses val="autoZero"/>
        <c:auto val="1"/>
        <c:lblAlgn val="ctr"/>
        <c:lblOffset val="100"/>
        <c:noMultiLvlLbl val="0"/>
      </c:catAx>
      <c:valAx>
        <c:axId val="121737152"/>
        <c:scaling>
          <c:orientation val="minMax"/>
        </c:scaling>
        <c:delete val="1"/>
        <c:axPos val="l"/>
        <c:numFmt formatCode="0%" sourceLinked="1"/>
        <c:majorTickMark val="out"/>
        <c:minorTickMark val="none"/>
        <c:tickLblPos val="nextTo"/>
        <c:crossAx val="122663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2664448"/>
        <c:axId val="121738880"/>
        <c:axId val="0"/>
      </c:bar3DChart>
      <c:catAx>
        <c:axId val="12266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1738880"/>
        <c:crosses val="autoZero"/>
        <c:auto val="1"/>
        <c:lblAlgn val="ctr"/>
        <c:lblOffset val="100"/>
        <c:noMultiLvlLbl val="0"/>
      </c:catAx>
      <c:valAx>
        <c:axId val="121738880"/>
        <c:scaling>
          <c:orientation val="minMax"/>
        </c:scaling>
        <c:delete val="1"/>
        <c:axPos val="l"/>
        <c:numFmt formatCode="0%" sourceLinked="1"/>
        <c:majorTickMark val="out"/>
        <c:minorTickMark val="none"/>
        <c:tickLblPos val="nextTo"/>
        <c:crossAx val="12266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22665472"/>
        <c:axId val="121740608"/>
        <c:axId val="0"/>
      </c:bar3DChart>
      <c:catAx>
        <c:axId val="12266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1740608"/>
        <c:crosses val="autoZero"/>
        <c:auto val="1"/>
        <c:lblAlgn val="ctr"/>
        <c:lblOffset val="100"/>
        <c:noMultiLvlLbl val="0"/>
      </c:catAx>
      <c:valAx>
        <c:axId val="121740608"/>
        <c:scaling>
          <c:orientation val="minMax"/>
        </c:scaling>
        <c:delete val="1"/>
        <c:axPos val="l"/>
        <c:numFmt formatCode="0%" sourceLinked="1"/>
        <c:majorTickMark val="out"/>
        <c:minorTickMark val="none"/>
        <c:tickLblPos val="nextTo"/>
        <c:crossAx val="122665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0.2857142857142857</c:v>
                </c:pt>
                <c:pt idx="2">
                  <c:v>0.2857142857142857</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22666496"/>
        <c:axId val="122709120"/>
        <c:axId val="0"/>
      </c:bar3DChart>
      <c:catAx>
        <c:axId val="12266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09120"/>
        <c:crosses val="autoZero"/>
        <c:auto val="1"/>
        <c:lblAlgn val="ctr"/>
        <c:lblOffset val="100"/>
        <c:noMultiLvlLbl val="0"/>
      </c:catAx>
      <c:valAx>
        <c:axId val="122709120"/>
        <c:scaling>
          <c:orientation val="minMax"/>
        </c:scaling>
        <c:delete val="1"/>
        <c:axPos val="l"/>
        <c:numFmt formatCode="0%" sourceLinked="1"/>
        <c:majorTickMark val="out"/>
        <c:minorTickMark val="none"/>
        <c:tickLblPos val="nextTo"/>
        <c:crossAx val="122666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0.5714285714285714</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23109888"/>
        <c:axId val="122710848"/>
        <c:axId val="0"/>
      </c:bar3DChart>
      <c:catAx>
        <c:axId val="12310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10848"/>
        <c:crosses val="autoZero"/>
        <c:auto val="1"/>
        <c:lblAlgn val="ctr"/>
        <c:lblOffset val="100"/>
        <c:noMultiLvlLbl val="0"/>
      </c:catAx>
      <c:valAx>
        <c:axId val="122710848"/>
        <c:scaling>
          <c:orientation val="minMax"/>
        </c:scaling>
        <c:delete val="1"/>
        <c:axPos val="l"/>
        <c:numFmt formatCode="0%" sourceLinked="1"/>
        <c:majorTickMark val="out"/>
        <c:minorTickMark val="none"/>
        <c:tickLblPos val="nextTo"/>
        <c:crossAx val="123109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0.42857142857142855</c:v>
                </c:pt>
                <c:pt idx="2">
                  <c:v>0.42857142857142855</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23110912"/>
        <c:axId val="122712576"/>
        <c:axId val="0"/>
      </c:bar3DChart>
      <c:catAx>
        <c:axId val="123110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12576"/>
        <c:crosses val="autoZero"/>
        <c:auto val="1"/>
        <c:lblAlgn val="ctr"/>
        <c:lblOffset val="100"/>
        <c:noMultiLvlLbl val="0"/>
      </c:catAx>
      <c:valAx>
        <c:axId val="122712576"/>
        <c:scaling>
          <c:orientation val="minMax"/>
        </c:scaling>
        <c:delete val="1"/>
        <c:axPos val="l"/>
        <c:numFmt formatCode="0%" sourceLinked="1"/>
        <c:majorTickMark val="out"/>
        <c:minorTickMark val="none"/>
        <c:tickLblPos val="nextTo"/>
        <c:crossAx val="123110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23111936"/>
        <c:axId val="122714304"/>
        <c:axId val="0"/>
      </c:bar3DChart>
      <c:catAx>
        <c:axId val="123111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14304"/>
        <c:crosses val="autoZero"/>
        <c:auto val="1"/>
        <c:lblAlgn val="ctr"/>
        <c:lblOffset val="100"/>
        <c:noMultiLvlLbl val="0"/>
      </c:catAx>
      <c:valAx>
        <c:axId val="122714304"/>
        <c:scaling>
          <c:orientation val="minMax"/>
        </c:scaling>
        <c:delete val="1"/>
        <c:axPos val="l"/>
        <c:numFmt formatCode="0%" sourceLinked="1"/>
        <c:majorTickMark val="out"/>
        <c:minorTickMark val="none"/>
        <c:tickLblPos val="nextTo"/>
        <c:crossAx val="123111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23112960"/>
        <c:axId val="123027456"/>
        <c:axId val="0"/>
      </c:bar3DChart>
      <c:catAx>
        <c:axId val="123112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27456"/>
        <c:crosses val="autoZero"/>
        <c:auto val="1"/>
        <c:lblAlgn val="ctr"/>
        <c:lblOffset val="100"/>
        <c:noMultiLvlLbl val="0"/>
      </c:catAx>
      <c:valAx>
        <c:axId val="123027456"/>
        <c:scaling>
          <c:orientation val="minMax"/>
        </c:scaling>
        <c:delete val="1"/>
        <c:axPos val="l"/>
        <c:numFmt formatCode="0%" sourceLinked="1"/>
        <c:majorTickMark val="out"/>
        <c:minorTickMark val="none"/>
        <c:tickLblPos val="nextTo"/>
        <c:crossAx val="123112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23208192"/>
        <c:axId val="123029184"/>
        <c:axId val="0"/>
      </c:bar3DChart>
      <c:catAx>
        <c:axId val="12320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29184"/>
        <c:crosses val="autoZero"/>
        <c:auto val="1"/>
        <c:lblAlgn val="ctr"/>
        <c:lblOffset val="100"/>
        <c:noMultiLvlLbl val="0"/>
      </c:catAx>
      <c:valAx>
        <c:axId val="123029184"/>
        <c:scaling>
          <c:orientation val="minMax"/>
        </c:scaling>
        <c:delete val="1"/>
        <c:axPos val="l"/>
        <c:numFmt formatCode="0%" sourceLinked="1"/>
        <c:majorTickMark val="out"/>
        <c:minorTickMark val="none"/>
        <c:tickLblPos val="nextTo"/>
        <c:crossAx val="123208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6348032"/>
        <c:axId val="108596032"/>
        <c:axId val="0"/>
      </c:bar3DChart>
      <c:catAx>
        <c:axId val="106348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6032"/>
        <c:crosses val="autoZero"/>
        <c:auto val="1"/>
        <c:lblAlgn val="ctr"/>
        <c:lblOffset val="100"/>
        <c:noMultiLvlLbl val="0"/>
      </c:catAx>
      <c:valAx>
        <c:axId val="108596032"/>
        <c:scaling>
          <c:orientation val="minMax"/>
        </c:scaling>
        <c:delete val="1"/>
        <c:axPos val="l"/>
        <c:numFmt formatCode="0%" sourceLinked="1"/>
        <c:majorTickMark val="out"/>
        <c:minorTickMark val="none"/>
        <c:tickLblPos val="nextTo"/>
        <c:crossAx val="106348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9C-4240-AFC1-236A365E5E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9C-4240-AFC1-236A365E5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39C-4240-AFC1-236A365E5E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9C-4240-AFC1-236A365E5E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9C-4240-AFC1-236A365E5E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9C-4240-AFC1-236A365E5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9C-4240-AFC1-236A365E5E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39C-4240-AFC1-236A365E5E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9C-4240-AFC1-236A365E5E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9C-4240-AFC1-236A365E5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3209216"/>
        <c:axId val="123030912"/>
      </c:lineChart>
      <c:catAx>
        <c:axId val="123209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30912"/>
        <c:crosses val="autoZero"/>
        <c:auto val="1"/>
        <c:lblAlgn val="ctr"/>
        <c:lblOffset val="100"/>
        <c:noMultiLvlLbl val="0"/>
      </c:catAx>
      <c:valAx>
        <c:axId val="123030912"/>
        <c:scaling>
          <c:orientation val="minMax"/>
        </c:scaling>
        <c:delete val="1"/>
        <c:axPos val="l"/>
        <c:numFmt formatCode="0%" sourceLinked="1"/>
        <c:majorTickMark val="out"/>
        <c:minorTickMark val="none"/>
        <c:tickLblPos val="nextTo"/>
        <c:crossAx val="123209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0.5714285714285714</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23211264"/>
        <c:axId val="123033216"/>
      </c:lineChart>
      <c:catAx>
        <c:axId val="12321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33216"/>
        <c:crosses val="autoZero"/>
        <c:auto val="1"/>
        <c:lblAlgn val="ctr"/>
        <c:lblOffset val="100"/>
        <c:noMultiLvlLbl val="0"/>
      </c:catAx>
      <c:valAx>
        <c:axId val="123033216"/>
        <c:scaling>
          <c:orientation val="minMax"/>
        </c:scaling>
        <c:delete val="1"/>
        <c:axPos val="l"/>
        <c:numFmt formatCode="0%" sourceLinked="1"/>
        <c:majorTickMark val="out"/>
        <c:minorTickMark val="none"/>
        <c:tickLblPos val="nextTo"/>
        <c:crossAx val="123211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434-456A-9F24-8F400BA3D6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434-456A-9F24-8F400BA3D6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434-456A-9F24-8F400BA3D6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434-456A-9F24-8F400BA3D6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434-456A-9F24-8F400BA3D6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434-456A-9F24-8F400BA3D6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434-456A-9F24-8F400BA3D6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434-456A-9F24-8F400BA3D6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434-456A-9F24-8F400BA3D6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434-456A-9F24-8F400BA3D6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23598336"/>
        <c:axId val="123797504"/>
      </c:lineChart>
      <c:catAx>
        <c:axId val="123598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797504"/>
        <c:crosses val="autoZero"/>
        <c:auto val="1"/>
        <c:lblAlgn val="ctr"/>
        <c:lblOffset val="100"/>
        <c:noMultiLvlLbl val="0"/>
      </c:catAx>
      <c:valAx>
        <c:axId val="123797504"/>
        <c:scaling>
          <c:orientation val="minMax"/>
        </c:scaling>
        <c:delete val="1"/>
        <c:axPos val="l"/>
        <c:numFmt formatCode="0%" sourceLinked="1"/>
        <c:majorTickMark val="out"/>
        <c:minorTickMark val="none"/>
        <c:tickLblPos val="nextTo"/>
        <c:crossAx val="123598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0.8</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23600384"/>
        <c:axId val="123799808"/>
        <c:axId val="0"/>
      </c:bar3DChart>
      <c:catAx>
        <c:axId val="123600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99808"/>
        <c:crosses val="autoZero"/>
        <c:auto val="1"/>
        <c:lblAlgn val="ctr"/>
        <c:lblOffset val="100"/>
        <c:noMultiLvlLbl val="0"/>
      </c:catAx>
      <c:valAx>
        <c:axId val="123799808"/>
        <c:scaling>
          <c:orientation val="minMax"/>
        </c:scaling>
        <c:delete val="1"/>
        <c:axPos val="l"/>
        <c:numFmt formatCode="0%" sourceLinked="1"/>
        <c:majorTickMark val="out"/>
        <c:minorTickMark val="none"/>
        <c:tickLblPos val="nextTo"/>
        <c:crossAx val="123600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23934208"/>
        <c:axId val="123801536"/>
        <c:axId val="0"/>
      </c:bar3DChart>
      <c:catAx>
        <c:axId val="123934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801536"/>
        <c:crosses val="autoZero"/>
        <c:auto val="1"/>
        <c:lblAlgn val="ctr"/>
        <c:lblOffset val="100"/>
        <c:noMultiLvlLbl val="0"/>
      </c:catAx>
      <c:valAx>
        <c:axId val="123801536"/>
        <c:scaling>
          <c:orientation val="minMax"/>
        </c:scaling>
        <c:delete val="1"/>
        <c:axPos val="l"/>
        <c:numFmt formatCode="0%" sourceLinked="1"/>
        <c:majorTickMark val="out"/>
        <c:minorTickMark val="none"/>
        <c:tickLblPos val="nextTo"/>
        <c:crossAx val="123934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23935232"/>
        <c:axId val="123803264"/>
        <c:axId val="0"/>
      </c:bar3DChart>
      <c:catAx>
        <c:axId val="12393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803264"/>
        <c:crosses val="autoZero"/>
        <c:auto val="1"/>
        <c:lblAlgn val="ctr"/>
        <c:lblOffset val="100"/>
        <c:noMultiLvlLbl val="0"/>
      </c:catAx>
      <c:valAx>
        <c:axId val="123803264"/>
        <c:scaling>
          <c:orientation val="minMax"/>
        </c:scaling>
        <c:delete val="1"/>
        <c:axPos val="l"/>
        <c:numFmt formatCode="0%" sourceLinked="1"/>
        <c:majorTickMark val="out"/>
        <c:minorTickMark val="none"/>
        <c:tickLblPos val="nextTo"/>
        <c:crossAx val="123935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784-4AE2-BC6F-8596542CA0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784-4AE2-BC6F-8596542CA0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0.5714285714285714</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784-4AE2-BC6F-8596542CA0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784-4AE2-BC6F-8596542CA0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784-4AE2-BC6F-8596542CA0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784-4AE2-BC6F-8596542CA0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784-4AE2-BC6F-8596542CA0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784-4AE2-BC6F-8596542CA0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784-4AE2-BC6F-8596542CA0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784-4AE2-BC6F-8596542CA0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23935744"/>
        <c:axId val="123804416"/>
      </c:lineChart>
      <c:catAx>
        <c:axId val="123935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804416"/>
        <c:crosses val="autoZero"/>
        <c:auto val="1"/>
        <c:lblAlgn val="ctr"/>
        <c:lblOffset val="100"/>
        <c:noMultiLvlLbl val="0"/>
      </c:catAx>
      <c:valAx>
        <c:axId val="123804416"/>
        <c:scaling>
          <c:orientation val="minMax"/>
        </c:scaling>
        <c:delete val="1"/>
        <c:axPos val="l"/>
        <c:numFmt formatCode="0%" sourceLinked="1"/>
        <c:majorTickMark val="out"/>
        <c:minorTickMark val="none"/>
        <c:tickLblPos val="nextTo"/>
        <c:crossAx val="123935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24482048"/>
        <c:axId val="124011648"/>
        <c:axId val="0"/>
      </c:bar3DChart>
      <c:catAx>
        <c:axId val="12448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011648"/>
        <c:crosses val="autoZero"/>
        <c:auto val="1"/>
        <c:lblAlgn val="ctr"/>
        <c:lblOffset val="100"/>
        <c:noMultiLvlLbl val="0"/>
      </c:catAx>
      <c:valAx>
        <c:axId val="124011648"/>
        <c:scaling>
          <c:orientation val="minMax"/>
        </c:scaling>
        <c:delete val="1"/>
        <c:axPos val="l"/>
        <c:numFmt formatCode="0%" sourceLinked="1"/>
        <c:majorTickMark val="out"/>
        <c:minorTickMark val="none"/>
        <c:tickLblPos val="nextTo"/>
        <c:crossAx val="124482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24483072"/>
        <c:axId val="124012800"/>
        <c:axId val="0"/>
      </c:bar3DChart>
      <c:catAx>
        <c:axId val="124483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012800"/>
        <c:crosses val="autoZero"/>
        <c:auto val="1"/>
        <c:lblAlgn val="ctr"/>
        <c:lblOffset val="100"/>
        <c:noMultiLvlLbl val="0"/>
      </c:catAx>
      <c:valAx>
        <c:axId val="124012800"/>
        <c:scaling>
          <c:orientation val="minMax"/>
        </c:scaling>
        <c:delete val="1"/>
        <c:axPos val="l"/>
        <c:numFmt formatCode="0%" sourceLinked="1"/>
        <c:majorTickMark val="out"/>
        <c:minorTickMark val="none"/>
        <c:tickLblPos val="nextTo"/>
        <c:crossAx val="124483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24484096"/>
        <c:axId val="124014528"/>
        <c:axId val="0"/>
      </c:bar3DChart>
      <c:catAx>
        <c:axId val="12448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014528"/>
        <c:crosses val="autoZero"/>
        <c:auto val="1"/>
        <c:lblAlgn val="ctr"/>
        <c:lblOffset val="100"/>
        <c:noMultiLvlLbl val="0"/>
      </c:catAx>
      <c:valAx>
        <c:axId val="124014528"/>
        <c:scaling>
          <c:orientation val="minMax"/>
        </c:scaling>
        <c:delete val="1"/>
        <c:axPos val="l"/>
        <c:numFmt formatCode="0%" sourceLinked="1"/>
        <c:majorTickMark val="out"/>
        <c:minorTickMark val="none"/>
        <c:tickLblPos val="nextTo"/>
        <c:crossAx val="12448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16544000"/>
        <c:axId val="108597760"/>
        <c:axId val="0"/>
      </c:bar3DChart>
      <c:catAx>
        <c:axId val="116544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7760"/>
        <c:crosses val="autoZero"/>
        <c:auto val="1"/>
        <c:lblAlgn val="ctr"/>
        <c:lblOffset val="100"/>
        <c:noMultiLvlLbl val="0"/>
      </c:catAx>
      <c:valAx>
        <c:axId val="108597760"/>
        <c:scaling>
          <c:orientation val="minMax"/>
        </c:scaling>
        <c:delete val="1"/>
        <c:axPos val="l"/>
        <c:numFmt formatCode="0%" sourceLinked="1"/>
        <c:majorTickMark val="out"/>
        <c:minorTickMark val="none"/>
        <c:tickLblPos val="nextTo"/>
        <c:crossAx val="1165440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38-4479-ACC6-2A517FEB02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38-4479-ACC6-2A517FEB02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538-4479-ACC6-2A517FEB02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38-4479-ACC6-2A517FEB02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38-4479-ACC6-2A517FEB02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38-4479-ACC6-2A517FEB02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38-4479-ACC6-2A517FEB02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538-4479-ACC6-2A517FEB02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38-4479-ACC6-2A517FEB02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38-4479-ACC6-2A517FEB02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24485120"/>
        <c:axId val="124016256"/>
      </c:lineChart>
      <c:catAx>
        <c:axId val="12448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016256"/>
        <c:crosses val="autoZero"/>
        <c:auto val="1"/>
        <c:lblAlgn val="ctr"/>
        <c:lblOffset val="100"/>
        <c:noMultiLvlLbl val="0"/>
      </c:catAx>
      <c:valAx>
        <c:axId val="124016256"/>
        <c:scaling>
          <c:orientation val="minMax"/>
        </c:scaling>
        <c:delete val="1"/>
        <c:axPos val="l"/>
        <c:numFmt formatCode="0%" sourceLinked="1"/>
        <c:majorTickMark val="out"/>
        <c:minorTickMark val="none"/>
        <c:tickLblPos val="nextTo"/>
        <c:crossAx val="12448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24856832"/>
        <c:axId val="124248064"/>
        <c:axId val="0"/>
      </c:bar3DChart>
      <c:catAx>
        <c:axId val="124856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48064"/>
        <c:crosses val="autoZero"/>
        <c:auto val="1"/>
        <c:lblAlgn val="ctr"/>
        <c:lblOffset val="100"/>
        <c:noMultiLvlLbl val="0"/>
      </c:catAx>
      <c:valAx>
        <c:axId val="124248064"/>
        <c:scaling>
          <c:orientation val="minMax"/>
        </c:scaling>
        <c:delete val="1"/>
        <c:axPos val="l"/>
        <c:numFmt formatCode="0%" sourceLinked="1"/>
        <c:majorTickMark val="out"/>
        <c:minorTickMark val="none"/>
        <c:tickLblPos val="nextTo"/>
        <c:crossAx val="124856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24731392"/>
        <c:axId val="124249792"/>
        <c:axId val="0"/>
      </c:bar3DChart>
      <c:catAx>
        <c:axId val="124731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49792"/>
        <c:crosses val="autoZero"/>
        <c:auto val="1"/>
        <c:lblAlgn val="ctr"/>
        <c:lblOffset val="100"/>
        <c:noMultiLvlLbl val="0"/>
      </c:catAx>
      <c:valAx>
        <c:axId val="124249792"/>
        <c:scaling>
          <c:orientation val="minMax"/>
        </c:scaling>
        <c:delete val="1"/>
        <c:axPos val="l"/>
        <c:numFmt formatCode="0%" sourceLinked="1"/>
        <c:majorTickMark val="out"/>
        <c:minorTickMark val="none"/>
        <c:tickLblPos val="nextTo"/>
        <c:crossAx val="124731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24731904"/>
        <c:axId val="124251520"/>
        <c:axId val="0"/>
      </c:bar3DChart>
      <c:catAx>
        <c:axId val="124731904"/>
        <c:scaling>
          <c:orientation val="minMax"/>
        </c:scaling>
        <c:delete val="1"/>
        <c:axPos val="b"/>
        <c:majorTickMark val="out"/>
        <c:minorTickMark val="none"/>
        <c:tickLblPos val="nextTo"/>
        <c:crossAx val="124251520"/>
        <c:crosses val="autoZero"/>
        <c:auto val="1"/>
        <c:lblAlgn val="ctr"/>
        <c:lblOffset val="100"/>
        <c:noMultiLvlLbl val="0"/>
      </c:catAx>
      <c:valAx>
        <c:axId val="124251520"/>
        <c:scaling>
          <c:orientation val="minMax"/>
        </c:scaling>
        <c:delete val="1"/>
        <c:axPos val="l"/>
        <c:numFmt formatCode="0%" sourceLinked="1"/>
        <c:majorTickMark val="out"/>
        <c:minorTickMark val="none"/>
        <c:tickLblPos val="nextTo"/>
        <c:crossAx val="124731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24732928"/>
        <c:axId val="124253248"/>
        <c:axId val="0"/>
      </c:bar3DChart>
      <c:catAx>
        <c:axId val="124732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53248"/>
        <c:crosses val="autoZero"/>
        <c:auto val="1"/>
        <c:lblAlgn val="ctr"/>
        <c:lblOffset val="100"/>
        <c:noMultiLvlLbl val="0"/>
      </c:catAx>
      <c:valAx>
        <c:axId val="124253248"/>
        <c:scaling>
          <c:orientation val="minMax"/>
        </c:scaling>
        <c:delete val="1"/>
        <c:axPos val="l"/>
        <c:numFmt formatCode="0%" sourceLinked="1"/>
        <c:majorTickMark val="out"/>
        <c:minorTickMark val="none"/>
        <c:tickLblPos val="nextTo"/>
        <c:crossAx val="124732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24733952"/>
        <c:axId val="124254976"/>
        <c:axId val="0"/>
      </c:bar3DChart>
      <c:catAx>
        <c:axId val="124733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54976"/>
        <c:crosses val="autoZero"/>
        <c:auto val="1"/>
        <c:lblAlgn val="ctr"/>
        <c:lblOffset val="100"/>
        <c:noMultiLvlLbl val="0"/>
      </c:catAx>
      <c:valAx>
        <c:axId val="124254976"/>
        <c:scaling>
          <c:orientation val="minMax"/>
        </c:scaling>
        <c:delete val="1"/>
        <c:axPos val="l"/>
        <c:numFmt formatCode="0%" sourceLinked="1"/>
        <c:majorTickMark val="out"/>
        <c:minorTickMark val="none"/>
        <c:tickLblPos val="nextTo"/>
        <c:crossAx val="124733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22574848"/>
        <c:axId val="125282560"/>
        <c:axId val="0"/>
      </c:bar3DChart>
      <c:catAx>
        <c:axId val="12257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2560"/>
        <c:crosses val="autoZero"/>
        <c:auto val="1"/>
        <c:lblAlgn val="ctr"/>
        <c:lblOffset val="100"/>
        <c:noMultiLvlLbl val="0"/>
      </c:catAx>
      <c:valAx>
        <c:axId val="125282560"/>
        <c:scaling>
          <c:orientation val="minMax"/>
        </c:scaling>
        <c:delete val="1"/>
        <c:axPos val="l"/>
        <c:numFmt formatCode="0%" sourceLinked="1"/>
        <c:majorTickMark val="out"/>
        <c:minorTickMark val="none"/>
        <c:tickLblPos val="nextTo"/>
        <c:crossAx val="122574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2405376"/>
        <c:axId val="125284288"/>
        <c:axId val="0"/>
      </c:bar3DChart>
      <c:catAx>
        <c:axId val="12240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4288"/>
        <c:crosses val="autoZero"/>
        <c:auto val="1"/>
        <c:lblAlgn val="ctr"/>
        <c:lblOffset val="100"/>
        <c:noMultiLvlLbl val="0"/>
      </c:catAx>
      <c:valAx>
        <c:axId val="125284288"/>
        <c:scaling>
          <c:orientation val="minMax"/>
        </c:scaling>
        <c:delete val="1"/>
        <c:axPos val="l"/>
        <c:numFmt formatCode="0%" sourceLinked="1"/>
        <c:majorTickMark val="out"/>
        <c:minorTickMark val="none"/>
        <c:tickLblPos val="nextTo"/>
        <c:crossAx val="122405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2406400"/>
        <c:axId val="125286016"/>
        <c:axId val="0"/>
      </c:bar3DChart>
      <c:catAx>
        <c:axId val="12240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6016"/>
        <c:crosses val="autoZero"/>
        <c:auto val="1"/>
        <c:lblAlgn val="ctr"/>
        <c:lblOffset val="100"/>
        <c:noMultiLvlLbl val="0"/>
      </c:catAx>
      <c:valAx>
        <c:axId val="125286016"/>
        <c:scaling>
          <c:orientation val="minMax"/>
        </c:scaling>
        <c:delete val="1"/>
        <c:axPos val="l"/>
        <c:numFmt formatCode="0%" sourceLinked="1"/>
        <c:majorTickMark val="out"/>
        <c:minorTickMark val="none"/>
        <c:tickLblPos val="nextTo"/>
        <c:crossAx val="122406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22407424"/>
        <c:axId val="125287744"/>
        <c:axId val="0"/>
      </c:bar3DChart>
      <c:catAx>
        <c:axId val="122407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7744"/>
        <c:crosses val="autoZero"/>
        <c:auto val="1"/>
        <c:lblAlgn val="ctr"/>
        <c:lblOffset val="100"/>
        <c:noMultiLvlLbl val="0"/>
      </c:catAx>
      <c:valAx>
        <c:axId val="125287744"/>
        <c:scaling>
          <c:orientation val="minMax"/>
        </c:scaling>
        <c:delete val="1"/>
        <c:axPos val="l"/>
        <c:numFmt formatCode="0%" sourceLinked="1"/>
        <c:majorTickMark val="out"/>
        <c:minorTickMark val="none"/>
        <c:tickLblPos val="nextTo"/>
        <c:crossAx val="122407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16545024"/>
        <c:axId val="108599488"/>
        <c:axId val="0"/>
      </c:bar3DChart>
      <c:catAx>
        <c:axId val="116545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9488"/>
        <c:crosses val="autoZero"/>
        <c:auto val="1"/>
        <c:lblAlgn val="ctr"/>
        <c:lblOffset val="100"/>
        <c:noMultiLvlLbl val="0"/>
      </c:catAx>
      <c:valAx>
        <c:axId val="108599488"/>
        <c:scaling>
          <c:orientation val="minMax"/>
        </c:scaling>
        <c:delete val="1"/>
        <c:axPos val="l"/>
        <c:numFmt formatCode="0%" sourceLinked="1"/>
        <c:majorTickMark val="out"/>
        <c:minorTickMark val="none"/>
        <c:tickLblPos val="nextTo"/>
        <c:crossAx val="116545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22408448"/>
        <c:axId val="125748352"/>
        <c:axId val="0"/>
      </c:bar3DChart>
      <c:catAx>
        <c:axId val="122408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48352"/>
        <c:crosses val="autoZero"/>
        <c:auto val="1"/>
        <c:lblAlgn val="ctr"/>
        <c:lblOffset val="100"/>
        <c:noMultiLvlLbl val="0"/>
      </c:catAx>
      <c:valAx>
        <c:axId val="125748352"/>
        <c:scaling>
          <c:orientation val="minMax"/>
        </c:scaling>
        <c:delete val="1"/>
        <c:axPos val="l"/>
        <c:numFmt formatCode="0%" sourceLinked="1"/>
        <c:majorTickMark val="out"/>
        <c:minorTickMark val="none"/>
        <c:tickLblPos val="nextTo"/>
        <c:crossAx val="122408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25919744"/>
        <c:axId val="125750080"/>
        <c:axId val="0"/>
      </c:bar3DChart>
      <c:catAx>
        <c:axId val="12591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50080"/>
        <c:crosses val="autoZero"/>
        <c:auto val="1"/>
        <c:lblAlgn val="ctr"/>
        <c:lblOffset val="100"/>
        <c:noMultiLvlLbl val="0"/>
      </c:catAx>
      <c:valAx>
        <c:axId val="125750080"/>
        <c:scaling>
          <c:orientation val="minMax"/>
        </c:scaling>
        <c:delete val="1"/>
        <c:axPos val="l"/>
        <c:numFmt formatCode="0%" sourceLinked="1"/>
        <c:majorTickMark val="out"/>
        <c:minorTickMark val="none"/>
        <c:tickLblPos val="nextTo"/>
        <c:crossAx val="125919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c:v>
                </c:pt>
                <c:pt idx="2">
                  <c:v>0</c:v>
                </c:pt>
                <c:pt idx="3">
                  <c:v>0.66666666666666663</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25920768"/>
        <c:axId val="125751808"/>
        <c:axId val="0"/>
      </c:bar3DChart>
      <c:catAx>
        <c:axId val="125920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51808"/>
        <c:crosses val="autoZero"/>
        <c:auto val="1"/>
        <c:lblAlgn val="ctr"/>
        <c:lblOffset val="100"/>
        <c:noMultiLvlLbl val="0"/>
      </c:catAx>
      <c:valAx>
        <c:axId val="125751808"/>
        <c:scaling>
          <c:orientation val="minMax"/>
        </c:scaling>
        <c:delete val="1"/>
        <c:axPos val="l"/>
        <c:numFmt formatCode="0%" sourceLinked="1"/>
        <c:majorTickMark val="out"/>
        <c:minorTickMark val="none"/>
        <c:tickLblPos val="nextTo"/>
        <c:crossAx val="125920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25921792"/>
        <c:axId val="125753536"/>
        <c:axId val="0"/>
      </c:bar3DChart>
      <c:catAx>
        <c:axId val="125921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53536"/>
        <c:crosses val="autoZero"/>
        <c:auto val="1"/>
        <c:lblAlgn val="ctr"/>
        <c:lblOffset val="100"/>
        <c:noMultiLvlLbl val="0"/>
      </c:catAx>
      <c:valAx>
        <c:axId val="125753536"/>
        <c:scaling>
          <c:orientation val="minMax"/>
        </c:scaling>
        <c:delete val="1"/>
        <c:axPos val="l"/>
        <c:numFmt formatCode="0%" sourceLinked="1"/>
        <c:majorTickMark val="out"/>
        <c:minorTickMark val="none"/>
        <c:tickLblPos val="nextTo"/>
        <c:crossAx val="125921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25922816"/>
        <c:axId val="126124032"/>
        <c:axId val="0"/>
      </c:bar3DChart>
      <c:catAx>
        <c:axId val="12592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124032"/>
        <c:crosses val="autoZero"/>
        <c:auto val="1"/>
        <c:lblAlgn val="ctr"/>
        <c:lblOffset val="100"/>
        <c:noMultiLvlLbl val="0"/>
      </c:catAx>
      <c:valAx>
        <c:axId val="126124032"/>
        <c:scaling>
          <c:orientation val="minMax"/>
        </c:scaling>
        <c:delete val="1"/>
        <c:axPos val="l"/>
        <c:numFmt formatCode="0%" sourceLinked="1"/>
        <c:majorTickMark val="out"/>
        <c:minorTickMark val="none"/>
        <c:tickLblPos val="nextTo"/>
        <c:crossAx val="12592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11-427C-AD79-C26DF081BA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11-427C-AD79-C26DF081BA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11-427C-AD79-C26DF081BA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11-427C-AD79-C26DF081BA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11-427C-AD79-C26DF081BA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11-427C-AD79-C26DF081BA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11-427C-AD79-C26DF081BA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11-427C-AD79-C26DF081BA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11-427C-AD79-C26DF081BA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11-427C-AD79-C26DF081BA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26231040"/>
        <c:axId val="126125760"/>
      </c:lineChart>
      <c:catAx>
        <c:axId val="126231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125760"/>
        <c:crosses val="autoZero"/>
        <c:auto val="1"/>
        <c:lblAlgn val="ctr"/>
        <c:lblOffset val="100"/>
        <c:noMultiLvlLbl val="0"/>
      </c:catAx>
      <c:valAx>
        <c:axId val="126125760"/>
        <c:scaling>
          <c:orientation val="minMax"/>
        </c:scaling>
        <c:delete val="1"/>
        <c:axPos val="l"/>
        <c:numFmt formatCode="0%" sourceLinked="1"/>
        <c:majorTickMark val="out"/>
        <c:minorTickMark val="none"/>
        <c:tickLblPos val="nextTo"/>
        <c:crossAx val="1262310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D1C-4F3E-B47E-97B3E7E607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D1C-4F3E-B47E-97B3E7E60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D1C-4F3E-B47E-97B3E7E607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D1C-4F3E-B47E-97B3E7E607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D1C-4F3E-B47E-97B3E7E607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D1C-4F3E-B47E-97B3E7E60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D1C-4F3E-B47E-97B3E7E607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D1C-4F3E-B47E-97B3E7E607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D1C-4F3E-B47E-97B3E7E607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D1C-4F3E-B47E-97B3E7E60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26233088"/>
        <c:axId val="126128064"/>
      </c:lineChart>
      <c:catAx>
        <c:axId val="126233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128064"/>
        <c:crosses val="autoZero"/>
        <c:auto val="1"/>
        <c:lblAlgn val="ctr"/>
        <c:lblOffset val="100"/>
        <c:noMultiLvlLbl val="0"/>
      </c:catAx>
      <c:valAx>
        <c:axId val="126128064"/>
        <c:scaling>
          <c:orientation val="minMax"/>
        </c:scaling>
        <c:delete val="1"/>
        <c:axPos val="l"/>
        <c:numFmt formatCode="0%" sourceLinked="1"/>
        <c:majorTickMark val="out"/>
        <c:minorTickMark val="none"/>
        <c:tickLblPos val="nextTo"/>
        <c:crossAx val="1262330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AAB-4FD4-9204-A0B348BD3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AAB-4FD4-9204-A0B348BD3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c:v>
                </c:pt>
                <c:pt idx="2">
                  <c:v>0</c:v>
                </c:pt>
                <c:pt idx="3">
                  <c:v>0.66666666666666663</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AAB-4FD4-9204-A0B348BD3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AAB-4FD4-9204-A0B348BD3C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AAB-4FD4-9204-A0B348BD3C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AAB-4FD4-9204-A0B348BD3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AAB-4FD4-9204-A0B348BD3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AAB-4FD4-9204-A0B348BD3C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AAB-4FD4-9204-A0B348BD3C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AAB-4FD4-9204-A0B348BD3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25624832"/>
        <c:axId val="126130368"/>
      </c:lineChart>
      <c:catAx>
        <c:axId val="125624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130368"/>
        <c:crosses val="autoZero"/>
        <c:auto val="1"/>
        <c:lblAlgn val="ctr"/>
        <c:lblOffset val="100"/>
        <c:noMultiLvlLbl val="0"/>
      </c:catAx>
      <c:valAx>
        <c:axId val="126130368"/>
        <c:scaling>
          <c:orientation val="minMax"/>
        </c:scaling>
        <c:delete val="1"/>
        <c:axPos val="l"/>
        <c:numFmt formatCode="0%" sourceLinked="1"/>
        <c:majorTickMark val="out"/>
        <c:minorTickMark val="none"/>
        <c:tickLblPos val="nextTo"/>
        <c:crossAx val="125624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25626880"/>
        <c:axId val="126837312"/>
        <c:axId val="0"/>
      </c:bar3DChart>
      <c:catAx>
        <c:axId val="125626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837312"/>
        <c:crosses val="autoZero"/>
        <c:auto val="1"/>
        <c:lblAlgn val="ctr"/>
        <c:lblOffset val="100"/>
        <c:noMultiLvlLbl val="0"/>
      </c:catAx>
      <c:valAx>
        <c:axId val="126837312"/>
        <c:scaling>
          <c:orientation val="minMax"/>
        </c:scaling>
        <c:delete val="1"/>
        <c:axPos val="l"/>
        <c:numFmt formatCode="0%" sourceLinked="1"/>
        <c:majorTickMark val="out"/>
        <c:minorTickMark val="none"/>
        <c:tickLblPos val="nextTo"/>
        <c:crossAx val="125626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25627904"/>
        <c:axId val="126839040"/>
        <c:axId val="0"/>
      </c:bar3DChart>
      <c:catAx>
        <c:axId val="12562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839040"/>
        <c:crosses val="autoZero"/>
        <c:auto val="1"/>
        <c:lblAlgn val="ctr"/>
        <c:lblOffset val="100"/>
        <c:noMultiLvlLbl val="0"/>
      </c:catAx>
      <c:valAx>
        <c:axId val="126839040"/>
        <c:scaling>
          <c:orientation val="minMax"/>
        </c:scaling>
        <c:delete val="1"/>
        <c:axPos val="l"/>
        <c:numFmt formatCode="0%" sourceLinked="1"/>
        <c:majorTickMark val="out"/>
        <c:minorTickMark val="none"/>
        <c:tickLblPos val="nextTo"/>
        <c:crossAx val="12562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0.25</c:v>
                </c:pt>
                <c:pt idx="1">
                  <c:v>0.25</c:v>
                </c:pt>
                <c:pt idx="2">
                  <c:v>0.375</c:v>
                </c:pt>
                <c:pt idx="3">
                  <c:v>0.125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16546048"/>
        <c:axId val="116645888"/>
        <c:axId val="0"/>
      </c:bar3DChart>
      <c:catAx>
        <c:axId val="11654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45888"/>
        <c:crosses val="autoZero"/>
        <c:auto val="1"/>
        <c:lblAlgn val="ctr"/>
        <c:lblOffset val="100"/>
        <c:noMultiLvlLbl val="0"/>
      </c:catAx>
      <c:valAx>
        <c:axId val="116645888"/>
        <c:scaling>
          <c:orientation val="minMax"/>
        </c:scaling>
        <c:delete val="1"/>
        <c:axPos val="l"/>
        <c:numFmt formatCode="0%" sourceLinked="1"/>
        <c:majorTickMark val="out"/>
        <c:minorTickMark val="none"/>
        <c:tickLblPos val="nextTo"/>
        <c:crossAx val="116546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26612992"/>
        <c:axId val="126840768"/>
        <c:axId val="0"/>
      </c:bar3DChart>
      <c:catAx>
        <c:axId val="12661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840768"/>
        <c:crosses val="autoZero"/>
        <c:auto val="1"/>
        <c:lblAlgn val="ctr"/>
        <c:lblOffset val="100"/>
        <c:noMultiLvlLbl val="0"/>
      </c:catAx>
      <c:valAx>
        <c:axId val="126840768"/>
        <c:scaling>
          <c:orientation val="minMax"/>
        </c:scaling>
        <c:delete val="1"/>
        <c:axPos val="l"/>
        <c:numFmt formatCode="0%" sourceLinked="1"/>
        <c:majorTickMark val="out"/>
        <c:minorTickMark val="none"/>
        <c:tickLblPos val="nextTo"/>
        <c:crossAx val="12661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CA-4C3B-B289-4FA2290138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CA-4C3B-B289-4FA229013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9CA-4C3B-B289-4FA2290138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CA-4C3B-B289-4FA2290138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CA-4C3B-B289-4FA2290138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CA-4C3B-B289-4FA229013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CA-4C3B-B289-4FA2290138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9CA-4C3B-B289-4FA2290138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CA-4C3B-B289-4FA2290138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CA-4C3B-B289-4FA229013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26614016"/>
        <c:axId val="126842496"/>
      </c:lineChart>
      <c:catAx>
        <c:axId val="126614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842496"/>
        <c:crosses val="autoZero"/>
        <c:auto val="1"/>
        <c:lblAlgn val="ctr"/>
        <c:lblOffset val="100"/>
        <c:noMultiLvlLbl val="0"/>
      </c:catAx>
      <c:valAx>
        <c:axId val="126842496"/>
        <c:scaling>
          <c:orientation val="minMax"/>
        </c:scaling>
        <c:delete val="1"/>
        <c:axPos val="l"/>
        <c:numFmt formatCode="0%" sourceLinked="1"/>
        <c:majorTickMark val="out"/>
        <c:minorTickMark val="none"/>
        <c:tickLblPos val="nextTo"/>
        <c:crossAx val="126614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27307776"/>
        <c:axId val="126943808"/>
        <c:axId val="0"/>
      </c:bar3DChart>
      <c:catAx>
        <c:axId val="127307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3808"/>
        <c:crosses val="autoZero"/>
        <c:auto val="1"/>
        <c:lblAlgn val="ctr"/>
        <c:lblOffset val="100"/>
        <c:noMultiLvlLbl val="0"/>
      </c:catAx>
      <c:valAx>
        <c:axId val="126943808"/>
        <c:scaling>
          <c:orientation val="minMax"/>
        </c:scaling>
        <c:delete val="1"/>
        <c:axPos val="l"/>
        <c:numFmt formatCode="0%" sourceLinked="1"/>
        <c:majorTickMark val="out"/>
        <c:minorTickMark val="none"/>
        <c:tickLblPos val="nextTo"/>
        <c:crossAx val="127307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27309312"/>
        <c:axId val="126945536"/>
        <c:axId val="0"/>
      </c:bar3DChart>
      <c:catAx>
        <c:axId val="127309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5536"/>
        <c:crosses val="autoZero"/>
        <c:auto val="1"/>
        <c:lblAlgn val="ctr"/>
        <c:lblOffset val="100"/>
        <c:noMultiLvlLbl val="0"/>
      </c:catAx>
      <c:valAx>
        <c:axId val="126945536"/>
        <c:scaling>
          <c:orientation val="minMax"/>
        </c:scaling>
        <c:delete val="1"/>
        <c:axPos val="l"/>
        <c:numFmt formatCode="0%" sourceLinked="1"/>
        <c:majorTickMark val="out"/>
        <c:minorTickMark val="none"/>
        <c:tickLblPos val="nextTo"/>
        <c:crossAx val="127309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27310336"/>
        <c:axId val="126946688"/>
        <c:axId val="0"/>
      </c:bar3DChart>
      <c:catAx>
        <c:axId val="127310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6688"/>
        <c:crosses val="autoZero"/>
        <c:auto val="1"/>
        <c:lblAlgn val="ctr"/>
        <c:lblOffset val="100"/>
        <c:noMultiLvlLbl val="0"/>
      </c:catAx>
      <c:valAx>
        <c:axId val="126946688"/>
        <c:scaling>
          <c:orientation val="minMax"/>
        </c:scaling>
        <c:delete val="1"/>
        <c:axPos val="l"/>
        <c:numFmt formatCode="0%" sourceLinked="1"/>
        <c:majorTickMark val="out"/>
        <c:minorTickMark val="none"/>
        <c:tickLblPos val="nextTo"/>
        <c:crossAx val="127310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27156224"/>
        <c:axId val="126948416"/>
        <c:axId val="0"/>
      </c:bar3DChart>
      <c:catAx>
        <c:axId val="127156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8416"/>
        <c:crosses val="autoZero"/>
        <c:auto val="1"/>
        <c:lblAlgn val="ctr"/>
        <c:lblOffset val="100"/>
        <c:noMultiLvlLbl val="0"/>
      </c:catAx>
      <c:valAx>
        <c:axId val="126948416"/>
        <c:scaling>
          <c:orientation val="minMax"/>
        </c:scaling>
        <c:delete val="1"/>
        <c:axPos val="l"/>
        <c:numFmt formatCode="0%" sourceLinked="1"/>
        <c:majorTickMark val="out"/>
        <c:minorTickMark val="none"/>
        <c:tickLblPos val="nextTo"/>
        <c:crossAx val="127156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pe.Cpe-PC\Documents\calidad%202019\PMI%20FINAL%202018\1.%20FORMATO%20PMI%202018%20PRIMER%20CONSOLIDAD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pe.Cpe-PC\Documents\CALIDAD%202022\2.4%20SEGUIMIENTOPMI%202021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REVI_IDENT"/>
      <sheetName val="CONTEXTO"/>
      <sheetName val="ConAUTO"/>
      <sheetName val=" AUTOEVA 2016"/>
      <sheetName val="DIRECTIVA 2016"/>
      <sheetName val="ADMINIST 2016"/>
      <sheetName val="ACADEMICA 2016"/>
      <sheetName val="COMUNITARIA 2016"/>
      <sheetName val="ANALISIS POR GESTION 2016"/>
      <sheetName val="AUTO EVALUACION 2017"/>
      <sheetName val=" DIRECTIVA 2017"/>
      <sheetName val="ACADEMICA 2017"/>
      <sheetName val="ADMINIST 2017"/>
      <sheetName val="COMUNITARIA 2017"/>
      <sheetName val="ANALISIS DE GESTION 2017"/>
      <sheetName val="OBJS"/>
      <sheetName val="MET_IND"/>
      <sheetName val="ACCS VIGENCIA 2017"/>
      <sheetName val="TARS VIGENCIA 2017"/>
      <sheetName val="ACCS VIGENCIA 2018"/>
      <sheetName val="TARS VIGENCIA 2018"/>
      <sheetName val="ACCS VIGENCIA 2019"/>
      <sheetName val="TARS VIGENCIA 2019"/>
    </sheetNames>
    <sheetDataSet>
      <sheetData sheetId="0" refreshError="1">
        <row r="9">
          <cell r="C9" t="str">
            <v>Km 20 via Cucuta Pamplona - corregimiento La Garita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SEGUIMIENTO "/>
    </sheetNames>
    <sheetDataSet>
      <sheetData sheetId="0">
        <row r="10">
          <cell r="C10" t="str">
            <v>institucioneducativalagarita@hotmail.es</v>
          </cell>
        </row>
        <row r="11">
          <cell r="C11" t="str">
            <v>NELSON ORLANDO CLAVIJO GUTIERREZ</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lsonor10@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8" zoomScale="90" zoomScaleNormal="80" workbookViewId="0">
      <selection activeCell="D19" sqref="D19:F19"/>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83"/>
      <c r="B1" s="184"/>
      <c r="C1" s="191" t="s">
        <v>169</v>
      </c>
      <c r="D1" s="192"/>
      <c r="E1" s="192"/>
      <c r="F1" s="192"/>
      <c r="G1" s="192"/>
      <c r="H1" s="189" t="s">
        <v>170</v>
      </c>
      <c r="I1" s="190"/>
    </row>
    <row r="2" spans="1:13" ht="18.75" customHeight="1" x14ac:dyDescent="0.3">
      <c r="A2" s="185"/>
      <c r="B2" s="186"/>
      <c r="C2" s="191" t="s">
        <v>171</v>
      </c>
      <c r="D2" s="192"/>
      <c r="E2" s="192"/>
      <c r="F2" s="192"/>
      <c r="G2" s="192"/>
      <c r="H2" s="42">
        <v>41241</v>
      </c>
      <c r="I2" s="43" t="s">
        <v>175</v>
      </c>
    </row>
    <row r="3" spans="1:13" ht="21" customHeight="1" x14ac:dyDescent="0.3">
      <c r="A3" s="187"/>
      <c r="B3" s="188"/>
      <c r="C3" s="191" t="s">
        <v>172</v>
      </c>
      <c r="D3" s="192"/>
      <c r="E3" s="192"/>
      <c r="F3" s="192"/>
      <c r="G3" s="192"/>
      <c r="H3" s="189" t="s">
        <v>173</v>
      </c>
      <c r="I3" s="190"/>
    </row>
    <row r="4" spans="1:13" ht="5.25" customHeight="1" x14ac:dyDescent="0.25"/>
    <row r="5" spans="1:13" ht="34.5" customHeight="1" x14ac:dyDescent="0.25">
      <c r="A5" s="224" t="s">
        <v>164</v>
      </c>
      <c r="B5" s="224"/>
      <c r="C5" s="224"/>
      <c r="D5" s="224"/>
      <c r="E5" s="224"/>
      <c r="F5" s="224"/>
      <c r="G5" s="224"/>
      <c r="H5" s="224"/>
      <c r="I5" s="224"/>
      <c r="K5" s="225" t="s">
        <v>140</v>
      </c>
      <c r="L5" s="225"/>
      <c r="M5" s="225"/>
    </row>
    <row r="6" spans="1:13" ht="23.25" customHeight="1" x14ac:dyDescent="0.25">
      <c r="A6" s="226" t="s">
        <v>162</v>
      </c>
      <c r="B6" s="227"/>
      <c r="C6" s="227"/>
      <c r="D6" s="227"/>
      <c r="E6" s="227"/>
      <c r="F6" s="196" t="s">
        <v>141</v>
      </c>
      <c r="G6" s="197"/>
      <c r="H6" s="197"/>
      <c r="I6" s="197"/>
      <c r="K6" s="45" t="s">
        <v>142</v>
      </c>
      <c r="L6" s="46" t="s">
        <v>143</v>
      </c>
      <c r="M6" s="47" t="s">
        <v>144</v>
      </c>
    </row>
    <row r="7" spans="1:13" ht="20.100000000000001" customHeight="1" x14ac:dyDescent="0.25">
      <c r="A7" s="228" t="s">
        <v>181</v>
      </c>
      <c r="B7" s="229"/>
      <c r="C7" s="229"/>
      <c r="D7" s="229"/>
      <c r="E7" s="229"/>
      <c r="F7" s="198"/>
      <c r="G7" s="198"/>
      <c r="H7" s="198"/>
      <c r="I7" s="198"/>
      <c r="K7" s="230" t="s">
        <v>166</v>
      </c>
      <c r="L7" s="55" t="s">
        <v>145</v>
      </c>
      <c r="M7" s="231" t="s">
        <v>146</v>
      </c>
    </row>
    <row r="8" spans="1:13" ht="33.75" customHeight="1" x14ac:dyDescent="0.25">
      <c r="A8" s="228"/>
      <c r="B8" s="229"/>
      <c r="C8" s="229"/>
      <c r="D8" s="229"/>
      <c r="E8" s="229"/>
      <c r="F8" s="232" t="s">
        <v>160</v>
      </c>
      <c r="G8" s="233"/>
      <c r="H8" s="234">
        <v>254874000223</v>
      </c>
      <c r="I8" s="235"/>
      <c r="K8" s="231"/>
      <c r="L8" s="55" t="s">
        <v>159</v>
      </c>
      <c r="M8" s="231"/>
    </row>
    <row r="9" spans="1:13" ht="20.100000000000001" customHeight="1" x14ac:dyDescent="0.25">
      <c r="A9" s="40" t="s">
        <v>147</v>
      </c>
      <c r="B9" s="41"/>
      <c r="C9" s="206" t="str">
        <f>[1]INICIO!$C$9</f>
        <v>Km 20 via Cucuta Pamplona - corregimiento La Garita</v>
      </c>
      <c r="D9" s="202"/>
      <c r="E9" s="203"/>
      <c r="F9" s="204" t="s">
        <v>163</v>
      </c>
      <c r="G9" s="205"/>
      <c r="H9" s="238" t="s">
        <v>180</v>
      </c>
      <c r="I9" s="239"/>
      <c r="K9" s="231"/>
      <c r="L9" s="55" t="s">
        <v>148</v>
      </c>
      <c r="M9" s="231" t="s">
        <v>149</v>
      </c>
    </row>
    <row r="10" spans="1:13" ht="20.100000000000001" customHeight="1" x14ac:dyDescent="0.25">
      <c r="A10" s="200" t="s">
        <v>168</v>
      </c>
      <c r="B10" s="201"/>
      <c r="C10" s="202" t="str">
        <f>[2]INICIO!$C$10</f>
        <v>institucioneducativalagarita@hotmail.es</v>
      </c>
      <c r="D10" s="202"/>
      <c r="E10" s="202"/>
      <c r="F10" s="203"/>
      <c r="G10" s="44" t="s">
        <v>150</v>
      </c>
      <c r="H10" s="236">
        <v>5829556</v>
      </c>
      <c r="I10" s="237"/>
      <c r="K10" s="231"/>
      <c r="L10" s="55" t="s">
        <v>151</v>
      </c>
      <c r="M10" s="231"/>
    </row>
    <row r="11" spans="1:13" ht="20.100000000000001" customHeight="1" x14ac:dyDescent="0.25">
      <c r="A11" s="200" t="s">
        <v>165</v>
      </c>
      <c r="B11" s="201"/>
      <c r="C11" s="202" t="str">
        <f>[2]INICIO!$C$11</f>
        <v>NELSON ORLANDO CLAVIJO GUTIERREZ</v>
      </c>
      <c r="D11" s="202"/>
      <c r="E11" s="202"/>
      <c r="F11" s="203"/>
      <c r="G11" s="44" t="s">
        <v>174</v>
      </c>
      <c r="H11" s="217"/>
      <c r="I11" s="218"/>
      <c r="K11" s="219"/>
      <c r="L11" s="56"/>
      <c r="M11" s="56"/>
    </row>
    <row r="12" spans="1:13" ht="19.5" customHeight="1" x14ac:dyDescent="0.25">
      <c r="A12" s="220" t="s">
        <v>152</v>
      </c>
      <c r="B12" s="221"/>
      <c r="C12" s="221"/>
      <c r="D12" s="221"/>
      <c r="E12" s="221"/>
      <c r="F12" s="221"/>
      <c r="G12" s="221"/>
      <c r="H12" s="221"/>
      <c r="I12" s="222"/>
      <c r="K12" s="212"/>
      <c r="L12" s="56"/>
      <c r="M12" s="212"/>
    </row>
    <row r="13" spans="1:13" ht="20.100000000000001" customHeight="1" x14ac:dyDescent="0.25">
      <c r="A13" s="209" t="s">
        <v>153</v>
      </c>
      <c r="B13" s="209"/>
      <c r="C13" s="209"/>
      <c r="D13" s="209" t="s">
        <v>154</v>
      </c>
      <c r="E13" s="209"/>
      <c r="F13" s="209"/>
      <c r="G13" s="209" t="s">
        <v>161</v>
      </c>
      <c r="H13" s="209"/>
      <c r="I13" s="209"/>
      <c r="K13" s="212"/>
      <c r="L13" s="56"/>
      <c r="M13" s="212"/>
    </row>
    <row r="14" spans="1:13" ht="20.100000000000001" customHeight="1" x14ac:dyDescent="0.25">
      <c r="A14" s="199" t="s">
        <v>182</v>
      </c>
      <c r="B14" s="199"/>
      <c r="C14" s="199"/>
      <c r="D14" s="223" t="s">
        <v>183</v>
      </c>
      <c r="E14" s="223"/>
      <c r="F14" s="223"/>
      <c r="G14" s="216" t="s">
        <v>186</v>
      </c>
      <c r="H14" s="199"/>
      <c r="I14" s="199"/>
      <c r="K14" s="212"/>
      <c r="L14" s="56"/>
      <c r="M14" s="212"/>
    </row>
    <row r="15" spans="1:13" ht="20.100000000000001" customHeight="1" x14ac:dyDescent="0.25">
      <c r="A15" s="199" t="s">
        <v>377</v>
      </c>
      <c r="B15" s="199"/>
      <c r="C15" s="199"/>
      <c r="D15" s="199" t="s">
        <v>184</v>
      </c>
      <c r="E15" s="199"/>
      <c r="F15" s="199"/>
      <c r="G15" s="216"/>
      <c r="H15" s="199"/>
      <c r="I15" s="199"/>
      <c r="K15" s="212"/>
      <c r="L15" s="56"/>
      <c r="M15" s="56"/>
    </row>
    <row r="16" spans="1:13" ht="20.100000000000001" customHeight="1" x14ac:dyDescent="0.25">
      <c r="A16" s="199" t="s">
        <v>613</v>
      </c>
      <c r="B16" s="199"/>
      <c r="C16" s="199"/>
      <c r="D16" s="199" t="s">
        <v>184</v>
      </c>
      <c r="E16" s="199"/>
      <c r="F16" s="199"/>
      <c r="G16" s="216" t="s">
        <v>187</v>
      </c>
      <c r="H16" s="199"/>
      <c r="I16" s="199"/>
      <c r="K16" s="212"/>
      <c r="L16" s="56"/>
      <c r="M16" s="56"/>
    </row>
    <row r="17" spans="1:13" ht="20.100000000000001" customHeight="1" x14ac:dyDescent="0.25">
      <c r="A17" s="213" t="s">
        <v>189</v>
      </c>
      <c r="B17" s="214"/>
      <c r="C17" s="215"/>
      <c r="D17" s="199" t="s">
        <v>185</v>
      </c>
      <c r="E17" s="199"/>
      <c r="F17" s="199"/>
      <c r="G17" s="216" t="s">
        <v>188</v>
      </c>
      <c r="H17" s="199"/>
      <c r="I17" s="199"/>
      <c r="K17" s="212"/>
      <c r="L17" s="56"/>
      <c r="M17" s="56"/>
    </row>
    <row r="18" spans="1:13" ht="20.100000000000001" customHeight="1" x14ac:dyDescent="0.25">
      <c r="A18" s="213"/>
      <c r="B18" s="214"/>
      <c r="C18" s="215"/>
      <c r="D18" s="199"/>
      <c r="E18" s="199"/>
      <c r="F18" s="199"/>
      <c r="G18" s="216"/>
      <c r="H18" s="199"/>
      <c r="I18" s="199"/>
      <c r="K18" s="211"/>
      <c r="L18" s="56"/>
      <c r="M18" s="56"/>
    </row>
    <row r="19" spans="1:13" ht="20.100000000000001" customHeight="1" x14ac:dyDescent="0.25">
      <c r="A19" s="213"/>
      <c r="B19" s="214"/>
      <c r="C19" s="215"/>
      <c r="D19" s="199"/>
      <c r="E19" s="199"/>
      <c r="F19" s="199"/>
      <c r="G19" s="216"/>
      <c r="H19" s="199"/>
      <c r="I19" s="199"/>
      <c r="K19" s="212"/>
      <c r="L19" s="56"/>
      <c r="M19" s="56"/>
    </row>
    <row r="20" spans="1:13" ht="20.100000000000001" customHeight="1" x14ac:dyDescent="0.25">
      <c r="A20" s="213"/>
      <c r="B20" s="214"/>
      <c r="C20" s="215"/>
      <c r="D20" s="199"/>
      <c r="E20" s="199"/>
      <c r="F20" s="199"/>
      <c r="G20" s="216"/>
      <c r="H20" s="199"/>
      <c r="I20" s="199"/>
      <c r="K20" s="212"/>
      <c r="L20" s="56"/>
      <c r="M20" s="56"/>
    </row>
    <row r="21" spans="1:13" ht="20.100000000000001" customHeight="1" x14ac:dyDescent="0.25">
      <c r="A21" s="199"/>
      <c r="B21" s="199"/>
      <c r="C21" s="199"/>
      <c r="D21" s="199"/>
      <c r="E21" s="199"/>
      <c r="F21" s="199"/>
      <c r="G21" s="199"/>
      <c r="H21" s="199"/>
      <c r="I21" s="199"/>
      <c r="K21" s="212"/>
      <c r="L21" s="56"/>
      <c r="M21" s="57"/>
    </row>
    <row r="22" spans="1:13" ht="20.100000000000001" customHeight="1" x14ac:dyDescent="0.25">
      <c r="A22" s="199"/>
      <c r="B22" s="199"/>
      <c r="C22" s="199"/>
      <c r="D22" s="199"/>
      <c r="E22" s="199"/>
      <c r="F22" s="199"/>
      <c r="G22" s="199"/>
      <c r="H22" s="199"/>
      <c r="I22" s="199"/>
    </row>
    <row r="23" spans="1:13" s="19" customFormat="1" ht="21" x14ac:dyDescent="0.4">
      <c r="A23" s="210"/>
      <c r="B23" s="210"/>
      <c r="C23" s="210"/>
      <c r="D23" s="210"/>
      <c r="E23" s="210"/>
      <c r="F23" s="210"/>
      <c r="G23" s="210"/>
      <c r="H23" s="210"/>
      <c r="I23" s="210"/>
      <c r="K23" s="207"/>
      <c r="L23" s="207"/>
    </row>
    <row r="24" spans="1:13" ht="30" customHeight="1" x14ac:dyDescent="0.25">
      <c r="A24" s="208" t="s">
        <v>155</v>
      </c>
      <c r="B24" s="208"/>
      <c r="C24" s="208"/>
      <c r="D24" s="208"/>
      <c r="E24" s="208"/>
      <c r="F24" s="208"/>
      <c r="G24" s="208"/>
      <c r="H24" s="208"/>
      <c r="I24" s="208"/>
      <c r="K24" s="20"/>
      <c r="L24" s="20"/>
    </row>
    <row r="25" spans="1:13" ht="33.75" customHeight="1" x14ac:dyDescent="0.25">
      <c r="A25" s="209" t="s">
        <v>153</v>
      </c>
      <c r="B25" s="209"/>
      <c r="C25" s="209"/>
      <c r="D25" s="209" t="s">
        <v>154</v>
      </c>
      <c r="E25" s="209"/>
      <c r="F25" s="209"/>
      <c r="G25" s="209" t="s">
        <v>23</v>
      </c>
      <c r="H25" s="209"/>
      <c r="I25" s="209"/>
      <c r="K25" s="21"/>
      <c r="L25" s="22"/>
      <c r="M25" s="18" t="s">
        <v>156</v>
      </c>
    </row>
    <row r="26" spans="1:13" ht="20.100000000000001" customHeight="1" x14ac:dyDescent="0.25">
      <c r="A26" s="199"/>
      <c r="B26" s="199"/>
      <c r="C26" s="199"/>
      <c r="D26" s="199"/>
      <c r="E26" s="199"/>
      <c r="F26" s="199"/>
      <c r="G26" s="199"/>
      <c r="H26" s="199"/>
      <c r="I26" s="199"/>
      <c r="K26" s="21"/>
      <c r="L26" s="22"/>
    </row>
    <row r="27" spans="1:13" ht="20.100000000000001" customHeight="1" x14ac:dyDescent="0.25">
      <c r="A27" s="199"/>
      <c r="B27" s="199"/>
      <c r="C27" s="199"/>
      <c r="D27" s="199"/>
      <c r="E27" s="199"/>
      <c r="F27" s="199"/>
      <c r="G27" s="199"/>
      <c r="H27" s="199"/>
      <c r="I27" s="199"/>
      <c r="K27" s="21"/>
      <c r="L27" s="23"/>
    </row>
    <row r="28" spans="1:13" ht="20.100000000000001" customHeight="1" x14ac:dyDescent="0.25">
      <c r="A28" s="199"/>
      <c r="B28" s="199"/>
      <c r="C28" s="199"/>
      <c r="D28" s="199"/>
      <c r="E28" s="199"/>
      <c r="F28" s="199"/>
      <c r="G28" s="199"/>
      <c r="H28" s="199"/>
      <c r="I28" s="199"/>
      <c r="K28" s="21"/>
      <c r="L28" s="23"/>
    </row>
    <row r="29" spans="1:13" ht="20.100000000000001" customHeight="1" x14ac:dyDescent="0.25">
      <c r="A29" s="199"/>
      <c r="B29" s="199"/>
      <c r="C29" s="199"/>
      <c r="D29" s="199"/>
      <c r="E29" s="199"/>
      <c r="F29" s="199"/>
      <c r="G29" s="199"/>
      <c r="H29" s="199"/>
      <c r="I29" s="199"/>
      <c r="K29" s="21"/>
      <c r="L29" s="22"/>
    </row>
    <row r="30" spans="1:13" ht="20.100000000000001" customHeight="1" x14ac:dyDescent="0.25">
      <c r="A30" s="199"/>
      <c r="B30" s="199"/>
      <c r="C30" s="199"/>
      <c r="D30" s="199"/>
      <c r="E30" s="199"/>
      <c r="F30" s="199"/>
      <c r="G30" s="199"/>
      <c r="H30" s="199"/>
      <c r="I30" s="199"/>
      <c r="K30" s="21"/>
      <c r="L30" s="23"/>
    </row>
    <row r="31" spans="1:13" ht="20.100000000000001" customHeight="1" x14ac:dyDescent="0.25">
      <c r="A31" s="199"/>
      <c r="B31" s="199"/>
      <c r="C31" s="199"/>
      <c r="D31" s="199"/>
      <c r="E31" s="199"/>
      <c r="F31" s="199"/>
      <c r="G31" s="199"/>
      <c r="H31" s="199"/>
      <c r="I31" s="199"/>
      <c r="K31" s="21"/>
      <c r="L31" s="24"/>
    </row>
    <row r="32" spans="1:13" ht="20.100000000000001" customHeight="1" x14ac:dyDescent="0.25">
      <c r="A32" s="199"/>
      <c r="B32" s="199"/>
      <c r="C32" s="199"/>
      <c r="D32" s="199"/>
      <c r="E32" s="199"/>
      <c r="F32" s="199"/>
      <c r="G32" s="199"/>
      <c r="H32" s="199"/>
      <c r="I32" s="199"/>
      <c r="K32" s="193"/>
      <c r="L32" s="22"/>
    </row>
    <row r="33" spans="11:12" ht="15" x14ac:dyDescent="0.25">
      <c r="K33" s="193"/>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94" t="s">
        <v>29</v>
      </c>
      <c r="B65526" s="194"/>
      <c r="C65526" s="194"/>
      <c r="D65526" s="194"/>
      <c r="E65526" s="194"/>
    </row>
    <row r="65527" spans="1:5" x14ac:dyDescent="0.25">
      <c r="A65527" s="195" t="s">
        <v>30</v>
      </c>
      <c r="B65527" s="195"/>
      <c r="C65527" s="195"/>
      <c r="D65527" s="195"/>
      <c r="E65527" s="195"/>
    </row>
    <row r="65528" spans="1:5" x14ac:dyDescent="0.25">
      <c r="A65528" s="195" t="s">
        <v>31</v>
      </c>
      <c r="B65528" s="195"/>
      <c r="C65528" s="195"/>
      <c r="D65528" s="195"/>
      <c r="E65528" s="195"/>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 ref="G14" r:id="rId3" xr:uid="{00000000-0004-0000-0000-000004000000}"/>
  </hyperlinks>
  <pageMargins left="0.70866141732283472" right="0.70866141732283472" top="0.74803149606299213" bottom="0.74803149606299213" header="0.31496062992125984" footer="0.31496062992125984"/>
  <pageSetup paperSize="9" orientation="landscape" horizontalDpi="300"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1"/>
  <dimension ref="A1:U65532"/>
  <sheetViews>
    <sheetView showGridLines="0" topLeftCell="I124" zoomScale="70" zoomScaleNormal="70" workbookViewId="0">
      <selection activeCell="J139" sqref="J139:L141"/>
    </sheetView>
  </sheetViews>
  <sheetFormatPr baseColWidth="10" defaultColWidth="11.44140625" defaultRowHeight="13.8" x14ac:dyDescent="0.25"/>
  <cols>
    <col min="1" max="1" width="0.44140625" style="83" customWidth="1"/>
    <col min="2" max="2" width="1.44140625" style="83" customWidth="1"/>
    <col min="3" max="3" width="44.6640625" style="83" customWidth="1"/>
    <col min="4" max="4" width="11.6640625" style="136" customWidth="1"/>
    <col min="5" max="6" width="33.6640625" style="118" customWidth="1"/>
    <col min="7" max="7" width="11.6640625" style="136" customWidth="1"/>
    <col min="8" max="9" width="33.6640625" style="118" customWidth="1"/>
    <col min="10" max="10" width="11.6640625" style="136" customWidth="1"/>
    <col min="11" max="12" width="33.6640625" style="118" customWidth="1"/>
    <col min="13" max="13" width="11.6640625" style="136" customWidth="1"/>
    <col min="14" max="15" width="33.6640625" style="118" customWidth="1"/>
    <col min="16" max="16" width="3.109375" style="83" customWidth="1"/>
    <col min="17" max="17" width="2.44140625" style="83" customWidth="1"/>
    <col min="18" max="18" width="7.44140625" style="83" hidden="1" customWidth="1"/>
    <col min="19" max="20" width="7.109375" style="83" hidden="1" customWidth="1"/>
    <col min="21" max="21" width="7" style="83" hidden="1" customWidth="1"/>
    <col min="22" max="22" width="11.44140625" style="83"/>
    <col min="23" max="23" width="13" style="83" customWidth="1"/>
    <col min="24" max="24" width="15.88671875" style="83" customWidth="1"/>
    <col min="25" max="25" width="13" style="83" customWidth="1"/>
    <col min="26" max="27" width="11.44140625" style="83" customWidth="1"/>
    <col min="28" max="16384" width="11.44140625" style="83"/>
  </cols>
  <sheetData>
    <row r="1" spans="1:21" ht="33" customHeight="1" x14ac:dyDescent="0.25">
      <c r="B1" s="264" t="s">
        <v>124</v>
      </c>
      <c r="C1" s="264"/>
      <c r="D1" s="264"/>
      <c r="E1" s="264"/>
      <c r="F1" s="264"/>
      <c r="G1" s="264"/>
      <c r="H1" s="264"/>
      <c r="I1" s="264"/>
      <c r="J1" s="265"/>
      <c r="K1" s="265"/>
      <c r="L1" s="84"/>
      <c r="M1" s="84"/>
      <c r="N1" s="84"/>
      <c r="O1" s="84"/>
    </row>
    <row r="2" spans="1:21" ht="15.6" x14ac:dyDescent="0.25">
      <c r="B2" s="266" t="s">
        <v>27</v>
      </c>
      <c r="C2" s="266"/>
      <c r="D2" s="303" t="s">
        <v>176</v>
      </c>
      <c r="E2" s="303"/>
      <c r="F2" s="303"/>
      <c r="G2" s="304" t="s">
        <v>177</v>
      </c>
      <c r="H2" s="304"/>
      <c r="I2" s="304"/>
      <c r="J2" s="305" t="s">
        <v>178</v>
      </c>
      <c r="K2" s="305"/>
      <c r="L2" s="305"/>
      <c r="M2" s="247" t="s">
        <v>179</v>
      </c>
      <c r="N2" s="247"/>
      <c r="O2" s="247"/>
      <c r="Q2" s="83">
        <v>1</v>
      </c>
    </row>
    <row r="3" spans="1:21" ht="15" customHeight="1" x14ac:dyDescent="0.25">
      <c r="B3" s="266"/>
      <c r="C3" s="266"/>
      <c r="D3" s="306" t="s">
        <v>34</v>
      </c>
      <c r="E3" s="302" t="s">
        <v>122</v>
      </c>
      <c r="F3" s="302" t="s">
        <v>125</v>
      </c>
      <c r="G3" s="258" t="s">
        <v>34</v>
      </c>
      <c r="H3" s="302" t="s">
        <v>122</v>
      </c>
      <c r="I3" s="302" t="s">
        <v>125</v>
      </c>
      <c r="J3" s="258" t="s">
        <v>34</v>
      </c>
      <c r="K3" s="260" t="s">
        <v>122</v>
      </c>
      <c r="L3" s="262" t="s">
        <v>125</v>
      </c>
      <c r="M3" s="258" t="s">
        <v>34</v>
      </c>
      <c r="N3" s="260" t="s">
        <v>122</v>
      </c>
      <c r="O3" s="262" t="s">
        <v>125</v>
      </c>
      <c r="Q3" s="83">
        <v>2</v>
      </c>
    </row>
    <row r="4" spans="1:21" ht="15.75" customHeight="1" x14ac:dyDescent="0.25">
      <c r="B4" s="266"/>
      <c r="C4" s="266"/>
      <c r="D4" s="307"/>
      <c r="E4" s="262"/>
      <c r="F4" s="262"/>
      <c r="G4" s="259"/>
      <c r="H4" s="262"/>
      <c r="I4" s="262"/>
      <c r="J4" s="259"/>
      <c r="K4" s="261"/>
      <c r="L4" s="263"/>
      <c r="M4" s="259"/>
      <c r="N4" s="261"/>
      <c r="O4" s="263"/>
      <c r="Q4" s="83">
        <v>3</v>
      </c>
    </row>
    <row r="5" spans="1:21" ht="15.6" x14ac:dyDescent="0.25">
      <c r="B5" s="266"/>
      <c r="C5" s="266"/>
      <c r="D5" s="85"/>
      <c r="E5" s="86"/>
      <c r="F5" s="86"/>
      <c r="G5" s="87"/>
      <c r="H5" s="88"/>
      <c r="I5" s="88"/>
      <c r="J5" s="87"/>
      <c r="K5" s="89"/>
      <c r="L5" s="88"/>
      <c r="M5" s="87"/>
      <c r="N5" s="89"/>
      <c r="O5" s="88"/>
      <c r="Q5" s="83">
        <v>4</v>
      </c>
    </row>
    <row r="6" spans="1:21" ht="17.399999999999999" x14ac:dyDescent="0.25">
      <c r="A6" s="308"/>
      <c r="B6" s="287"/>
      <c r="C6" s="90" t="s">
        <v>73</v>
      </c>
      <c r="D6" s="91"/>
      <c r="E6" s="91"/>
      <c r="F6" s="91"/>
      <c r="G6" s="91"/>
      <c r="H6" s="91"/>
      <c r="I6" s="91"/>
      <c r="J6" s="91"/>
      <c r="K6" s="91"/>
      <c r="L6" s="92"/>
      <c r="M6" s="91"/>
      <c r="N6" s="91"/>
      <c r="O6" s="92"/>
    </row>
    <row r="7" spans="1:21" ht="39.9" customHeight="1" x14ac:dyDescent="0.25">
      <c r="A7" s="308"/>
      <c r="B7" s="288"/>
      <c r="C7" s="93" t="s">
        <v>33</v>
      </c>
      <c r="D7" s="26">
        <v>4</v>
      </c>
      <c r="E7" s="158" t="s">
        <v>190</v>
      </c>
      <c r="F7" s="158" t="s">
        <v>380</v>
      </c>
      <c r="G7" s="76">
        <v>4</v>
      </c>
      <c r="H7" s="59" t="s">
        <v>378</v>
      </c>
      <c r="I7" s="59" t="s">
        <v>379</v>
      </c>
      <c r="J7" s="79">
        <v>4</v>
      </c>
      <c r="K7" s="60" t="s">
        <v>679</v>
      </c>
      <c r="L7" s="61" t="s">
        <v>680</v>
      </c>
      <c r="M7" s="81"/>
      <c r="N7" s="62"/>
      <c r="O7" s="63"/>
      <c r="R7" s="83">
        <f>COUNTIF(D7:D10,"1")</f>
        <v>0</v>
      </c>
      <c r="S7" s="83">
        <f>COUNTIF(G7:G10,"1")</f>
        <v>0</v>
      </c>
      <c r="T7" s="83">
        <f>COUNTIF(J7:J10,"1")</f>
        <v>0</v>
      </c>
      <c r="U7" s="83">
        <f>COUNTIF(M7:M10,"1")</f>
        <v>0</v>
      </c>
    </row>
    <row r="8" spans="1:21" ht="39.9" customHeight="1" x14ac:dyDescent="0.25">
      <c r="A8" s="308"/>
      <c r="B8" s="288"/>
      <c r="C8" s="94" t="s">
        <v>35</v>
      </c>
      <c r="D8" s="26">
        <v>4</v>
      </c>
      <c r="E8" s="158" t="s">
        <v>191</v>
      </c>
      <c r="F8" s="159" t="s">
        <v>318</v>
      </c>
      <c r="G8" s="76">
        <v>4</v>
      </c>
      <c r="H8" s="64" t="s">
        <v>381</v>
      </c>
      <c r="I8" s="59" t="s">
        <v>382</v>
      </c>
      <c r="J8" s="79">
        <v>4</v>
      </c>
      <c r="K8" s="65" t="s">
        <v>681</v>
      </c>
      <c r="L8" s="61" t="s">
        <v>682</v>
      </c>
      <c r="M8" s="81"/>
      <c r="N8" s="66"/>
      <c r="O8" s="63"/>
      <c r="R8" s="83">
        <f>COUNTIF(D7:D10,"2")</f>
        <v>0</v>
      </c>
      <c r="S8" s="83">
        <f>COUNTIF(G7:G10,"2")</f>
        <v>0</v>
      </c>
      <c r="T8" s="83">
        <f>COUNTIF(J7:J10,"2")</f>
        <v>0</v>
      </c>
      <c r="U8" s="83">
        <f>COUNTIF(M7:M10,"2")</f>
        <v>0</v>
      </c>
    </row>
    <row r="9" spans="1:21" ht="39.9" customHeight="1" x14ac:dyDescent="0.25">
      <c r="A9" s="308"/>
      <c r="B9" s="288"/>
      <c r="C9" s="95" t="s">
        <v>36</v>
      </c>
      <c r="D9" s="26">
        <v>4</v>
      </c>
      <c r="E9" s="160" t="s">
        <v>192</v>
      </c>
      <c r="F9" s="160" t="s">
        <v>321</v>
      </c>
      <c r="G9" s="76">
        <v>4</v>
      </c>
      <c r="H9" s="64" t="s">
        <v>396</v>
      </c>
      <c r="I9" s="59" t="s">
        <v>435</v>
      </c>
      <c r="J9" s="79">
        <v>4</v>
      </c>
      <c r="K9" s="65" t="s">
        <v>683</v>
      </c>
      <c r="L9" s="61" t="s">
        <v>684</v>
      </c>
      <c r="M9" s="81"/>
      <c r="N9" s="66"/>
      <c r="O9" s="63"/>
      <c r="R9" s="83">
        <f>COUNTIF(D7:D10,"3")</f>
        <v>1</v>
      </c>
      <c r="S9" s="83">
        <f>COUNTIF(G7:G10,"3")</f>
        <v>1</v>
      </c>
      <c r="T9" s="83">
        <f>COUNTIF(J7:J10,"3")</f>
        <v>1</v>
      </c>
      <c r="U9" s="83">
        <f>COUNTIF(M7:M10,"3")</f>
        <v>0</v>
      </c>
    </row>
    <row r="10" spans="1:21" ht="39.9" customHeight="1" x14ac:dyDescent="0.25">
      <c r="A10" s="308"/>
      <c r="B10" s="289"/>
      <c r="C10" s="95" t="s">
        <v>37</v>
      </c>
      <c r="D10" s="26">
        <v>3</v>
      </c>
      <c r="E10" s="160" t="s">
        <v>319</v>
      </c>
      <c r="F10" s="160" t="s">
        <v>320</v>
      </c>
      <c r="G10" s="76">
        <v>3</v>
      </c>
      <c r="H10" s="64" t="s">
        <v>397</v>
      </c>
      <c r="I10" s="59" t="s">
        <v>398</v>
      </c>
      <c r="J10" s="79">
        <v>3</v>
      </c>
      <c r="K10" s="65" t="s">
        <v>724</v>
      </c>
      <c r="L10" s="61" t="s">
        <v>685</v>
      </c>
      <c r="M10" s="81"/>
      <c r="N10" s="66"/>
      <c r="O10" s="63"/>
      <c r="R10" s="83">
        <f>COUNTIF(D7:D10,"4")</f>
        <v>3</v>
      </c>
      <c r="S10" s="83">
        <f>COUNTIF(G7:G10,"4")</f>
        <v>3</v>
      </c>
      <c r="T10" s="83">
        <f>COUNTIF(J7:J10,"4")</f>
        <v>3</v>
      </c>
      <c r="U10" s="83">
        <f>COUNTIF(M7:M10,"4")</f>
        <v>0</v>
      </c>
    </row>
    <row r="11" spans="1:21" ht="6" customHeight="1" x14ac:dyDescent="0.25">
      <c r="B11" s="278"/>
      <c r="C11" s="279"/>
      <c r="D11" s="279"/>
      <c r="E11" s="279"/>
      <c r="F11" s="279"/>
      <c r="G11" s="279"/>
      <c r="H11" s="279"/>
      <c r="I11" s="279"/>
      <c r="J11" s="279"/>
      <c r="K11" s="280"/>
      <c r="L11" s="96"/>
      <c r="M11" s="97"/>
      <c r="N11" s="96"/>
      <c r="O11" s="96"/>
      <c r="Q11" s="83">
        <f>COUNTIF(D7:D10,"1")</f>
        <v>0</v>
      </c>
      <c r="R11" s="83">
        <f>COUNTIF(D7:D10,"1")</f>
        <v>0</v>
      </c>
      <c r="S11" s="83">
        <f>COUNTIF(D7:D10,"3")</f>
        <v>1</v>
      </c>
    </row>
    <row r="12" spans="1:21" ht="17.399999999999999" x14ac:dyDescent="0.25">
      <c r="A12" s="308"/>
      <c r="B12" s="275"/>
      <c r="C12" s="98" t="s">
        <v>72</v>
      </c>
      <c r="D12" s="99"/>
      <c r="E12" s="99"/>
      <c r="F12" s="99"/>
      <c r="G12" s="99"/>
      <c r="H12" s="99"/>
      <c r="I12" s="99"/>
      <c r="J12" s="99"/>
      <c r="K12" s="100"/>
      <c r="L12" s="101"/>
      <c r="M12" s="99"/>
      <c r="N12" s="100"/>
      <c r="O12" s="101"/>
    </row>
    <row r="13" spans="1:21" ht="39.9" customHeight="1" x14ac:dyDescent="0.25">
      <c r="A13" s="308"/>
      <c r="B13" s="276"/>
      <c r="C13" s="102" t="s">
        <v>38</v>
      </c>
      <c r="D13" s="27">
        <v>4</v>
      </c>
      <c r="E13" s="161" t="s">
        <v>193</v>
      </c>
      <c r="F13" s="162" t="s">
        <v>322</v>
      </c>
      <c r="G13" s="77">
        <v>4</v>
      </c>
      <c r="H13" s="59" t="s">
        <v>383</v>
      </c>
      <c r="I13" s="59" t="s">
        <v>400</v>
      </c>
      <c r="J13" s="80">
        <v>4</v>
      </c>
      <c r="K13" s="67" t="s">
        <v>686</v>
      </c>
      <c r="L13" s="68" t="s">
        <v>687</v>
      </c>
      <c r="M13" s="82"/>
      <c r="N13" s="69"/>
      <c r="O13" s="70"/>
      <c r="R13" s="83">
        <f>COUNTIF(D13:D17,"1")</f>
        <v>0</v>
      </c>
      <c r="S13" s="83">
        <f>COUNTIF(G13:G17,"1")</f>
        <v>0</v>
      </c>
      <c r="T13" s="83">
        <f>COUNTIF(J13:J17,"1")</f>
        <v>0</v>
      </c>
      <c r="U13" s="83">
        <f>COUNTIF(M13:M17,"1")</f>
        <v>0</v>
      </c>
    </row>
    <row r="14" spans="1:21" ht="39.9" customHeight="1" x14ac:dyDescent="0.25">
      <c r="A14" s="308"/>
      <c r="B14" s="276"/>
      <c r="C14" s="94" t="s">
        <v>39</v>
      </c>
      <c r="D14" s="27">
        <v>4</v>
      </c>
      <c r="E14" s="162" t="s">
        <v>194</v>
      </c>
      <c r="F14" s="162" t="s">
        <v>323</v>
      </c>
      <c r="G14" s="77">
        <v>4</v>
      </c>
      <c r="H14" s="64" t="s">
        <v>399</v>
      </c>
      <c r="I14" s="59" t="s">
        <v>402</v>
      </c>
      <c r="J14" s="80">
        <v>4</v>
      </c>
      <c r="K14" s="68" t="s">
        <v>727</v>
      </c>
      <c r="L14" s="68" t="s">
        <v>728</v>
      </c>
      <c r="M14" s="82"/>
      <c r="N14" s="70"/>
      <c r="O14" s="70"/>
      <c r="R14" s="83">
        <f>COUNTIF(D13:D17,"2")</f>
        <v>0</v>
      </c>
      <c r="S14" s="83">
        <f>COUNTIF(G13:G17,"2")</f>
        <v>0</v>
      </c>
      <c r="T14" s="83">
        <f>COUNTIF(J13:J17,"2")</f>
        <v>0</v>
      </c>
      <c r="U14" s="83">
        <f>COUNTIF(M13:M17,"2")</f>
        <v>0</v>
      </c>
    </row>
    <row r="15" spans="1:21" ht="39.9" customHeight="1" x14ac:dyDescent="0.25">
      <c r="A15" s="308"/>
      <c r="B15" s="276"/>
      <c r="C15" s="94" t="s">
        <v>40</v>
      </c>
      <c r="D15" s="27">
        <v>4</v>
      </c>
      <c r="E15" s="162" t="s">
        <v>195</v>
      </c>
      <c r="F15" s="162" t="s">
        <v>196</v>
      </c>
      <c r="G15" s="77">
        <v>4</v>
      </c>
      <c r="H15" s="64" t="s">
        <v>401</v>
      </c>
      <c r="I15" s="59" t="s">
        <v>403</v>
      </c>
      <c r="J15" s="80">
        <v>4</v>
      </c>
      <c r="K15" s="68" t="s">
        <v>729</v>
      </c>
      <c r="L15" s="68" t="s">
        <v>730</v>
      </c>
      <c r="M15" s="82"/>
      <c r="N15" s="70"/>
      <c r="O15" s="70"/>
      <c r="R15" s="83">
        <f>COUNTIF(D13:D17,"3")</f>
        <v>0</v>
      </c>
      <c r="S15" s="83">
        <f>COUNTIF(G13:G17,"3")</f>
        <v>0</v>
      </c>
      <c r="T15" s="83">
        <f>COUNTIF(J13:J17,"3")</f>
        <v>1</v>
      </c>
      <c r="U15" s="83">
        <f>COUNTIF(M13:M17,"3")</f>
        <v>0</v>
      </c>
    </row>
    <row r="16" spans="1:21" ht="39.9" customHeight="1" x14ac:dyDescent="0.25">
      <c r="A16" s="308"/>
      <c r="B16" s="276"/>
      <c r="C16" s="95" t="s">
        <v>41</v>
      </c>
      <c r="D16" s="27">
        <v>4</v>
      </c>
      <c r="E16" s="162" t="s">
        <v>197</v>
      </c>
      <c r="F16" s="162" t="s">
        <v>198</v>
      </c>
      <c r="G16" s="77">
        <v>4</v>
      </c>
      <c r="H16" s="64" t="s">
        <v>404</v>
      </c>
      <c r="I16" s="59" t="s">
        <v>405</v>
      </c>
      <c r="J16" s="80">
        <v>4</v>
      </c>
      <c r="K16" s="68" t="s">
        <v>720</v>
      </c>
      <c r="L16" s="68" t="s">
        <v>721</v>
      </c>
      <c r="M16" s="82"/>
      <c r="N16" s="70"/>
      <c r="O16" s="70"/>
      <c r="R16" s="83">
        <f>COUNTIF(D13:D17,"4")</f>
        <v>5</v>
      </c>
      <c r="S16" s="83">
        <f>COUNTIF(G13:G17,"4")</f>
        <v>5</v>
      </c>
      <c r="T16" s="83">
        <f>COUNTIF(J13:J17,"4")</f>
        <v>4</v>
      </c>
      <c r="U16" s="83">
        <f>COUNTIF(M13:M17,"4")</f>
        <v>0</v>
      </c>
    </row>
    <row r="17" spans="1:21" ht="39.9" customHeight="1" x14ac:dyDescent="0.25">
      <c r="A17" s="308"/>
      <c r="B17" s="277"/>
      <c r="C17" s="94" t="s">
        <v>42</v>
      </c>
      <c r="D17" s="27">
        <v>4</v>
      </c>
      <c r="E17" s="162" t="s">
        <v>324</v>
      </c>
      <c r="F17" s="162" t="s">
        <v>326</v>
      </c>
      <c r="G17" s="77">
        <v>4</v>
      </c>
      <c r="H17" s="64" t="s">
        <v>406</v>
      </c>
      <c r="I17" s="59" t="s">
        <v>407</v>
      </c>
      <c r="J17" s="80">
        <v>3</v>
      </c>
      <c r="K17" s="68" t="s">
        <v>731</v>
      </c>
      <c r="L17" s="68" t="s">
        <v>732</v>
      </c>
      <c r="M17" s="82"/>
      <c r="N17" s="70"/>
      <c r="O17" s="70"/>
    </row>
    <row r="18" spans="1:21" ht="7.5" customHeight="1" x14ac:dyDescent="0.25">
      <c r="B18" s="290"/>
      <c r="C18" s="291"/>
      <c r="D18" s="291"/>
      <c r="E18" s="291"/>
      <c r="F18" s="291"/>
      <c r="G18" s="291"/>
      <c r="H18" s="291"/>
      <c r="I18" s="291"/>
      <c r="J18" s="291"/>
      <c r="K18" s="292"/>
      <c r="L18" s="96"/>
      <c r="M18" s="97"/>
      <c r="N18" s="96"/>
      <c r="O18" s="96"/>
    </row>
    <row r="19" spans="1:21" ht="17.399999999999999" x14ac:dyDescent="0.25">
      <c r="A19" s="308"/>
      <c r="B19" s="275"/>
      <c r="C19" s="98" t="s">
        <v>43</v>
      </c>
      <c r="D19" s="99"/>
      <c r="E19" s="99"/>
      <c r="F19" s="99"/>
      <c r="G19" s="99"/>
      <c r="H19" s="99"/>
      <c r="I19" s="99"/>
      <c r="J19" s="99"/>
      <c r="K19" s="100"/>
      <c r="L19" s="101"/>
      <c r="M19" s="99"/>
      <c r="N19" s="100"/>
      <c r="O19" s="101"/>
    </row>
    <row r="20" spans="1:21" ht="39.9" customHeight="1" x14ac:dyDescent="0.25">
      <c r="A20" s="308"/>
      <c r="B20" s="293"/>
      <c r="C20" s="103" t="s">
        <v>44</v>
      </c>
      <c r="D20" s="27">
        <v>4</v>
      </c>
      <c r="E20" s="159" t="s">
        <v>199</v>
      </c>
      <c r="F20" s="159" t="s">
        <v>325</v>
      </c>
      <c r="G20" s="77">
        <v>4</v>
      </c>
      <c r="H20" s="59" t="s">
        <v>384</v>
      </c>
      <c r="I20" s="59" t="s">
        <v>385</v>
      </c>
      <c r="J20" s="80">
        <v>4</v>
      </c>
      <c r="K20" s="72" t="s">
        <v>692</v>
      </c>
      <c r="L20" s="73" t="s">
        <v>691</v>
      </c>
      <c r="M20" s="82"/>
      <c r="N20" s="74"/>
      <c r="O20" s="75"/>
      <c r="R20" s="83">
        <f>COUNTIF(D20:D27,"1")</f>
        <v>2</v>
      </c>
      <c r="S20" s="83">
        <f>COUNTIF(G20:G27,"1")</f>
        <v>2</v>
      </c>
      <c r="T20" s="83">
        <f>COUNTIF(J20:J27,"1")</f>
        <v>2</v>
      </c>
      <c r="U20" s="83">
        <f>COUNTIF(M20:M27,"1")</f>
        <v>0</v>
      </c>
    </row>
    <row r="21" spans="1:21" ht="39.9" customHeight="1" x14ac:dyDescent="0.25">
      <c r="A21" s="308"/>
      <c r="B21" s="293"/>
      <c r="C21" s="104" t="s">
        <v>45</v>
      </c>
      <c r="D21" s="27">
        <v>4</v>
      </c>
      <c r="E21" s="159" t="s">
        <v>200</v>
      </c>
      <c r="F21" s="163" t="s">
        <v>327</v>
      </c>
      <c r="G21" s="77">
        <v>4</v>
      </c>
      <c r="H21" s="64" t="s">
        <v>386</v>
      </c>
      <c r="I21" s="59" t="s">
        <v>387</v>
      </c>
      <c r="J21" s="80">
        <v>3</v>
      </c>
      <c r="K21" s="73" t="s">
        <v>693</v>
      </c>
      <c r="L21" s="73" t="s">
        <v>690</v>
      </c>
      <c r="M21" s="82"/>
      <c r="N21" s="75"/>
      <c r="O21" s="75"/>
      <c r="R21" s="83">
        <f>COUNTIF(D20:D27,"2")</f>
        <v>2</v>
      </c>
      <c r="S21" s="83">
        <f>COUNTIF(G20:G27,"2")</f>
        <v>2</v>
      </c>
      <c r="T21" s="83">
        <f>COUNTIF(J20:J27,"2")</f>
        <v>2</v>
      </c>
      <c r="U21" s="83">
        <f>COUNTIF(M20:M27,"2")</f>
        <v>0</v>
      </c>
    </row>
    <row r="22" spans="1:21" ht="39.9" customHeight="1" x14ac:dyDescent="0.25">
      <c r="A22" s="308"/>
      <c r="B22" s="293"/>
      <c r="C22" s="104" t="s">
        <v>46</v>
      </c>
      <c r="D22" s="27">
        <v>3</v>
      </c>
      <c r="E22" s="159" t="s">
        <v>328</v>
      </c>
      <c r="F22" s="159" t="s">
        <v>201</v>
      </c>
      <c r="G22" s="77">
        <v>3</v>
      </c>
      <c r="H22" s="64" t="s">
        <v>418</v>
      </c>
      <c r="I22" s="59" t="s">
        <v>419</v>
      </c>
      <c r="J22" s="80">
        <v>3</v>
      </c>
      <c r="K22" s="73" t="s">
        <v>694</v>
      </c>
      <c r="L22" s="73" t="s">
        <v>689</v>
      </c>
      <c r="M22" s="82"/>
      <c r="N22" s="75"/>
      <c r="O22" s="75"/>
      <c r="R22" s="83">
        <f>COUNTIF(D20:D27,"3")</f>
        <v>2</v>
      </c>
      <c r="S22" s="83">
        <f>COUNTIF(G20:G27,"3")</f>
        <v>2</v>
      </c>
      <c r="T22" s="83">
        <f>COUNTIF(J20:J27,"3")</f>
        <v>3</v>
      </c>
      <c r="U22" s="83">
        <f>COUNTIF(M20:M27,"3")</f>
        <v>0</v>
      </c>
    </row>
    <row r="23" spans="1:21" ht="39.9" customHeight="1" x14ac:dyDescent="0.25">
      <c r="A23" s="308"/>
      <c r="B23" s="293"/>
      <c r="C23" s="104" t="s">
        <v>47</v>
      </c>
      <c r="D23" s="27">
        <v>3</v>
      </c>
      <c r="E23" s="162" t="s">
        <v>202</v>
      </c>
      <c r="F23" s="162" t="s">
        <v>203</v>
      </c>
      <c r="G23" s="77">
        <v>3</v>
      </c>
      <c r="H23" s="64" t="s">
        <v>467</v>
      </c>
      <c r="I23" s="59" t="s">
        <v>468</v>
      </c>
      <c r="J23" s="80">
        <v>3</v>
      </c>
      <c r="K23" s="73" t="s">
        <v>695</v>
      </c>
      <c r="L23" s="73" t="s">
        <v>688</v>
      </c>
      <c r="M23" s="82"/>
      <c r="N23" s="75"/>
      <c r="O23" s="75"/>
      <c r="R23" s="83">
        <f>COUNTIF(D20:D27,"4")</f>
        <v>2</v>
      </c>
      <c r="S23" s="83">
        <f>COUNTIF(G20:G27,"4")</f>
        <v>2</v>
      </c>
      <c r="T23" s="83">
        <f>COUNTIF(J20:J27,"4")</f>
        <v>1</v>
      </c>
      <c r="U23" s="83">
        <f>COUNTIF(M20:M27,"4")</f>
        <v>0</v>
      </c>
    </row>
    <row r="24" spans="1:21" ht="39.9" customHeight="1" x14ac:dyDescent="0.25">
      <c r="A24" s="308"/>
      <c r="B24" s="293"/>
      <c r="C24" s="104" t="s">
        <v>48</v>
      </c>
      <c r="D24" s="27">
        <v>2</v>
      </c>
      <c r="E24" s="162" t="s">
        <v>204</v>
      </c>
      <c r="F24" s="162" t="s">
        <v>205</v>
      </c>
      <c r="G24" s="77">
        <v>2</v>
      </c>
      <c r="H24" s="64" t="s">
        <v>421</v>
      </c>
      <c r="I24" s="59" t="s">
        <v>422</v>
      </c>
      <c r="J24" s="80">
        <v>2</v>
      </c>
      <c r="K24" s="73" t="s">
        <v>696</v>
      </c>
      <c r="L24" s="73" t="s">
        <v>422</v>
      </c>
      <c r="M24" s="82"/>
      <c r="N24" s="75"/>
      <c r="O24" s="75"/>
    </row>
    <row r="25" spans="1:21" ht="39.9" customHeight="1" x14ac:dyDescent="0.25">
      <c r="A25" s="308"/>
      <c r="B25" s="293"/>
      <c r="C25" s="104" t="s">
        <v>49</v>
      </c>
      <c r="D25" s="27">
        <v>2</v>
      </c>
      <c r="E25" s="162" t="s">
        <v>329</v>
      </c>
      <c r="F25" s="162" t="s">
        <v>330</v>
      </c>
      <c r="G25" s="77">
        <v>2</v>
      </c>
      <c r="H25" s="64" t="s">
        <v>420</v>
      </c>
      <c r="I25" s="59" t="s">
        <v>388</v>
      </c>
      <c r="J25" s="80">
        <v>2</v>
      </c>
      <c r="K25" s="73" t="s">
        <v>697</v>
      </c>
      <c r="L25" s="73" t="s">
        <v>388</v>
      </c>
      <c r="M25" s="82"/>
      <c r="N25" s="75"/>
      <c r="O25" s="75"/>
    </row>
    <row r="26" spans="1:21" ht="39.9" customHeight="1" x14ac:dyDescent="0.25">
      <c r="A26" s="308"/>
      <c r="B26" s="293"/>
      <c r="C26" s="104" t="s">
        <v>50</v>
      </c>
      <c r="D26" s="27">
        <v>1</v>
      </c>
      <c r="E26" s="162" t="s">
        <v>206</v>
      </c>
      <c r="F26" s="162" t="s">
        <v>207</v>
      </c>
      <c r="G26" s="77">
        <v>1</v>
      </c>
      <c r="H26" s="64" t="s">
        <v>389</v>
      </c>
      <c r="I26" s="59" t="s">
        <v>390</v>
      </c>
      <c r="J26" s="80">
        <v>1</v>
      </c>
      <c r="K26" s="73" t="s">
        <v>698</v>
      </c>
      <c r="L26" s="73" t="s">
        <v>390</v>
      </c>
      <c r="M26" s="82"/>
      <c r="N26" s="75"/>
      <c r="O26" s="75"/>
    </row>
    <row r="27" spans="1:21" ht="39.9" customHeight="1" x14ac:dyDescent="0.25">
      <c r="A27" s="308"/>
      <c r="B27" s="294"/>
      <c r="C27" s="104" t="s">
        <v>51</v>
      </c>
      <c r="D27" s="27">
        <v>1</v>
      </c>
      <c r="E27" s="162" t="s">
        <v>208</v>
      </c>
      <c r="F27" s="164" t="s">
        <v>209</v>
      </c>
      <c r="G27" s="77">
        <v>1</v>
      </c>
      <c r="H27" s="64" t="s">
        <v>391</v>
      </c>
      <c r="I27" s="59" t="s">
        <v>392</v>
      </c>
      <c r="J27" s="80">
        <v>1</v>
      </c>
      <c r="K27" s="73" t="s">
        <v>699</v>
      </c>
      <c r="L27" s="73" t="s">
        <v>392</v>
      </c>
      <c r="M27" s="82"/>
      <c r="N27" s="75"/>
      <c r="O27" s="75"/>
    </row>
    <row r="28" spans="1:21" ht="7.5" customHeight="1" x14ac:dyDescent="0.25">
      <c r="B28" s="255"/>
      <c r="C28" s="256"/>
      <c r="D28" s="256"/>
      <c r="E28" s="256"/>
      <c r="F28" s="256"/>
      <c r="G28" s="256"/>
      <c r="H28" s="256"/>
      <c r="I28" s="256"/>
      <c r="J28" s="256"/>
      <c r="K28" s="295"/>
      <c r="L28" s="96"/>
      <c r="M28" s="97"/>
      <c r="N28" s="96"/>
      <c r="O28" s="96"/>
    </row>
    <row r="29" spans="1:21" ht="17.399999999999999" x14ac:dyDescent="0.25">
      <c r="A29" s="308"/>
      <c r="B29" s="275"/>
      <c r="C29" s="98" t="s">
        <v>52</v>
      </c>
      <c r="D29" s="99"/>
      <c r="E29" s="99"/>
      <c r="F29" s="99"/>
      <c r="G29" s="99"/>
      <c r="H29" s="99"/>
      <c r="I29" s="99"/>
      <c r="J29" s="99"/>
      <c r="K29" s="100"/>
      <c r="L29" s="101"/>
      <c r="M29" s="99"/>
      <c r="N29" s="100"/>
      <c r="O29" s="101"/>
    </row>
    <row r="30" spans="1:21" ht="39.9" customHeight="1" x14ac:dyDescent="0.25">
      <c r="A30" s="308"/>
      <c r="B30" s="276"/>
      <c r="C30" s="102" t="s">
        <v>53</v>
      </c>
      <c r="D30" s="27">
        <v>4</v>
      </c>
      <c r="E30" s="165" t="s">
        <v>210</v>
      </c>
      <c r="F30" s="165" t="s">
        <v>331</v>
      </c>
      <c r="G30" s="77">
        <v>3</v>
      </c>
      <c r="H30" s="59" t="s">
        <v>393</v>
      </c>
      <c r="I30" s="59" t="s">
        <v>450</v>
      </c>
      <c r="J30" s="80">
        <v>3</v>
      </c>
      <c r="K30" s="72" t="s">
        <v>715</v>
      </c>
      <c r="L30" s="73" t="s">
        <v>450</v>
      </c>
      <c r="M30" s="82"/>
      <c r="N30" s="74"/>
      <c r="O30" s="75"/>
      <c r="R30" s="83">
        <f>COUNTIF(D30:D33,"1")</f>
        <v>0</v>
      </c>
      <c r="S30" s="83">
        <f>COUNTIF(G30:G33,"1")</f>
        <v>0</v>
      </c>
      <c r="T30" s="83">
        <f>COUNTIF(J30:J33,"1")</f>
        <v>0</v>
      </c>
      <c r="U30" s="83">
        <f>COUNTIF(M30:M33,"1")</f>
        <v>0</v>
      </c>
    </row>
    <row r="31" spans="1:21" ht="39.9" customHeight="1" x14ac:dyDescent="0.25">
      <c r="A31" s="308"/>
      <c r="B31" s="276"/>
      <c r="C31" s="94" t="s">
        <v>54</v>
      </c>
      <c r="D31" s="27">
        <v>4</v>
      </c>
      <c r="E31" s="165" t="s">
        <v>211</v>
      </c>
      <c r="F31" s="165" t="s">
        <v>332</v>
      </c>
      <c r="G31" s="77">
        <v>4</v>
      </c>
      <c r="H31" s="64" t="s">
        <v>451</v>
      </c>
      <c r="I31" s="59" t="s">
        <v>452</v>
      </c>
      <c r="J31" s="80">
        <v>4</v>
      </c>
      <c r="K31" s="73" t="s">
        <v>716</v>
      </c>
      <c r="L31" s="73" t="s">
        <v>717</v>
      </c>
      <c r="M31" s="82"/>
      <c r="N31" s="75"/>
      <c r="O31" s="75"/>
      <c r="R31" s="83">
        <f>COUNTIF(D30:D33,"2")</f>
        <v>0</v>
      </c>
      <c r="S31" s="83">
        <f>COUNTIF(G30:G33,"2")</f>
        <v>0</v>
      </c>
      <c r="T31" s="83">
        <f>COUNTIF(J30:J33,"2")</f>
        <v>0</v>
      </c>
      <c r="U31" s="83">
        <f>COUNTIF(M30:M33,"2")</f>
        <v>0</v>
      </c>
    </row>
    <row r="32" spans="1:21" ht="39.9" customHeight="1" x14ac:dyDescent="0.25">
      <c r="A32" s="308"/>
      <c r="B32" s="276"/>
      <c r="C32" s="94" t="s">
        <v>55</v>
      </c>
      <c r="D32" s="27">
        <v>3</v>
      </c>
      <c r="E32" s="165" t="s">
        <v>333</v>
      </c>
      <c r="F32" s="165" t="s">
        <v>334</v>
      </c>
      <c r="G32" s="77">
        <v>4</v>
      </c>
      <c r="H32" s="64" t="s">
        <v>394</v>
      </c>
      <c r="I32" s="59" t="s">
        <v>395</v>
      </c>
      <c r="J32" s="80">
        <v>4</v>
      </c>
      <c r="K32" s="73" t="s">
        <v>702</v>
      </c>
      <c r="L32" s="73" t="s">
        <v>703</v>
      </c>
      <c r="M32" s="82"/>
      <c r="N32" s="75"/>
      <c r="O32" s="75"/>
      <c r="R32" s="83">
        <f>COUNTIF(D30:D33,"3")</f>
        <v>1</v>
      </c>
      <c r="S32" s="83">
        <f>COUNTIF(G30:G33,"3")</f>
        <v>2</v>
      </c>
      <c r="T32" s="83">
        <f>COUNTIF(J30:J33,"31")</f>
        <v>0</v>
      </c>
      <c r="U32" s="83">
        <f>COUNTIF(M30:M33,"3")</f>
        <v>0</v>
      </c>
    </row>
    <row r="33" spans="1:21" ht="39.9" customHeight="1" x14ac:dyDescent="0.25">
      <c r="A33" s="308"/>
      <c r="B33" s="277"/>
      <c r="C33" s="94" t="s">
        <v>56</v>
      </c>
      <c r="D33" s="27">
        <v>4</v>
      </c>
      <c r="E33" s="165" t="s">
        <v>212</v>
      </c>
      <c r="F33" s="165" t="s">
        <v>213</v>
      </c>
      <c r="G33" s="77">
        <v>3</v>
      </c>
      <c r="H33" s="64" t="s">
        <v>469</v>
      </c>
      <c r="I33" s="59" t="s">
        <v>470</v>
      </c>
      <c r="J33" s="80">
        <v>3</v>
      </c>
      <c r="K33" s="73" t="s">
        <v>718</v>
      </c>
      <c r="L33" s="73" t="s">
        <v>719</v>
      </c>
      <c r="M33" s="82"/>
      <c r="N33" s="75"/>
      <c r="O33" s="75"/>
      <c r="R33" s="83">
        <f>COUNTIF(D30:D33,"4")</f>
        <v>3</v>
      </c>
      <c r="S33" s="83">
        <f>COUNTIF(G30:G33,"4")</f>
        <v>2</v>
      </c>
      <c r="T33" s="83">
        <f>COUNTIF(J30:J33,"4")</f>
        <v>2</v>
      </c>
      <c r="U33" s="83">
        <f>COUNTIF(M30:M33,"4")</f>
        <v>0</v>
      </c>
    </row>
    <row r="34" spans="1:21" ht="9" customHeight="1" x14ac:dyDescent="0.25">
      <c r="B34" s="290"/>
      <c r="C34" s="291"/>
      <c r="D34" s="291"/>
      <c r="E34" s="291"/>
      <c r="F34" s="291"/>
      <c r="G34" s="291"/>
      <c r="H34" s="291"/>
      <c r="I34" s="291"/>
      <c r="J34" s="291"/>
      <c r="K34" s="292"/>
      <c r="L34" s="96"/>
      <c r="M34" s="97"/>
      <c r="N34" s="96"/>
      <c r="O34" s="96"/>
    </row>
    <row r="35" spans="1:21" ht="17.399999999999999" x14ac:dyDescent="0.25">
      <c r="A35" s="308"/>
      <c r="B35" s="275"/>
      <c r="C35" s="105" t="s">
        <v>57</v>
      </c>
      <c r="D35" s="296"/>
      <c r="E35" s="296"/>
      <c r="F35" s="296"/>
      <c r="G35" s="296"/>
      <c r="H35" s="296"/>
      <c r="I35" s="296"/>
      <c r="J35" s="296"/>
      <c r="K35" s="296"/>
      <c r="L35" s="106"/>
      <c r="M35" s="107"/>
      <c r="N35" s="107"/>
      <c r="O35" s="106"/>
    </row>
    <row r="36" spans="1:21" ht="39.9" customHeight="1" x14ac:dyDescent="0.25">
      <c r="A36" s="308"/>
      <c r="B36" s="276"/>
      <c r="C36" s="102" t="s">
        <v>58</v>
      </c>
      <c r="D36" s="27">
        <v>4</v>
      </c>
      <c r="E36" s="166" t="s">
        <v>214</v>
      </c>
      <c r="F36" s="167" t="s">
        <v>335</v>
      </c>
      <c r="G36" s="77">
        <v>3</v>
      </c>
      <c r="H36" s="59" t="s">
        <v>471</v>
      </c>
      <c r="I36" s="59" t="s">
        <v>472</v>
      </c>
      <c r="J36" s="80">
        <v>3</v>
      </c>
      <c r="K36" s="72" t="s">
        <v>725</v>
      </c>
      <c r="L36" s="73" t="s">
        <v>726</v>
      </c>
      <c r="M36" s="82"/>
      <c r="N36" s="74"/>
      <c r="O36" s="75"/>
      <c r="R36" s="83">
        <f>COUNTIF(D36:D44,"1")</f>
        <v>0</v>
      </c>
      <c r="S36" s="83">
        <f>COUNTIF(G36:G44,"1")</f>
        <v>0</v>
      </c>
      <c r="T36" s="83">
        <f>COUNTIF(J36:J44,"1")</f>
        <v>0</v>
      </c>
      <c r="U36" s="83">
        <f>COUNTIF(M36:M44,"1")</f>
        <v>0</v>
      </c>
    </row>
    <row r="37" spans="1:21" ht="39.9" customHeight="1" x14ac:dyDescent="0.25">
      <c r="A37" s="308"/>
      <c r="B37" s="276"/>
      <c r="C37" s="94" t="s">
        <v>59</v>
      </c>
      <c r="D37" s="27">
        <v>3</v>
      </c>
      <c r="E37" s="167" t="s">
        <v>215</v>
      </c>
      <c r="F37" s="167" t="s">
        <v>216</v>
      </c>
      <c r="G37" s="77">
        <v>2</v>
      </c>
      <c r="H37" s="64" t="s">
        <v>473</v>
      </c>
      <c r="I37" s="59" t="s">
        <v>474</v>
      </c>
      <c r="J37" s="80">
        <v>2</v>
      </c>
      <c r="K37" s="73" t="s">
        <v>733</v>
      </c>
      <c r="L37" s="73" t="s">
        <v>474</v>
      </c>
      <c r="M37" s="82"/>
      <c r="N37" s="75"/>
      <c r="O37" s="75"/>
      <c r="R37" s="83">
        <f>COUNTIF(D36:D44,"2")</f>
        <v>0</v>
      </c>
      <c r="S37" s="83">
        <f>COUNTIF(G36:G44,"2")</f>
        <v>1</v>
      </c>
      <c r="T37" s="83">
        <f>COUNTIF(J36:J44,"2")</f>
        <v>2</v>
      </c>
      <c r="U37" s="83">
        <f>COUNTIF(M36:M44,"2")</f>
        <v>0</v>
      </c>
    </row>
    <row r="38" spans="1:21" ht="39.9" customHeight="1" x14ac:dyDescent="0.25">
      <c r="A38" s="308"/>
      <c r="B38" s="276"/>
      <c r="C38" s="94" t="s">
        <v>60</v>
      </c>
      <c r="D38" s="27">
        <v>3</v>
      </c>
      <c r="E38" s="168" t="s">
        <v>217</v>
      </c>
      <c r="F38" s="167" t="s">
        <v>336</v>
      </c>
      <c r="G38" s="77">
        <v>3</v>
      </c>
      <c r="H38" s="64" t="s">
        <v>475</v>
      </c>
      <c r="I38" s="59" t="s">
        <v>479</v>
      </c>
      <c r="J38" s="80">
        <v>3</v>
      </c>
      <c r="K38" s="73" t="s">
        <v>700</v>
      </c>
      <c r="L38" s="73" t="s">
        <v>701</v>
      </c>
      <c r="M38" s="82"/>
      <c r="N38" s="75"/>
      <c r="O38" s="75"/>
      <c r="R38" s="83">
        <f>COUNTIF(D36:D44,"3")</f>
        <v>5</v>
      </c>
      <c r="S38" s="83">
        <f>COUNTIF(G36:G44,"3")</f>
        <v>8</v>
      </c>
      <c r="T38" s="83">
        <f>COUNTIF(J36:J44,"3")</f>
        <v>7</v>
      </c>
      <c r="U38" s="83">
        <f>COUNTIF(M36:M44,"3")</f>
        <v>0</v>
      </c>
    </row>
    <row r="39" spans="1:21" ht="39.9" customHeight="1" x14ac:dyDescent="0.25">
      <c r="A39" s="308"/>
      <c r="B39" s="276"/>
      <c r="C39" s="94" t="s">
        <v>61</v>
      </c>
      <c r="D39" s="27">
        <v>4</v>
      </c>
      <c r="E39" s="167" t="s">
        <v>218</v>
      </c>
      <c r="F39" s="167" t="s">
        <v>219</v>
      </c>
      <c r="G39" s="77">
        <v>3</v>
      </c>
      <c r="H39" s="64" t="s">
        <v>476</v>
      </c>
      <c r="I39" s="59" t="s">
        <v>477</v>
      </c>
      <c r="J39" s="80">
        <v>2</v>
      </c>
      <c r="K39" s="73" t="s">
        <v>734</v>
      </c>
      <c r="L39" s="73" t="s">
        <v>735</v>
      </c>
      <c r="M39" s="82"/>
      <c r="N39" s="75"/>
      <c r="O39" s="75"/>
      <c r="R39" s="83">
        <f>COUNTIF(D36:D44,"4")</f>
        <v>4</v>
      </c>
      <c r="S39" s="83">
        <f>COUNTIF(G36:G44,"4")</f>
        <v>0</v>
      </c>
      <c r="T39" s="83">
        <f>COUNTIF(J36:J44,"4")</f>
        <v>0</v>
      </c>
      <c r="U39" s="83">
        <f>COUNTIF(M36:M44,"4")</f>
        <v>0</v>
      </c>
    </row>
    <row r="40" spans="1:21" ht="39.9" customHeight="1" x14ac:dyDescent="0.25">
      <c r="A40" s="308"/>
      <c r="B40" s="276"/>
      <c r="C40" s="94" t="s">
        <v>62</v>
      </c>
      <c r="D40" s="27">
        <v>3</v>
      </c>
      <c r="E40" s="167" t="s">
        <v>337</v>
      </c>
      <c r="F40" s="167" t="s">
        <v>220</v>
      </c>
      <c r="G40" s="77">
        <v>3</v>
      </c>
      <c r="H40" s="64" t="s">
        <v>478</v>
      </c>
      <c r="I40" s="59" t="s">
        <v>480</v>
      </c>
      <c r="J40" s="80">
        <v>3</v>
      </c>
      <c r="K40" s="73" t="s">
        <v>736</v>
      </c>
      <c r="L40" s="73" t="s">
        <v>737</v>
      </c>
      <c r="M40" s="82"/>
      <c r="N40" s="75"/>
      <c r="O40" s="75"/>
    </row>
    <row r="41" spans="1:21" ht="39.9" customHeight="1" x14ac:dyDescent="0.25">
      <c r="A41" s="308"/>
      <c r="B41" s="276"/>
      <c r="C41" s="94" t="s">
        <v>63</v>
      </c>
      <c r="D41" s="27">
        <v>4</v>
      </c>
      <c r="E41" s="167" t="s">
        <v>221</v>
      </c>
      <c r="F41" s="167" t="s">
        <v>222</v>
      </c>
      <c r="G41" s="77">
        <v>3</v>
      </c>
      <c r="H41" s="64" t="s">
        <v>526</v>
      </c>
      <c r="I41" s="59" t="s">
        <v>527</v>
      </c>
      <c r="J41" s="80">
        <v>3</v>
      </c>
      <c r="K41" s="73" t="s">
        <v>738</v>
      </c>
      <c r="L41" s="73" t="s">
        <v>739</v>
      </c>
      <c r="M41" s="82"/>
      <c r="N41" s="75"/>
      <c r="O41" s="75"/>
    </row>
    <row r="42" spans="1:21" ht="39.9" customHeight="1" x14ac:dyDescent="0.25">
      <c r="A42" s="308"/>
      <c r="B42" s="276"/>
      <c r="C42" s="94" t="s">
        <v>64</v>
      </c>
      <c r="D42" s="27">
        <v>4</v>
      </c>
      <c r="E42" s="169" t="s">
        <v>338</v>
      </c>
      <c r="F42" s="165" t="s">
        <v>223</v>
      </c>
      <c r="G42" s="77">
        <v>3</v>
      </c>
      <c r="H42" s="64" t="s">
        <v>528</v>
      </c>
      <c r="I42" s="59" t="s">
        <v>529</v>
      </c>
      <c r="J42" s="80">
        <v>3</v>
      </c>
      <c r="K42" s="73" t="s">
        <v>722</v>
      </c>
      <c r="L42" s="73" t="s">
        <v>723</v>
      </c>
      <c r="M42" s="82"/>
      <c r="N42" s="75"/>
      <c r="O42" s="75"/>
    </row>
    <row r="43" spans="1:21" ht="39.9" customHeight="1" x14ac:dyDescent="0.25">
      <c r="A43" s="308"/>
      <c r="B43" s="276"/>
      <c r="C43" s="94" t="s">
        <v>65</v>
      </c>
      <c r="D43" s="27">
        <v>3</v>
      </c>
      <c r="E43" s="169" t="s">
        <v>339</v>
      </c>
      <c r="F43" s="170" t="s">
        <v>224</v>
      </c>
      <c r="G43" s="77">
        <v>3</v>
      </c>
      <c r="H43" s="64" t="s">
        <v>530</v>
      </c>
      <c r="I43" s="59" t="s">
        <v>531</v>
      </c>
      <c r="J43" s="80">
        <v>3</v>
      </c>
      <c r="K43" s="73" t="s">
        <v>712</v>
      </c>
      <c r="L43" s="73" t="s">
        <v>713</v>
      </c>
      <c r="M43" s="82"/>
      <c r="N43" s="75"/>
      <c r="O43" s="75"/>
    </row>
    <row r="44" spans="1:21" ht="39.9" customHeight="1" x14ac:dyDescent="0.25">
      <c r="A44" s="308"/>
      <c r="B44" s="277"/>
      <c r="C44" s="94" t="s">
        <v>66</v>
      </c>
      <c r="D44" s="27">
        <v>3</v>
      </c>
      <c r="E44" s="163" t="s">
        <v>225</v>
      </c>
      <c r="F44" s="163" t="s">
        <v>226</v>
      </c>
      <c r="G44" s="77">
        <v>3</v>
      </c>
      <c r="H44" s="64" t="s">
        <v>532</v>
      </c>
      <c r="I44" s="59" t="s">
        <v>533</v>
      </c>
      <c r="J44" s="80">
        <v>3</v>
      </c>
      <c r="K44" s="73" t="s">
        <v>711</v>
      </c>
      <c r="L44" s="73" t="s">
        <v>714</v>
      </c>
      <c r="M44" s="82"/>
      <c r="N44" s="75"/>
      <c r="O44" s="75"/>
    </row>
    <row r="45" spans="1:21" ht="6.75" customHeight="1" x14ac:dyDescent="0.25">
      <c r="B45" s="290"/>
      <c r="C45" s="291"/>
      <c r="D45" s="291"/>
      <c r="E45" s="291"/>
      <c r="F45" s="291"/>
      <c r="G45" s="291"/>
      <c r="H45" s="291"/>
      <c r="I45" s="291"/>
      <c r="J45" s="291"/>
      <c r="K45" s="292"/>
      <c r="L45" s="96"/>
      <c r="M45" s="97"/>
      <c r="N45" s="96"/>
      <c r="O45" s="96"/>
    </row>
    <row r="46" spans="1:21" ht="17.399999999999999" x14ac:dyDescent="0.25">
      <c r="A46" s="308"/>
      <c r="B46" s="275"/>
      <c r="C46" s="98" t="s">
        <v>67</v>
      </c>
      <c r="D46" s="99"/>
      <c r="E46" s="99"/>
      <c r="F46" s="99"/>
      <c r="G46" s="99"/>
      <c r="H46" s="99"/>
      <c r="I46" s="99"/>
      <c r="J46" s="99"/>
      <c r="K46" s="100"/>
      <c r="L46" s="101"/>
      <c r="M46" s="99"/>
      <c r="N46" s="100"/>
      <c r="O46" s="101"/>
    </row>
    <row r="47" spans="1:21" ht="39.9" customHeight="1" x14ac:dyDescent="0.25">
      <c r="A47" s="308"/>
      <c r="B47" s="276"/>
      <c r="C47" s="102" t="s">
        <v>68</v>
      </c>
      <c r="D47" s="27">
        <v>3</v>
      </c>
      <c r="E47" s="165" t="s">
        <v>227</v>
      </c>
      <c r="F47" s="165" t="s">
        <v>228</v>
      </c>
      <c r="G47" s="28">
        <v>3</v>
      </c>
      <c r="H47" s="30" t="s">
        <v>534</v>
      </c>
      <c r="I47" s="30" t="s">
        <v>535</v>
      </c>
      <c r="J47" s="29">
        <v>3</v>
      </c>
      <c r="K47" s="32" t="s">
        <v>710</v>
      </c>
      <c r="L47" s="33" t="s">
        <v>535</v>
      </c>
      <c r="M47" s="50"/>
      <c r="N47" s="48"/>
      <c r="O47" s="49"/>
      <c r="R47" s="83">
        <f>COUNTIF(D47:D50,"1")</f>
        <v>0</v>
      </c>
      <c r="S47" s="83">
        <f>COUNTIF(G47:G50,"1")</f>
        <v>0</v>
      </c>
      <c r="T47" s="83">
        <f>COUNTIF(J47:J50,"1")</f>
        <v>0</v>
      </c>
      <c r="U47" s="83">
        <f>COUNTIF(M47:M50,"1")</f>
        <v>0</v>
      </c>
    </row>
    <row r="48" spans="1:21" ht="39.9" customHeight="1" x14ac:dyDescent="0.25">
      <c r="A48" s="308"/>
      <c r="B48" s="276"/>
      <c r="C48" s="94" t="s">
        <v>69</v>
      </c>
      <c r="D48" s="27">
        <v>3</v>
      </c>
      <c r="E48" s="165" t="s">
        <v>229</v>
      </c>
      <c r="F48" s="165" t="s">
        <v>230</v>
      </c>
      <c r="G48" s="28">
        <v>3</v>
      </c>
      <c r="H48" s="31" t="s">
        <v>536</v>
      </c>
      <c r="I48" s="30" t="s">
        <v>537</v>
      </c>
      <c r="J48" s="29">
        <v>3</v>
      </c>
      <c r="K48" s="33" t="s">
        <v>708</v>
      </c>
      <c r="L48" s="33" t="s">
        <v>709</v>
      </c>
      <c r="M48" s="50"/>
      <c r="N48" s="49"/>
      <c r="O48" s="49"/>
      <c r="R48" s="83">
        <f>COUNTIF(D47:D50,"2")</f>
        <v>0</v>
      </c>
      <c r="S48" s="83">
        <f>COUNTIF(G47:G50,"2")</f>
        <v>0</v>
      </c>
      <c r="T48" s="83">
        <f>COUNTIF(J47:J50,"2")</f>
        <v>0</v>
      </c>
      <c r="U48" s="83">
        <f>COUNTIF(M47:M50,"2")</f>
        <v>0</v>
      </c>
    </row>
    <row r="49" spans="1:21" ht="39.9" customHeight="1" x14ac:dyDescent="0.25">
      <c r="A49" s="308"/>
      <c r="B49" s="276"/>
      <c r="C49" s="94" t="s">
        <v>70</v>
      </c>
      <c r="D49" s="27">
        <v>4</v>
      </c>
      <c r="E49" s="165" t="s">
        <v>340</v>
      </c>
      <c r="F49" s="165" t="s">
        <v>231</v>
      </c>
      <c r="G49" s="28">
        <v>3</v>
      </c>
      <c r="H49" s="31" t="s">
        <v>538</v>
      </c>
      <c r="I49" s="30" t="s">
        <v>540</v>
      </c>
      <c r="J49" s="29">
        <v>4</v>
      </c>
      <c r="K49" s="33" t="s">
        <v>706</v>
      </c>
      <c r="L49" s="33" t="s">
        <v>707</v>
      </c>
      <c r="M49" s="50"/>
      <c r="N49" s="49"/>
      <c r="O49" s="49"/>
      <c r="R49" s="83">
        <f>COUNTIF(D47:D50,"3")</f>
        <v>3</v>
      </c>
      <c r="S49" s="83">
        <f>COUNTIF(G47:G50,"3")</f>
        <v>3</v>
      </c>
      <c r="T49" s="83">
        <f>COUNTIF(J47:J50,"3")</f>
        <v>2</v>
      </c>
      <c r="U49" s="83">
        <f>COUNTIF(M47:M50,"3")</f>
        <v>0</v>
      </c>
    </row>
    <row r="50" spans="1:21" ht="39.9" customHeight="1" x14ac:dyDescent="0.25">
      <c r="A50" s="308"/>
      <c r="B50" s="277"/>
      <c r="C50" s="94" t="s">
        <v>71</v>
      </c>
      <c r="D50" s="27">
        <v>3</v>
      </c>
      <c r="E50" s="165" t="s">
        <v>232</v>
      </c>
      <c r="F50" s="165" t="s">
        <v>231</v>
      </c>
      <c r="G50" s="28">
        <v>4</v>
      </c>
      <c r="H50" s="31" t="s">
        <v>541</v>
      </c>
      <c r="I50" s="30" t="s">
        <v>539</v>
      </c>
      <c r="J50" s="29">
        <v>4</v>
      </c>
      <c r="K50" s="33" t="s">
        <v>704</v>
      </c>
      <c r="L50" s="33" t="s">
        <v>705</v>
      </c>
      <c r="M50" s="50"/>
      <c r="N50" s="49"/>
      <c r="O50" s="49"/>
      <c r="R50" s="83">
        <f>COUNTIF(D47:D50,"4")</f>
        <v>1</v>
      </c>
      <c r="S50" s="83">
        <f>COUNTIF(G47:G50,"4")</f>
        <v>1</v>
      </c>
      <c r="T50" s="83">
        <f>COUNTIF(J47:J50,"4")</f>
        <v>2</v>
      </c>
      <c r="U50" s="83">
        <f>COUNTIF(M47:M50,"4")</f>
        <v>0</v>
      </c>
    </row>
    <row r="51" spans="1:21" ht="8.25" customHeight="1" x14ac:dyDescent="0.25">
      <c r="B51" s="290"/>
      <c r="C51" s="291"/>
      <c r="D51" s="291"/>
      <c r="E51" s="291"/>
      <c r="F51" s="291"/>
      <c r="G51" s="291"/>
      <c r="H51" s="291"/>
      <c r="I51" s="291"/>
      <c r="J51" s="291"/>
      <c r="K51" s="292"/>
      <c r="L51" s="96"/>
      <c r="M51" s="97"/>
      <c r="N51" s="96"/>
      <c r="O51" s="96"/>
    </row>
    <row r="52" spans="1:21" ht="24" customHeight="1" x14ac:dyDescent="0.25">
      <c r="B52" s="267" t="s">
        <v>26</v>
      </c>
      <c r="C52" s="268"/>
      <c r="D52" s="244" t="s">
        <v>176</v>
      </c>
      <c r="E52" s="245"/>
      <c r="F52" s="246"/>
      <c r="G52" s="281" t="s">
        <v>177</v>
      </c>
      <c r="H52" s="282"/>
      <c r="I52" s="283"/>
      <c r="J52" s="284" t="s">
        <v>178</v>
      </c>
      <c r="K52" s="285"/>
      <c r="L52" s="286"/>
      <c r="M52" s="248">
        <v>2026</v>
      </c>
      <c r="N52" s="249"/>
      <c r="O52" s="250"/>
    </row>
    <row r="53" spans="1:21" ht="33" customHeight="1" x14ac:dyDescent="0.25">
      <c r="B53" s="269"/>
      <c r="C53" s="270"/>
      <c r="D53" s="108" t="s">
        <v>34</v>
      </c>
      <c r="E53" s="109" t="s">
        <v>122</v>
      </c>
      <c r="F53" s="109" t="s">
        <v>125</v>
      </c>
      <c r="G53" s="108" t="s">
        <v>34</v>
      </c>
      <c r="H53" s="109" t="s">
        <v>122</v>
      </c>
      <c r="I53" s="109" t="s">
        <v>125</v>
      </c>
      <c r="J53" s="108" t="s">
        <v>34</v>
      </c>
      <c r="K53" s="109" t="s">
        <v>122</v>
      </c>
      <c r="L53" s="110" t="s">
        <v>125</v>
      </c>
      <c r="M53" s="108"/>
      <c r="N53" s="109"/>
      <c r="O53" s="110"/>
    </row>
    <row r="54" spans="1:21" ht="17.399999999999999" x14ac:dyDescent="0.25">
      <c r="A54" s="308"/>
      <c r="B54" s="111"/>
      <c r="C54" s="243" t="s">
        <v>74</v>
      </c>
      <c r="D54" s="242"/>
      <c r="E54" s="242"/>
      <c r="F54" s="242"/>
      <c r="G54" s="242"/>
      <c r="H54" s="242"/>
      <c r="I54" s="242"/>
      <c r="J54" s="242"/>
      <c r="K54" s="242"/>
      <c r="L54" s="112"/>
      <c r="M54" s="113"/>
      <c r="N54" s="113"/>
      <c r="O54" s="112"/>
    </row>
    <row r="55" spans="1:21" ht="30" customHeight="1" thickBot="1" x14ac:dyDescent="0.3">
      <c r="A55" s="308"/>
      <c r="B55" s="114"/>
      <c r="C55" s="102" t="s">
        <v>75</v>
      </c>
      <c r="D55" s="27">
        <v>3</v>
      </c>
      <c r="E55" s="172" t="s">
        <v>258</v>
      </c>
      <c r="F55" s="172" t="s">
        <v>255</v>
      </c>
      <c r="G55" s="77">
        <v>2</v>
      </c>
      <c r="H55" s="59" t="s">
        <v>542</v>
      </c>
      <c r="I55" s="59" t="s">
        <v>543</v>
      </c>
      <c r="J55" s="80">
        <v>2</v>
      </c>
      <c r="K55" s="72" t="s">
        <v>569</v>
      </c>
      <c r="L55" s="73" t="s">
        <v>568</v>
      </c>
      <c r="M55" s="82"/>
      <c r="N55" s="74"/>
      <c r="O55" s="75"/>
      <c r="R55" s="83">
        <f>COUNTIF(D55:D59,"1")</f>
        <v>0</v>
      </c>
      <c r="S55" s="83">
        <f>COUNTIF(G55:G59,"1")</f>
        <v>0</v>
      </c>
      <c r="T55" s="83">
        <f>COUNTIF(J55:J59,"1")</f>
        <v>0</v>
      </c>
      <c r="U55" s="83">
        <f>COUNTIF(M55:M59,"1")</f>
        <v>0</v>
      </c>
    </row>
    <row r="56" spans="1:21" ht="30" customHeight="1" thickBot="1" x14ac:dyDescent="0.3">
      <c r="A56" s="308"/>
      <c r="B56" s="114"/>
      <c r="C56" s="94" t="s">
        <v>76</v>
      </c>
      <c r="D56" s="27">
        <v>3</v>
      </c>
      <c r="E56" s="172" t="s">
        <v>257</v>
      </c>
      <c r="F56" s="172" t="s">
        <v>256</v>
      </c>
      <c r="G56" s="77">
        <v>3</v>
      </c>
      <c r="H56" s="64" t="s">
        <v>544</v>
      </c>
      <c r="I56" s="59" t="s">
        <v>545</v>
      </c>
      <c r="J56" s="80">
        <v>2</v>
      </c>
      <c r="K56" s="73" t="s">
        <v>570</v>
      </c>
      <c r="L56" s="73" t="s">
        <v>571</v>
      </c>
      <c r="M56" s="82"/>
      <c r="N56" s="75"/>
      <c r="O56" s="75"/>
      <c r="R56" s="83">
        <f>COUNTIF(D55:D59,"2")</f>
        <v>1</v>
      </c>
      <c r="S56" s="83">
        <f>COUNTIF(G55:G59,"2")</f>
        <v>2</v>
      </c>
      <c r="T56" s="83">
        <f>COUNTIF(J55:J59,"2")</f>
        <v>4</v>
      </c>
      <c r="U56" s="83">
        <f>COUNTIF(M55:M59,"2")</f>
        <v>0</v>
      </c>
    </row>
    <row r="57" spans="1:21" ht="30" customHeight="1" thickBot="1" x14ac:dyDescent="0.3">
      <c r="A57" s="308"/>
      <c r="B57" s="114"/>
      <c r="C57" s="94" t="s">
        <v>77</v>
      </c>
      <c r="D57" s="27">
        <v>2</v>
      </c>
      <c r="E57" s="172" t="s">
        <v>367</v>
      </c>
      <c r="F57" s="172" t="s">
        <v>259</v>
      </c>
      <c r="G57" s="77">
        <v>2</v>
      </c>
      <c r="H57" s="64" t="s">
        <v>546</v>
      </c>
      <c r="I57" s="59" t="s">
        <v>547</v>
      </c>
      <c r="J57" s="80">
        <v>2</v>
      </c>
      <c r="K57" s="73" t="s">
        <v>572</v>
      </c>
      <c r="L57" s="73" t="s">
        <v>589</v>
      </c>
      <c r="M57" s="82"/>
      <c r="N57" s="75"/>
      <c r="O57" s="75"/>
      <c r="R57" s="83">
        <f>COUNTIF(D55:D59,"3")</f>
        <v>4</v>
      </c>
      <c r="S57" s="83">
        <f>COUNTIF(G55:G59,"3")</f>
        <v>3</v>
      </c>
      <c r="T57" s="83">
        <f>COUNTIF(J55:J59,"3")</f>
        <v>1</v>
      </c>
      <c r="U57" s="83">
        <f>COUNTIF(M55:M59,"3")</f>
        <v>0</v>
      </c>
    </row>
    <row r="58" spans="1:21" ht="30" customHeight="1" thickBot="1" x14ac:dyDescent="0.3">
      <c r="A58" s="308"/>
      <c r="B58" s="114"/>
      <c r="C58" s="94" t="s">
        <v>78</v>
      </c>
      <c r="D58" s="27">
        <v>3</v>
      </c>
      <c r="E58" s="172" t="s">
        <v>261</v>
      </c>
      <c r="F58" s="172" t="s">
        <v>260</v>
      </c>
      <c r="G58" s="77">
        <v>3</v>
      </c>
      <c r="H58" s="64" t="s">
        <v>548</v>
      </c>
      <c r="I58" s="59" t="s">
        <v>549</v>
      </c>
      <c r="J58" s="80">
        <v>2</v>
      </c>
      <c r="K58" s="73" t="s">
        <v>573</v>
      </c>
      <c r="L58" s="73" t="s">
        <v>574</v>
      </c>
      <c r="M58" s="82"/>
      <c r="N58" s="75"/>
      <c r="O58" s="75"/>
      <c r="R58" s="83">
        <f>COUNTIF(D55:D59,"4")</f>
        <v>0</v>
      </c>
      <c r="S58" s="83">
        <f>COUNTIF(G55:G59,"4")</f>
        <v>0</v>
      </c>
      <c r="T58" s="83">
        <f>COUNTIF(J55:J59,"4")</f>
        <v>0</v>
      </c>
      <c r="U58" s="83">
        <f>COUNTIF(M55:M59,"4")</f>
        <v>0</v>
      </c>
    </row>
    <row r="59" spans="1:21" ht="30" customHeight="1" thickBot="1" x14ac:dyDescent="0.3">
      <c r="A59" s="308"/>
      <c r="B59" s="115"/>
      <c r="C59" s="94" t="s">
        <v>79</v>
      </c>
      <c r="D59" s="27">
        <v>3</v>
      </c>
      <c r="E59" s="172" t="s">
        <v>263</v>
      </c>
      <c r="F59" s="172" t="s">
        <v>262</v>
      </c>
      <c r="G59" s="77">
        <v>3</v>
      </c>
      <c r="H59" s="64" t="s">
        <v>550</v>
      </c>
      <c r="I59" s="59" t="s">
        <v>551</v>
      </c>
      <c r="J59" s="80">
        <v>3</v>
      </c>
      <c r="K59" s="73" t="s">
        <v>575</v>
      </c>
      <c r="L59" s="73" t="s">
        <v>576</v>
      </c>
      <c r="M59" s="82"/>
      <c r="N59" s="75"/>
      <c r="O59" s="75"/>
    </row>
    <row r="60" spans="1:21" ht="6.75" customHeight="1" x14ac:dyDescent="0.25">
      <c r="B60" s="240"/>
      <c r="C60" s="241"/>
      <c r="D60" s="116"/>
      <c r="E60" s="117"/>
      <c r="F60" s="117"/>
      <c r="G60" s="116"/>
      <c r="H60" s="117"/>
      <c r="I60" s="117"/>
      <c r="J60" s="116"/>
      <c r="K60" s="117"/>
      <c r="M60" s="116"/>
      <c r="N60" s="117"/>
    </row>
    <row r="61" spans="1:21" ht="17.399999999999999" x14ac:dyDescent="0.25">
      <c r="A61" s="308"/>
      <c r="B61" s="111"/>
      <c r="C61" s="243" t="s">
        <v>80</v>
      </c>
      <c r="D61" s="242"/>
      <c r="E61" s="242"/>
      <c r="F61" s="242"/>
      <c r="G61" s="242"/>
      <c r="H61" s="242"/>
      <c r="I61" s="242"/>
      <c r="J61" s="242"/>
      <c r="K61" s="251"/>
      <c r="L61" s="113"/>
      <c r="M61" s="113"/>
      <c r="N61" s="113"/>
      <c r="O61" s="113"/>
    </row>
    <row r="62" spans="1:21" ht="30" customHeight="1" x14ac:dyDescent="0.25">
      <c r="A62" s="308"/>
      <c r="B62" s="119"/>
      <c r="C62" s="93" t="s">
        <v>81</v>
      </c>
      <c r="D62" s="27">
        <v>3</v>
      </c>
      <c r="E62" s="173" t="s">
        <v>265</v>
      </c>
      <c r="F62" s="173" t="s">
        <v>264</v>
      </c>
      <c r="G62" s="77">
        <v>3</v>
      </c>
      <c r="H62" s="59" t="s">
        <v>552</v>
      </c>
      <c r="I62" s="59" t="s">
        <v>553</v>
      </c>
      <c r="J62" s="80">
        <v>2</v>
      </c>
      <c r="K62" s="73" t="s">
        <v>588</v>
      </c>
      <c r="L62" s="73" t="s">
        <v>606</v>
      </c>
      <c r="M62" s="82"/>
      <c r="N62" s="75"/>
      <c r="O62" s="75"/>
      <c r="R62" s="83">
        <f>COUNTIF(D62:D65,"1")</f>
        <v>0</v>
      </c>
      <c r="S62" s="83">
        <f>COUNTIF(G62:G65,"1")</f>
        <v>0</v>
      </c>
      <c r="T62" s="83">
        <f>COUNTIF(J62:J65,"1")</f>
        <v>0</v>
      </c>
      <c r="U62" s="83">
        <f>COUNTIF(M62:M65,"1")</f>
        <v>0</v>
      </c>
    </row>
    <row r="63" spans="1:21" ht="30" customHeight="1" x14ac:dyDescent="0.25">
      <c r="A63" s="308"/>
      <c r="B63" s="114"/>
      <c r="C63" s="94" t="s">
        <v>82</v>
      </c>
      <c r="D63" s="27">
        <v>3</v>
      </c>
      <c r="E63" s="173" t="s">
        <v>266</v>
      </c>
      <c r="F63" s="173" t="s">
        <v>267</v>
      </c>
      <c r="G63" s="77">
        <v>3</v>
      </c>
      <c r="H63" s="64" t="s">
        <v>554</v>
      </c>
      <c r="I63" s="59" t="s">
        <v>555</v>
      </c>
      <c r="J63" s="80">
        <v>2</v>
      </c>
      <c r="K63" s="73" t="s">
        <v>586</v>
      </c>
      <c r="L63" s="73" t="s">
        <v>591</v>
      </c>
      <c r="M63" s="82"/>
      <c r="N63" s="75"/>
      <c r="O63" s="75"/>
      <c r="R63" s="83">
        <f>COUNTIF(D62:D65,"2")</f>
        <v>1</v>
      </c>
      <c r="S63" s="83">
        <f>COUNTIF(G62:G65,"2")</f>
        <v>1</v>
      </c>
      <c r="T63" s="83">
        <f>COUNTIF(J62:J65,"2")</f>
        <v>3</v>
      </c>
      <c r="U63" s="83">
        <f>COUNTIF(M62:M65,"2")</f>
        <v>0</v>
      </c>
    </row>
    <row r="64" spans="1:21" ht="30" customHeight="1" x14ac:dyDescent="0.25">
      <c r="A64" s="308"/>
      <c r="B64" s="114"/>
      <c r="C64" s="94" t="s">
        <v>83</v>
      </c>
      <c r="D64" s="27">
        <v>2</v>
      </c>
      <c r="E64" s="173" t="s">
        <v>268</v>
      </c>
      <c r="F64" s="173" t="s">
        <v>269</v>
      </c>
      <c r="G64" s="77">
        <v>2</v>
      </c>
      <c r="H64" s="64" t="s">
        <v>556</v>
      </c>
      <c r="I64" s="59" t="s">
        <v>557</v>
      </c>
      <c r="J64" s="80">
        <v>2</v>
      </c>
      <c r="K64" s="73" t="s">
        <v>590</v>
      </c>
      <c r="L64" s="73" t="s">
        <v>592</v>
      </c>
      <c r="M64" s="82"/>
      <c r="N64" s="75"/>
      <c r="O64" s="75"/>
      <c r="R64" s="83">
        <f>COUNTIF(D62:D65,"3")</f>
        <v>3</v>
      </c>
      <c r="S64" s="83">
        <f>COUNTIF(G62:G65,"3")</f>
        <v>3</v>
      </c>
      <c r="T64" s="83">
        <f>COUNTIF(J62:J65,"3")</f>
        <v>1</v>
      </c>
      <c r="U64" s="83">
        <f>COUNTIF(M62:M65,"3")</f>
        <v>0</v>
      </c>
    </row>
    <row r="65" spans="1:21" ht="30" customHeight="1" x14ac:dyDescent="0.25">
      <c r="A65" s="308"/>
      <c r="B65" s="115"/>
      <c r="C65" s="94" t="s">
        <v>84</v>
      </c>
      <c r="D65" s="27">
        <v>3</v>
      </c>
      <c r="E65" s="173" t="s">
        <v>270</v>
      </c>
      <c r="F65" s="173" t="s">
        <v>271</v>
      </c>
      <c r="G65" s="77">
        <v>3</v>
      </c>
      <c r="H65" s="64" t="s">
        <v>558</v>
      </c>
      <c r="I65" s="59" t="s">
        <v>559</v>
      </c>
      <c r="J65" s="80">
        <v>3</v>
      </c>
      <c r="K65" s="73" t="s">
        <v>587</v>
      </c>
      <c r="L65" s="73" t="s">
        <v>593</v>
      </c>
      <c r="M65" s="82"/>
      <c r="N65" s="75"/>
      <c r="O65" s="75"/>
      <c r="R65" s="83">
        <f>COUNTIF(D62:D65,"4")</f>
        <v>0</v>
      </c>
      <c r="S65" s="83">
        <f>COUNTIF(G62:G65,"4")</f>
        <v>0</v>
      </c>
      <c r="T65" s="83">
        <f>COUNTIF(J62:J65,"4")</f>
        <v>0</v>
      </c>
      <c r="U65" s="83">
        <f>COUNTIF(M62:M65,"4")</f>
        <v>0</v>
      </c>
    </row>
    <row r="66" spans="1:21" ht="9" customHeight="1" x14ac:dyDescent="0.25">
      <c r="B66" s="255"/>
      <c r="C66" s="256"/>
      <c r="D66" s="256"/>
      <c r="E66" s="256"/>
      <c r="F66" s="256"/>
      <c r="G66" s="256"/>
      <c r="H66" s="256"/>
      <c r="I66" s="256"/>
      <c r="J66" s="256"/>
      <c r="K66" s="257"/>
      <c r="L66" s="96"/>
      <c r="M66" s="97"/>
      <c r="N66" s="96"/>
      <c r="O66" s="96"/>
    </row>
    <row r="67" spans="1:21" ht="17.399999999999999" x14ac:dyDescent="0.25">
      <c r="A67" s="308"/>
      <c r="B67" s="111"/>
      <c r="C67" s="243" t="s">
        <v>167</v>
      </c>
      <c r="D67" s="242"/>
      <c r="E67" s="242"/>
      <c r="F67" s="242"/>
      <c r="G67" s="242"/>
      <c r="H67" s="242"/>
      <c r="I67" s="242"/>
      <c r="J67" s="242"/>
      <c r="K67" s="251"/>
      <c r="L67" s="120"/>
      <c r="M67" s="120"/>
      <c r="N67" s="120"/>
      <c r="O67" s="120"/>
    </row>
    <row r="68" spans="1:21" ht="30" customHeight="1" x14ac:dyDescent="0.25">
      <c r="A68" s="308"/>
      <c r="B68" s="114"/>
      <c r="C68" s="102" t="s">
        <v>85</v>
      </c>
      <c r="D68" s="27">
        <v>3</v>
      </c>
      <c r="E68" s="174" t="s">
        <v>273</v>
      </c>
      <c r="F68" s="174" t="s">
        <v>272</v>
      </c>
      <c r="G68" s="77">
        <v>4</v>
      </c>
      <c r="H68" s="59" t="s">
        <v>560</v>
      </c>
      <c r="I68" s="59" t="s">
        <v>561</v>
      </c>
      <c r="J68" s="80">
        <v>3</v>
      </c>
      <c r="K68" s="73" t="s">
        <v>594</v>
      </c>
      <c r="L68" s="73" t="s">
        <v>633</v>
      </c>
      <c r="M68" s="82"/>
      <c r="N68" s="75"/>
      <c r="O68" s="75"/>
      <c r="R68" s="83">
        <f>COUNTIF(D68:D71,"1")</f>
        <v>0</v>
      </c>
      <c r="S68" s="83">
        <f>COUNTIF(G68:G71,"1")</f>
        <v>0</v>
      </c>
      <c r="T68" s="83">
        <f>COUNTIF(J68:J71,"1")</f>
        <v>0</v>
      </c>
      <c r="U68" s="83">
        <f>COUNTIF(M68:M71,"1")</f>
        <v>0</v>
      </c>
    </row>
    <row r="69" spans="1:21" ht="30" customHeight="1" x14ac:dyDescent="0.25">
      <c r="A69" s="308"/>
      <c r="B69" s="114"/>
      <c r="C69" s="94" t="s">
        <v>86</v>
      </c>
      <c r="D69" s="27">
        <v>3</v>
      </c>
      <c r="E69" s="174" t="s">
        <v>274</v>
      </c>
      <c r="F69" s="174" t="s">
        <v>275</v>
      </c>
      <c r="G69" s="77">
        <v>2</v>
      </c>
      <c r="H69" s="64" t="s">
        <v>562</v>
      </c>
      <c r="I69" s="59" t="s">
        <v>563</v>
      </c>
      <c r="J69" s="80">
        <v>2</v>
      </c>
      <c r="K69" s="73" t="s">
        <v>595</v>
      </c>
      <c r="L69" s="73" t="s">
        <v>599</v>
      </c>
      <c r="M69" s="82"/>
      <c r="N69" s="75"/>
      <c r="O69" s="75"/>
      <c r="R69" s="83">
        <f>COUNTIF(D68:D71,"2")</f>
        <v>0</v>
      </c>
      <c r="S69" s="83">
        <f>COUNTIF(G68:G71,"2")</f>
        <v>1</v>
      </c>
      <c r="T69" s="83">
        <f>COUNTIF(J68:J71,"2")</f>
        <v>2</v>
      </c>
      <c r="U69" s="83">
        <f>COUNTIF(M68:M71,"2")</f>
        <v>0</v>
      </c>
    </row>
    <row r="70" spans="1:21" ht="30" customHeight="1" x14ac:dyDescent="0.25">
      <c r="A70" s="308"/>
      <c r="B70" s="114"/>
      <c r="C70" s="94" t="s">
        <v>87</v>
      </c>
      <c r="D70" s="27">
        <v>3</v>
      </c>
      <c r="E70" s="174" t="s">
        <v>277</v>
      </c>
      <c r="F70" s="174" t="s">
        <v>276</v>
      </c>
      <c r="G70" s="77">
        <v>3</v>
      </c>
      <c r="H70" s="64" t="s">
        <v>564</v>
      </c>
      <c r="I70" s="59" t="s">
        <v>565</v>
      </c>
      <c r="J70" s="80">
        <v>2</v>
      </c>
      <c r="K70" s="73" t="s">
        <v>596</v>
      </c>
      <c r="L70" s="73" t="s">
        <v>605</v>
      </c>
      <c r="M70" s="82"/>
      <c r="N70" s="75"/>
      <c r="O70" s="75"/>
      <c r="R70" s="83">
        <f>COUNTIF(D68:D71,"3")</f>
        <v>3</v>
      </c>
      <c r="S70" s="83">
        <f>COUNTIF(G68:G71,"3")</f>
        <v>1</v>
      </c>
      <c r="T70" s="83">
        <f>COUNTIF(J68:J71,"3")</f>
        <v>1</v>
      </c>
      <c r="U70" s="83">
        <f>COUNTIF(M68:M71,"3")</f>
        <v>0</v>
      </c>
    </row>
    <row r="71" spans="1:21" ht="30" customHeight="1" x14ac:dyDescent="0.25">
      <c r="A71" s="308"/>
      <c r="B71" s="115"/>
      <c r="C71" s="94" t="s">
        <v>88</v>
      </c>
      <c r="D71" s="27">
        <v>4</v>
      </c>
      <c r="E71" s="78" t="s">
        <v>278</v>
      </c>
      <c r="F71" s="174" t="s">
        <v>279</v>
      </c>
      <c r="G71" s="77">
        <v>4</v>
      </c>
      <c r="H71" s="64" t="s">
        <v>566</v>
      </c>
      <c r="I71" s="59" t="s">
        <v>567</v>
      </c>
      <c r="J71" s="80">
        <v>4</v>
      </c>
      <c r="K71" s="73" t="s">
        <v>597</v>
      </c>
      <c r="L71" s="73" t="s">
        <v>598</v>
      </c>
      <c r="M71" s="82"/>
      <c r="N71" s="75"/>
      <c r="O71" s="75"/>
      <c r="R71" s="83">
        <f>COUNTIF(D68:D71,"4")</f>
        <v>1</v>
      </c>
      <c r="S71" s="83">
        <f>COUNTIF(G68:G71,"4")</f>
        <v>2</v>
      </c>
      <c r="T71" s="83">
        <f>COUNTIF(J68:J71,"4")</f>
        <v>1</v>
      </c>
      <c r="U71" s="83">
        <f>COUNTIF(M68:M71,"4")</f>
        <v>0</v>
      </c>
    </row>
    <row r="72" spans="1:21" ht="8.25" customHeight="1" x14ac:dyDescent="0.25">
      <c r="B72" s="255"/>
      <c r="C72" s="256"/>
      <c r="D72" s="256"/>
      <c r="E72" s="256"/>
      <c r="F72" s="256"/>
      <c r="G72" s="256"/>
      <c r="H72" s="256"/>
      <c r="I72" s="256"/>
      <c r="J72" s="256"/>
      <c r="K72" s="257"/>
      <c r="L72" s="96"/>
      <c r="M72" s="97"/>
      <c r="N72" s="96"/>
      <c r="O72" s="96"/>
    </row>
    <row r="73" spans="1:21" ht="17.399999999999999" x14ac:dyDescent="0.25">
      <c r="A73" s="308"/>
      <c r="B73" s="111"/>
      <c r="C73" s="243" t="s">
        <v>89</v>
      </c>
      <c r="D73" s="242"/>
      <c r="E73" s="242"/>
      <c r="F73" s="242"/>
      <c r="G73" s="242"/>
      <c r="H73" s="242"/>
      <c r="I73" s="242"/>
      <c r="J73" s="242"/>
      <c r="K73" s="251"/>
      <c r="L73" s="113"/>
      <c r="M73" s="113"/>
      <c r="N73" s="113"/>
      <c r="O73" s="113"/>
    </row>
    <row r="74" spans="1:21" ht="30" customHeight="1" x14ac:dyDescent="0.25">
      <c r="A74" s="308"/>
      <c r="B74" s="114"/>
      <c r="C74" s="102" t="s">
        <v>90</v>
      </c>
      <c r="D74" s="27">
        <v>3</v>
      </c>
      <c r="E74" s="171" t="s">
        <v>280</v>
      </c>
      <c r="F74" s="171" t="s">
        <v>281</v>
      </c>
      <c r="G74" s="77">
        <v>4</v>
      </c>
      <c r="H74" s="59" t="s">
        <v>433</v>
      </c>
      <c r="I74" s="59" t="s">
        <v>434</v>
      </c>
      <c r="J74" s="80">
        <v>3</v>
      </c>
      <c r="K74" s="73" t="s">
        <v>603</v>
      </c>
      <c r="L74" s="73" t="s">
        <v>604</v>
      </c>
      <c r="M74" s="82"/>
      <c r="N74" s="75"/>
      <c r="O74" s="75"/>
      <c r="R74" s="83">
        <f>COUNTIF(D74:D79,"1")</f>
        <v>0</v>
      </c>
      <c r="S74" s="83">
        <f>COUNTIF(G74:G79,"1")</f>
        <v>2</v>
      </c>
      <c r="T74" s="83">
        <f>COUNTIF(J74:J79,"1")</f>
        <v>2</v>
      </c>
      <c r="U74" s="83">
        <f>COUNTIF(M74:M79,"1")</f>
        <v>0</v>
      </c>
    </row>
    <row r="75" spans="1:21" ht="30" customHeight="1" x14ac:dyDescent="0.25">
      <c r="A75" s="308"/>
      <c r="B75" s="114"/>
      <c r="C75" s="94" t="s">
        <v>91</v>
      </c>
      <c r="D75" s="27">
        <v>3</v>
      </c>
      <c r="E75" s="175" t="s">
        <v>282</v>
      </c>
      <c r="F75" s="171" t="s">
        <v>283</v>
      </c>
      <c r="G75" s="77">
        <v>2</v>
      </c>
      <c r="H75" s="64" t="s">
        <v>485</v>
      </c>
      <c r="I75" s="59" t="s">
        <v>436</v>
      </c>
      <c r="J75" s="80">
        <v>3</v>
      </c>
      <c r="K75" s="73" t="s">
        <v>607</v>
      </c>
      <c r="L75" s="73" t="s">
        <v>608</v>
      </c>
      <c r="M75" s="82"/>
      <c r="N75" s="75"/>
      <c r="O75" s="75"/>
      <c r="R75" s="83">
        <f>COUNTIF(D74:D79,"2")</f>
        <v>2</v>
      </c>
      <c r="S75" s="83">
        <f>COUNTIF(G74:G79,"2")</f>
        <v>1</v>
      </c>
      <c r="T75" s="83">
        <f>COUNTIF(J74:J79,"2")</f>
        <v>0</v>
      </c>
      <c r="U75" s="83">
        <f>COUNTIF(M74:M79,"2")</f>
        <v>0</v>
      </c>
    </row>
    <row r="76" spans="1:21" ht="30" customHeight="1" x14ac:dyDescent="0.25">
      <c r="A76" s="308"/>
      <c r="B76" s="114"/>
      <c r="C76" s="94" t="s">
        <v>92</v>
      </c>
      <c r="D76" s="27">
        <v>2</v>
      </c>
      <c r="E76" s="176" t="s">
        <v>284</v>
      </c>
      <c r="F76" s="176" t="s">
        <v>285</v>
      </c>
      <c r="G76" s="77">
        <v>1</v>
      </c>
      <c r="H76" s="64" t="s">
        <v>481</v>
      </c>
      <c r="I76" s="59" t="s">
        <v>482</v>
      </c>
      <c r="J76" s="80">
        <v>1</v>
      </c>
      <c r="K76" s="73" t="s">
        <v>601</v>
      </c>
      <c r="L76" s="73" t="s">
        <v>602</v>
      </c>
      <c r="M76" s="82"/>
      <c r="N76" s="75"/>
      <c r="O76" s="75"/>
      <c r="R76" s="83">
        <f>COUNTIF(D74:D79,"2")</f>
        <v>2</v>
      </c>
      <c r="S76" s="83">
        <f>COUNTIF(G74:G79,"3")</f>
        <v>2</v>
      </c>
      <c r="T76" s="83">
        <f>COUNTIF(J74:J79,"3")</f>
        <v>4</v>
      </c>
      <c r="U76" s="83">
        <f>COUNTIF(M74:M79,"3")</f>
        <v>0</v>
      </c>
    </row>
    <row r="77" spans="1:21" ht="30" customHeight="1" x14ac:dyDescent="0.25">
      <c r="A77" s="308"/>
      <c r="B77" s="114"/>
      <c r="C77" s="94" t="s">
        <v>93</v>
      </c>
      <c r="D77" s="27">
        <v>3</v>
      </c>
      <c r="E77" s="171" t="s">
        <v>286</v>
      </c>
      <c r="F77" s="163" t="s">
        <v>287</v>
      </c>
      <c r="G77" s="77">
        <v>3</v>
      </c>
      <c r="H77" s="64" t="s">
        <v>484</v>
      </c>
      <c r="I77" s="59" t="s">
        <v>483</v>
      </c>
      <c r="J77" s="80">
        <v>3</v>
      </c>
      <c r="K77" s="73" t="s">
        <v>609</v>
      </c>
      <c r="L77" s="73" t="s">
        <v>610</v>
      </c>
      <c r="M77" s="82"/>
      <c r="N77" s="75"/>
      <c r="O77" s="75"/>
      <c r="R77" s="83">
        <f>COUNTIF(D74:D79,"4")</f>
        <v>0</v>
      </c>
      <c r="S77" s="83">
        <f>COUNTIF(G74:G79,"4")</f>
        <v>1</v>
      </c>
      <c r="T77" s="83">
        <f>COUNTIF(J74:J79,"4")</f>
        <v>0</v>
      </c>
      <c r="U77" s="83">
        <f>COUNTIF(M74:M79,"4")</f>
        <v>0</v>
      </c>
    </row>
    <row r="78" spans="1:21" ht="30" customHeight="1" x14ac:dyDescent="0.25">
      <c r="A78" s="308"/>
      <c r="B78" s="119"/>
      <c r="C78" s="95" t="s">
        <v>94</v>
      </c>
      <c r="D78" s="27">
        <v>3</v>
      </c>
      <c r="E78" s="171" t="s">
        <v>289</v>
      </c>
      <c r="F78" s="176" t="s">
        <v>288</v>
      </c>
      <c r="G78" s="77">
        <v>3</v>
      </c>
      <c r="H78" s="64" t="s">
        <v>488</v>
      </c>
      <c r="I78" s="59" t="s">
        <v>489</v>
      </c>
      <c r="J78" s="80">
        <v>3</v>
      </c>
      <c r="K78" s="73" t="s">
        <v>611</v>
      </c>
      <c r="L78" s="73" t="s">
        <v>612</v>
      </c>
      <c r="M78" s="82"/>
      <c r="N78" s="75"/>
      <c r="O78" s="75"/>
    </row>
    <row r="79" spans="1:21" ht="30" customHeight="1" x14ac:dyDescent="0.25">
      <c r="A79" s="308"/>
      <c r="B79" s="115"/>
      <c r="C79" s="94" t="s">
        <v>95</v>
      </c>
      <c r="D79" s="27">
        <v>2</v>
      </c>
      <c r="E79" s="71" t="s">
        <v>290</v>
      </c>
      <c r="F79" s="58" t="s">
        <v>291</v>
      </c>
      <c r="G79" s="77">
        <v>1</v>
      </c>
      <c r="H79" s="64" t="s">
        <v>486</v>
      </c>
      <c r="I79" s="59" t="s">
        <v>487</v>
      </c>
      <c r="J79" s="80">
        <v>1</v>
      </c>
      <c r="K79" s="73" t="s">
        <v>600</v>
      </c>
      <c r="L79" s="73" t="s">
        <v>487</v>
      </c>
      <c r="M79" s="82"/>
      <c r="N79" s="75"/>
      <c r="O79" s="75"/>
    </row>
    <row r="80" spans="1:21" ht="9" customHeight="1" x14ac:dyDescent="0.25">
      <c r="B80" s="240"/>
      <c r="C80" s="241"/>
      <c r="D80" s="116"/>
      <c r="E80" s="117"/>
      <c r="F80" s="117"/>
      <c r="G80" s="116"/>
      <c r="H80" s="117"/>
      <c r="I80" s="117"/>
      <c r="J80" s="116"/>
      <c r="K80" s="121"/>
      <c r="M80" s="116"/>
      <c r="N80" s="121"/>
    </row>
    <row r="81" spans="1:21" ht="18.75" customHeight="1" x14ac:dyDescent="0.25">
      <c r="B81" s="271" t="s">
        <v>96</v>
      </c>
      <c r="C81" s="272"/>
      <c r="D81" s="244" t="s">
        <v>292</v>
      </c>
      <c r="E81" s="245"/>
      <c r="F81" s="246"/>
      <c r="G81" s="281" t="s">
        <v>177</v>
      </c>
      <c r="H81" s="282"/>
      <c r="I81" s="283"/>
      <c r="J81" s="284" t="s">
        <v>178</v>
      </c>
      <c r="K81" s="285"/>
      <c r="L81" s="286"/>
      <c r="M81" s="248">
        <v>2026</v>
      </c>
      <c r="N81" s="249"/>
      <c r="O81" s="250"/>
    </row>
    <row r="82" spans="1:21" ht="34.5" customHeight="1" x14ac:dyDescent="0.25">
      <c r="B82" s="273"/>
      <c r="C82" s="274"/>
      <c r="D82" s="108" t="s">
        <v>34</v>
      </c>
      <c r="E82" s="109" t="s">
        <v>122</v>
      </c>
      <c r="F82" s="109"/>
      <c r="G82" s="108" t="s">
        <v>34</v>
      </c>
      <c r="H82" s="109" t="s">
        <v>122</v>
      </c>
      <c r="I82" s="109" t="s">
        <v>125</v>
      </c>
      <c r="J82" s="108" t="s">
        <v>34</v>
      </c>
      <c r="K82" s="109" t="s">
        <v>122</v>
      </c>
      <c r="L82" s="110" t="s">
        <v>125</v>
      </c>
      <c r="M82" s="108" t="s">
        <v>34</v>
      </c>
      <c r="N82" s="109" t="s">
        <v>122</v>
      </c>
      <c r="O82" s="110" t="s">
        <v>125</v>
      </c>
    </row>
    <row r="83" spans="1:21" ht="17.399999999999999" x14ac:dyDescent="0.25">
      <c r="A83" s="308"/>
      <c r="B83" s="122"/>
      <c r="C83" s="242" t="s">
        <v>97</v>
      </c>
      <c r="D83" s="242"/>
      <c r="E83" s="242"/>
      <c r="F83" s="242"/>
      <c r="G83" s="242"/>
      <c r="H83" s="242"/>
      <c r="I83" s="242"/>
      <c r="J83" s="242"/>
      <c r="K83" s="242"/>
      <c r="L83" s="123"/>
      <c r="M83" s="124"/>
      <c r="N83" s="124"/>
      <c r="O83" s="123"/>
    </row>
    <row r="84" spans="1:21" ht="30" customHeight="1" x14ac:dyDescent="0.25">
      <c r="A84" s="308"/>
      <c r="B84" s="115"/>
      <c r="C84" s="102" t="s">
        <v>98</v>
      </c>
      <c r="D84" s="27">
        <v>3</v>
      </c>
      <c r="E84" s="169" t="s">
        <v>341</v>
      </c>
      <c r="F84" s="176" t="s">
        <v>293</v>
      </c>
      <c r="G84" s="77">
        <v>3</v>
      </c>
      <c r="H84" s="64" t="s">
        <v>412</v>
      </c>
      <c r="I84" s="59" t="s">
        <v>413</v>
      </c>
      <c r="J84" s="80">
        <v>3</v>
      </c>
      <c r="K84" s="73" t="s">
        <v>614</v>
      </c>
      <c r="L84" s="73" t="s">
        <v>615</v>
      </c>
      <c r="M84" s="82"/>
      <c r="N84" s="75"/>
      <c r="O84" s="75"/>
      <c r="R84" s="83">
        <f>COUNTIF(D84:D86,"1")</f>
        <v>0</v>
      </c>
      <c r="S84" s="83">
        <f>COUNTIF(G84:G86,"1")</f>
        <v>0</v>
      </c>
      <c r="T84" s="83">
        <f>COUNTIF(J84:J86,"1")</f>
        <v>0</v>
      </c>
      <c r="U84" s="83">
        <f>COUNTIF(M84:M86,"1")</f>
        <v>0</v>
      </c>
    </row>
    <row r="85" spans="1:21" ht="30" customHeight="1" x14ac:dyDescent="0.25">
      <c r="A85" s="308"/>
      <c r="B85" s="122"/>
      <c r="C85" s="94" t="s">
        <v>99</v>
      </c>
      <c r="D85" s="27">
        <v>3</v>
      </c>
      <c r="E85" s="176" t="s">
        <v>342</v>
      </c>
      <c r="F85" s="177" t="s">
        <v>294</v>
      </c>
      <c r="G85" s="77">
        <v>2</v>
      </c>
      <c r="H85" s="64" t="s">
        <v>414</v>
      </c>
      <c r="I85" s="59" t="s">
        <v>415</v>
      </c>
      <c r="J85" s="80">
        <v>2</v>
      </c>
      <c r="K85" s="73" t="s">
        <v>616</v>
      </c>
      <c r="L85" s="73" t="s">
        <v>617</v>
      </c>
      <c r="M85" s="82"/>
      <c r="N85" s="75"/>
      <c r="O85" s="75"/>
      <c r="R85" s="83">
        <f>COUNTIF(D84:D86,"2")</f>
        <v>0</v>
      </c>
      <c r="S85" s="83">
        <f>COUNTIF(G84:G86,"2")</f>
        <v>1</v>
      </c>
      <c r="T85" s="83">
        <f>COUNTIF(J84:J86,"2")</f>
        <v>1</v>
      </c>
      <c r="U85" s="83">
        <f>COUNTIF(M84:M86,"2")</f>
        <v>0</v>
      </c>
    </row>
    <row r="86" spans="1:21" ht="30" customHeight="1" x14ac:dyDescent="0.25">
      <c r="A86" s="308"/>
      <c r="B86" s="122"/>
      <c r="C86" s="94" t="s">
        <v>100</v>
      </c>
      <c r="D86" s="27">
        <v>3</v>
      </c>
      <c r="E86" s="176" t="s">
        <v>343</v>
      </c>
      <c r="F86" s="176" t="s">
        <v>295</v>
      </c>
      <c r="G86" s="77">
        <v>3</v>
      </c>
      <c r="H86" s="64" t="s">
        <v>416</v>
      </c>
      <c r="I86" s="59" t="s">
        <v>417</v>
      </c>
      <c r="J86" s="80">
        <v>3</v>
      </c>
      <c r="K86" s="73" t="s">
        <v>618</v>
      </c>
      <c r="L86" s="73" t="s">
        <v>619</v>
      </c>
      <c r="M86" s="82"/>
      <c r="N86" s="75"/>
      <c r="O86" s="75"/>
      <c r="R86" s="83">
        <f>COUNTIF(D84:D86,"3")</f>
        <v>3</v>
      </c>
      <c r="S86" s="83">
        <f>COUNTIF(G84:G86,"3")</f>
        <v>2</v>
      </c>
      <c r="T86" s="83">
        <f>COUNTIF(J84:J86,"3")</f>
        <v>2</v>
      </c>
      <c r="U86" s="83">
        <f>COUNTIF(M84:M86,"3")</f>
        <v>0</v>
      </c>
    </row>
    <row r="87" spans="1:21" ht="21" customHeight="1" x14ac:dyDescent="0.25">
      <c r="B87" s="240"/>
      <c r="C87" s="241"/>
      <c r="D87" s="116"/>
      <c r="E87" s="117"/>
      <c r="F87" s="117"/>
      <c r="G87" s="116"/>
      <c r="H87" s="117"/>
      <c r="I87" s="117"/>
      <c r="J87" s="116"/>
      <c r="K87" s="117"/>
      <c r="M87" s="116"/>
      <c r="N87" s="117"/>
      <c r="R87" s="83">
        <f>COUNTIF(D84:D86,"4")</f>
        <v>0</v>
      </c>
      <c r="S87" s="83">
        <f>COUNTIF(G84:G86,"4")</f>
        <v>0</v>
      </c>
      <c r="T87" s="83">
        <f>COUNTIF(J84:J86,"4")</f>
        <v>0</v>
      </c>
      <c r="U87" s="83">
        <f>COUNTIF(M84:M86,"4")</f>
        <v>0</v>
      </c>
    </row>
    <row r="88" spans="1:21" ht="17.399999999999999" x14ac:dyDescent="0.3">
      <c r="A88" s="308"/>
      <c r="B88" s="125"/>
      <c r="C88" s="252" t="s">
        <v>101</v>
      </c>
      <c r="D88" s="253"/>
      <c r="E88" s="253"/>
      <c r="F88" s="253"/>
      <c r="G88" s="253"/>
      <c r="H88" s="253"/>
      <c r="I88" s="253"/>
      <c r="J88" s="253"/>
      <c r="K88" s="254"/>
      <c r="L88" s="113"/>
      <c r="M88" s="113"/>
      <c r="N88" s="113"/>
      <c r="O88" s="113"/>
    </row>
    <row r="89" spans="1:21" ht="30" customHeight="1" x14ac:dyDescent="0.25">
      <c r="A89" s="308"/>
      <c r="B89" s="115"/>
      <c r="C89" s="93" t="s">
        <v>102</v>
      </c>
      <c r="D89" s="27">
        <v>3</v>
      </c>
      <c r="E89" s="169" t="s">
        <v>345</v>
      </c>
      <c r="F89" s="171" t="s">
        <v>296</v>
      </c>
      <c r="G89" s="77">
        <v>3</v>
      </c>
      <c r="H89" s="59" t="s">
        <v>497</v>
      </c>
      <c r="I89" s="59" t="s">
        <v>498</v>
      </c>
      <c r="J89" s="80">
        <v>3</v>
      </c>
      <c r="K89" s="73" t="s">
        <v>577</v>
      </c>
      <c r="L89" s="73" t="s">
        <v>623</v>
      </c>
      <c r="M89" s="82"/>
      <c r="N89" s="75"/>
      <c r="O89" s="75"/>
      <c r="R89" s="83">
        <f>COUNTIF(D89:D95,"1")</f>
        <v>3</v>
      </c>
      <c r="S89" s="83">
        <f>COUNTIF(G89:G95,"1")</f>
        <v>1</v>
      </c>
      <c r="T89" s="83">
        <f>COUNTIF(J89:J95,"1")</f>
        <v>1</v>
      </c>
      <c r="U89" s="83">
        <f>COUNTIF(M89:M95,"1")</f>
        <v>0</v>
      </c>
    </row>
    <row r="90" spans="1:21" ht="30" customHeight="1" x14ac:dyDescent="0.25">
      <c r="A90" s="308"/>
      <c r="B90" s="126"/>
      <c r="C90" s="95" t="s">
        <v>103</v>
      </c>
      <c r="D90" s="27">
        <v>2</v>
      </c>
      <c r="E90" s="175" t="s">
        <v>439</v>
      </c>
      <c r="F90" s="171" t="s">
        <v>346</v>
      </c>
      <c r="G90" s="77">
        <v>2</v>
      </c>
      <c r="H90" s="64" t="s">
        <v>499</v>
      </c>
      <c r="I90" s="59" t="s">
        <v>500</v>
      </c>
      <c r="J90" s="80">
        <v>2</v>
      </c>
      <c r="K90" s="73" t="s">
        <v>620</v>
      </c>
      <c r="L90" s="73" t="s">
        <v>624</v>
      </c>
      <c r="M90" s="82"/>
      <c r="N90" s="75"/>
      <c r="O90" s="75"/>
      <c r="R90" s="83">
        <f>COUNTIF(D89:D95,"2")</f>
        <v>2</v>
      </c>
      <c r="S90" s="83">
        <f>COUNTIF(G89:G95,"2")</f>
        <v>4</v>
      </c>
      <c r="T90" s="83">
        <f>COUNTIF(J89:J95,"2")</f>
        <v>3</v>
      </c>
      <c r="U90" s="83">
        <f>COUNTIF(M89:M95,"2")</f>
        <v>0</v>
      </c>
    </row>
    <row r="91" spans="1:21" ht="30" customHeight="1" x14ac:dyDescent="0.25">
      <c r="A91" s="308"/>
      <c r="B91" s="122"/>
      <c r="C91" s="94" t="s">
        <v>104</v>
      </c>
      <c r="D91" s="27">
        <v>1</v>
      </c>
      <c r="E91" s="171" t="s">
        <v>297</v>
      </c>
      <c r="F91" s="169" t="s">
        <v>347</v>
      </c>
      <c r="G91" s="77">
        <v>2</v>
      </c>
      <c r="H91" s="64" t="s">
        <v>523</v>
      </c>
      <c r="I91" s="59" t="s">
        <v>524</v>
      </c>
      <c r="J91" s="80">
        <v>2</v>
      </c>
      <c r="K91" s="73" t="s">
        <v>621</v>
      </c>
      <c r="L91" s="73"/>
      <c r="M91" s="82"/>
      <c r="N91" s="75"/>
      <c r="O91" s="75"/>
      <c r="R91" s="83">
        <f>COUNTIF(D89:D95,"3")</f>
        <v>2</v>
      </c>
      <c r="S91" s="83">
        <f>COUNTIF(G89:G95,"3")</f>
        <v>2</v>
      </c>
      <c r="T91" s="83">
        <f>COUNTIF(J89:J95,"3")</f>
        <v>3</v>
      </c>
      <c r="U91" s="83">
        <f>COUNTIF(M89:M95,"3")</f>
        <v>0</v>
      </c>
    </row>
    <row r="92" spans="1:21" ht="30" customHeight="1" x14ac:dyDescent="0.25">
      <c r="A92" s="308"/>
      <c r="B92" s="122"/>
      <c r="C92" s="95" t="s">
        <v>105</v>
      </c>
      <c r="D92" s="27">
        <v>3</v>
      </c>
      <c r="E92" s="163" t="s">
        <v>348</v>
      </c>
      <c r="F92" s="163" t="s">
        <v>349</v>
      </c>
      <c r="G92" s="77">
        <v>3</v>
      </c>
      <c r="H92" s="64" t="s">
        <v>518</v>
      </c>
      <c r="I92" s="59" t="s">
        <v>519</v>
      </c>
      <c r="J92" s="80">
        <v>3</v>
      </c>
      <c r="K92" s="73" t="s">
        <v>578</v>
      </c>
      <c r="L92" s="73" t="s">
        <v>579</v>
      </c>
      <c r="M92" s="82"/>
      <c r="N92" s="75"/>
      <c r="O92" s="75"/>
      <c r="R92" s="83">
        <f>COUNTIF(D89:D95,"4")</f>
        <v>0</v>
      </c>
      <c r="S92" s="83">
        <f>COUNTIF(G89:G95,"4")</f>
        <v>0</v>
      </c>
      <c r="T92" s="83">
        <f>COUNTIF(J89:J95,"4")</f>
        <v>0</v>
      </c>
      <c r="U92" s="83">
        <f>COUNTIF(M89:M95,"4")</f>
        <v>0</v>
      </c>
    </row>
    <row r="93" spans="1:21" ht="30" customHeight="1" x14ac:dyDescent="0.25">
      <c r="A93" s="308"/>
      <c r="B93" s="122"/>
      <c r="C93" s="94" t="s">
        <v>106</v>
      </c>
      <c r="D93" s="27">
        <v>2</v>
      </c>
      <c r="E93" s="163" t="s">
        <v>350</v>
      </c>
      <c r="F93" s="163" t="s">
        <v>349</v>
      </c>
      <c r="G93" s="77">
        <v>2</v>
      </c>
      <c r="H93" s="64" t="s">
        <v>521</v>
      </c>
      <c r="I93" s="59" t="s">
        <v>522</v>
      </c>
      <c r="J93" s="80">
        <v>3</v>
      </c>
      <c r="K93" s="73" t="s">
        <v>580</v>
      </c>
      <c r="L93" s="73" t="s">
        <v>625</v>
      </c>
      <c r="M93" s="82"/>
      <c r="N93" s="75"/>
      <c r="O93" s="75"/>
    </row>
    <row r="94" spans="1:21" ht="30" customHeight="1" x14ac:dyDescent="0.25">
      <c r="A94" s="308"/>
      <c r="B94" s="126"/>
      <c r="C94" s="95" t="s">
        <v>107</v>
      </c>
      <c r="D94" s="27">
        <v>1</v>
      </c>
      <c r="E94" s="163" t="s">
        <v>298</v>
      </c>
      <c r="F94" s="169" t="s">
        <v>351</v>
      </c>
      <c r="G94" s="77">
        <v>2</v>
      </c>
      <c r="H94" s="64" t="s">
        <v>520</v>
      </c>
      <c r="I94" s="59" t="s">
        <v>517</v>
      </c>
      <c r="J94" s="80">
        <v>2</v>
      </c>
      <c r="K94" s="73" t="s">
        <v>581</v>
      </c>
      <c r="L94" s="73" t="s">
        <v>622</v>
      </c>
      <c r="M94" s="82"/>
      <c r="N94" s="75"/>
      <c r="O94" s="75"/>
    </row>
    <row r="95" spans="1:21" ht="30" customHeight="1" x14ac:dyDescent="0.25">
      <c r="A95" s="308"/>
      <c r="B95" s="122"/>
      <c r="C95" s="94" t="s">
        <v>108</v>
      </c>
      <c r="D95" s="27">
        <v>1</v>
      </c>
      <c r="E95" s="163" t="s">
        <v>300</v>
      </c>
      <c r="F95" s="163" t="s">
        <v>299</v>
      </c>
      <c r="G95" s="77">
        <v>1</v>
      </c>
      <c r="H95" s="64" t="s">
        <v>501</v>
      </c>
      <c r="I95" s="59" t="s">
        <v>525</v>
      </c>
      <c r="J95" s="80">
        <v>1</v>
      </c>
      <c r="K95" s="73" t="s">
        <v>582</v>
      </c>
      <c r="L95" s="73" t="s">
        <v>525</v>
      </c>
      <c r="M95" s="82"/>
      <c r="N95" s="75"/>
      <c r="O95" s="75"/>
    </row>
    <row r="96" spans="1:21" ht="5.25" customHeight="1" x14ac:dyDescent="0.25">
      <c r="B96" s="240"/>
      <c r="C96" s="241"/>
      <c r="D96" s="116"/>
      <c r="E96" s="117"/>
      <c r="F96" s="117"/>
      <c r="G96" s="116"/>
      <c r="H96" s="117"/>
      <c r="I96" s="117"/>
      <c r="J96" s="116"/>
      <c r="K96" s="121"/>
      <c r="M96" s="116"/>
      <c r="N96" s="121"/>
    </row>
    <row r="97" spans="1:21" ht="17.399999999999999" x14ac:dyDescent="0.25">
      <c r="A97" s="308"/>
      <c r="B97" s="111"/>
      <c r="C97" s="243" t="s">
        <v>25</v>
      </c>
      <c r="D97" s="242"/>
      <c r="E97" s="242"/>
      <c r="F97" s="242"/>
      <c r="G97" s="242"/>
      <c r="H97" s="242"/>
      <c r="I97" s="242"/>
      <c r="J97" s="242"/>
      <c r="K97" s="242"/>
      <c r="L97" s="242"/>
      <c r="M97" s="127"/>
      <c r="N97" s="127"/>
      <c r="O97" s="128"/>
    </row>
    <row r="98" spans="1:21" ht="195" x14ac:dyDescent="0.25">
      <c r="A98" s="308"/>
      <c r="B98" s="119"/>
      <c r="C98" s="93" t="s">
        <v>109</v>
      </c>
      <c r="D98" s="27">
        <v>2</v>
      </c>
      <c r="E98" s="171" t="s">
        <v>583</v>
      </c>
      <c r="F98" s="171" t="s">
        <v>301</v>
      </c>
      <c r="G98" s="28">
        <v>3</v>
      </c>
      <c r="H98" s="30" t="s">
        <v>505</v>
      </c>
      <c r="I98" s="30" t="s">
        <v>514</v>
      </c>
      <c r="J98" s="29">
        <v>3</v>
      </c>
      <c r="K98" s="33" t="s">
        <v>584</v>
      </c>
      <c r="L98" s="33" t="s">
        <v>585</v>
      </c>
      <c r="M98" s="50"/>
      <c r="N98" s="49"/>
      <c r="O98" s="49"/>
      <c r="R98" s="83">
        <f>COUNTIF(D98:D99,"1")</f>
        <v>0</v>
      </c>
      <c r="S98" s="83">
        <f>COUNTIF(G98:G99,"1")</f>
        <v>0</v>
      </c>
      <c r="T98" s="83">
        <f>COUNTIF(J98:J99,"1")</f>
        <v>0</v>
      </c>
      <c r="U98" s="83">
        <f>COUNTIF(M98:M99,"1")</f>
        <v>0</v>
      </c>
    </row>
    <row r="99" spans="1:21" ht="180" x14ac:dyDescent="0.25">
      <c r="A99" s="308"/>
      <c r="B99" s="129"/>
      <c r="C99" s="95" t="s">
        <v>110</v>
      </c>
      <c r="D99" s="27">
        <v>2</v>
      </c>
      <c r="E99" s="175" t="s">
        <v>302</v>
      </c>
      <c r="F99" s="163" t="s">
        <v>303</v>
      </c>
      <c r="G99" s="28">
        <v>3</v>
      </c>
      <c r="H99" s="31" t="s">
        <v>515</v>
      </c>
      <c r="I99" s="30" t="s">
        <v>516</v>
      </c>
      <c r="J99" s="29">
        <v>3</v>
      </c>
      <c r="K99" s="33" t="s">
        <v>626</v>
      </c>
      <c r="L99" s="33" t="s">
        <v>632</v>
      </c>
      <c r="M99" s="50"/>
      <c r="N99" s="49"/>
      <c r="O99" s="49"/>
      <c r="R99" s="83">
        <f>COUNTIF(D98:D99,"2")</f>
        <v>2</v>
      </c>
      <c r="S99" s="83">
        <f>COUNTIF(G98:G99,"2")</f>
        <v>0</v>
      </c>
      <c r="T99" s="83">
        <f>COUNTIF(J98:J99,"2")</f>
        <v>0</v>
      </c>
      <c r="U99" s="83">
        <f>COUNTIF(M98:M99,"2")</f>
        <v>0</v>
      </c>
    </row>
    <row r="100" spans="1:21" ht="8.25" customHeight="1" x14ac:dyDescent="0.25">
      <c r="B100" s="240"/>
      <c r="C100" s="241"/>
      <c r="D100" s="116"/>
      <c r="E100" s="117"/>
      <c r="F100" s="117"/>
      <c r="G100" s="116"/>
      <c r="H100" s="117"/>
      <c r="I100" s="117"/>
      <c r="J100" s="116"/>
      <c r="K100" s="121"/>
      <c r="M100" s="116"/>
      <c r="N100" s="121"/>
      <c r="R100" s="83">
        <f>COUNTIF(D98:D99,"3")</f>
        <v>0</v>
      </c>
      <c r="S100" s="83">
        <f>COUNTIF(G98:G99,"3")</f>
        <v>2</v>
      </c>
      <c r="T100" s="83">
        <f>COUNTIF(J98:J99,"3")</f>
        <v>2</v>
      </c>
      <c r="U100" s="83">
        <f>COUNTIF(M98:M99,"3")</f>
        <v>0</v>
      </c>
    </row>
    <row r="101" spans="1:21" ht="17.399999999999999" x14ac:dyDescent="0.25">
      <c r="A101" s="308"/>
      <c r="B101" s="122"/>
      <c r="C101" s="242" t="s">
        <v>111</v>
      </c>
      <c r="D101" s="242"/>
      <c r="E101" s="242"/>
      <c r="F101" s="242"/>
      <c r="G101" s="242"/>
      <c r="H101" s="242"/>
      <c r="I101" s="242"/>
      <c r="J101" s="242"/>
      <c r="K101" s="251"/>
      <c r="L101" s="113"/>
      <c r="M101" s="113"/>
      <c r="N101" s="113"/>
      <c r="O101" s="113"/>
      <c r="R101" s="83">
        <f>COUNTIF(D98:D99,"4")</f>
        <v>0</v>
      </c>
      <c r="S101" s="83">
        <f>COUNTIF(G98:G99,"4")</f>
        <v>0</v>
      </c>
      <c r="T101" s="83">
        <f>COUNTIF(J98:J99,"4")</f>
        <v>0</v>
      </c>
      <c r="U101" s="83">
        <f>COUNTIF(M98:M99,"4")</f>
        <v>0</v>
      </c>
    </row>
    <row r="102" spans="1:21" ht="30" customHeight="1" x14ac:dyDescent="0.25">
      <c r="A102" s="308"/>
      <c r="B102" s="115"/>
      <c r="C102" s="102" t="s">
        <v>112</v>
      </c>
      <c r="D102" s="27">
        <v>3</v>
      </c>
      <c r="E102" s="176" t="s">
        <v>304</v>
      </c>
      <c r="F102" s="171" t="s">
        <v>305</v>
      </c>
      <c r="G102" s="77">
        <v>3</v>
      </c>
      <c r="H102" s="59" t="s">
        <v>437</v>
      </c>
      <c r="I102" s="59" t="s">
        <v>465</v>
      </c>
      <c r="J102" s="80">
        <v>3</v>
      </c>
      <c r="K102" s="73" t="s">
        <v>627</v>
      </c>
      <c r="L102" s="73" t="s">
        <v>630</v>
      </c>
      <c r="M102" s="82"/>
      <c r="N102" s="75"/>
      <c r="O102" s="75"/>
      <c r="R102" s="83">
        <f>COUNTIF(D102:D111,"1")</f>
        <v>1</v>
      </c>
      <c r="S102" s="83">
        <f>COUNTIF(G102:G111,"1")</f>
        <v>0</v>
      </c>
      <c r="T102" s="83">
        <f>COUNTIF(J102:J111,"1")</f>
        <v>0</v>
      </c>
      <c r="U102" s="83">
        <f>COUNTIF(M102:M111,"1")</f>
        <v>0</v>
      </c>
    </row>
    <row r="103" spans="1:21" ht="30" customHeight="1" x14ac:dyDescent="0.25">
      <c r="A103" s="308"/>
      <c r="B103" s="122"/>
      <c r="C103" s="94" t="s">
        <v>113</v>
      </c>
      <c r="D103" s="27">
        <v>2</v>
      </c>
      <c r="E103" s="178" t="s">
        <v>306</v>
      </c>
      <c r="F103" s="171" t="s">
        <v>344</v>
      </c>
      <c r="G103" s="77">
        <v>3</v>
      </c>
      <c r="H103" s="64" t="s">
        <v>461</v>
      </c>
      <c r="I103" s="59" t="s">
        <v>462</v>
      </c>
      <c r="J103" s="80">
        <v>3</v>
      </c>
      <c r="K103" s="73" t="s">
        <v>628</v>
      </c>
      <c r="L103" s="73" t="s">
        <v>629</v>
      </c>
      <c r="M103" s="82"/>
      <c r="N103" s="75"/>
      <c r="O103" s="75"/>
      <c r="R103" s="83">
        <f>COUNTIF(D102:D111,"2")</f>
        <v>1</v>
      </c>
      <c r="S103" s="83">
        <f>COUNTIF(G102:G111,"2")</f>
        <v>1</v>
      </c>
      <c r="T103" s="83">
        <f>COUNTIF(J102:J111,"2")</f>
        <v>0</v>
      </c>
      <c r="U103" s="83">
        <f>COUNTIF(M102:M111,"2")</f>
        <v>0</v>
      </c>
    </row>
    <row r="104" spans="1:21" ht="30" customHeight="1" x14ac:dyDescent="0.25">
      <c r="A104" s="308"/>
      <c r="B104" s="122"/>
      <c r="C104" s="94" t="s">
        <v>114</v>
      </c>
      <c r="D104" s="27">
        <v>3</v>
      </c>
      <c r="E104" s="169" t="s">
        <v>359</v>
      </c>
      <c r="F104" s="171" t="s">
        <v>307</v>
      </c>
      <c r="G104" s="77">
        <v>3</v>
      </c>
      <c r="H104" s="64" t="s">
        <v>458</v>
      </c>
      <c r="I104" s="59" t="s">
        <v>459</v>
      </c>
      <c r="J104" s="80">
        <v>3</v>
      </c>
      <c r="K104" s="73" t="s">
        <v>631</v>
      </c>
      <c r="L104" s="73" t="s">
        <v>634</v>
      </c>
      <c r="M104" s="82"/>
      <c r="N104" s="75"/>
      <c r="O104" s="75"/>
      <c r="R104" s="83">
        <f>COUNTIF(D102:D111,"3")</f>
        <v>8</v>
      </c>
      <c r="S104" s="83">
        <f>COUNTIF(G102:G111,"3")</f>
        <v>8</v>
      </c>
      <c r="T104" s="83">
        <f>COUNTIF(J102:J111,"3")</f>
        <v>10</v>
      </c>
      <c r="U104" s="83">
        <f>COUNTIF(M102:M111,"3")</f>
        <v>0</v>
      </c>
    </row>
    <row r="105" spans="1:21" ht="30" customHeight="1" x14ac:dyDescent="0.25">
      <c r="A105" s="308"/>
      <c r="B105" s="122"/>
      <c r="C105" s="94" t="s">
        <v>115</v>
      </c>
      <c r="D105" s="27">
        <v>3</v>
      </c>
      <c r="E105" s="179" t="s">
        <v>308</v>
      </c>
      <c r="F105" s="163" t="s">
        <v>309</v>
      </c>
      <c r="G105" s="77">
        <v>3</v>
      </c>
      <c r="H105" s="64" t="s">
        <v>463</v>
      </c>
      <c r="I105" s="59" t="s">
        <v>464</v>
      </c>
      <c r="J105" s="80">
        <v>3</v>
      </c>
      <c r="K105" s="73" t="s">
        <v>635</v>
      </c>
      <c r="L105" s="73" t="s">
        <v>464</v>
      </c>
      <c r="M105" s="82"/>
      <c r="N105" s="75"/>
      <c r="O105" s="75"/>
      <c r="R105" s="83">
        <f>COUNTIF(D102:D111,"4")</f>
        <v>0</v>
      </c>
      <c r="S105" s="83">
        <f>COUNTIF(G102:G111,"4")</f>
        <v>1</v>
      </c>
      <c r="T105" s="83">
        <f>COUNTIF(J102:J111,"4")</f>
        <v>0</v>
      </c>
      <c r="U105" s="83">
        <f>COUNTIF(M102:M111,"4")</f>
        <v>0</v>
      </c>
    </row>
    <row r="106" spans="1:21" ht="30" customHeight="1" x14ac:dyDescent="0.25">
      <c r="A106" s="308"/>
      <c r="B106" s="122"/>
      <c r="C106" s="94" t="s">
        <v>116</v>
      </c>
      <c r="D106" s="27">
        <v>3</v>
      </c>
      <c r="E106" s="171" t="s">
        <v>310</v>
      </c>
      <c r="F106" s="171" t="s">
        <v>311</v>
      </c>
      <c r="G106" s="77">
        <v>3</v>
      </c>
      <c r="H106" s="64" t="s">
        <v>490</v>
      </c>
      <c r="I106" s="59" t="s">
        <v>491</v>
      </c>
      <c r="J106" s="80">
        <v>3</v>
      </c>
      <c r="K106" s="73" t="s">
        <v>636</v>
      </c>
      <c r="L106" s="73" t="s">
        <v>637</v>
      </c>
      <c r="M106" s="82"/>
      <c r="N106" s="75"/>
      <c r="O106" s="75"/>
    </row>
    <row r="107" spans="1:21" ht="30" customHeight="1" x14ac:dyDescent="0.25">
      <c r="A107" s="308"/>
      <c r="B107" s="122"/>
      <c r="C107" s="94" t="s">
        <v>117</v>
      </c>
      <c r="D107" s="27">
        <v>3</v>
      </c>
      <c r="E107" s="171" t="s">
        <v>429</v>
      </c>
      <c r="F107" s="171" t="s">
        <v>431</v>
      </c>
      <c r="G107" s="77">
        <v>3</v>
      </c>
      <c r="H107" s="64" t="s">
        <v>430</v>
      </c>
      <c r="I107" s="59" t="s">
        <v>432</v>
      </c>
      <c r="J107" s="80">
        <v>3</v>
      </c>
      <c r="K107" s="73" t="s">
        <v>638</v>
      </c>
      <c r="L107" s="73" t="s">
        <v>639</v>
      </c>
      <c r="M107" s="82"/>
      <c r="N107" s="75"/>
      <c r="O107" s="75"/>
    </row>
    <row r="108" spans="1:21" ht="30" customHeight="1" x14ac:dyDescent="0.25">
      <c r="A108" s="308"/>
      <c r="B108" s="122"/>
      <c r="C108" s="94" t="s">
        <v>118</v>
      </c>
      <c r="D108" s="27">
        <v>3</v>
      </c>
      <c r="E108" s="163" t="s">
        <v>360</v>
      </c>
      <c r="F108" s="171" t="s">
        <v>361</v>
      </c>
      <c r="G108" s="77">
        <v>3</v>
      </c>
      <c r="H108" s="64" t="s">
        <v>457</v>
      </c>
      <c r="I108" s="59" t="s">
        <v>460</v>
      </c>
      <c r="J108" s="80">
        <v>3</v>
      </c>
      <c r="K108" s="73" t="s">
        <v>641</v>
      </c>
      <c r="L108" s="73" t="s">
        <v>640</v>
      </c>
      <c r="M108" s="82"/>
      <c r="N108" s="75"/>
      <c r="O108" s="75"/>
    </row>
    <row r="109" spans="1:21" ht="30" customHeight="1" x14ac:dyDescent="0.25">
      <c r="A109" s="308"/>
      <c r="B109" s="122"/>
      <c r="C109" s="94" t="s">
        <v>119</v>
      </c>
      <c r="D109" s="27">
        <v>3</v>
      </c>
      <c r="E109" s="171" t="s">
        <v>312</v>
      </c>
      <c r="F109" s="163" t="s">
        <v>362</v>
      </c>
      <c r="G109" s="77">
        <v>4</v>
      </c>
      <c r="H109" s="64" t="s">
        <v>426</v>
      </c>
      <c r="I109" s="59" t="s">
        <v>427</v>
      </c>
      <c r="J109" s="80">
        <v>3</v>
      </c>
      <c r="K109" s="73" t="s">
        <v>642</v>
      </c>
      <c r="L109" s="73" t="s">
        <v>643</v>
      </c>
      <c r="M109" s="82"/>
      <c r="N109" s="75"/>
      <c r="O109" s="75"/>
    </row>
    <row r="110" spans="1:21" ht="30" customHeight="1" x14ac:dyDescent="0.25">
      <c r="A110" s="308"/>
      <c r="B110" s="122"/>
      <c r="C110" s="94" t="s">
        <v>120</v>
      </c>
      <c r="D110" s="27">
        <v>3</v>
      </c>
      <c r="E110" s="171" t="s">
        <v>495</v>
      </c>
      <c r="F110" s="163" t="s">
        <v>313</v>
      </c>
      <c r="G110" s="77">
        <v>2</v>
      </c>
      <c r="H110" s="64" t="s">
        <v>496</v>
      </c>
      <c r="I110" s="59" t="s">
        <v>513</v>
      </c>
      <c r="J110" s="80">
        <v>3</v>
      </c>
      <c r="K110" s="73" t="s">
        <v>644</v>
      </c>
      <c r="L110" s="73" t="s">
        <v>645</v>
      </c>
      <c r="M110" s="82"/>
      <c r="N110" s="75"/>
      <c r="O110" s="75"/>
    </row>
    <row r="111" spans="1:21" ht="30" customHeight="1" x14ac:dyDescent="0.25">
      <c r="A111" s="308"/>
      <c r="B111" s="122"/>
      <c r="C111" s="94" t="s">
        <v>121</v>
      </c>
      <c r="D111" s="27">
        <v>1</v>
      </c>
      <c r="E111" s="175" t="s">
        <v>428</v>
      </c>
      <c r="F111" s="175" t="s">
        <v>363</v>
      </c>
      <c r="G111" s="77">
        <v>3</v>
      </c>
      <c r="H111" s="64" t="s">
        <v>492</v>
      </c>
      <c r="I111" s="59" t="s">
        <v>493</v>
      </c>
      <c r="J111" s="80">
        <v>3</v>
      </c>
      <c r="K111" s="73" t="s">
        <v>646</v>
      </c>
      <c r="L111" s="73" t="s">
        <v>647</v>
      </c>
      <c r="M111" s="82"/>
      <c r="N111" s="75"/>
      <c r="O111" s="75"/>
    </row>
    <row r="112" spans="1:21" ht="5.25" customHeight="1" x14ac:dyDescent="0.25">
      <c r="B112" s="299"/>
      <c r="C112" s="300"/>
      <c r="D112" s="130"/>
      <c r="E112" s="131"/>
      <c r="F112" s="131"/>
      <c r="G112" s="130"/>
      <c r="H112" s="131"/>
      <c r="I112" s="131"/>
      <c r="J112" s="130"/>
      <c r="K112" s="132"/>
      <c r="M112" s="130"/>
      <c r="N112" s="132"/>
    </row>
    <row r="113" spans="1:21" ht="17.399999999999999" x14ac:dyDescent="0.25">
      <c r="A113" s="308"/>
      <c r="B113" s="122"/>
      <c r="C113" s="242" t="s">
        <v>0</v>
      </c>
      <c r="D113" s="242"/>
      <c r="E113" s="242"/>
      <c r="F113" s="242"/>
      <c r="G113" s="242"/>
      <c r="H113" s="242"/>
      <c r="I113" s="242"/>
      <c r="J113" s="242"/>
      <c r="K113" s="251"/>
      <c r="L113" s="113"/>
      <c r="M113" s="113"/>
      <c r="N113" s="113"/>
      <c r="O113" s="113"/>
    </row>
    <row r="114" spans="1:21" ht="30" customHeight="1" x14ac:dyDescent="0.25">
      <c r="A114" s="308"/>
      <c r="B114" s="126"/>
      <c r="C114" s="95" t="s">
        <v>1</v>
      </c>
      <c r="D114" s="27">
        <v>2</v>
      </c>
      <c r="E114" s="163" t="s">
        <v>352</v>
      </c>
      <c r="F114" s="163" t="s">
        <v>314</v>
      </c>
      <c r="G114" s="77">
        <v>3</v>
      </c>
      <c r="H114" s="64" t="s">
        <v>444</v>
      </c>
      <c r="I114" s="59" t="s">
        <v>445</v>
      </c>
      <c r="J114" s="80">
        <v>3</v>
      </c>
      <c r="K114" s="73" t="s">
        <v>648</v>
      </c>
      <c r="L114" s="73" t="s">
        <v>445</v>
      </c>
      <c r="M114" s="82"/>
      <c r="N114" s="75"/>
      <c r="O114" s="75"/>
      <c r="R114" s="83">
        <f>COUNTIF(D114:D117,"1")</f>
        <v>0</v>
      </c>
      <c r="S114" s="83">
        <f>COUNTIF(G114:G117,"1")</f>
        <v>0</v>
      </c>
      <c r="T114" s="83">
        <f>COUNTIF(J114:J117,"1")</f>
        <v>0</v>
      </c>
      <c r="U114" s="83">
        <f>COUNTIF(M114:M117,"1")</f>
        <v>0</v>
      </c>
    </row>
    <row r="115" spans="1:21" ht="30" customHeight="1" x14ac:dyDescent="0.25">
      <c r="A115" s="308"/>
      <c r="B115" s="122"/>
      <c r="C115" s="94" t="s">
        <v>2</v>
      </c>
      <c r="D115" s="27">
        <v>4</v>
      </c>
      <c r="E115" s="163" t="s">
        <v>353</v>
      </c>
      <c r="F115" s="163" t="s">
        <v>423</v>
      </c>
      <c r="G115" s="77">
        <v>4</v>
      </c>
      <c r="H115" s="64" t="s">
        <v>425</v>
      </c>
      <c r="I115" s="59" t="s">
        <v>424</v>
      </c>
      <c r="J115" s="80">
        <v>4</v>
      </c>
      <c r="K115" s="73" t="s">
        <v>649</v>
      </c>
      <c r="L115" s="73" t="s">
        <v>650</v>
      </c>
      <c r="M115" s="82"/>
      <c r="N115" s="75"/>
      <c r="O115" s="75"/>
      <c r="R115" s="83">
        <f>COUNTIF(D114:D117,"2")</f>
        <v>1</v>
      </c>
      <c r="S115" s="83">
        <f>COUNTIF(G114:G117,"2")</f>
        <v>0</v>
      </c>
      <c r="T115" s="83">
        <f>COUNTIF(J114:J117,"2")</f>
        <v>0</v>
      </c>
      <c r="U115" s="83">
        <f>COUNTIF(M114:M117,"2")</f>
        <v>0</v>
      </c>
    </row>
    <row r="116" spans="1:21" ht="30" customHeight="1" x14ac:dyDescent="0.25">
      <c r="A116" s="308"/>
      <c r="B116" s="122"/>
      <c r="C116" s="94" t="s">
        <v>3</v>
      </c>
      <c r="D116" s="27">
        <v>4</v>
      </c>
      <c r="E116" s="163" t="s">
        <v>354</v>
      </c>
      <c r="F116" s="163" t="s">
        <v>315</v>
      </c>
      <c r="G116" s="77">
        <v>4</v>
      </c>
      <c r="H116" s="64" t="s">
        <v>446</v>
      </c>
      <c r="I116" s="59" t="s">
        <v>447</v>
      </c>
      <c r="J116" s="80">
        <v>4</v>
      </c>
      <c r="K116" s="73" t="s">
        <v>651</v>
      </c>
      <c r="L116" s="73" t="s">
        <v>447</v>
      </c>
      <c r="M116" s="82"/>
      <c r="N116" s="75"/>
      <c r="O116" s="75"/>
      <c r="R116" s="83">
        <f>COUNTIF(D114:D117,"3")</f>
        <v>0</v>
      </c>
      <c r="S116" s="83">
        <f>COUNTIF(G114:G117,"3")</f>
        <v>1</v>
      </c>
      <c r="T116" s="83">
        <f>COUNTIF(J114:J117,"3")</f>
        <v>1</v>
      </c>
      <c r="U116" s="83">
        <f>COUNTIF(M114:M117,"3")</f>
        <v>0</v>
      </c>
    </row>
    <row r="117" spans="1:21" ht="30" customHeight="1" x14ac:dyDescent="0.25">
      <c r="A117" s="308"/>
      <c r="B117" s="122"/>
      <c r="C117" s="94" t="s">
        <v>4</v>
      </c>
      <c r="D117" s="27">
        <v>4</v>
      </c>
      <c r="E117" s="163" t="s">
        <v>316</v>
      </c>
      <c r="F117" s="163" t="s">
        <v>317</v>
      </c>
      <c r="G117" s="77">
        <v>4</v>
      </c>
      <c r="H117" s="64" t="s">
        <v>449</v>
      </c>
      <c r="I117" s="59" t="s">
        <v>448</v>
      </c>
      <c r="J117" s="80">
        <v>4</v>
      </c>
      <c r="K117" s="73" t="s">
        <v>652</v>
      </c>
      <c r="L117" s="73" t="s">
        <v>448</v>
      </c>
      <c r="M117" s="82"/>
      <c r="N117" s="75"/>
      <c r="O117" s="75"/>
      <c r="R117" s="83">
        <f>COUNTIF(D114:D117,"4")</f>
        <v>3</v>
      </c>
      <c r="S117" s="83">
        <f>COUNTIF(G114:G117,"4")</f>
        <v>3</v>
      </c>
      <c r="T117" s="83">
        <f>COUNTIF(J114:J117,"4")</f>
        <v>3</v>
      </c>
      <c r="U117" s="83">
        <f>COUNTIF(M114:M117,"4")</f>
        <v>0</v>
      </c>
    </row>
    <row r="118" spans="1:21" ht="7.5" customHeight="1" x14ac:dyDescent="0.25">
      <c r="B118" s="240"/>
      <c r="C118" s="241"/>
      <c r="D118" s="130"/>
      <c r="E118" s="131"/>
      <c r="F118" s="131"/>
      <c r="G118" s="130"/>
      <c r="H118" s="131"/>
      <c r="I118" s="131"/>
      <c r="J118" s="116"/>
      <c r="K118" s="121"/>
      <c r="M118" s="116"/>
      <c r="N118" s="121"/>
    </row>
    <row r="119" spans="1:21" ht="15.75" customHeight="1" x14ac:dyDescent="0.25">
      <c r="B119" s="267" t="s">
        <v>24</v>
      </c>
      <c r="C119" s="268"/>
      <c r="D119" s="244" t="s">
        <v>292</v>
      </c>
      <c r="E119" s="245"/>
      <c r="F119" s="246"/>
      <c r="G119" s="281" t="s">
        <v>177</v>
      </c>
      <c r="H119" s="282"/>
      <c r="I119" s="283"/>
      <c r="J119" s="301" t="s">
        <v>178</v>
      </c>
      <c r="K119" s="301"/>
      <c r="L119" s="301"/>
      <c r="M119" s="247">
        <v>2026</v>
      </c>
      <c r="N119" s="247"/>
      <c r="O119" s="247"/>
    </row>
    <row r="120" spans="1:21" ht="15.75" customHeight="1" x14ac:dyDescent="0.25">
      <c r="B120" s="269"/>
      <c r="C120" s="270"/>
      <c r="D120" s="108" t="s">
        <v>34</v>
      </c>
      <c r="E120" s="109" t="s">
        <v>122</v>
      </c>
      <c r="F120" s="109"/>
      <c r="G120" s="108" t="s">
        <v>34</v>
      </c>
      <c r="H120" s="109" t="s">
        <v>122</v>
      </c>
      <c r="I120" s="109"/>
      <c r="J120" s="108" t="s">
        <v>34</v>
      </c>
      <c r="K120" s="109" t="s">
        <v>122</v>
      </c>
      <c r="L120" s="133" t="s">
        <v>125</v>
      </c>
      <c r="M120" s="108" t="s">
        <v>34</v>
      </c>
      <c r="N120" s="109" t="s">
        <v>122</v>
      </c>
      <c r="O120" s="133"/>
    </row>
    <row r="121" spans="1:21" ht="17.399999999999999" x14ac:dyDescent="0.3">
      <c r="A121" s="308"/>
      <c r="B121" s="125"/>
      <c r="C121" s="242" t="s">
        <v>5</v>
      </c>
      <c r="D121" s="242"/>
      <c r="E121" s="242"/>
      <c r="F121" s="242"/>
      <c r="G121" s="242"/>
      <c r="H121" s="242"/>
      <c r="I121" s="242"/>
      <c r="J121" s="242"/>
      <c r="K121" s="251"/>
      <c r="L121" s="113"/>
      <c r="M121" s="113"/>
      <c r="N121" s="113"/>
      <c r="O121" s="113"/>
    </row>
    <row r="122" spans="1:21" ht="39" customHeight="1" x14ac:dyDescent="0.25">
      <c r="A122" s="308"/>
      <c r="B122" s="129"/>
      <c r="C122" s="134" t="s">
        <v>6</v>
      </c>
      <c r="D122" s="27">
        <v>3</v>
      </c>
      <c r="E122" s="171" t="s">
        <v>233</v>
      </c>
      <c r="F122" s="171" t="s">
        <v>234</v>
      </c>
      <c r="G122" s="77">
        <v>3</v>
      </c>
      <c r="H122" s="59" t="s">
        <v>494</v>
      </c>
      <c r="I122" s="59" t="s">
        <v>512</v>
      </c>
      <c r="J122" s="80">
        <v>3</v>
      </c>
      <c r="K122" s="73" t="s">
        <v>653</v>
      </c>
      <c r="L122" s="73" t="s">
        <v>654</v>
      </c>
      <c r="M122" s="82"/>
      <c r="N122" s="75"/>
      <c r="O122" s="75"/>
      <c r="R122" s="83">
        <f>COUNTIF(D122:D125,"1")</f>
        <v>0</v>
      </c>
      <c r="S122" s="83">
        <f>COUNTIF(G122:G125,"1")</f>
        <v>1</v>
      </c>
      <c r="T122" s="83">
        <f>COUNTIF(J122:J125,"1")</f>
        <v>0</v>
      </c>
      <c r="U122" s="83">
        <f>COUNTIF(M122:M125,"1")</f>
        <v>0</v>
      </c>
    </row>
    <row r="123" spans="1:21" ht="30" customHeight="1" x14ac:dyDescent="0.25">
      <c r="A123" s="308"/>
      <c r="B123" s="126"/>
      <c r="C123" s="95" t="s">
        <v>7</v>
      </c>
      <c r="D123" s="27">
        <v>2</v>
      </c>
      <c r="E123" s="171" t="s">
        <v>235</v>
      </c>
      <c r="F123" s="171" t="s">
        <v>236</v>
      </c>
      <c r="G123" s="77">
        <v>1</v>
      </c>
      <c r="H123" s="64" t="s">
        <v>504</v>
      </c>
      <c r="I123" s="59" t="s">
        <v>242</v>
      </c>
      <c r="J123" s="80">
        <v>3</v>
      </c>
      <c r="K123" s="73" t="s">
        <v>655</v>
      </c>
      <c r="L123" s="73" t="s">
        <v>656</v>
      </c>
      <c r="M123" s="82"/>
      <c r="N123" s="75"/>
      <c r="O123" s="75"/>
      <c r="R123" s="83">
        <f>COUNTIF(D122:D125,"2")</f>
        <v>1</v>
      </c>
      <c r="S123" s="83">
        <f>COUNTIF(G122:G125,"2")</f>
        <v>0</v>
      </c>
      <c r="T123" s="83">
        <f>COUNTIF(J122:J125,"2")</f>
        <v>0</v>
      </c>
      <c r="U123" s="83">
        <f>COUNTIF(M122:M125,"2")</f>
        <v>0</v>
      </c>
    </row>
    <row r="124" spans="1:21" ht="30" customHeight="1" x14ac:dyDescent="0.25">
      <c r="A124" s="308"/>
      <c r="B124" s="122"/>
      <c r="C124" s="95" t="s">
        <v>8</v>
      </c>
      <c r="D124" s="27">
        <v>3</v>
      </c>
      <c r="E124" s="171" t="s">
        <v>355</v>
      </c>
      <c r="F124" s="171" t="s">
        <v>356</v>
      </c>
      <c r="G124" s="77">
        <v>3</v>
      </c>
      <c r="H124" s="64" t="s">
        <v>509</v>
      </c>
      <c r="I124" s="59" t="s">
        <v>507</v>
      </c>
      <c r="J124" s="80">
        <v>3</v>
      </c>
      <c r="K124" s="73" t="s">
        <v>657</v>
      </c>
      <c r="L124" s="73" t="s">
        <v>658</v>
      </c>
      <c r="M124" s="82"/>
      <c r="N124" s="75"/>
      <c r="O124" s="75"/>
      <c r="R124" s="83">
        <f>COUNTIF(D122:D125,"3")</f>
        <v>3</v>
      </c>
      <c r="S124" s="83">
        <f>COUNTIF(G122:G125,"3")</f>
        <v>3</v>
      </c>
      <c r="T124" s="83">
        <f>COUNTIF(J122:J125,"3")</f>
        <v>4</v>
      </c>
      <c r="U124" s="83">
        <f>COUNTIF(M122:M125,"3")</f>
        <v>0</v>
      </c>
    </row>
    <row r="125" spans="1:21" ht="30" customHeight="1" x14ac:dyDescent="0.25">
      <c r="A125" s="308"/>
      <c r="B125" s="122"/>
      <c r="C125" s="94" t="s">
        <v>9</v>
      </c>
      <c r="D125" s="27">
        <v>3</v>
      </c>
      <c r="E125" s="171" t="s">
        <v>357</v>
      </c>
      <c r="F125" s="171" t="s">
        <v>237</v>
      </c>
      <c r="G125" s="77">
        <v>3</v>
      </c>
      <c r="H125" s="64" t="s">
        <v>510</v>
      </c>
      <c r="I125" s="59" t="s">
        <v>508</v>
      </c>
      <c r="J125" s="80">
        <v>3</v>
      </c>
      <c r="K125" s="73" t="s">
        <v>659</v>
      </c>
      <c r="L125" s="73" t="s">
        <v>660</v>
      </c>
      <c r="M125" s="82"/>
      <c r="N125" s="75"/>
      <c r="O125" s="75"/>
      <c r="R125" s="83">
        <f>COUNTIF(D122:D125,"4")</f>
        <v>0</v>
      </c>
      <c r="S125" s="83">
        <f>COUNTIF(G122:G125,"4")</f>
        <v>0</v>
      </c>
      <c r="T125" s="83">
        <f>COUNTIF(J122:J125,"4")</f>
        <v>0</v>
      </c>
      <c r="U125" s="83">
        <f>COUNTIF(M122:M125,"4")</f>
        <v>0</v>
      </c>
    </row>
    <row r="126" spans="1:21" ht="8.25" customHeight="1" x14ac:dyDescent="0.25">
      <c r="B126" s="240"/>
      <c r="C126" s="241"/>
      <c r="D126" s="116"/>
      <c r="E126" s="121"/>
      <c r="G126" s="116"/>
      <c r="H126" s="117"/>
      <c r="I126" s="117"/>
      <c r="J126" s="116"/>
      <c r="K126" s="121"/>
      <c r="M126" s="116"/>
      <c r="N126" s="121"/>
    </row>
    <row r="127" spans="1:21" ht="17.399999999999999" x14ac:dyDescent="0.25">
      <c r="A127" s="308"/>
      <c r="B127" s="122"/>
      <c r="C127" s="242" t="s">
        <v>10</v>
      </c>
      <c r="D127" s="242"/>
      <c r="E127" s="242"/>
      <c r="F127" s="242"/>
      <c r="G127" s="242"/>
      <c r="H127" s="242"/>
      <c r="I127" s="242"/>
      <c r="J127" s="242"/>
      <c r="K127" s="251"/>
      <c r="L127" s="113"/>
      <c r="M127" s="113"/>
      <c r="N127" s="113"/>
      <c r="O127" s="113"/>
    </row>
    <row r="128" spans="1:21" ht="30" customHeight="1" x14ac:dyDescent="0.25">
      <c r="A128" s="308"/>
      <c r="B128" s="115"/>
      <c r="C128" s="102" t="s">
        <v>11</v>
      </c>
      <c r="D128" s="27">
        <v>4</v>
      </c>
      <c r="E128" s="171" t="s">
        <v>358</v>
      </c>
      <c r="F128" s="171" t="s">
        <v>238</v>
      </c>
      <c r="G128" s="77">
        <v>3</v>
      </c>
      <c r="H128" s="59" t="s">
        <v>511</v>
      </c>
      <c r="I128" s="59" t="s">
        <v>506</v>
      </c>
      <c r="J128" s="80">
        <v>3</v>
      </c>
      <c r="K128" s="73" t="s">
        <v>661</v>
      </c>
      <c r="L128" s="73" t="s">
        <v>506</v>
      </c>
      <c r="M128" s="82"/>
      <c r="N128" s="75"/>
      <c r="O128" s="75"/>
      <c r="R128" s="83">
        <f>COUNTIF(D128:D131,"1")</f>
        <v>1</v>
      </c>
      <c r="S128" s="83">
        <f>COUNTIF(G128:G131,"1")</f>
        <v>0</v>
      </c>
      <c r="T128" s="83">
        <f>COUNTIF(J128:J131,"1")</f>
        <v>0</v>
      </c>
      <c r="U128" s="83">
        <f>COUNTIF(M128:M131,"1")</f>
        <v>0</v>
      </c>
    </row>
    <row r="129" spans="1:21" ht="30" customHeight="1" x14ac:dyDescent="0.25">
      <c r="A129" s="308"/>
      <c r="B129" s="122"/>
      <c r="C129" s="94" t="s">
        <v>12</v>
      </c>
      <c r="D129" s="27">
        <v>4</v>
      </c>
      <c r="E129" s="171" t="s">
        <v>239</v>
      </c>
      <c r="F129" s="171" t="s">
        <v>240</v>
      </c>
      <c r="G129" s="77">
        <v>2</v>
      </c>
      <c r="H129" s="64" t="s">
        <v>456</v>
      </c>
      <c r="I129" s="59" t="s">
        <v>466</v>
      </c>
      <c r="J129" s="80">
        <v>3</v>
      </c>
      <c r="K129" s="73" t="s">
        <v>662</v>
      </c>
      <c r="L129" s="73" t="s">
        <v>663</v>
      </c>
      <c r="M129" s="82"/>
      <c r="N129" s="75"/>
      <c r="O129" s="75"/>
      <c r="R129" s="83">
        <f>COUNTIF(D128:D131,"2")</f>
        <v>0</v>
      </c>
      <c r="S129" s="83">
        <f>COUNTIF(G128:G131,"2")</f>
        <v>3</v>
      </c>
      <c r="T129" s="83">
        <f>COUNTIF(J128:J131,"2")</f>
        <v>0</v>
      </c>
      <c r="U129" s="83">
        <f>COUNTIF(M128:M131,"2")</f>
        <v>0</v>
      </c>
    </row>
    <row r="130" spans="1:21" ht="30" customHeight="1" x14ac:dyDescent="0.25">
      <c r="A130" s="308"/>
      <c r="B130" s="122"/>
      <c r="C130" s="94" t="s">
        <v>13</v>
      </c>
      <c r="D130" s="27">
        <v>1</v>
      </c>
      <c r="E130" s="171" t="s">
        <v>241</v>
      </c>
      <c r="F130" s="171" t="s">
        <v>242</v>
      </c>
      <c r="G130" s="77">
        <v>2</v>
      </c>
      <c r="H130" s="64" t="s">
        <v>455</v>
      </c>
      <c r="I130" s="59" t="s">
        <v>242</v>
      </c>
      <c r="J130" s="80">
        <v>3</v>
      </c>
      <c r="K130" s="73" t="s">
        <v>664</v>
      </c>
      <c r="L130" s="73" t="s">
        <v>665</v>
      </c>
      <c r="M130" s="82"/>
      <c r="N130" s="75"/>
      <c r="O130" s="75"/>
      <c r="R130" s="83">
        <f>COUNTIF(D128:D131,"3")</f>
        <v>0</v>
      </c>
      <c r="S130" s="83">
        <f>COUNTIF(G128:G131,"3")</f>
        <v>1</v>
      </c>
      <c r="T130" s="83">
        <f>COUNTIF(J128:J131,"3")</f>
        <v>4</v>
      </c>
      <c r="U130" s="83">
        <f>COUNTIF(M128:M131,"3")</f>
        <v>0</v>
      </c>
    </row>
    <row r="131" spans="1:21" ht="30" customHeight="1" x14ac:dyDescent="0.25">
      <c r="A131" s="308"/>
      <c r="B131" s="122"/>
      <c r="C131" s="94" t="s">
        <v>14</v>
      </c>
      <c r="D131" s="27">
        <v>4</v>
      </c>
      <c r="E131" s="171" t="s">
        <v>243</v>
      </c>
      <c r="F131" s="171" t="s">
        <v>244</v>
      </c>
      <c r="G131" s="77">
        <v>2</v>
      </c>
      <c r="H131" s="64" t="s">
        <v>453</v>
      </c>
      <c r="I131" s="59" t="s">
        <v>454</v>
      </c>
      <c r="J131" s="80">
        <v>3</v>
      </c>
      <c r="K131" s="73" t="s">
        <v>666</v>
      </c>
      <c r="L131" s="73" t="s">
        <v>667</v>
      </c>
      <c r="M131" s="82"/>
      <c r="N131" s="75"/>
      <c r="O131" s="75"/>
      <c r="R131" s="83">
        <f>COUNTIF(D128:D131,"4")</f>
        <v>3</v>
      </c>
      <c r="S131" s="83">
        <f>COUNTIF(G128:G131,"4")</f>
        <v>0</v>
      </c>
      <c r="T131" s="83">
        <f>COUNTIF(J128:J131,"4")</f>
        <v>0</v>
      </c>
      <c r="U131" s="83">
        <f>COUNTIF(M128:M131,"4")</f>
        <v>0</v>
      </c>
    </row>
    <row r="132" spans="1:21" ht="9" customHeight="1" x14ac:dyDescent="0.25">
      <c r="B132" s="240"/>
      <c r="C132" s="241"/>
      <c r="D132" s="116"/>
      <c r="E132" s="162"/>
      <c r="F132" s="162"/>
      <c r="G132" s="116"/>
      <c r="H132" s="117"/>
      <c r="I132" s="117"/>
      <c r="J132" s="116"/>
      <c r="K132" s="121"/>
      <c r="M132" s="116"/>
      <c r="N132" s="121"/>
    </row>
    <row r="133" spans="1:21" ht="17.399999999999999" x14ac:dyDescent="0.25">
      <c r="A133" s="308"/>
      <c r="B133" s="122"/>
      <c r="C133" s="242" t="s">
        <v>15</v>
      </c>
      <c r="D133" s="242"/>
      <c r="E133" s="242"/>
      <c r="F133" s="242"/>
      <c r="G133" s="242"/>
      <c r="H133" s="242"/>
      <c r="I133" s="242"/>
      <c r="J133" s="242"/>
      <c r="K133" s="251"/>
      <c r="L133" s="113"/>
      <c r="M133" s="113"/>
      <c r="N133" s="113"/>
      <c r="O133" s="113"/>
    </row>
    <row r="134" spans="1:21" ht="30" customHeight="1" x14ac:dyDescent="0.25">
      <c r="A134" s="308"/>
      <c r="B134" s="115"/>
      <c r="C134" s="102" t="s">
        <v>16</v>
      </c>
      <c r="D134" s="27">
        <v>4</v>
      </c>
      <c r="E134" s="171" t="s">
        <v>245</v>
      </c>
      <c r="F134" s="171" t="s">
        <v>246</v>
      </c>
      <c r="G134" s="77">
        <v>4</v>
      </c>
      <c r="H134" s="59" t="s">
        <v>438</v>
      </c>
      <c r="I134" s="59" t="s">
        <v>440</v>
      </c>
      <c r="J134" s="80">
        <v>4</v>
      </c>
      <c r="K134" s="73" t="s">
        <v>668</v>
      </c>
      <c r="L134" s="73" t="s">
        <v>669</v>
      </c>
      <c r="M134" s="82"/>
      <c r="N134" s="75"/>
      <c r="O134" s="75"/>
      <c r="R134" s="83">
        <f>COUNTIF(D134:D136,"1")</f>
        <v>1</v>
      </c>
      <c r="S134" s="83">
        <f>COUNTIF(G134:G136,"1")</f>
        <v>1</v>
      </c>
      <c r="T134" s="83">
        <f>COUNTIF(J134:J136,"1")</f>
        <v>0</v>
      </c>
      <c r="U134" s="83">
        <f>COUNTIF(M134:M136,"1")</f>
        <v>0</v>
      </c>
    </row>
    <row r="135" spans="1:21" ht="30" customHeight="1" x14ac:dyDescent="0.25">
      <c r="A135" s="308"/>
      <c r="B135" s="122"/>
      <c r="C135" s="94" t="s">
        <v>17</v>
      </c>
      <c r="D135" s="27">
        <v>1</v>
      </c>
      <c r="E135" s="171" t="s">
        <v>247</v>
      </c>
      <c r="F135" s="171" t="s">
        <v>248</v>
      </c>
      <c r="G135" s="77">
        <v>1</v>
      </c>
      <c r="H135" s="64" t="s">
        <v>409</v>
      </c>
      <c r="I135" s="59" t="s">
        <v>410</v>
      </c>
      <c r="J135" s="80">
        <v>3</v>
      </c>
      <c r="K135" s="73" t="s">
        <v>670</v>
      </c>
      <c r="L135" s="73" t="s">
        <v>410</v>
      </c>
      <c r="M135" s="82"/>
      <c r="N135" s="75"/>
      <c r="O135" s="75"/>
      <c r="R135" s="83">
        <f>COUNTIF(D134:D136,"2")</f>
        <v>0</v>
      </c>
      <c r="S135" s="83">
        <f>COUNTIF(G134:G136,"2")</f>
        <v>0</v>
      </c>
      <c r="T135" s="83">
        <f>COUNTIF(J134:J136,"2")</f>
        <v>0</v>
      </c>
      <c r="U135" s="83">
        <f>COUNTIF(M134:M136,"2")</f>
        <v>0</v>
      </c>
    </row>
    <row r="136" spans="1:21" ht="30" customHeight="1" x14ac:dyDescent="0.25">
      <c r="A136" s="308"/>
      <c r="B136" s="122"/>
      <c r="C136" s="94" t="s">
        <v>18</v>
      </c>
      <c r="D136" s="27">
        <v>4</v>
      </c>
      <c r="E136" s="171" t="s">
        <v>249</v>
      </c>
      <c r="F136" s="171" t="s">
        <v>250</v>
      </c>
      <c r="G136" s="77">
        <v>4</v>
      </c>
      <c r="H136" s="64" t="s">
        <v>408</v>
      </c>
      <c r="I136" s="59" t="s">
        <v>411</v>
      </c>
      <c r="J136" s="80">
        <v>3</v>
      </c>
      <c r="K136" s="73" t="s">
        <v>671</v>
      </c>
      <c r="L136" s="73" t="s">
        <v>672</v>
      </c>
      <c r="M136" s="82"/>
      <c r="N136" s="75"/>
      <c r="O136" s="75"/>
      <c r="R136" s="83">
        <f>COUNTIF(D134:D136,"3")</f>
        <v>0</v>
      </c>
      <c r="S136" s="83">
        <f>COUNTIF(G134:G136,"3")</f>
        <v>0</v>
      </c>
      <c r="T136" s="83">
        <f>COUNTIF(J134:J136,"3")</f>
        <v>2</v>
      </c>
      <c r="U136" s="83">
        <f>COUNTIF(M134:M136,"3")</f>
        <v>0</v>
      </c>
    </row>
    <row r="137" spans="1:21" ht="9" customHeight="1" x14ac:dyDescent="0.25">
      <c r="B137" s="240"/>
      <c r="C137" s="241"/>
      <c r="D137" s="116"/>
      <c r="E137" s="117"/>
      <c r="F137" s="117"/>
      <c r="G137" s="116"/>
      <c r="H137" s="117"/>
      <c r="I137" s="117"/>
      <c r="J137" s="116"/>
      <c r="K137" s="121"/>
      <c r="M137" s="116"/>
      <c r="N137" s="121"/>
      <c r="R137" s="83">
        <f>COUNTIF(D134:D136,"4")</f>
        <v>2</v>
      </c>
      <c r="S137" s="83">
        <f>COUNTIF(G134:G136,"4")</f>
        <v>2</v>
      </c>
      <c r="T137" s="83">
        <f>COUNTIF(J134:J136,"4")</f>
        <v>1</v>
      </c>
    </row>
    <row r="138" spans="1:21" ht="17.399999999999999" x14ac:dyDescent="0.25">
      <c r="A138" s="308"/>
      <c r="B138" s="122"/>
      <c r="C138" s="242" t="s">
        <v>19</v>
      </c>
      <c r="D138" s="242"/>
      <c r="E138" s="242"/>
      <c r="F138" s="242"/>
      <c r="G138" s="242"/>
      <c r="H138" s="242"/>
      <c r="I138" s="242"/>
      <c r="J138" s="242"/>
      <c r="K138" s="251"/>
      <c r="L138" s="113"/>
      <c r="M138" s="113"/>
      <c r="N138" s="113"/>
      <c r="O138" s="113"/>
    </row>
    <row r="139" spans="1:21" ht="30" customHeight="1" x14ac:dyDescent="0.25">
      <c r="A139" s="308"/>
      <c r="B139" s="115"/>
      <c r="C139" s="102" t="s">
        <v>20</v>
      </c>
      <c r="D139" s="27">
        <v>1</v>
      </c>
      <c r="E139" s="171" t="s">
        <v>374</v>
      </c>
      <c r="F139" s="171" t="s">
        <v>251</v>
      </c>
      <c r="G139" s="77">
        <v>1</v>
      </c>
      <c r="H139" s="59" t="s">
        <v>441</v>
      </c>
      <c r="I139" s="59" t="s">
        <v>442</v>
      </c>
      <c r="J139" s="80">
        <v>2</v>
      </c>
      <c r="K139" s="73" t="s">
        <v>673</v>
      </c>
      <c r="L139" s="73" t="s">
        <v>674</v>
      </c>
      <c r="M139" s="82"/>
      <c r="N139" s="75"/>
      <c r="O139" s="75"/>
      <c r="P139" s="135"/>
      <c r="Q139" s="135"/>
      <c r="R139" s="83">
        <f>COUNTIF(D139:D141,"1")</f>
        <v>2</v>
      </c>
      <c r="S139" s="83">
        <f>COUNTIF(G139:G141,"1")</f>
        <v>2</v>
      </c>
      <c r="T139" s="83">
        <f>COUNTIF(J139:J141,"1")</f>
        <v>0</v>
      </c>
      <c r="U139" s="83">
        <f>COUNTIF(M139:M141,"1")</f>
        <v>0</v>
      </c>
    </row>
    <row r="140" spans="1:21" ht="30" customHeight="1" x14ac:dyDescent="0.25">
      <c r="A140" s="308"/>
      <c r="B140" s="122"/>
      <c r="C140" s="94" t="s">
        <v>21</v>
      </c>
      <c r="D140" s="27">
        <v>3</v>
      </c>
      <c r="E140" s="171" t="s">
        <v>252</v>
      </c>
      <c r="F140" s="171" t="s">
        <v>253</v>
      </c>
      <c r="G140" s="77">
        <v>3</v>
      </c>
      <c r="H140" s="64" t="s">
        <v>502</v>
      </c>
      <c r="I140" s="59" t="s">
        <v>503</v>
      </c>
      <c r="J140" s="80">
        <v>2</v>
      </c>
      <c r="K140" s="73" t="s">
        <v>675</v>
      </c>
      <c r="L140" s="73" t="s">
        <v>676</v>
      </c>
      <c r="M140" s="82"/>
      <c r="N140" s="75"/>
      <c r="O140" s="75"/>
      <c r="P140" s="135"/>
      <c r="Q140" s="135"/>
      <c r="R140" s="83">
        <f>COUNTIF(D139:D141,"2")</f>
        <v>0</v>
      </c>
      <c r="S140" s="83">
        <f>COUNTIF(G139:G141,"2")</f>
        <v>0</v>
      </c>
      <c r="T140" s="83">
        <f>COUNTIF(J139:J141,"2")</f>
        <v>3</v>
      </c>
      <c r="U140" s="83">
        <f>COUNTIF(M139:M141,"2")</f>
        <v>0</v>
      </c>
    </row>
    <row r="141" spans="1:21" ht="30" customHeight="1" x14ac:dyDescent="0.25">
      <c r="A141" s="308"/>
      <c r="B141" s="122"/>
      <c r="C141" s="94" t="s">
        <v>22</v>
      </c>
      <c r="D141" s="27">
        <v>1</v>
      </c>
      <c r="E141" s="171" t="s">
        <v>254</v>
      </c>
      <c r="F141" s="171" t="s">
        <v>242</v>
      </c>
      <c r="G141" s="77">
        <v>1</v>
      </c>
      <c r="H141" s="64" t="s">
        <v>443</v>
      </c>
      <c r="I141" s="59" t="s">
        <v>242</v>
      </c>
      <c r="J141" s="80">
        <v>2</v>
      </c>
      <c r="K141" s="73" t="s">
        <v>677</v>
      </c>
      <c r="L141" s="73" t="s">
        <v>678</v>
      </c>
      <c r="M141" s="82"/>
      <c r="N141" s="75"/>
      <c r="O141" s="75"/>
      <c r="P141" s="135"/>
      <c r="Q141" s="135"/>
      <c r="R141" s="83">
        <f>COUNTIF(D139:D141,"3")</f>
        <v>1</v>
      </c>
      <c r="S141" s="83">
        <f>COUNTIF(G139:G141,"3")</f>
        <v>1</v>
      </c>
      <c r="T141" s="83">
        <f>COUNTIF(J139:J141,"3")</f>
        <v>0</v>
      </c>
      <c r="U141" s="83">
        <f>COUNTIF(M139:M141,"3")</f>
        <v>0</v>
      </c>
    </row>
    <row r="142" spans="1:21" x14ac:dyDescent="0.25">
      <c r="R142" s="83">
        <f>COUNTIF(D139:D141,"4")</f>
        <v>0</v>
      </c>
      <c r="S142" s="83">
        <f>COUNTIF(G139:G141,"4")</f>
        <v>0</v>
      </c>
      <c r="T142" s="83">
        <f>COUNTIF(J139:J141,"4")</f>
        <v>0</v>
      </c>
    </row>
    <row r="65530" spans="2:6" x14ac:dyDescent="0.25">
      <c r="B65530" s="298" t="s">
        <v>29</v>
      </c>
      <c r="C65530" s="298"/>
      <c r="D65530" s="298"/>
      <c r="E65530" s="298"/>
      <c r="F65530" s="96"/>
    </row>
    <row r="65531" spans="2:6" x14ac:dyDescent="0.25">
      <c r="B65531" s="297" t="s">
        <v>30</v>
      </c>
      <c r="C65531" s="297"/>
      <c r="D65531" s="297"/>
      <c r="E65531" s="297"/>
      <c r="F65531" s="137"/>
    </row>
    <row r="65532" spans="2:6" x14ac:dyDescent="0.25">
      <c r="B65532" s="297" t="s">
        <v>31</v>
      </c>
      <c r="C65532" s="297"/>
      <c r="D65532" s="297"/>
      <c r="E65532" s="297"/>
      <c r="F65532" s="137"/>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300-000000000000}">
      <formula1>$Q$2:$Q$5</formula1>
    </dataValidation>
  </dataValidations>
  <hyperlinks>
    <hyperlink ref="B65532" r:id="rId1" xr:uid="{00000000-0004-0000-0300-000000000000}"/>
    <hyperlink ref="B65531" r:id="rId2" xr:uid="{00000000-0004-0000-03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B1:V65497"/>
  <sheetViews>
    <sheetView showGridLines="0" topLeftCell="A29" zoomScale="80" zoomScaleNormal="80" workbookViewId="0">
      <selection activeCell="B36" sqref="B36:U36"/>
    </sheetView>
  </sheetViews>
  <sheetFormatPr baseColWidth="10" defaultColWidth="11.44140625" defaultRowHeight="16.2" x14ac:dyDescent="0.3"/>
  <cols>
    <col min="1" max="1" width="1.44140625" style="138" customWidth="1"/>
    <col min="2" max="2" width="34.6640625" style="138" customWidth="1"/>
    <col min="3" max="6" width="7.6640625" style="138" customWidth="1"/>
    <col min="7" max="7" width="1.6640625" style="138" customWidth="1"/>
    <col min="8" max="11" width="7.6640625" style="138" customWidth="1"/>
    <col min="12" max="12" width="1.6640625" style="138" customWidth="1"/>
    <col min="13" max="16" width="7.6640625" style="138" customWidth="1"/>
    <col min="17" max="17" width="2.109375" style="138" customWidth="1"/>
    <col min="18" max="21" width="7.6640625" style="138" customWidth="1"/>
    <col min="22" max="27" width="11.44140625" style="138"/>
    <col min="28" max="28" width="2" style="138" customWidth="1"/>
    <col min="29" max="33" width="11.44140625" style="138"/>
    <col min="34" max="34" width="1.88671875" style="138" customWidth="1"/>
    <col min="35" max="16384" width="11.44140625" style="138"/>
  </cols>
  <sheetData>
    <row r="1" spans="2:22" ht="6" customHeight="1" x14ac:dyDescent="0.3"/>
    <row r="2" spans="2:22" ht="22.5" customHeight="1" x14ac:dyDescent="0.3">
      <c r="B2" s="329" t="s">
        <v>27</v>
      </c>
      <c r="C2" s="328" t="s">
        <v>176</v>
      </c>
      <c r="D2" s="328"/>
      <c r="E2" s="328"/>
      <c r="F2" s="328"/>
      <c r="G2" s="139"/>
      <c r="H2" s="326" t="s">
        <v>177</v>
      </c>
      <c r="I2" s="326"/>
      <c r="J2" s="326"/>
      <c r="K2" s="326"/>
      <c r="L2" s="139"/>
      <c r="M2" s="327" t="s">
        <v>178</v>
      </c>
      <c r="N2" s="327"/>
      <c r="O2" s="327"/>
      <c r="P2" s="327"/>
      <c r="Q2" s="140"/>
      <c r="R2" s="335" t="s">
        <v>179</v>
      </c>
      <c r="S2" s="335"/>
      <c r="T2" s="335"/>
      <c r="U2" s="335"/>
      <c r="V2" s="325"/>
    </row>
    <row r="3" spans="2:22" ht="24.75" customHeight="1" thickBot="1" x14ac:dyDescent="0.35">
      <c r="B3" s="330"/>
      <c r="C3" s="141">
        <v>1</v>
      </c>
      <c r="D3" s="141">
        <v>2</v>
      </c>
      <c r="E3" s="142">
        <v>3</v>
      </c>
      <c r="F3" s="143">
        <v>4</v>
      </c>
      <c r="G3" s="333"/>
      <c r="H3" s="141">
        <v>1</v>
      </c>
      <c r="I3" s="141">
        <v>2</v>
      </c>
      <c r="J3" s="142">
        <v>3</v>
      </c>
      <c r="K3" s="143">
        <v>4</v>
      </c>
      <c r="L3" s="331"/>
      <c r="M3" s="141">
        <v>1</v>
      </c>
      <c r="N3" s="141">
        <v>2</v>
      </c>
      <c r="O3" s="142">
        <v>3</v>
      </c>
      <c r="P3" s="143">
        <v>4</v>
      </c>
      <c r="Q3" s="140"/>
      <c r="R3" s="141">
        <v>1</v>
      </c>
      <c r="S3" s="141">
        <v>2</v>
      </c>
      <c r="T3" s="142">
        <v>3</v>
      </c>
      <c r="U3" s="143">
        <v>4</v>
      </c>
      <c r="V3" s="325"/>
    </row>
    <row r="4" spans="2:22" ht="38.1" customHeight="1" thickTop="1" thickBot="1" x14ac:dyDescent="0.35">
      <c r="B4" s="144" t="s">
        <v>73</v>
      </c>
      <c r="C4" s="145">
        <f>Autoevaluación!R7/SUM(Autoevaluación!R7:R10)</f>
        <v>0</v>
      </c>
      <c r="D4" s="146">
        <f>Autoevaluación!R8/SUM(Autoevaluación!R7:R10)</f>
        <v>0</v>
      </c>
      <c r="E4" s="146">
        <f>Autoevaluación!R9/SUM(Autoevaluación!R7:R10)</f>
        <v>0.25</v>
      </c>
      <c r="F4" s="146">
        <f>Autoevaluación!R10/SUM(Autoevaluación!R7:R10)</f>
        <v>0.75</v>
      </c>
      <c r="G4" s="334"/>
      <c r="H4" s="146">
        <f>Autoevaluación!S7/SUM(Autoevaluación!S7:S10)</f>
        <v>0</v>
      </c>
      <c r="I4" s="146">
        <f>Autoevaluación!S8/SUM(Autoevaluación!S7:S10)</f>
        <v>0</v>
      </c>
      <c r="J4" s="146">
        <f>Autoevaluación!S9/SUM(Autoevaluación!S7:S10)</f>
        <v>0.25</v>
      </c>
      <c r="K4" s="146">
        <f>Autoevaluación!S10/SUM(Autoevaluación!S7:S10)</f>
        <v>0.75</v>
      </c>
      <c r="L4" s="332"/>
      <c r="M4" s="146">
        <f>Autoevaluación!T7/SUM(Autoevaluación!T7:T10)</f>
        <v>0</v>
      </c>
      <c r="N4" s="146">
        <f>Autoevaluación!T8/SUM(Autoevaluación!T7:T10)</f>
        <v>0</v>
      </c>
      <c r="O4" s="146">
        <f>Autoevaluación!T9/SUM(Autoevaluación!T7:T10)</f>
        <v>0.25</v>
      </c>
      <c r="P4" s="146">
        <f>Autoevaluación!T10/SUM(Autoevaluación!T7:T10)</f>
        <v>0.75</v>
      </c>
      <c r="Q4" s="147"/>
      <c r="R4" s="146" t="e">
        <f>Autoevaluación!U7/SUM(Autoevaluación!U7:U10)</f>
        <v>#DIV/0!</v>
      </c>
      <c r="S4" s="146" t="e">
        <f>Autoevaluación!U8/SUM(Autoevaluación!U7:U10)</f>
        <v>#DIV/0!</v>
      </c>
      <c r="T4" s="146" t="e">
        <f>Autoevaluación!U9/SUM(Autoevaluación!U7:U10)</f>
        <v>#DIV/0!</v>
      </c>
      <c r="U4" s="146" t="e">
        <f>Autoevaluación!U10/SUM(Autoevaluación!U7:U10)</f>
        <v>#DIV/0!</v>
      </c>
    </row>
    <row r="5" spans="2:22" ht="38.1" customHeight="1" thickTop="1" thickBot="1" x14ac:dyDescent="0.35">
      <c r="B5" s="144" t="s">
        <v>72</v>
      </c>
      <c r="C5" s="145">
        <f>Autoevaluación!R13/SUM(Autoevaluación!R13:R16)</f>
        <v>0</v>
      </c>
      <c r="D5" s="146">
        <f>Autoevaluación!R14/SUM(Autoevaluación!R13:R16)</f>
        <v>0</v>
      </c>
      <c r="E5" s="146">
        <f>Autoevaluación!R15/SUM(Autoevaluación!R13:R16)</f>
        <v>0</v>
      </c>
      <c r="F5" s="146">
        <f>Autoevaluación!R16/SUM(Autoevaluación!R13:R16)</f>
        <v>1</v>
      </c>
      <c r="G5" s="334"/>
      <c r="H5" s="146">
        <f>Autoevaluación!S13/SUM(Autoevaluación!S13:S16)</f>
        <v>0</v>
      </c>
      <c r="I5" s="146">
        <f>Autoevaluación!S14/SUM(Autoevaluación!S13:S16)</f>
        <v>0</v>
      </c>
      <c r="J5" s="146">
        <f>Autoevaluación!S15/SUM(Autoevaluación!S13:S16)</f>
        <v>0</v>
      </c>
      <c r="K5" s="146">
        <f>Autoevaluación!S16/SUM(Autoevaluación!S13:S16)</f>
        <v>1</v>
      </c>
      <c r="L5" s="332"/>
      <c r="M5" s="146">
        <f>Autoevaluación!T13/SUM(Autoevaluación!T13:T16)</f>
        <v>0</v>
      </c>
      <c r="N5" s="146">
        <f>Autoevaluación!T14/SUM(Autoevaluación!T13:T16)</f>
        <v>0</v>
      </c>
      <c r="O5" s="146">
        <f>Autoevaluación!T15/SUM(Autoevaluación!T13:T16)</f>
        <v>0.2</v>
      </c>
      <c r="P5" s="146">
        <f>Autoevaluación!T16/SUM(Autoevaluación!T13:T16)</f>
        <v>0.8</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row>
    <row r="6" spans="2:22" ht="38.1" customHeight="1" thickTop="1" thickBot="1" x14ac:dyDescent="0.35">
      <c r="B6" s="144" t="s">
        <v>43</v>
      </c>
      <c r="C6" s="145">
        <f>Autoevaluación!R20/SUM(Autoevaluación!R20:R23)</f>
        <v>0.25</v>
      </c>
      <c r="D6" s="146">
        <f>Autoevaluación!R21/SUM(Autoevaluación!R20:R23)</f>
        <v>0.25</v>
      </c>
      <c r="E6" s="146">
        <f>Autoevaluación!R22/SUM(Autoevaluación!R20:R23)</f>
        <v>0.25</v>
      </c>
      <c r="F6" s="146">
        <f>Autoevaluación!R23/SUM(Autoevaluación!R20:R23)</f>
        <v>0.25</v>
      </c>
      <c r="G6" s="334"/>
      <c r="H6" s="146">
        <f>Autoevaluación!S20/SUM(Autoevaluación!S20:S23)</f>
        <v>0.25</v>
      </c>
      <c r="I6" s="146">
        <f>Autoevaluación!S21/SUM(Autoevaluación!S20:S23)</f>
        <v>0.25</v>
      </c>
      <c r="J6" s="146">
        <f>Autoevaluación!S20/SUM(Autoevaluación!S20:S23)</f>
        <v>0.25</v>
      </c>
      <c r="K6" s="146">
        <f>Autoevaluación!S23/SUM(Autoevaluación!S20:S23)</f>
        <v>0.25</v>
      </c>
      <c r="L6" s="332"/>
      <c r="M6" s="146">
        <f>Autoevaluación!T20/SUM(Autoevaluación!T20:T23)</f>
        <v>0.25</v>
      </c>
      <c r="N6" s="146">
        <f>Autoevaluación!T21/SUM(Autoevaluación!T20:T23)</f>
        <v>0.25</v>
      </c>
      <c r="O6" s="146">
        <f>Autoevaluación!T22/SUM(Autoevaluación!T20:T23)</f>
        <v>0.375</v>
      </c>
      <c r="P6" s="146">
        <f>Autoevaluación!T23/SUM(Autoevaluación!T20:T23)</f>
        <v>0.125</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row>
    <row r="7" spans="2:22" ht="38.1" customHeight="1" thickTop="1" thickBot="1" x14ac:dyDescent="0.35">
      <c r="B7" s="144" t="s">
        <v>52</v>
      </c>
      <c r="C7" s="145">
        <f>Autoevaluación!R30/SUM(Autoevaluación!R30:R33)</f>
        <v>0</v>
      </c>
      <c r="D7" s="146">
        <f>Autoevaluación!R31/SUM(Autoevaluación!R30:R33)</f>
        <v>0</v>
      </c>
      <c r="E7" s="146">
        <f>Autoevaluación!R32/SUM(Autoevaluación!R30:R33)</f>
        <v>0.25</v>
      </c>
      <c r="F7" s="146">
        <f>Autoevaluación!R33/SUM(Autoevaluación!R30:R33)</f>
        <v>0.75</v>
      </c>
      <c r="G7" s="334"/>
      <c r="H7" s="146">
        <f>Autoevaluación!S30/SUM(Autoevaluación!S30:S33)</f>
        <v>0</v>
      </c>
      <c r="I7" s="146">
        <f>Autoevaluación!S31/SUM(Autoevaluación!S30:S33)</f>
        <v>0</v>
      </c>
      <c r="J7" s="146">
        <f>Autoevaluación!S32/SUM(Autoevaluación!S30:S33)</f>
        <v>0.5</v>
      </c>
      <c r="K7" s="146">
        <f>Autoevaluación!S33/SUM(Autoevaluación!S30:S33)</f>
        <v>0.5</v>
      </c>
      <c r="L7" s="332"/>
      <c r="M7" s="146">
        <f>Autoevaluación!T30/SUM(Autoevaluación!T30:T33)</f>
        <v>0</v>
      </c>
      <c r="N7" s="146">
        <f>Autoevaluación!T31/SUM(Autoevaluación!T30:T33)</f>
        <v>0</v>
      </c>
      <c r="O7" s="146">
        <f>Autoevaluación!T32/SUM(Autoevaluación!T30:T33)</f>
        <v>0</v>
      </c>
      <c r="P7" s="146">
        <f>Autoevaluación!T33/SUM(Autoevaluación!T30:T33)</f>
        <v>1</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row>
    <row r="8" spans="2:22" ht="38.1" customHeight="1" thickTop="1" thickBot="1" x14ac:dyDescent="0.35">
      <c r="B8" s="144" t="s">
        <v>57</v>
      </c>
      <c r="C8" s="145">
        <f>Autoevaluación!R36/SUM(Autoevaluación!R36:R39)</f>
        <v>0</v>
      </c>
      <c r="D8" s="146">
        <f>Autoevaluación!R37/SUM(Autoevaluación!R36:R39)</f>
        <v>0</v>
      </c>
      <c r="E8" s="146">
        <f>Autoevaluación!R38/SUM(Autoevaluación!R36:R39)</f>
        <v>0.55555555555555558</v>
      </c>
      <c r="F8" s="146">
        <f>Autoevaluación!R39/SUM(Autoevaluación!R36:R39)</f>
        <v>0.44444444444444442</v>
      </c>
      <c r="G8" s="334"/>
      <c r="H8" s="146">
        <f>Autoevaluación!S36/SUM(Autoevaluación!S36:S39)</f>
        <v>0</v>
      </c>
      <c r="I8" s="146">
        <f>Autoevaluación!S37/SUM(Autoevaluación!S36:S39)</f>
        <v>0.1111111111111111</v>
      </c>
      <c r="J8" s="146">
        <f>Autoevaluación!S38/SUM(Autoevaluación!S36:S39)</f>
        <v>0.88888888888888884</v>
      </c>
      <c r="K8" s="146">
        <f>Autoevaluación!S39/SUM(Autoevaluación!S36:S39)</f>
        <v>0</v>
      </c>
      <c r="L8" s="332"/>
      <c r="M8" s="146">
        <f>Autoevaluación!T36/SUM(Autoevaluación!T36:T39)</f>
        <v>0</v>
      </c>
      <c r="N8" s="146">
        <f>Autoevaluación!T37/SUM(Autoevaluación!T36:T39)</f>
        <v>0.22222222222222221</v>
      </c>
      <c r="O8" s="146">
        <f>Autoevaluación!T38/SUM(Autoevaluación!T36:T39)</f>
        <v>0.77777777777777779</v>
      </c>
      <c r="P8" s="146">
        <f>Autoevaluación!T39/SUM(Autoevaluación!T36:T39)</f>
        <v>0</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row>
    <row r="9" spans="2:22" ht="38.1" customHeight="1" thickTop="1" thickBot="1" x14ac:dyDescent="0.35">
      <c r="B9" s="144" t="s">
        <v>67</v>
      </c>
      <c r="C9" s="145">
        <f>Autoevaluación!R47/SUM(Autoevaluación!R47:R50)</f>
        <v>0</v>
      </c>
      <c r="D9" s="146">
        <f>Autoevaluación!R48/SUM(Autoevaluación!R47:R50)</f>
        <v>0</v>
      </c>
      <c r="E9" s="146">
        <f>Autoevaluación!R49/SUM(Autoevaluación!R47:R50)</f>
        <v>0.75</v>
      </c>
      <c r="F9" s="146">
        <f>Autoevaluación!R50/SUM(Autoevaluación!R47:R50)</f>
        <v>0.25</v>
      </c>
      <c r="G9" s="334"/>
      <c r="H9" s="146">
        <f>Autoevaluación!S47/SUM(Autoevaluación!S47:S50)</f>
        <v>0</v>
      </c>
      <c r="I9" s="146">
        <f>Autoevaluación!S48/SUM(Autoevaluación!S47:S50)</f>
        <v>0</v>
      </c>
      <c r="J9" s="146">
        <f>Autoevaluación!S49/SUM(Autoevaluación!S47:S50)</f>
        <v>0.75</v>
      </c>
      <c r="K9" s="146">
        <f>Autoevaluación!S50/SUM(Autoevaluación!S47:S50)</f>
        <v>0.25</v>
      </c>
      <c r="L9" s="332"/>
      <c r="M9" s="146">
        <f>Autoevaluación!T47/SUM(Autoevaluación!T47:T50)</f>
        <v>0</v>
      </c>
      <c r="N9" s="146">
        <f>Autoevaluación!T48/SUM(Autoevaluación!T47:T50)</f>
        <v>0</v>
      </c>
      <c r="O9" s="146">
        <f>Autoevaluación!T49/SUM(Autoevaluación!T47:T50)</f>
        <v>0.5</v>
      </c>
      <c r="P9" s="146">
        <f>Autoevaluación!T50/SUM(Autoevaluación!T47:T50)</f>
        <v>0.5</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row>
    <row r="10" spans="2:22" ht="38.1" customHeight="1" thickTop="1" x14ac:dyDescent="0.3">
      <c r="B10" s="149" t="s">
        <v>126</v>
      </c>
      <c r="C10" s="150">
        <f>AVERAGE(C4:C9)</f>
        <v>4.1666666666666664E-2</v>
      </c>
      <c r="D10" s="150">
        <f>AVERAGE(D4:D9)</f>
        <v>4.1666666666666664E-2</v>
      </c>
      <c r="E10" s="150">
        <f>AVERAGE(E4:E9)</f>
        <v>0.34259259259259256</v>
      </c>
      <c r="F10" s="150">
        <f>AVERAGE(F4:F9)</f>
        <v>0.57407407407407407</v>
      </c>
      <c r="G10" s="151"/>
      <c r="H10" s="150">
        <f>AVERAGE(H4:H9)</f>
        <v>4.1666666666666664E-2</v>
      </c>
      <c r="I10" s="150">
        <f>AVERAGE(I4:I9)</f>
        <v>6.0185185185185182E-2</v>
      </c>
      <c r="J10" s="150">
        <f>AVERAGE(J4:J9)</f>
        <v>0.43981481481481483</v>
      </c>
      <c r="K10" s="150">
        <f>AVERAGE(K4:K9)</f>
        <v>0.45833333333333331</v>
      </c>
      <c r="L10" s="151"/>
      <c r="M10" s="150">
        <f>AVERAGE(M4:M9)</f>
        <v>4.1666666666666664E-2</v>
      </c>
      <c r="N10" s="150">
        <f>AVERAGE(N4:N9)</f>
        <v>7.8703703703703706E-2</v>
      </c>
      <c r="O10" s="150">
        <f>AVERAGE(O4:O9)</f>
        <v>0.35046296296296298</v>
      </c>
      <c r="P10" s="150">
        <f>AVERAGE(P4:P9)</f>
        <v>0.52916666666666667</v>
      </c>
      <c r="Q10" s="152"/>
      <c r="R10" s="150" t="e">
        <f>AVERAGE(R4:R9)</f>
        <v>#DIV/0!</v>
      </c>
      <c r="S10" s="150" t="e">
        <f>AVERAGE(S4:S9)</f>
        <v>#DIV/0!</v>
      </c>
      <c r="T10" s="150" t="e">
        <f>AVERAGE(T4:T9)</f>
        <v>#DIV/0!</v>
      </c>
      <c r="U10" s="150" t="e">
        <f>AVERAGE(U4:U9)</f>
        <v>#DIV/0!</v>
      </c>
    </row>
    <row r="11" spans="2:22" x14ac:dyDescent="0.3">
      <c r="B11" s="153"/>
      <c r="C11" s="153"/>
      <c r="D11" s="153"/>
      <c r="E11" s="153"/>
      <c r="F11" s="151"/>
      <c r="G11" s="151"/>
      <c r="H11" s="151"/>
      <c r="I11" s="151"/>
      <c r="J11" s="151"/>
      <c r="K11" s="151"/>
      <c r="L11" s="151"/>
      <c r="M11" s="151"/>
      <c r="N11" s="151"/>
      <c r="O11" s="151"/>
      <c r="P11" s="151"/>
      <c r="Q11" s="151"/>
      <c r="R11" s="151"/>
      <c r="S11" s="151"/>
      <c r="T11" s="151"/>
      <c r="U11" s="151"/>
    </row>
    <row r="12" spans="2:22" ht="21.9" customHeight="1" x14ac:dyDescent="0.3">
      <c r="B12" s="320">
        <v>2023</v>
      </c>
      <c r="C12" s="321"/>
      <c r="D12" s="321"/>
      <c r="E12" s="321"/>
      <c r="F12" s="321"/>
      <c r="G12" s="321"/>
      <c r="H12" s="321"/>
      <c r="I12" s="321"/>
      <c r="J12" s="321"/>
      <c r="K12" s="321"/>
      <c r="L12" s="321"/>
      <c r="M12" s="321"/>
      <c r="N12" s="321"/>
      <c r="O12" s="321"/>
      <c r="P12" s="321"/>
      <c r="Q12" s="321"/>
      <c r="R12" s="321"/>
      <c r="S12" s="321"/>
      <c r="T12" s="321"/>
      <c r="U12" s="322"/>
    </row>
    <row r="13" spans="2:22" ht="24.9" customHeight="1" x14ac:dyDescent="0.3">
      <c r="B13" s="323"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09" t="s">
        <v>365</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3">
      <c r="B15" s="309"/>
      <c r="C15" s="309"/>
      <c r="D15" s="309"/>
      <c r="E15" s="309"/>
      <c r="F15" s="309"/>
      <c r="G15" s="309"/>
      <c r="H15" s="309"/>
      <c r="I15" s="309"/>
      <c r="J15" s="309"/>
      <c r="K15" s="309"/>
      <c r="L15" s="309"/>
      <c r="M15" s="309"/>
      <c r="N15" s="309"/>
      <c r="O15" s="309"/>
      <c r="P15" s="309"/>
      <c r="Q15" s="309"/>
      <c r="R15" s="309"/>
      <c r="S15" s="309"/>
      <c r="T15" s="309"/>
      <c r="U15" s="309"/>
    </row>
    <row r="16" spans="2:22" s="154" customFormat="1" ht="24.9" customHeight="1" x14ac:dyDescent="0.3">
      <c r="B16" s="314" t="s">
        <v>123</v>
      </c>
      <c r="C16" s="315"/>
      <c r="D16" s="315"/>
      <c r="E16" s="315"/>
      <c r="F16" s="315"/>
      <c r="G16" s="315"/>
      <c r="H16" s="315"/>
      <c r="I16" s="315"/>
      <c r="J16" s="315"/>
      <c r="K16" s="315"/>
      <c r="L16" s="315"/>
      <c r="M16" s="315"/>
      <c r="N16" s="315"/>
      <c r="O16" s="315"/>
      <c r="P16" s="315"/>
      <c r="Q16" s="315"/>
      <c r="R16" s="315"/>
      <c r="S16" s="315"/>
      <c r="T16" s="315"/>
      <c r="U16" s="315"/>
    </row>
    <row r="17" spans="2:21" ht="60" customHeight="1" x14ac:dyDescent="0.3">
      <c r="B17" s="309" t="s">
        <v>364</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3">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3">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3">
      <c r="B20" s="155"/>
      <c r="C20" s="155"/>
      <c r="D20" s="155"/>
      <c r="E20" s="155"/>
      <c r="F20" s="155"/>
      <c r="G20" s="155"/>
      <c r="H20" s="155"/>
      <c r="I20" s="155"/>
      <c r="J20" s="155"/>
      <c r="K20" s="155"/>
      <c r="L20" s="155"/>
      <c r="M20" s="155"/>
      <c r="N20" s="155"/>
      <c r="O20" s="155"/>
      <c r="P20" s="155"/>
      <c r="Q20" s="155"/>
      <c r="R20" s="155"/>
      <c r="S20" s="155"/>
      <c r="T20" s="155"/>
      <c r="U20" s="155"/>
    </row>
    <row r="21" spans="2:21" ht="21.9" customHeight="1" x14ac:dyDescent="0.3">
      <c r="B21" s="318">
        <v>2024</v>
      </c>
      <c r="C21" s="318"/>
      <c r="D21" s="318"/>
      <c r="E21" s="318"/>
      <c r="F21" s="318"/>
      <c r="G21" s="318"/>
      <c r="H21" s="318"/>
      <c r="I21" s="318"/>
      <c r="J21" s="318"/>
      <c r="K21" s="318"/>
      <c r="L21" s="318"/>
      <c r="M21" s="318"/>
      <c r="N21" s="318"/>
      <c r="O21" s="318"/>
      <c r="P21" s="318"/>
      <c r="Q21" s="318"/>
      <c r="R21" s="318"/>
      <c r="S21" s="318"/>
      <c r="T21" s="318"/>
      <c r="U21" s="318"/>
    </row>
    <row r="22" spans="2:21" ht="24.9" customHeight="1" x14ac:dyDescent="0.3">
      <c r="B22" s="319" t="s">
        <v>28</v>
      </c>
      <c r="C22" s="319"/>
      <c r="D22" s="319"/>
      <c r="E22" s="319"/>
      <c r="F22" s="319"/>
      <c r="G22" s="319"/>
      <c r="H22" s="319"/>
      <c r="I22" s="319"/>
      <c r="J22" s="319"/>
      <c r="K22" s="319"/>
      <c r="L22" s="319"/>
      <c r="M22" s="319"/>
      <c r="N22" s="319"/>
      <c r="O22" s="319"/>
      <c r="P22" s="319"/>
      <c r="Q22" s="319"/>
      <c r="R22" s="319"/>
      <c r="S22" s="319"/>
      <c r="T22" s="319"/>
      <c r="U22" s="319"/>
    </row>
    <row r="23" spans="2:21" ht="60" customHeight="1" x14ac:dyDescent="0.3">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3">
      <c r="B24" s="309"/>
      <c r="C24" s="309"/>
      <c r="D24" s="309"/>
      <c r="E24" s="309"/>
      <c r="F24" s="309"/>
      <c r="G24" s="309"/>
      <c r="H24" s="309"/>
      <c r="I24" s="309"/>
      <c r="J24" s="309"/>
      <c r="K24" s="309"/>
      <c r="L24" s="309"/>
      <c r="M24" s="309"/>
      <c r="N24" s="309"/>
      <c r="O24" s="309"/>
      <c r="P24" s="309"/>
      <c r="Q24" s="309"/>
      <c r="R24" s="309"/>
      <c r="S24" s="309"/>
      <c r="T24" s="309"/>
      <c r="U24" s="309"/>
    </row>
    <row r="25" spans="2:21" s="154" customFormat="1" ht="24.9" customHeight="1" x14ac:dyDescent="0.3">
      <c r="B25" s="314" t="s">
        <v>123</v>
      </c>
      <c r="C25" s="315"/>
      <c r="D25" s="315"/>
      <c r="E25" s="315"/>
      <c r="F25" s="315"/>
      <c r="G25" s="315"/>
      <c r="H25" s="315"/>
      <c r="I25" s="315"/>
      <c r="J25" s="315"/>
      <c r="K25" s="315"/>
      <c r="L25" s="315"/>
      <c r="M25" s="315"/>
      <c r="N25" s="315"/>
      <c r="O25" s="315"/>
      <c r="P25" s="315"/>
      <c r="Q25" s="315"/>
      <c r="R25" s="315"/>
      <c r="S25" s="315"/>
      <c r="T25" s="315"/>
      <c r="U25" s="315"/>
    </row>
    <row r="26" spans="2:21" ht="60" customHeight="1" x14ac:dyDescent="0.3">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3">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3">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3">
      <c r="B29" s="155"/>
      <c r="C29" s="155"/>
      <c r="D29" s="155"/>
      <c r="E29" s="155"/>
      <c r="F29" s="155"/>
      <c r="G29" s="155"/>
      <c r="H29" s="155"/>
      <c r="I29" s="155"/>
      <c r="J29" s="155"/>
      <c r="K29" s="155"/>
      <c r="L29" s="155"/>
      <c r="M29" s="155"/>
      <c r="N29" s="155"/>
      <c r="O29" s="155"/>
      <c r="P29" s="155"/>
      <c r="Q29" s="155"/>
      <c r="R29" s="155"/>
      <c r="S29" s="155"/>
      <c r="T29" s="155"/>
      <c r="U29" s="155"/>
    </row>
    <row r="30" spans="2:21" ht="21.9" customHeight="1" x14ac:dyDescent="0.3">
      <c r="B30" s="316">
        <v>2025</v>
      </c>
      <c r="C30" s="317"/>
      <c r="D30" s="317"/>
      <c r="E30" s="317"/>
      <c r="F30" s="317"/>
      <c r="G30" s="317"/>
      <c r="H30" s="317"/>
      <c r="I30" s="317"/>
      <c r="J30" s="317"/>
      <c r="K30" s="317"/>
      <c r="L30" s="317"/>
      <c r="M30" s="317"/>
      <c r="N30" s="317"/>
      <c r="O30" s="317"/>
      <c r="P30" s="317"/>
      <c r="Q30" s="317"/>
      <c r="R30" s="317"/>
      <c r="S30" s="317"/>
      <c r="T30" s="317"/>
      <c r="U30" s="317"/>
    </row>
    <row r="31" spans="2:21" ht="24.9" customHeight="1" x14ac:dyDescent="0.3">
      <c r="B31" s="312" t="s">
        <v>28</v>
      </c>
      <c r="C31" s="313"/>
      <c r="D31" s="313"/>
      <c r="E31" s="313"/>
      <c r="F31" s="313"/>
      <c r="G31" s="313"/>
      <c r="H31" s="313"/>
      <c r="I31" s="313"/>
      <c r="J31" s="313"/>
      <c r="K31" s="313"/>
      <c r="L31" s="313"/>
      <c r="M31" s="313"/>
      <c r="N31" s="313"/>
      <c r="O31" s="313"/>
      <c r="P31" s="313"/>
      <c r="Q31" s="313"/>
      <c r="R31" s="313"/>
      <c r="S31" s="313"/>
      <c r="T31" s="313"/>
      <c r="U31" s="313"/>
    </row>
    <row r="32" spans="2:21" ht="63.6" customHeight="1" x14ac:dyDescent="0.3">
      <c r="B32" s="309" t="s">
        <v>740</v>
      </c>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3">
      <c r="B33" s="309" t="s">
        <v>741</v>
      </c>
      <c r="C33" s="309"/>
      <c r="D33" s="309"/>
      <c r="E33" s="309"/>
      <c r="F33" s="309"/>
      <c r="G33" s="309"/>
      <c r="H33" s="309"/>
      <c r="I33" s="309"/>
      <c r="J33" s="309"/>
      <c r="K33" s="309"/>
      <c r="L33" s="309"/>
      <c r="M33" s="309"/>
      <c r="N33" s="309"/>
      <c r="O33" s="309"/>
      <c r="P33" s="309"/>
      <c r="Q33" s="309"/>
      <c r="R33" s="309"/>
      <c r="S33" s="309"/>
      <c r="T33" s="309"/>
      <c r="U33" s="309"/>
    </row>
    <row r="34" spans="2:21" s="154" customFormat="1" ht="24.9" customHeight="1" x14ac:dyDescent="0.3">
      <c r="B34" s="314" t="s">
        <v>123</v>
      </c>
      <c r="C34" s="315"/>
      <c r="D34" s="315"/>
      <c r="E34" s="315"/>
      <c r="F34" s="315"/>
      <c r="G34" s="315"/>
      <c r="H34" s="315"/>
      <c r="I34" s="315"/>
      <c r="J34" s="315"/>
      <c r="K34" s="315"/>
      <c r="L34" s="315"/>
      <c r="M34" s="315"/>
      <c r="N34" s="315"/>
      <c r="O34" s="315"/>
      <c r="P34" s="315"/>
      <c r="Q34" s="315"/>
      <c r="R34" s="315"/>
      <c r="S34" s="315"/>
      <c r="T34" s="315"/>
      <c r="U34" s="315"/>
    </row>
    <row r="35" spans="2:21" ht="51.6" customHeight="1" x14ac:dyDescent="0.3">
      <c r="B35" s="309" t="s">
        <v>742</v>
      </c>
      <c r="C35" s="309"/>
      <c r="D35" s="309"/>
      <c r="E35" s="309"/>
      <c r="F35" s="309"/>
      <c r="G35" s="309"/>
      <c r="H35" s="309"/>
      <c r="I35" s="309"/>
      <c r="J35" s="309"/>
      <c r="K35" s="309"/>
      <c r="L35" s="309"/>
      <c r="M35" s="309"/>
      <c r="N35" s="309"/>
      <c r="O35" s="309"/>
      <c r="P35" s="309"/>
      <c r="Q35" s="309"/>
      <c r="R35" s="309"/>
      <c r="S35" s="309"/>
      <c r="T35" s="309"/>
      <c r="U35" s="309"/>
    </row>
    <row r="36" spans="2:21" ht="65.400000000000006" customHeight="1" x14ac:dyDescent="0.3">
      <c r="B36" s="309" t="s">
        <v>743</v>
      </c>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t="s">
        <v>744</v>
      </c>
      <c r="C37" s="309"/>
      <c r="D37" s="309"/>
      <c r="E37" s="309"/>
      <c r="F37" s="309"/>
      <c r="G37" s="309"/>
      <c r="H37" s="309"/>
      <c r="I37" s="309"/>
      <c r="J37" s="309"/>
      <c r="K37" s="309"/>
      <c r="L37" s="309"/>
      <c r="M37" s="309"/>
      <c r="N37" s="309"/>
      <c r="O37" s="309"/>
      <c r="P37" s="309"/>
      <c r="Q37" s="309"/>
      <c r="R37" s="309"/>
      <c r="S37" s="309"/>
      <c r="T37" s="309"/>
      <c r="U37" s="309"/>
    </row>
    <row r="39" spans="2:21" x14ac:dyDescent="0.3">
      <c r="B39" s="310">
        <v>2026</v>
      </c>
      <c r="C39" s="311"/>
      <c r="D39" s="311"/>
      <c r="E39" s="311"/>
      <c r="F39" s="311"/>
      <c r="G39" s="311"/>
      <c r="H39" s="311"/>
      <c r="I39" s="311"/>
      <c r="J39" s="311"/>
      <c r="K39" s="311"/>
      <c r="L39" s="311"/>
      <c r="M39" s="311"/>
      <c r="N39" s="311"/>
      <c r="O39" s="311"/>
      <c r="P39" s="311"/>
      <c r="Q39" s="311"/>
      <c r="R39" s="311"/>
      <c r="S39" s="311"/>
      <c r="T39" s="311"/>
      <c r="U39" s="311"/>
    </row>
    <row r="40" spans="2:21" ht="19.8" x14ac:dyDescent="0.3">
      <c r="B40" s="312" t="s">
        <v>28</v>
      </c>
      <c r="C40" s="313"/>
      <c r="D40" s="313"/>
      <c r="E40" s="313"/>
      <c r="F40" s="313"/>
      <c r="G40" s="313"/>
      <c r="H40" s="313"/>
      <c r="I40" s="313"/>
      <c r="J40" s="313"/>
      <c r="K40" s="313"/>
      <c r="L40" s="313"/>
      <c r="M40" s="313"/>
      <c r="N40" s="313"/>
      <c r="O40" s="313"/>
      <c r="P40" s="313"/>
      <c r="Q40" s="313"/>
      <c r="R40" s="313"/>
      <c r="S40" s="313"/>
      <c r="T40" s="313"/>
      <c r="U40" s="313"/>
    </row>
    <row r="41" spans="2:21" ht="60.75" customHeight="1" x14ac:dyDescent="0.3">
      <c r="B41" s="309"/>
      <c r="C41" s="309"/>
      <c r="D41" s="309"/>
      <c r="E41" s="309"/>
      <c r="F41" s="309"/>
      <c r="G41" s="309"/>
      <c r="H41" s="309"/>
      <c r="I41" s="309"/>
      <c r="J41" s="309"/>
      <c r="K41" s="309"/>
      <c r="L41" s="309"/>
      <c r="M41" s="309"/>
      <c r="N41" s="309"/>
      <c r="O41" s="309"/>
      <c r="P41" s="309"/>
      <c r="Q41" s="309"/>
      <c r="R41" s="309"/>
      <c r="S41" s="309"/>
      <c r="T41" s="309"/>
      <c r="U41" s="309"/>
    </row>
    <row r="42" spans="2:21" ht="60" customHeight="1" x14ac:dyDescent="0.3">
      <c r="B42" s="309"/>
      <c r="C42" s="309"/>
      <c r="D42" s="309"/>
      <c r="E42" s="309"/>
      <c r="F42" s="309"/>
      <c r="G42" s="309"/>
      <c r="H42" s="309"/>
      <c r="I42" s="309"/>
      <c r="J42" s="309"/>
      <c r="K42" s="309"/>
      <c r="L42" s="309"/>
      <c r="M42" s="309"/>
      <c r="N42" s="309"/>
      <c r="O42" s="309"/>
      <c r="P42" s="309"/>
      <c r="Q42" s="309"/>
      <c r="R42" s="309"/>
      <c r="S42" s="309"/>
      <c r="T42" s="309"/>
      <c r="U42" s="309"/>
    </row>
    <row r="43" spans="2:21" ht="19.8" x14ac:dyDescent="0.3">
      <c r="B43" s="314" t="s">
        <v>123</v>
      </c>
      <c r="C43" s="315"/>
      <c r="D43" s="315"/>
      <c r="E43" s="315"/>
      <c r="F43" s="315"/>
      <c r="G43" s="315"/>
      <c r="H43" s="315"/>
      <c r="I43" s="315"/>
      <c r="J43" s="315"/>
      <c r="K43" s="315"/>
      <c r="L43" s="315"/>
      <c r="M43" s="315"/>
      <c r="N43" s="315"/>
      <c r="O43" s="315"/>
      <c r="P43" s="315"/>
      <c r="Q43" s="315"/>
      <c r="R43" s="315"/>
      <c r="S43" s="315"/>
      <c r="T43" s="315"/>
      <c r="U43" s="315"/>
    </row>
    <row r="44" spans="2:21" ht="45.75" customHeight="1" x14ac:dyDescent="0.3">
      <c r="B44" s="309"/>
      <c r="C44" s="309"/>
      <c r="D44" s="309"/>
      <c r="E44" s="309"/>
      <c r="F44" s="309"/>
      <c r="G44" s="309"/>
      <c r="H44" s="309"/>
      <c r="I44" s="309"/>
      <c r="J44" s="309"/>
      <c r="K44" s="309"/>
      <c r="L44" s="309"/>
      <c r="M44" s="309"/>
      <c r="N44" s="309"/>
      <c r="O44" s="309"/>
      <c r="P44" s="309"/>
      <c r="Q44" s="309"/>
      <c r="R44" s="309"/>
      <c r="S44" s="309"/>
      <c r="T44" s="309"/>
      <c r="U44" s="309"/>
    </row>
    <row r="45" spans="2:21" ht="48" customHeight="1" x14ac:dyDescent="0.3">
      <c r="B45" s="309"/>
      <c r="C45" s="309"/>
      <c r="D45" s="309"/>
      <c r="E45" s="309"/>
      <c r="F45" s="309"/>
      <c r="G45" s="309"/>
      <c r="H45" s="309"/>
      <c r="I45" s="309"/>
      <c r="J45" s="309"/>
      <c r="K45" s="309"/>
      <c r="L45" s="309"/>
      <c r="M45" s="309"/>
      <c r="N45" s="309"/>
      <c r="O45" s="309"/>
      <c r="P45" s="309"/>
      <c r="Q45" s="309"/>
      <c r="R45" s="309"/>
      <c r="S45" s="309"/>
      <c r="T45" s="309"/>
      <c r="U45" s="309"/>
    </row>
    <row r="46" spans="2:21" ht="56.25" customHeight="1" x14ac:dyDescent="0.3">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3">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3">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3">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100-000000000000}"/>
    <hyperlink ref="B65496" r:id="rId2" xr:uid="{00000000-0004-0000-0100-000001000000}"/>
    <hyperlink ref="B4" location="Autoevaluación!A6" tooltip="Ir a autoevaluación" display="Direccionamiento Estratégico" xr:uid="{00000000-0004-0000-0100-000002000000}"/>
    <hyperlink ref="B5" location="Autoevaluación!A12" tooltip="|Ir a autoevaluacion" display="Gestión Estratégica" xr:uid="{00000000-0004-0000-0100-000003000000}"/>
    <hyperlink ref="B6" location="Autoevaluación!A19" tooltip="Ir a autoevaluacion" display="Gobierno Escolar" xr:uid="{00000000-0004-0000-0100-000004000000}"/>
    <hyperlink ref="B7" location="Autoevaluación!A29" tooltip="Ir a autoevaluacion" display="Cultura Institucional" xr:uid="{00000000-0004-0000-0100-000005000000}"/>
    <hyperlink ref="B8" location="Autoevaluación!A35" tooltip="Ir a autoevaluacion" display="Clima Escolar" xr:uid="{00000000-0004-0000-0100-000006000000}"/>
    <hyperlink ref="B9" location="Autoevaluación!A46" tooltip="Ir a autoevaluacion" display="Relaciones Con El Entorno" xr:uid="{00000000-0004-0000-01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V65497"/>
  <sheetViews>
    <sheetView showGridLines="0" topLeftCell="A31" zoomScale="70" zoomScaleNormal="70" workbookViewId="0">
      <selection activeCell="B37" sqref="B37:U37"/>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58" t="s">
        <v>127</v>
      </c>
      <c r="C2" s="345" t="s">
        <v>176</v>
      </c>
      <c r="D2" s="345"/>
      <c r="E2" s="345"/>
      <c r="F2" s="345"/>
      <c r="G2" s="2"/>
      <c r="H2" s="346" t="s">
        <v>177</v>
      </c>
      <c r="I2" s="346"/>
      <c r="J2" s="346"/>
      <c r="K2" s="346"/>
      <c r="L2" s="2"/>
      <c r="M2" s="360" t="s">
        <v>178</v>
      </c>
      <c r="N2" s="360"/>
      <c r="O2" s="360"/>
      <c r="P2" s="360"/>
      <c r="Q2" s="53"/>
      <c r="R2" s="337" t="s">
        <v>179</v>
      </c>
      <c r="S2" s="337"/>
      <c r="T2" s="337"/>
      <c r="U2" s="337"/>
      <c r="V2" s="342"/>
    </row>
    <row r="3" spans="2:22" ht="24.75" customHeight="1" thickBot="1" x14ac:dyDescent="0.35">
      <c r="B3" s="359"/>
      <c r="C3" s="3">
        <v>1</v>
      </c>
      <c r="D3" s="3">
        <v>2</v>
      </c>
      <c r="E3" s="4">
        <v>3</v>
      </c>
      <c r="F3" s="5">
        <v>4</v>
      </c>
      <c r="G3" s="356"/>
      <c r="H3" s="3">
        <v>1</v>
      </c>
      <c r="I3" s="3">
        <v>2</v>
      </c>
      <c r="J3" s="4">
        <v>3</v>
      </c>
      <c r="K3" s="5">
        <v>4</v>
      </c>
      <c r="L3" s="343"/>
      <c r="M3" s="3">
        <v>1</v>
      </c>
      <c r="N3" s="3">
        <v>2</v>
      </c>
      <c r="O3" s="4">
        <v>3</v>
      </c>
      <c r="P3" s="5">
        <v>4</v>
      </c>
      <c r="Q3" s="54"/>
      <c r="R3" s="3">
        <v>1</v>
      </c>
      <c r="S3" s="3">
        <v>2</v>
      </c>
      <c r="T3" s="4">
        <v>3</v>
      </c>
      <c r="U3" s="5">
        <v>4</v>
      </c>
      <c r="V3" s="342"/>
    </row>
    <row r="4" spans="2:22" ht="38.1" customHeight="1" thickTop="1" thickBot="1" x14ac:dyDescent="0.35">
      <c r="B4" s="35" t="s">
        <v>128</v>
      </c>
      <c r="C4" s="34">
        <f>Autoevaluación!R55/SUM(Autoevaluación!R55:R58)</f>
        <v>0</v>
      </c>
      <c r="D4" s="7">
        <f>Autoevaluación!R56/SUM(Autoevaluación!R55:R58)</f>
        <v>0.2</v>
      </c>
      <c r="E4" s="7">
        <f>Autoevaluación!R57/SUM(Autoevaluación!R55:R58)</f>
        <v>0.8</v>
      </c>
      <c r="F4" s="7">
        <f>Autoevaluación!R58/SUM(Autoevaluación!R55:R58)</f>
        <v>0</v>
      </c>
      <c r="G4" s="357"/>
      <c r="H4" s="7">
        <f>Autoevaluación!S55/SUM(Autoevaluación!S55:S59)</f>
        <v>0</v>
      </c>
      <c r="I4" s="7">
        <f>Autoevaluación!S56/SUM(Autoevaluación!S55:S58)</f>
        <v>0.4</v>
      </c>
      <c r="J4" s="7">
        <f>Autoevaluación!S57/SUM(Autoevaluación!S55:S58)</f>
        <v>0.6</v>
      </c>
      <c r="K4" s="7">
        <f>Autoevaluación!S58/SUM(Autoevaluación!S55:S58)</f>
        <v>0</v>
      </c>
      <c r="L4" s="344"/>
      <c r="M4" s="7">
        <f>Autoevaluación!T55/SUM(Autoevaluación!T55:T58)</f>
        <v>0</v>
      </c>
      <c r="N4" s="7">
        <f>Autoevaluación!T56/SUM(Autoevaluación!T55:T58)</f>
        <v>0.8</v>
      </c>
      <c r="O4" s="7">
        <f>Autoevaluación!T57/SUM(Autoevaluación!T55:T58)</f>
        <v>0.2</v>
      </c>
      <c r="P4" s="7">
        <f>Autoevaluación!T58/SUM(Autoevaluación!T55:T58)</f>
        <v>0</v>
      </c>
      <c r="Q4" s="51"/>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5" t="s">
        <v>129</v>
      </c>
      <c r="C5" s="34">
        <f>Autoevaluación!R62/SUM(Autoevaluación!R62:R65)</f>
        <v>0</v>
      </c>
      <c r="D5" s="7">
        <f>Autoevaluación!R63/SUM(Autoevaluación!R62:R65)</f>
        <v>0.25</v>
      </c>
      <c r="E5" s="7">
        <f>Autoevaluación!R64/SUM(Autoevaluación!R62:R65)</f>
        <v>0.75</v>
      </c>
      <c r="F5" s="7">
        <f>Autoevaluación!R65/SUM(Autoevaluación!R62:R65)</f>
        <v>0</v>
      </c>
      <c r="G5" s="357"/>
      <c r="H5" s="7">
        <f>Autoevaluación!S62/SUM(Autoevaluación!S62:S65)</f>
        <v>0</v>
      </c>
      <c r="I5" s="7">
        <f>Autoevaluación!S63/SUM(Autoevaluación!S62:S65)</f>
        <v>0.25</v>
      </c>
      <c r="J5" s="7">
        <f>Autoevaluación!S64/SUM(Autoevaluación!S62:S65)</f>
        <v>0.75</v>
      </c>
      <c r="K5" s="7">
        <f>Autoevaluación!S65/SUM(Autoevaluación!S62:S65)</f>
        <v>0</v>
      </c>
      <c r="L5" s="344"/>
      <c r="M5" s="7">
        <f>Autoevaluación!T62/SUM(Autoevaluación!T62:T65)</f>
        <v>0</v>
      </c>
      <c r="N5" s="7">
        <f>Autoevaluación!T63/SUM(Autoevaluación!T62:T65)</f>
        <v>0.75</v>
      </c>
      <c r="O5" s="7">
        <f>Autoevaluación!T64/SUM(Autoevaluación!T62:T65)</f>
        <v>0.25</v>
      </c>
      <c r="P5" s="7">
        <f>Autoevaluación!T65/SUM(Autoevaluación!T62:T65)</f>
        <v>0</v>
      </c>
      <c r="Q5" s="51"/>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5" t="s">
        <v>130</v>
      </c>
      <c r="C6" s="34">
        <f>Autoevaluación!R68/SUM(Autoevaluación!R68:R71)</f>
        <v>0</v>
      </c>
      <c r="D6" s="7">
        <f>Autoevaluación!R69/SUM(Autoevaluación!R68:R71)</f>
        <v>0</v>
      </c>
      <c r="E6" s="7">
        <f>Autoevaluación!R70/SUM(Autoevaluación!R68:R71)</f>
        <v>0.75</v>
      </c>
      <c r="F6" s="7">
        <f>Autoevaluación!R71/SUM(Autoevaluación!R68:R71)</f>
        <v>0.25</v>
      </c>
      <c r="G6" s="357"/>
      <c r="H6" s="7">
        <f>Autoevaluación!S68/SUM(Autoevaluación!S68:S71)</f>
        <v>0</v>
      </c>
      <c r="I6" s="7">
        <f>Autoevaluación!S69/SUM(Autoevaluación!S68:S71)</f>
        <v>0.25</v>
      </c>
      <c r="J6" s="7">
        <f>Autoevaluación!S70/SUM(Autoevaluación!S68:S71)</f>
        <v>0.25</v>
      </c>
      <c r="K6" s="7">
        <f>Autoevaluación!S71/SUM(Autoevaluación!S68:S71)</f>
        <v>0.5</v>
      </c>
      <c r="L6" s="344"/>
      <c r="M6" s="7">
        <f>Autoevaluación!T68/SUM(Autoevaluación!T68:T71)</f>
        <v>0</v>
      </c>
      <c r="N6" s="7">
        <f>Autoevaluación!T69/SUM(Autoevaluación!T68:T71)</f>
        <v>0.5</v>
      </c>
      <c r="O6" s="7">
        <f>Autoevaluación!T70/SUM(Autoevaluación!T68:T71)</f>
        <v>0.25</v>
      </c>
      <c r="P6" s="7">
        <f>Autoevaluación!T71/SUM(Autoevaluación!T68:T71)</f>
        <v>0.25</v>
      </c>
      <c r="Q6" s="51"/>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5" t="s">
        <v>131</v>
      </c>
      <c r="C7" s="34">
        <f>Autoevaluación!R74/SUM(Autoevaluación!R74:R77)</f>
        <v>0</v>
      </c>
      <c r="D7" s="7">
        <f>Autoevaluación!R75/SUM(Autoevaluación!R74:R77)</f>
        <v>0.5</v>
      </c>
      <c r="E7" s="7">
        <f>Autoevaluación!R76/SUM(Autoevaluación!R74:R77)</f>
        <v>0.5</v>
      </c>
      <c r="F7" s="7">
        <f>Autoevaluación!R77/SUM(Autoevaluación!R74:R77)</f>
        <v>0</v>
      </c>
      <c r="G7" s="357"/>
      <c r="H7" s="7">
        <f>Autoevaluación!S74/SUM(Autoevaluación!S74:S77)</f>
        <v>0.33333333333333331</v>
      </c>
      <c r="I7" s="7">
        <f>Autoevaluación!S75/SUM(Autoevaluación!S74:S77)</f>
        <v>0.16666666666666666</v>
      </c>
      <c r="J7" s="7">
        <f>Autoevaluación!S76/SUM(Autoevaluación!S74:S77)</f>
        <v>0.33333333333333331</v>
      </c>
      <c r="K7" s="7">
        <f>Autoevaluación!S77/SUM(Autoevaluación!S74:S77)</f>
        <v>0.16666666666666666</v>
      </c>
      <c r="L7" s="344"/>
      <c r="M7" s="7">
        <f>Autoevaluación!T74/SUM(Autoevaluación!T74:T77)</f>
        <v>0.33333333333333331</v>
      </c>
      <c r="N7" s="7">
        <f>Autoevaluación!T75/SUM(Autoevaluación!T74:T77)</f>
        <v>0</v>
      </c>
      <c r="O7" s="7">
        <f>Autoevaluación!T76/SUM(Autoevaluación!T74:T77)</f>
        <v>0.66666666666666663</v>
      </c>
      <c r="P7" s="7">
        <f>Autoevaluación!T77/SUM(Autoevaluación!T74:T77)</f>
        <v>0</v>
      </c>
      <c r="Q7" s="51"/>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6"/>
      <c r="C8" s="7"/>
      <c r="D8" s="7"/>
      <c r="E8" s="7"/>
      <c r="F8" s="7"/>
      <c r="G8" s="357"/>
      <c r="H8" s="7"/>
      <c r="I8" s="7"/>
      <c r="J8" s="7"/>
      <c r="K8" s="7"/>
      <c r="L8" s="344"/>
      <c r="M8" s="7"/>
      <c r="N8" s="7"/>
      <c r="O8" s="7"/>
      <c r="P8" s="7"/>
      <c r="Q8" s="51"/>
      <c r="R8" s="7"/>
      <c r="S8" s="7"/>
      <c r="T8" s="7"/>
      <c r="U8" s="7"/>
    </row>
    <row r="9" spans="2:22" ht="38.1" customHeight="1" x14ac:dyDescent="0.3">
      <c r="B9" s="6"/>
      <c r="C9" s="7"/>
      <c r="D9" s="7"/>
      <c r="E9" s="7"/>
      <c r="F9" s="7"/>
      <c r="G9" s="357"/>
      <c r="H9" s="7"/>
      <c r="I9" s="7"/>
      <c r="J9" s="7"/>
      <c r="K9" s="7"/>
      <c r="L9" s="344"/>
      <c r="M9" s="7"/>
      <c r="N9" s="7"/>
      <c r="O9" s="7"/>
      <c r="P9" s="7"/>
      <c r="Q9" s="51"/>
      <c r="R9" s="7"/>
      <c r="S9" s="7"/>
      <c r="T9" s="7"/>
      <c r="U9" s="7"/>
    </row>
    <row r="10" spans="2:22" ht="38.1" customHeight="1" x14ac:dyDescent="0.3">
      <c r="B10" s="15" t="s">
        <v>132</v>
      </c>
      <c r="C10" s="12">
        <f>AVERAGE(C4:C9)</f>
        <v>0</v>
      </c>
      <c r="D10" s="12">
        <f>AVERAGE(D4:D9)</f>
        <v>0.23749999999999999</v>
      </c>
      <c r="E10" s="12">
        <f>AVERAGE(E4:E9)</f>
        <v>0.7</v>
      </c>
      <c r="F10" s="12">
        <f>AVERAGE(F4:F9)</f>
        <v>6.25E-2</v>
      </c>
      <c r="G10" s="9"/>
      <c r="H10" s="12">
        <f>AVERAGE(H4:H9)</f>
        <v>8.3333333333333329E-2</v>
      </c>
      <c r="I10" s="12">
        <f>AVERAGE(I4:I9)</f>
        <v>0.26666666666666666</v>
      </c>
      <c r="J10" s="12">
        <f>AVERAGE(J4:J9)</f>
        <v>0.48333333333333334</v>
      </c>
      <c r="K10" s="12">
        <f>AVERAGE(K4:K9)</f>
        <v>0.16666666666666666</v>
      </c>
      <c r="L10" s="9"/>
      <c r="M10" s="12">
        <f>AVERAGE(M4:M9)</f>
        <v>8.3333333333333329E-2</v>
      </c>
      <c r="N10" s="12">
        <f>AVERAGE(N4:N9)</f>
        <v>0.51249999999999996</v>
      </c>
      <c r="O10" s="12">
        <f>AVERAGE(O4:O9)</f>
        <v>0.34166666666666667</v>
      </c>
      <c r="P10" s="12">
        <f>AVERAGE(P4:P9)</f>
        <v>6.25E-2</v>
      </c>
      <c r="Q10" s="52"/>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45" t="s">
        <v>176</v>
      </c>
      <c r="C12" s="345"/>
      <c r="D12" s="345"/>
      <c r="E12" s="345"/>
      <c r="F12" s="345"/>
      <c r="G12" s="345"/>
      <c r="H12" s="345"/>
      <c r="I12" s="345"/>
      <c r="J12" s="345"/>
      <c r="K12" s="345"/>
      <c r="L12" s="345"/>
      <c r="M12" s="345"/>
      <c r="N12" s="345"/>
      <c r="O12" s="345"/>
      <c r="P12" s="345"/>
      <c r="Q12" s="345"/>
      <c r="R12" s="345"/>
      <c r="S12" s="345"/>
      <c r="T12" s="345"/>
      <c r="U12" s="345"/>
    </row>
    <row r="13" spans="2:22" ht="24.9"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48" t="s">
        <v>368</v>
      </c>
      <c r="C14" s="349"/>
      <c r="D14" s="349"/>
      <c r="E14" s="349"/>
      <c r="F14" s="349"/>
      <c r="G14" s="349"/>
      <c r="H14" s="349"/>
      <c r="I14" s="349"/>
      <c r="J14" s="349"/>
      <c r="K14" s="349"/>
      <c r="L14" s="349"/>
      <c r="M14" s="349"/>
      <c r="N14" s="349"/>
      <c r="O14" s="349"/>
      <c r="P14" s="349"/>
      <c r="Q14" s="349"/>
      <c r="R14" s="349"/>
      <c r="S14" s="349"/>
      <c r="T14" s="349"/>
      <c r="U14" s="350"/>
    </row>
    <row r="15" spans="2:22" ht="60" customHeight="1" x14ac:dyDescent="0.3">
      <c r="B15" s="336"/>
      <c r="C15" s="336"/>
      <c r="D15" s="336"/>
      <c r="E15" s="336"/>
      <c r="F15" s="336"/>
      <c r="G15" s="336"/>
      <c r="H15" s="336"/>
      <c r="I15" s="336"/>
      <c r="J15" s="336"/>
      <c r="K15" s="336"/>
      <c r="L15" s="336"/>
      <c r="M15" s="336"/>
      <c r="N15" s="336"/>
      <c r="O15" s="336"/>
      <c r="P15" s="336"/>
      <c r="Q15" s="336"/>
      <c r="R15" s="336"/>
      <c r="S15" s="336"/>
      <c r="T15" s="336"/>
      <c r="U15" s="336"/>
    </row>
    <row r="16" spans="2:22" s="14" customFormat="1" ht="24.9" customHeight="1" x14ac:dyDescent="0.3">
      <c r="B16" s="340" t="s">
        <v>123</v>
      </c>
      <c r="C16" s="340"/>
      <c r="D16" s="340"/>
      <c r="E16" s="340"/>
      <c r="F16" s="340"/>
      <c r="G16" s="340"/>
      <c r="H16" s="340"/>
      <c r="I16" s="340"/>
      <c r="J16" s="340"/>
      <c r="K16" s="340"/>
      <c r="L16" s="340"/>
      <c r="M16" s="340"/>
      <c r="N16" s="340"/>
      <c r="O16" s="340"/>
      <c r="P16" s="340"/>
      <c r="Q16" s="340"/>
      <c r="R16" s="340"/>
      <c r="S16" s="340"/>
      <c r="T16" s="340"/>
      <c r="U16" s="340"/>
    </row>
    <row r="17" spans="2:21" ht="60" customHeight="1" x14ac:dyDescent="0.3">
      <c r="B17" s="351" t="s">
        <v>366</v>
      </c>
      <c r="C17" s="352"/>
      <c r="D17" s="352"/>
      <c r="E17" s="352"/>
      <c r="F17" s="352"/>
      <c r="G17" s="352"/>
      <c r="H17" s="352"/>
      <c r="I17" s="352"/>
      <c r="J17" s="352"/>
      <c r="K17" s="352"/>
      <c r="L17" s="352"/>
      <c r="M17" s="352"/>
      <c r="N17" s="352"/>
      <c r="O17" s="352"/>
      <c r="P17" s="352"/>
      <c r="Q17" s="352"/>
      <c r="R17" s="352"/>
      <c r="S17" s="352"/>
      <c r="T17" s="352"/>
      <c r="U17" s="353"/>
    </row>
    <row r="18" spans="2:21" ht="60" customHeight="1" x14ac:dyDescent="0.3">
      <c r="B18" s="309" t="s">
        <v>367</v>
      </c>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3">
      <c r="B19" s="351" t="s">
        <v>290</v>
      </c>
      <c r="C19" s="352"/>
      <c r="D19" s="352"/>
      <c r="E19" s="352"/>
      <c r="F19" s="352"/>
      <c r="G19" s="352"/>
      <c r="H19" s="352"/>
      <c r="I19" s="352"/>
      <c r="J19" s="352"/>
      <c r="K19" s="352"/>
      <c r="L19" s="352"/>
      <c r="M19" s="352"/>
      <c r="N19" s="352"/>
      <c r="O19" s="352"/>
      <c r="P19" s="352"/>
      <c r="Q19" s="352"/>
      <c r="R19" s="352"/>
      <c r="S19" s="352"/>
      <c r="T19" s="352"/>
      <c r="U19" s="35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54" t="s">
        <v>177</v>
      </c>
      <c r="C21" s="354"/>
      <c r="D21" s="354"/>
      <c r="E21" s="354"/>
      <c r="F21" s="354"/>
      <c r="G21" s="354"/>
      <c r="H21" s="354"/>
      <c r="I21" s="354"/>
      <c r="J21" s="354"/>
      <c r="K21" s="354"/>
      <c r="L21" s="354"/>
      <c r="M21" s="354"/>
      <c r="N21" s="354"/>
      <c r="O21" s="354"/>
      <c r="P21" s="354"/>
      <c r="Q21" s="354"/>
      <c r="R21" s="354"/>
      <c r="S21" s="354"/>
      <c r="T21" s="354"/>
      <c r="U21" s="354"/>
    </row>
    <row r="22" spans="2:21" ht="24.9" customHeight="1" x14ac:dyDescent="0.3">
      <c r="B22" s="355" t="s">
        <v>28</v>
      </c>
      <c r="C22" s="355"/>
      <c r="D22" s="355"/>
      <c r="E22" s="355"/>
      <c r="F22" s="355"/>
      <c r="G22" s="355"/>
      <c r="H22" s="355"/>
      <c r="I22" s="355"/>
      <c r="J22" s="355"/>
      <c r="K22" s="355"/>
      <c r="L22" s="355"/>
      <c r="M22" s="355"/>
      <c r="N22" s="355"/>
      <c r="O22" s="355"/>
      <c r="P22" s="355"/>
      <c r="Q22" s="355"/>
      <c r="R22" s="355"/>
      <c r="S22" s="355"/>
      <c r="T22" s="355"/>
      <c r="U22" s="355"/>
    </row>
    <row r="23" spans="2:21" ht="60" customHeight="1" x14ac:dyDescent="0.3">
      <c r="B23" s="336"/>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3">
      <c r="B24" s="336"/>
      <c r="C24" s="336"/>
      <c r="D24" s="336"/>
      <c r="E24" s="336"/>
      <c r="F24" s="336"/>
      <c r="G24" s="336"/>
      <c r="H24" s="336"/>
      <c r="I24" s="336"/>
      <c r="J24" s="336"/>
      <c r="K24" s="336"/>
      <c r="L24" s="336"/>
      <c r="M24" s="336"/>
      <c r="N24" s="336"/>
      <c r="O24" s="336"/>
      <c r="P24" s="336"/>
      <c r="Q24" s="336"/>
      <c r="R24" s="336"/>
      <c r="S24" s="336"/>
      <c r="T24" s="336"/>
      <c r="U24" s="336"/>
    </row>
    <row r="25" spans="2:21" s="14" customFormat="1" ht="24.9" customHeight="1" x14ac:dyDescent="0.3">
      <c r="B25" s="340" t="s">
        <v>123</v>
      </c>
      <c r="C25" s="340"/>
      <c r="D25" s="340"/>
      <c r="E25" s="340"/>
      <c r="F25" s="340"/>
      <c r="G25" s="340"/>
      <c r="H25" s="340"/>
      <c r="I25" s="340"/>
      <c r="J25" s="340"/>
      <c r="K25" s="340"/>
      <c r="L25" s="340"/>
      <c r="M25" s="340"/>
      <c r="N25" s="340"/>
      <c r="O25" s="340"/>
      <c r="P25" s="340"/>
      <c r="Q25" s="340"/>
      <c r="R25" s="340"/>
      <c r="S25" s="340"/>
      <c r="T25" s="340"/>
      <c r="U25" s="340"/>
    </row>
    <row r="26" spans="2:21" ht="60" customHeight="1" x14ac:dyDescent="0.3">
      <c r="B26" s="336"/>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3">
      <c r="B27" s="336"/>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3">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1" t="s">
        <v>178</v>
      </c>
      <c r="C30" s="341"/>
      <c r="D30" s="341"/>
      <c r="E30" s="341"/>
      <c r="F30" s="341"/>
      <c r="G30" s="341"/>
      <c r="H30" s="341"/>
      <c r="I30" s="341"/>
      <c r="J30" s="341"/>
      <c r="K30" s="341"/>
      <c r="L30" s="341"/>
      <c r="M30" s="341"/>
      <c r="N30" s="341"/>
      <c r="O30" s="341"/>
      <c r="P30" s="341"/>
      <c r="Q30" s="341"/>
      <c r="R30" s="341"/>
      <c r="S30" s="341"/>
      <c r="T30" s="341"/>
      <c r="U30" s="341"/>
    </row>
    <row r="31" spans="2:21" ht="24.9" customHeight="1" x14ac:dyDescent="0.3">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3">
      <c r="B32" s="361" t="s">
        <v>745</v>
      </c>
      <c r="C32" s="361"/>
      <c r="D32" s="361"/>
      <c r="E32" s="361"/>
      <c r="F32" s="361"/>
      <c r="G32" s="361"/>
      <c r="H32" s="361"/>
      <c r="I32" s="361"/>
      <c r="J32" s="361"/>
      <c r="K32" s="361"/>
      <c r="L32" s="361"/>
      <c r="M32" s="361"/>
      <c r="N32" s="361"/>
      <c r="O32" s="361"/>
      <c r="P32" s="361"/>
      <c r="Q32" s="361"/>
      <c r="R32" s="361"/>
      <c r="S32" s="361"/>
      <c r="T32" s="361"/>
      <c r="U32" s="361"/>
    </row>
    <row r="33" spans="2:21" ht="60" customHeight="1" x14ac:dyDescent="0.3">
      <c r="B33" s="309" t="s">
        <v>746</v>
      </c>
      <c r="C33" s="309"/>
      <c r="D33" s="309"/>
      <c r="E33" s="309"/>
      <c r="F33" s="309"/>
      <c r="G33" s="309"/>
      <c r="H33" s="309"/>
      <c r="I33" s="309"/>
      <c r="J33" s="309"/>
      <c r="K33" s="309"/>
      <c r="L33" s="309"/>
      <c r="M33" s="309"/>
      <c r="N33" s="309"/>
      <c r="O33" s="309"/>
      <c r="P33" s="309"/>
      <c r="Q33" s="309"/>
      <c r="R33" s="309"/>
      <c r="S33" s="309"/>
      <c r="T33" s="309"/>
      <c r="U33" s="309"/>
    </row>
    <row r="34" spans="2:21" s="14" customFormat="1" ht="24.9" customHeight="1" x14ac:dyDescent="0.3">
      <c r="B34" s="340" t="s">
        <v>123</v>
      </c>
      <c r="C34" s="340"/>
      <c r="D34" s="340"/>
      <c r="E34" s="340"/>
      <c r="F34" s="340"/>
      <c r="G34" s="340"/>
      <c r="H34" s="340"/>
      <c r="I34" s="340"/>
      <c r="J34" s="340"/>
      <c r="K34" s="340"/>
      <c r="L34" s="340"/>
      <c r="M34" s="340"/>
      <c r="N34" s="340"/>
      <c r="O34" s="340"/>
      <c r="P34" s="340"/>
      <c r="Q34" s="340"/>
      <c r="R34" s="340"/>
      <c r="S34" s="340"/>
      <c r="T34" s="340"/>
      <c r="U34" s="340"/>
    </row>
    <row r="35" spans="2:21" ht="60" customHeight="1" x14ac:dyDescent="0.3">
      <c r="B35" s="309" t="s">
        <v>747</v>
      </c>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3">
      <c r="B36" s="309" t="s">
        <v>748</v>
      </c>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t="s">
        <v>749</v>
      </c>
      <c r="C37" s="309"/>
      <c r="D37" s="309"/>
      <c r="E37" s="309"/>
      <c r="F37" s="309"/>
      <c r="G37" s="309"/>
      <c r="H37" s="309"/>
      <c r="I37" s="309"/>
      <c r="J37" s="309"/>
      <c r="K37" s="309"/>
      <c r="L37" s="309"/>
      <c r="M37" s="309"/>
      <c r="N37" s="309"/>
      <c r="O37" s="309"/>
      <c r="P37" s="309"/>
      <c r="Q37" s="309"/>
      <c r="R37" s="309"/>
      <c r="S37" s="309"/>
      <c r="T37" s="309"/>
      <c r="U37" s="309"/>
    </row>
    <row r="39" spans="2:21" x14ac:dyDescent="0.3">
      <c r="B39" s="337" t="s">
        <v>179</v>
      </c>
      <c r="C39" s="337"/>
      <c r="D39" s="337"/>
      <c r="E39" s="337"/>
      <c r="F39" s="337"/>
      <c r="G39" s="337"/>
      <c r="H39" s="337"/>
      <c r="I39" s="337"/>
      <c r="J39" s="337"/>
      <c r="K39" s="337"/>
      <c r="L39" s="337"/>
      <c r="M39" s="337"/>
      <c r="N39" s="337"/>
      <c r="O39" s="337"/>
      <c r="P39" s="337"/>
      <c r="Q39" s="337"/>
      <c r="R39" s="337"/>
      <c r="S39" s="337"/>
      <c r="T39" s="337"/>
      <c r="U39" s="337"/>
    </row>
    <row r="40" spans="2:21" ht="19.8" x14ac:dyDescent="0.3">
      <c r="B40" s="338" t="s">
        <v>28</v>
      </c>
      <c r="C40" s="339"/>
      <c r="D40" s="339"/>
      <c r="E40" s="339"/>
      <c r="F40" s="339"/>
      <c r="G40" s="339"/>
      <c r="H40" s="339"/>
      <c r="I40" s="339"/>
      <c r="J40" s="339"/>
      <c r="K40" s="339"/>
      <c r="L40" s="339"/>
      <c r="M40" s="339"/>
      <c r="N40" s="339"/>
      <c r="O40" s="339"/>
      <c r="P40" s="339"/>
      <c r="Q40" s="339"/>
      <c r="R40" s="339"/>
      <c r="S40" s="339"/>
      <c r="T40" s="339"/>
      <c r="U40" s="339"/>
    </row>
    <row r="41" spans="2:21" ht="51.75" customHeight="1" x14ac:dyDescent="0.3">
      <c r="B41" s="336"/>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3">
      <c r="B42" s="336"/>
      <c r="C42" s="336"/>
      <c r="D42" s="336"/>
      <c r="E42" s="336"/>
      <c r="F42" s="336"/>
      <c r="G42" s="336"/>
      <c r="H42" s="336"/>
      <c r="I42" s="336"/>
      <c r="J42" s="336"/>
      <c r="K42" s="336"/>
      <c r="L42" s="336"/>
      <c r="M42" s="336"/>
      <c r="N42" s="336"/>
      <c r="O42" s="336"/>
      <c r="P42" s="336"/>
      <c r="Q42" s="336"/>
      <c r="R42" s="336"/>
      <c r="S42" s="336"/>
      <c r="T42" s="336"/>
      <c r="U42" s="336"/>
    </row>
    <row r="43" spans="2:21" ht="19.8" x14ac:dyDescent="0.3">
      <c r="B43" s="340" t="s">
        <v>123</v>
      </c>
      <c r="C43" s="340"/>
      <c r="D43" s="340"/>
      <c r="E43" s="340"/>
      <c r="F43" s="340"/>
      <c r="G43" s="340"/>
      <c r="H43" s="340"/>
      <c r="I43" s="340"/>
      <c r="J43" s="340"/>
      <c r="K43" s="340"/>
      <c r="L43" s="340"/>
      <c r="M43" s="340"/>
      <c r="N43" s="340"/>
      <c r="O43" s="340"/>
      <c r="P43" s="340"/>
      <c r="Q43" s="340"/>
      <c r="R43" s="340"/>
      <c r="S43" s="340"/>
      <c r="T43" s="340"/>
      <c r="U43" s="340"/>
    </row>
    <row r="44" spans="2:21" ht="69.75" customHeight="1" x14ac:dyDescent="0.3">
      <c r="B44" s="336"/>
      <c r="C44" s="336"/>
      <c r="D44" s="336"/>
      <c r="E44" s="336"/>
      <c r="F44" s="336"/>
      <c r="G44" s="336"/>
      <c r="H44" s="336"/>
      <c r="I44" s="336"/>
      <c r="J44" s="336"/>
      <c r="K44" s="336"/>
      <c r="L44" s="336"/>
      <c r="M44" s="336"/>
      <c r="N44" s="336"/>
      <c r="O44" s="336"/>
      <c r="P44" s="336"/>
      <c r="Q44" s="336"/>
      <c r="R44" s="336"/>
      <c r="S44" s="336"/>
      <c r="T44" s="336"/>
      <c r="U44" s="336"/>
    </row>
    <row r="45" spans="2:21" ht="60" customHeight="1" x14ac:dyDescent="0.3">
      <c r="B45" s="336"/>
      <c r="C45" s="336"/>
      <c r="D45" s="336"/>
      <c r="E45" s="336"/>
      <c r="F45" s="336"/>
      <c r="G45" s="336"/>
      <c r="H45" s="336"/>
      <c r="I45" s="336"/>
      <c r="J45" s="336"/>
      <c r="K45" s="336"/>
      <c r="L45" s="336"/>
      <c r="M45" s="336"/>
      <c r="N45" s="336"/>
      <c r="O45" s="336"/>
      <c r="P45" s="336"/>
      <c r="Q45" s="336"/>
      <c r="R45" s="336"/>
      <c r="S45" s="336"/>
      <c r="T45" s="336"/>
      <c r="U45" s="336"/>
    </row>
    <row r="46" spans="2:21" ht="59.25" customHeight="1" x14ac:dyDescent="0.3">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200-000000000000}"/>
    <hyperlink ref="B65496" r:id="rId2" xr:uid="{00000000-0004-0000-0200-000001000000}"/>
    <hyperlink ref="B4" location="Autoevaluación!A54" tooltip="Ir a autoevaluacion" display="Diseño pedagogico" xr:uid="{00000000-0004-0000-0200-000002000000}"/>
    <hyperlink ref="B5" location="Autoevaluación!A61" tooltip="Ir a autoevaluacion" display="Practicas pedagogicas" xr:uid="{00000000-0004-0000-0200-000003000000}"/>
    <hyperlink ref="B6" location="Autoevaluación!A67" tooltip="Ir a autoevaluación" display="Gestion de aula" xr:uid="{00000000-0004-0000-0200-000004000000}"/>
    <hyperlink ref="B7" location="Autoevaluación!A73" tooltip="Ir a autoevaluación" display="Seguimiento academico" xr:uid="{00000000-0004-0000-02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J21" zoomScale="70" zoomScaleNormal="70" workbookViewId="0">
      <selection activeCell="V37" sqref="V37"/>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58" t="s">
        <v>137</v>
      </c>
      <c r="C2" s="345" t="s">
        <v>176</v>
      </c>
      <c r="D2" s="345"/>
      <c r="E2" s="345"/>
      <c r="F2" s="345"/>
      <c r="G2" s="2"/>
      <c r="H2" s="346" t="s">
        <v>177</v>
      </c>
      <c r="I2" s="346"/>
      <c r="J2" s="346"/>
      <c r="K2" s="346"/>
      <c r="L2" s="2"/>
      <c r="M2" s="360" t="s">
        <v>178</v>
      </c>
      <c r="N2" s="360"/>
      <c r="O2" s="360"/>
      <c r="P2" s="360"/>
      <c r="Q2" s="53"/>
      <c r="R2" s="337" t="s">
        <v>179</v>
      </c>
      <c r="S2" s="337"/>
      <c r="T2" s="337"/>
      <c r="U2" s="337"/>
      <c r="V2" s="342"/>
    </row>
    <row r="3" spans="2:22" ht="24.75" customHeight="1" thickBot="1" x14ac:dyDescent="0.35">
      <c r="B3" s="359"/>
      <c r="C3" s="3">
        <v>1</v>
      </c>
      <c r="D3" s="3">
        <v>2</v>
      </c>
      <c r="E3" s="4">
        <v>3</v>
      </c>
      <c r="F3" s="5">
        <v>4</v>
      </c>
      <c r="G3" s="356"/>
      <c r="H3" s="3">
        <v>1</v>
      </c>
      <c r="I3" s="3">
        <v>2</v>
      </c>
      <c r="J3" s="4">
        <v>3</v>
      </c>
      <c r="K3" s="5">
        <v>4</v>
      </c>
      <c r="L3" s="343"/>
      <c r="M3" s="3">
        <v>1</v>
      </c>
      <c r="N3" s="3">
        <v>2</v>
      </c>
      <c r="O3" s="4">
        <v>3</v>
      </c>
      <c r="P3" s="5">
        <v>4</v>
      </c>
      <c r="Q3" s="54"/>
      <c r="R3" s="3">
        <v>1</v>
      </c>
      <c r="S3" s="3">
        <v>2</v>
      </c>
      <c r="T3" s="4">
        <v>3</v>
      </c>
      <c r="U3" s="5">
        <v>4</v>
      </c>
      <c r="V3" s="342"/>
    </row>
    <row r="4" spans="2:22" ht="38.1" customHeight="1" thickTop="1" thickBot="1" x14ac:dyDescent="0.35">
      <c r="B4" s="35" t="s">
        <v>133</v>
      </c>
      <c r="C4" s="34">
        <f>Autoevaluación!R84/SUM(Autoevaluación!R84:R87)</f>
        <v>0</v>
      </c>
      <c r="D4" s="7">
        <f>Autoevaluación!R85/SUM(Autoevaluación!R84:R87)</f>
        <v>0</v>
      </c>
      <c r="E4" s="7">
        <f>Autoevaluación!R86/SUM(Autoevaluación!R84:R87)</f>
        <v>1</v>
      </c>
      <c r="F4" s="7">
        <f>Autoevaluación!R87/SUM(Autoevaluación!R84:R87)</f>
        <v>0</v>
      </c>
      <c r="G4" s="357"/>
      <c r="H4" s="17">
        <f>Autoevaluación!S84/SUM(Autoevaluación!S84:S87)</f>
        <v>0</v>
      </c>
      <c r="I4" s="7">
        <f>Autoevaluación!S85/SUM(Autoevaluación!S84:S87)</f>
        <v>0.33333333333333331</v>
      </c>
      <c r="J4" s="7">
        <f>Autoevaluación!S86/SUM(Autoevaluación!S84:S87)</f>
        <v>0.66666666666666663</v>
      </c>
      <c r="K4" s="7">
        <f>Autoevaluación!S87/SUM(Autoevaluación!S84:S87)</f>
        <v>0</v>
      </c>
      <c r="L4" s="344"/>
      <c r="M4" s="7">
        <f>Autoevaluación!T84/SUM(Autoevaluación!T84:T87)</f>
        <v>0</v>
      </c>
      <c r="N4" s="7">
        <f>Autoevaluación!T85/SUM(Autoevaluación!T84:T87)</f>
        <v>0.33333333333333331</v>
      </c>
      <c r="O4" s="7">
        <f>Autoevaluación!T86/SUM(Autoevaluación!T84:T87)</f>
        <v>0.66666666666666663</v>
      </c>
      <c r="P4" s="7">
        <f>Autoevaluación!T87/SUM(Autoevaluación!T84:T87)</f>
        <v>0</v>
      </c>
      <c r="Q4" s="51"/>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7" t="s">
        <v>134</v>
      </c>
      <c r="C5" s="34">
        <f>Autoevaluación!R89/SUM(Autoevaluación!R89:R92)</f>
        <v>0.42857142857142855</v>
      </c>
      <c r="D5" s="7">
        <f>Autoevaluación!R90/SUM(Autoevaluación!R89:R92)</f>
        <v>0.2857142857142857</v>
      </c>
      <c r="E5" s="7">
        <f>Autoevaluación!R91/SUM(Autoevaluación!R89:R92)</f>
        <v>0.2857142857142857</v>
      </c>
      <c r="F5" s="7">
        <f>Autoevaluación!R92/SUM(Autoevaluación!R89:R92)</f>
        <v>0</v>
      </c>
      <c r="G5" s="357"/>
      <c r="H5" s="17">
        <f>Autoevaluación!S89/SUM(Autoevaluación!S89:S92)</f>
        <v>0.14285714285714285</v>
      </c>
      <c r="I5" s="7">
        <f>Autoevaluación!S90/SUM(Autoevaluación!S89:S92)</f>
        <v>0.5714285714285714</v>
      </c>
      <c r="J5" s="7" t="e">
        <f>Autoevaluación!S91/SUM(Autoevaluación!S89:Q92Q13:V16)</f>
        <v>#NAME?</v>
      </c>
      <c r="K5" s="7">
        <f>Autoevaluación!S92/SUM(Autoevaluación!S89:S92)</f>
        <v>0</v>
      </c>
      <c r="L5" s="344"/>
      <c r="M5" s="7">
        <f>Autoevaluación!T89/SUM(Autoevaluación!T89:T92)</f>
        <v>0.14285714285714285</v>
      </c>
      <c r="N5" s="7">
        <f>Autoevaluación!T90/SUM(Autoevaluación!T89:T92)</f>
        <v>0.42857142857142855</v>
      </c>
      <c r="O5" s="7">
        <f>Autoevaluación!T91/SUM(Autoevaluación!T89:T92)</f>
        <v>0.42857142857142855</v>
      </c>
      <c r="P5" s="7">
        <f>Autoevaluación!T92/SUM(Autoevaluación!T89:T92)</f>
        <v>0</v>
      </c>
      <c r="Q5" s="51"/>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7" t="s">
        <v>32</v>
      </c>
      <c r="C6" s="34">
        <f>Autoevaluación!R98/SUM(Autoevaluación!R98:R101)</f>
        <v>0</v>
      </c>
      <c r="D6" s="7">
        <f>Autoevaluación!R99/SUM(Autoevaluación!R98:R101)</f>
        <v>1</v>
      </c>
      <c r="E6" s="7">
        <f>Autoevaluación!R100/SUM(Autoevaluación!R98:R101)</f>
        <v>0</v>
      </c>
      <c r="F6" s="7">
        <f>Autoevaluación!R101/SUM(Autoevaluación!R98:R101)</f>
        <v>0</v>
      </c>
      <c r="G6" s="357"/>
      <c r="H6" s="17">
        <f>Autoevaluación!S98/SUM(Autoevaluación!S98:S101)</f>
        <v>0</v>
      </c>
      <c r="I6" s="7">
        <f>Autoevaluación!S99/SUM(Autoevaluación!S98:S101)</f>
        <v>0</v>
      </c>
      <c r="J6" s="7">
        <f>Autoevaluación!S100/SUM(Autoevaluación!S98:S101)</f>
        <v>1</v>
      </c>
      <c r="K6" s="7">
        <f>Autoevaluación!S10/SUM(Autoevaluación!S98:S101)</f>
        <v>1.5</v>
      </c>
      <c r="L6" s="344"/>
      <c r="M6" s="7">
        <f>Autoevaluación!T98/SUM(Autoevaluación!T98:T101)</f>
        <v>0</v>
      </c>
      <c r="N6" s="7">
        <f>Autoevaluación!T99/SUM(Autoevaluación!T98:T101)</f>
        <v>0</v>
      </c>
      <c r="O6" s="7">
        <f>Autoevaluación!T100/SUM(Autoevaluación!T98:T101)</f>
        <v>1</v>
      </c>
      <c r="P6" s="7">
        <f>Autoevaluación!T101/SUM(Autoevaluación!T98:T101)</f>
        <v>0</v>
      </c>
      <c r="Q6" s="51"/>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5" t="s">
        <v>135</v>
      </c>
      <c r="C7" s="34">
        <f>Autoevaluación!R102/SUM(Autoevaluación!R102:R105)</f>
        <v>0.1</v>
      </c>
      <c r="D7" s="7">
        <f>Autoevaluación!R103/SUM(Autoevaluación!R102:R105)</f>
        <v>0.1</v>
      </c>
      <c r="E7" s="7">
        <f>Autoevaluación!R104/SUM(Autoevaluación!R102:R105)</f>
        <v>0.8</v>
      </c>
      <c r="F7" s="7">
        <f>Autoevaluación!R105/SUM(Autoevaluación!R102:R105)</f>
        <v>0</v>
      </c>
      <c r="G7" s="357"/>
      <c r="H7" s="17">
        <f>Autoevaluación!S102/SUM(Autoevaluación!S102:S105)</f>
        <v>0</v>
      </c>
      <c r="I7" s="7">
        <f>Autoevaluación!S103/SUM(Autoevaluación!S102:S105)</f>
        <v>0.1</v>
      </c>
      <c r="J7" s="7">
        <f>Autoevaluación!S104/SUM(Autoevaluación!S102:S105)</f>
        <v>0.8</v>
      </c>
      <c r="K7" s="7">
        <f>Autoevaluación!S105/SUM(Autoevaluación!S102:S105)</f>
        <v>0.1</v>
      </c>
      <c r="L7" s="344"/>
      <c r="M7" s="7">
        <f>Autoevaluación!T102/SUM(Autoevaluación!T102:T105)</f>
        <v>0</v>
      </c>
      <c r="N7" s="7">
        <f>Autoevaluación!T103/SUM(Autoevaluación!T102:T105)</f>
        <v>0</v>
      </c>
      <c r="O7" s="7">
        <f>Autoevaluación!T104/SUM(Autoevaluación!T102:T105)</f>
        <v>1</v>
      </c>
      <c r="P7" s="7">
        <f>Autoevaluación!T105/SUM(Autoevaluación!T102:T105)</f>
        <v>0</v>
      </c>
      <c r="Q7" s="51"/>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5" t="s">
        <v>136</v>
      </c>
      <c r="C8" s="34">
        <f>Autoevaluación!R114/SUM(Autoevaluación!R114:R117)</f>
        <v>0</v>
      </c>
      <c r="D8" s="7">
        <f>Autoevaluación!R115/SUM(Autoevaluación!R114:R117)</f>
        <v>0.25</v>
      </c>
      <c r="E8" s="7">
        <f>Autoevaluación!R116/SUM(Autoevaluación!R114:R117)</f>
        <v>0</v>
      </c>
      <c r="F8" s="7">
        <f>Autoevaluación!R117/SUM(Autoevaluación!R114:R117)</f>
        <v>0.75</v>
      </c>
      <c r="G8" s="357"/>
      <c r="H8" s="17">
        <f>Autoevaluación!S114/SUM(Autoevaluación!S114:S117)</f>
        <v>0</v>
      </c>
      <c r="I8" s="7">
        <f>Autoevaluación!S115/SUM(Autoevaluación!S114:S117)</f>
        <v>0</v>
      </c>
      <c r="J8" s="7">
        <f>Autoevaluación!S116/SUM(Autoevaluación!S114:S117)</f>
        <v>0.25</v>
      </c>
      <c r="K8" s="7">
        <f>Autoevaluación!S117/SUM(Autoevaluación!S114:S117)</f>
        <v>0.75</v>
      </c>
      <c r="L8" s="344"/>
      <c r="M8" s="7">
        <f>Autoevaluación!T114/SUM(Autoevaluación!T114:T117)</f>
        <v>0</v>
      </c>
      <c r="N8" s="7">
        <f>Autoevaluación!T115/SUM(Autoevaluación!T114:T117)</f>
        <v>0</v>
      </c>
      <c r="O8" s="7">
        <f>Autoevaluación!T116/SUM(Autoevaluación!T114:T117)</f>
        <v>0.25</v>
      </c>
      <c r="P8" s="7">
        <f>Autoevaluación!T117/SUM(Autoevaluación!T114:T117)</f>
        <v>0.75</v>
      </c>
      <c r="Q8" s="51"/>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6"/>
      <c r="C9" s="7"/>
      <c r="D9" s="7"/>
      <c r="E9" s="7"/>
      <c r="F9" s="7"/>
      <c r="G9" s="357"/>
      <c r="H9" s="7"/>
      <c r="I9" s="7"/>
      <c r="J9" s="7"/>
      <c r="K9" s="7"/>
      <c r="L9" s="344"/>
      <c r="M9" s="7"/>
      <c r="N9" s="7"/>
      <c r="O9" s="7"/>
      <c r="P9" s="7"/>
      <c r="Q9" s="51"/>
      <c r="R9" s="7"/>
      <c r="S9" s="7"/>
      <c r="T9" s="7"/>
      <c r="U9" s="7"/>
    </row>
    <row r="10" spans="2:22" ht="42" customHeight="1" x14ac:dyDescent="0.3">
      <c r="B10" s="15" t="s">
        <v>138</v>
      </c>
      <c r="C10" s="12">
        <f>AVERAGE(C4:C9)</f>
        <v>0.10571428571428572</v>
      </c>
      <c r="D10" s="12">
        <f>AVERAGE(D4:D9)</f>
        <v>0.32714285714285712</v>
      </c>
      <c r="E10" s="12">
        <f>AVERAGE(E4:E9)</f>
        <v>0.41714285714285709</v>
      </c>
      <c r="F10" s="12">
        <f>AVERAGE(F4:F9)</f>
        <v>0.15</v>
      </c>
      <c r="G10" s="9"/>
      <c r="H10" s="12">
        <f>AVERAGE(H4:H9)</f>
        <v>2.8571428571428571E-2</v>
      </c>
      <c r="I10" s="12">
        <f>AVERAGE(I4:I9)</f>
        <v>0.20095238095238094</v>
      </c>
      <c r="J10" s="12" t="e">
        <f>AVERAGE(J4:J9)</f>
        <v>#NAME?</v>
      </c>
      <c r="K10" s="12">
        <f>AVERAGE(K4:K9)</f>
        <v>0.47000000000000003</v>
      </c>
      <c r="L10" s="9"/>
      <c r="M10" s="12">
        <f>AVERAGE(M4:M9)</f>
        <v>2.8571428571428571E-2</v>
      </c>
      <c r="N10" s="12">
        <f>AVERAGE(N4:N9)</f>
        <v>0.15238095238095237</v>
      </c>
      <c r="O10" s="12">
        <f>AVERAGE(O4:O9)</f>
        <v>0.669047619047619</v>
      </c>
      <c r="P10" s="12">
        <f>AVERAGE(P4:P9)</f>
        <v>0.15</v>
      </c>
      <c r="Q10" s="52"/>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45" t="s">
        <v>176</v>
      </c>
      <c r="C12" s="345"/>
      <c r="D12" s="345"/>
      <c r="E12" s="345"/>
      <c r="F12" s="345"/>
      <c r="G12" s="345"/>
      <c r="H12" s="345"/>
      <c r="I12" s="345"/>
      <c r="J12" s="345"/>
      <c r="K12" s="345"/>
      <c r="L12" s="345"/>
      <c r="M12" s="345"/>
      <c r="N12" s="345"/>
      <c r="O12" s="345"/>
      <c r="P12" s="345"/>
      <c r="Q12" s="345"/>
      <c r="R12" s="345"/>
      <c r="S12" s="345"/>
      <c r="T12" s="345"/>
      <c r="U12" s="345"/>
    </row>
    <row r="13" spans="2:22" ht="24.9"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09" t="s">
        <v>372</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3">
      <c r="B15" s="309" t="s">
        <v>373</v>
      </c>
      <c r="C15" s="309"/>
      <c r="D15" s="309"/>
      <c r="E15" s="309"/>
      <c r="F15" s="309"/>
      <c r="G15" s="309"/>
      <c r="H15" s="309"/>
      <c r="I15" s="309"/>
      <c r="J15" s="309"/>
      <c r="K15" s="309"/>
      <c r="L15" s="309"/>
      <c r="M15" s="309"/>
      <c r="N15" s="309"/>
      <c r="O15" s="309"/>
      <c r="P15" s="309"/>
      <c r="Q15" s="309"/>
      <c r="R15" s="309"/>
      <c r="S15" s="309"/>
      <c r="T15" s="309"/>
      <c r="U15" s="309"/>
    </row>
    <row r="16" spans="2:22" s="14" customFormat="1" ht="24.9" customHeight="1" x14ac:dyDescent="0.3">
      <c r="B16" s="340" t="s">
        <v>123</v>
      </c>
      <c r="C16" s="340"/>
      <c r="D16" s="340"/>
      <c r="E16" s="340"/>
      <c r="F16" s="340"/>
      <c r="G16" s="340"/>
      <c r="H16" s="340"/>
      <c r="I16" s="340"/>
      <c r="J16" s="340"/>
      <c r="K16" s="340"/>
      <c r="L16" s="340"/>
      <c r="M16" s="340"/>
      <c r="N16" s="340"/>
      <c r="O16" s="340"/>
      <c r="P16" s="340"/>
      <c r="Q16" s="340"/>
      <c r="R16" s="340"/>
      <c r="S16" s="340"/>
      <c r="T16" s="340"/>
      <c r="U16" s="340"/>
    </row>
    <row r="17" spans="2:21" ht="60" customHeight="1" x14ac:dyDescent="0.3">
      <c r="B17" s="180" t="s">
        <v>369</v>
      </c>
      <c r="C17" s="181"/>
      <c r="D17" s="181"/>
      <c r="E17" s="181"/>
      <c r="F17" s="181"/>
      <c r="G17" s="181"/>
      <c r="H17" s="181"/>
      <c r="I17" s="181"/>
      <c r="J17" s="181"/>
      <c r="K17" s="181"/>
      <c r="L17" s="181"/>
      <c r="M17" s="181"/>
      <c r="N17" s="181"/>
      <c r="O17" s="181"/>
      <c r="P17" s="181"/>
      <c r="Q17" s="181"/>
      <c r="R17" s="181"/>
      <c r="S17" s="181"/>
      <c r="T17" s="181"/>
      <c r="U17" s="182"/>
    </row>
    <row r="18" spans="2:21" ht="60" customHeight="1" x14ac:dyDescent="0.3">
      <c r="B18" s="309" t="s">
        <v>370</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3">
      <c r="B19" s="309" t="s">
        <v>371</v>
      </c>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54" t="s">
        <v>177</v>
      </c>
      <c r="C21" s="354"/>
      <c r="D21" s="354"/>
      <c r="E21" s="354"/>
      <c r="F21" s="354"/>
      <c r="G21" s="354"/>
      <c r="H21" s="354"/>
      <c r="I21" s="354"/>
      <c r="J21" s="354"/>
      <c r="K21" s="354"/>
      <c r="L21" s="354"/>
      <c r="M21" s="354"/>
      <c r="N21" s="354"/>
      <c r="O21" s="354"/>
      <c r="P21" s="354"/>
      <c r="Q21" s="354"/>
      <c r="R21" s="354"/>
      <c r="S21" s="354"/>
      <c r="T21" s="354"/>
      <c r="U21" s="354"/>
    </row>
    <row r="22" spans="2:21" ht="24.9" customHeight="1" x14ac:dyDescent="0.3">
      <c r="B22" s="338" t="s">
        <v>28</v>
      </c>
      <c r="C22" s="339"/>
      <c r="D22" s="339"/>
      <c r="E22" s="339"/>
      <c r="F22" s="339"/>
      <c r="G22" s="339"/>
      <c r="H22" s="339"/>
      <c r="I22" s="339"/>
      <c r="J22" s="339"/>
      <c r="K22" s="339"/>
      <c r="L22" s="339"/>
      <c r="M22" s="339"/>
      <c r="N22" s="339"/>
      <c r="O22" s="339"/>
      <c r="P22" s="339"/>
      <c r="Q22" s="339"/>
      <c r="R22" s="339"/>
      <c r="S22" s="339"/>
      <c r="T22" s="339"/>
      <c r="U22" s="339"/>
    </row>
    <row r="23" spans="2:21" ht="60" customHeight="1" x14ac:dyDescent="0.3">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3">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4.9" customHeight="1" x14ac:dyDescent="0.3">
      <c r="B25" s="340" t="s">
        <v>123</v>
      </c>
      <c r="C25" s="340"/>
      <c r="D25" s="340"/>
      <c r="E25" s="340"/>
      <c r="F25" s="340"/>
      <c r="G25" s="340"/>
      <c r="H25" s="340"/>
      <c r="I25" s="340"/>
      <c r="J25" s="340"/>
      <c r="K25" s="340"/>
      <c r="L25" s="340"/>
      <c r="M25" s="340"/>
      <c r="N25" s="340"/>
      <c r="O25" s="340"/>
      <c r="P25" s="340"/>
      <c r="Q25" s="340"/>
      <c r="R25" s="340"/>
      <c r="S25" s="340"/>
      <c r="T25" s="340"/>
      <c r="U25" s="340"/>
    </row>
    <row r="26" spans="2:21" ht="60" customHeight="1" x14ac:dyDescent="0.3">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3">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3">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1" t="s">
        <v>178</v>
      </c>
      <c r="C30" s="341"/>
      <c r="D30" s="341"/>
      <c r="E30" s="341"/>
      <c r="F30" s="341"/>
      <c r="G30" s="341"/>
      <c r="H30" s="341"/>
      <c r="I30" s="341"/>
      <c r="J30" s="341"/>
      <c r="K30" s="341"/>
      <c r="L30" s="341"/>
      <c r="M30" s="341"/>
      <c r="N30" s="341"/>
      <c r="O30" s="341"/>
      <c r="P30" s="341"/>
      <c r="Q30" s="341"/>
      <c r="R30" s="341"/>
      <c r="S30" s="341"/>
      <c r="T30" s="341"/>
      <c r="U30" s="341"/>
    </row>
    <row r="31" spans="2:21" ht="24.9" customHeight="1" x14ac:dyDescent="0.3">
      <c r="B31" s="355" t="s">
        <v>28</v>
      </c>
      <c r="C31" s="355"/>
      <c r="D31" s="355"/>
      <c r="E31" s="355"/>
      <c r="F31" s="355"/>
      <c r="G31" s="355"/>
      <c r="H31" s="355"/>
      <c r="I31" s="355"/>
      <c r="J31" s="355"/>
      <c r="K31" s="355"/>
      <c r="L31" s="355"/>
      <c r="M31" s="355"/>
      <c r="N31" s="355"/>
      <c r="O31" s="355"/>
      <c r="P31" s="355"/>
      <c r="Q31" s="355"/>
      <c r="R31" s="355"/>
      <c r="S31" s="355"/>
      <c r="T31" s="355"/>
      <c r="U31" s="355"/>
    </row>
    <row r="32" spans="2:21" ht="60" customHeight="1" x14ac:dyDescent="0.3">
      <c r="B32" s="309" t="s">
        <v>750</v>
      </c>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3">
      <c r="B33" s="309" t="s">
        <v>751</v>
      </c>
      <c r="C33" s="309"/>
      <c r="D33" s="309"/>
      <c r="E33" s="309"/>
      <c r="F33" s="309"/>
      <c r="G33" s="309"/>
      <c r="H33" s="309"/>
      <c r="I33" s="309"/>
      <c r="J33" s="309"/>
      <c r="K33" s="309"/>
      <c r="L33" s="309"/>
      <c r="M33" s="309"/>
      <c r="N33" s="309"/>
      <c r="O33" s="309"/>
      <c r="P33" s="309"/>
      <c r="Q33" s="309"/>
      <c r="R33" s="309"/>
      <c r="S33" s="309"/>
      <c r="T33" s="309"/>
      <c r="U33" s="309"/>
    </row>
    <row r="34" spans="2:21" s="14" customFormat="1" ht="24.9" customHeight="1" x14ac:dyDescent="0.3">
      <c r="B34" s="340" t="s">
        <v>123</v>
      </c>
      <c r="C34" s="340"/>
      <c r="D34" s="340"/>
      <c r="E34" s="340"/>
      <c r="F34" s="340"/>
      <c r="G34" s="340"/>
      <c r="H34" s="340"/>
      <c r="I34" s="340"/>
      <c r="J34" s="340"/>
      <c r="K34" s="340"/>
      <c r="L34" s="340"/>
      <c r="M34" s="340"/>
      <c r="N34" s="340"/>
      <c r="O34" s="340"/>
      <c r="P34" s="340"/>
      <c r="Q34" s="340"/>
      <c r="R34" s="340"/>
      <c r="S34" s="340"/>
      <c r="T34" s="340"/>
      <c r="U34" s="340"/>
    </row>
    <row r="35" spans="2:21" ht="60" customHeight="1" x14ac:dyDescent="0.3">
      <c r="B35" s="309" t="s">
        <v>753</v>
      </c>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3">
      <c r="B36" s="309" t="s">
        <v>752</v>
      </c>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c r="C37" s="309"/>
      <c r="D37" s="309"/>
      <c r="E37" s="309"/>
      <c r="F37" s="309"/>
      <c r="G37" s="309"/>
      <c r="H37" s="309"/>
      <c r="I37" s="309"/>
      <c r="J37" s="309"/>
      <c r="K37" s="309"/>
      <c r="L37" s="309"/>
      <c r="M37" s="309"/>
      <c r="N37" s="309"/>
      <c r="O37" s="309"/>
      <c r="P37" s="309"/>
      <c r="Q37" s="309"/>
      <c r="R37" s="309"/>
      <c r="S37" s="309"/>
      <c r="T37" s="309"/>
      <c r="U37" s="309"/>
    </row>
    <row r="39" spans="2:21" x14ac:dyDescent="0.3">
      <c r="B39" s="337" t="s">
        <v>179</v>
      </c>
      <c r="C39" s="337"/>
      <c r="D39" s="337"/>
      <c r="E39" s="337"/>
      <c r="F39" s="337"/>
      <c r="G39" s="337"/>
      <c r="H39" s="337"/>
      <c r="I39" s="337"/>
      <c r="J39" s="337"/>
      <c r="K39" s="337"/>
      <c r="L39" s="337"/>
      <c r="M39" s="337"/>
      <c r="N39" s="337"/>
      <c r="O39" s="337"/>
      <c r="P39" s="337"/>
      <c r="Q39" s="337"/>
      <c r="R39" s="337"/>
      <c r="S39" s="337"/>
      <c r="T39" s="337"/>
      <c r="U39" s="337"/>
    </row>
    <row r="40" spans="2:21" ht="19.8" x14ac:dyDescent="0.3">
      <c r="B40" s="355" t="s">
        <v>28</v>
      </c>
      <c r="C40" s="355"/>
      <c r="D40" s="355"/>
      <c r="E40" s="355"/>
      <c r="F40" s="355"/>
      <c r="G40" s="355"/>
      <c r="H40" s="355"/>
      <c r="I40" s="355"/>
      <c r="J40" s="355"/>
      <c r="K40" s="355"/>
      <c r="L40" s="355"/>
      <c r="M40" s="355"/>
      <c r="N40" s="355"/>
      <c r="O40" s="355"/>
      <c r="P40" s="355"/>
      <c r="Q40" s="355"/>
      <c r="R40" s="355"/>
      <c r="S40" s="355"/>
      <c r="T40" s="355"/>
      <c r="U40" s="355"/>
    </row>
    <row r="41" spans="2:21" ht="50.25" customHeight="1" x14ac:dyDescent="0.3">
      <c r="B41" s="309"/>
      <c r="C41" s="309"/>
      <c r="D41" s="309"/>
      <c r="E41" s="309"/>
      <c r="F41" s="309"/>
      <c r="G41" s="309"/>
      <c r="H41" s="309"/>
      <c r="I41" s="309"/>
      <c r="J41" s="309"/>
      <c r="K41" s="309"/>
      <c r="L41" s="309"/>
      <c r="M41" s="309"/>
      <c r="N41" s="309"/>
      <c r="O41" s="309"/>
      <c r="P41" s="309"/>
      <c r="Q41" s="309"/>
      <c r="R41" s="309"/>
      <c r="S41" s="309"/>
      <c r="T41" s="309"/>
      <c r="U41" s="309"/>
    </row>
    <row r="42" spans="2:21" ht="51.75" customHeight="1" x14ac:dyDescent="0.3">
      <c r="B42" s="309"/>
      <c r="C42" s="309"/>
      <c r="D42" s="309"/>
      <c r="E42" s="309"/>
      <c r="F42" s="309"/>
      <c r="G42" s="309"/>
      <c r="H42" s="309"/>
      <c r="I42" s="309"/>
      <c r="J42" s="309"/>
      <c r="K42" s="309"/>
      <c r="L42" s="309"/>
      <c r="M42" s="309"/>
      <c r="N42" s="309"/>
      <c r="O42" s="309"/>
      <c r="P42" s="309"/>
      <c r="Q42" s="309"/>
      <c r="R42" s="309"/>
      <c r="S42" s="309"/>
      <c r="T42" s="309"/>
      <c r="U42" s="309"/>
    </row>
    <row r="43" spans="2:21" ht="19.8" x14ac:dyDescent="0.3">
      <c r="B43" s="340" t="s">
        <v>123</v>
      </c>
      <c r="C43" s="340"/>
      <c r="D43" s="340"/>
      <c r="E43" s="340"/>
      <c r="F43" s="340"/>
      <c r="G43" s="340"/>
      <c r="H43" s="340"/>
      <c r="I43" s="340"/>
      <c r="J43" s="340"/>
      <c r="K43" s="340"/>
      <c r="L43" s="340"/>
      <c r="M43" s="340"/>
      <c r="N43" s="340"/>
      <c r="O43" s="340"/>
      <c r="P43" s="340"/>
      <c r="Q43" s="340"/>
      <c r="R43" s="340"/>
      <c r="S43" s="340"/>
      <c r="T43" s="340"/>
      <c r="U43" s="340"/>
    </row>
    <row r="44" spans="2:21" ht="45" customHeight="1" x14ac:dyDescent="0.3">
      <c r="B44" s="309"/>
      <c r="C44" s="309"/>
      <c r="D44" s="309"/>
      <c r="E44" s="309"/>
      <c r="F44" s="309"/>
      <c r="G44" s="309"/>
      <c r="H44" s="309"/>
      <c r="I44" s="309"/>
      <c r="J44" s="309"/>
      <c r="K44" s="309"/>
      <c r="L44" s="309"/>
      <c r="M44" s="309"/>
      <c r="N44" s="309"/>
      <c r="O44" s="309"/>
      <c r="P44" s="309"/>
      <c r="Q44" s="309"/>
      <c r="R44" s="309"/>
      <c r="S44" s="309"/>
      <c r="T44" s="309"/>
      <c r="U44" s="309"/>
    </row>
    <row r="45" spans="2:21" ht="52.5" customHeight="1" x14ac:dyDescent="0.3">
      <c r="B45" s="309"/>
      <c r="C45" s="309"/>
      <c r="D45" s="309"/>
      <c r="E45" s="309"/>
      <c r="F45" s="309"/>
      <c r="G45" s="309"/>
      <c r="H45" s="309"/>
      <c r="I45" s="309"/>
      <c r="J45" s="309"/>
      <c r="K45" s="309"/>
      <c r="L45" s="309"/>
      <c r="M45" s="309"/>
      <c r="N45" s="309"/>
      <c r="O45" s="309"/>
      <c r="P45" s="309"/>
      <c r="Q45" s="309"/>
      <c r="R45" s="309"/>
      <c r="S45" s="309"/>
      <c r="T45" s="309"/>
      <c r="U45" s="309"/>
    </row>
    <row r="46" spans="2:21" ht="55.5" customHeight="1" x14ac:dyDescent="0.3">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27" zoomScale="70" zoomScaleNormal="70" workbookViewId="0">
      <selection activeCell="B35" sqref="B35:U35"/>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58" t="s">
        <v>24</v>
      </c>
      <c r="C2" s="345" t="s">
        <v>176</v>
      </c>
      <c r="D2" s="345"/>
      <c r="E2" s="345"/>
      <c r="F2" s="345"/>
      <c r="G2" s="2"/>
      <c r="H2" s="346" t="s">
        <v>177</v>
      </c>
      <c r="I2" s="346"/>
      <c r="J2" s="346"/>
      <c r="K2" s="346"/>
      <c r="L2" s="2"/>
      <c r="M2" s="360" t="s">
        <v>178</v>
      </c>
      <c r="N2" s="360"/>
      <c r="O2" s="360"/>
      <c r="P2" s="360"/>
      <c r="Q2" s="53"/>
      <c r="R2" s="337" t="s">
        <v>179</v>
      </c>
      <c r="S2" s="337"/>
      <c r="T2" s="337"/>
      <c r="U2" s="337"/>
      <c r="V2" s="342"/>
    </row>
    <row r="3" spans="2:22" ht="24.75" customHeight="1" thickBot="1" x14ac:dyDescent="0.35">
      <c r="B3" s="359"/>
      <c r="C3" s="3">
        <v>1</v>
      </c>
      <c r="D3" s="3">
        <v>2</v>
      </c>
      <c r="E3" s="4">
        <v>3</v>
      </c>
      <c r="F3" s="5">
        <v>4</v>
      </c>
      <c r="G3" s="356"/>
      <c r="H3" s="3">
        <v>1</v>
      </c>
      <c r="I3" s="3">
        <v>2</v>
      </c>
      <c r="J3" s="4">
        <v>3</v>
      </c>
      <c r="K3" s="5">
        <v>4</v>
      </c>
      <c r="L3" s="343"/>
      <c r="M3" s="3">
        <v>1</v>
      </c>
      <c r="N3" s="3">
        <v>2</v>
      </c>
      <c r="O3" s="4">
        <v>3</v>
      </c>
      <c r="P3" s="5">
        <v>4</v>
      </c>
      <c r="Q3" s="54"/>
      <c r="R3" s="3">
        <v>1</v>
      </c>
      <c r="S3" s="3">
        <v>2</v>
      </c>
      <c r="T3" s="4">
        <v>3</v>
      </c>
      <c r="U3" s="5">
        <v>4</v>
      </c>
      <c r="V3" s="342"/>
    </row>
    <row r="4" spans="2:22" ht="38.1" customHeight="1" thickTop="1" thickBot="1" x14ac:dyDescent="0.35">
      <c r="B4" s="38" t="s">
        <v>5</v>
      </c>
      <c r="C4" s="34">
        <f>Autoevaluación!R122/SUM(Autoevaluación!R122:R125)</f>
        <v>0</v>
      </c>
      <c r="D4" s="7">
        <f>Autoevaluación!R123/SUM(Autoevaluación!R122:R125)</f>
        <v>0.25</v>
      </c>
      <c r="E4" s="7">
        <f>Autoevaluación!R124/SUM(Autoevaluación!R122:R125)</f>
        <v>0.75</v>
      </c>
      <c r="F4" s="7">
        <f>Autoevaluación!R125/SUM(Autoevaluación!R122:R125)</f>
        <v>0</v>
      </c>
      <c r="G4" s="357"/>
      <c r="H4" s="7">
        <f>Autoevaluación!S122/SUM(Autoevaluación!S122:S125)</f>
        <v>0.25</v>
      </c>
      <c r="I4" s="7">
        <f>Autoevaluación!S123/SUM(Autoevaluación!S122:S125)</f>
        <v>0</v>
      </c>
      <c r="J4" s="7">
        <f>Autoevaluación!S124/SUM(Autoevaluación!S122:S125)</f>
        <v>0.75</v>
      </c>
      <c r="K4" s="7">
        <f>Autoevaluación!S125/SUM(Autoevaluación!S122:S125)</f>
        <v>0</v>
      </c>
      <c r="L4" s="344"/>
      <c r="M4" s="7">
        <f>Autoevaluación!T122/SUM(Autoevaluación!T122:T125)</f>
        <v>0</v>
      </c>
      <c r="N4" s="7">
        <f>Autoevaluación!T123/SUM(Autoevaluación!T122:T125)</f>
        <v>0</v>
      </c>
      <c r="O4" s="7">
        <f>Autoevaluación!T124/SUM(Autoevaluación!T122:T125)</f>
        <v>1</v>
      </c>
      <c r="P4" s="7">
        <f>Autoevaluación!T125/SUM(Autoevaluación!T122:T125)</f>
        <v>0</v>
      </c>
      <c r="Q4" s="51"/>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39" t="s">
        <v>10</v>
      </c>
      <c r="C5" s="34">
        <f>Autoevaluación!R128/SUM(Autoevaluación!R128:R131)</f>
        <v>0.25</v>
      </c>
      <c r="D5" s="7">
        <f>Autoevaluación!R129/SUM(Autoevaluación!R128:R131)</f>
        <v>0</v>
      </c>
      <c r="E5" s="7">
        <f>Autoevaluación!R130/SUM(Autoevaluación!R128:R131)</f>
        <v>0</v>
      </c>
      <c r="F5" s="7">
        <f>Autoevaluación!R131/SUM(Autoevaluación!R128:R131)</f>
        <v>0.75</v>
      </c>
      <c r="G5" s="357"/>
      <c r="H5" s="7">
        <f>Autoevaluación!S128/SUM(Autoevaluación!S128:S131)</f>
        <v>0</v>
      </c>
      <c r="I5" s="7">
        <f>Autoevaluación!S129/SUM(Autoevaluación!S128:S131)</f>
        <v>0.75</v>
      </c>
      <c r="J5" s="7">
        <f>Autoevaluación!S130/SUM(Autoevaluación!S128:S131)</f>
        <v>0.25</v>
      </c>
      <c r="K5" s="7">
        <f>Autoevaluación!S131/SUM(Autoevaluación!S128:S131)</f>
        <v>0</v>
      </c>
      <c r="L5" s="344"/>
      <c r="M5" s="7">
        <f>Autoevaluación!T128/SUM(Autoevaluación!T128:T131)</f>
        <v>0</v>
      </c>
      <c r="N5" s="7">
        <f>Autoevaluación!T129/SUM(Autoevaluación!T128:T131)</f>
        <v>0</v>
      </c>
      <c r="O5" s="7">
        <f>Autoevaluación!T130/SUM(Autoevaluación!T128:T131)</f>
        <v>1</v>
      </c>
      <c r="P5" s="7">
        <f>Autoevaluación!T131/SUM(Autoevaluación!T128:T131)</f>
        <v>0</v>
      </c>
      <c r="Q5" s="51"/>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39" t="s">
        <v>15</v>
      </c>
      <c r="C6" s="34">
        <f>Autoevaluación!R134/SUM(Autoevaluación!R134:R137)</f>
        <v>0.33333333333333331</v>
      </c>
      <c r="D6" s="7">
        <f>Autoevaluación!R135/SUM(Autoevaluación!R134:R137)</f>
        <v>0</v>
      </c>
      <c r="E6" s="7">
        <f>Autoevaluación!R136/SUM(Autoevaluación!R134:R137)</f>
        <v>0</v>
      </c>
      <c r="F6" s="7">
        <f>Autoevaluación!R137/SUM(Autoevaluación!R134:R137)</f>
        <v>0.66666666666666663</v>
      </c>
      <c r="G6" s="357"/>
      <c r="H6" s="7">
        <f>Autoevaluación!S134/SUM(Autoevaluación!S134:S137)</f>
        <v>0.33333333333333331</v>
      </c>
      <c r="I6" s="7">
        <f>Autoevaluación!S135/SUM(Autoevaluación!S134:S137)</f>
        <v>0</v>
      </c>
      <c r="J6" s="7">
        <f>Autoevaluación!S136/SUM(Autoevaluación!S134:S137)</f>
        <v>0</v>
      </c>
      <c r="K6" s="7">
        <f>Autoevaluación!S137/SUM(Autoevaluación!S134:S137)</f>
        <v>0.66666666666666663</v>
      </c>
      <c r="L6" s="344"/>
      <c r="M6" s="7">
        <f>Autoevaluación!T134/SUM(Autoevaluación!T134:T137)</f>
        <v>0</v>
      </c>
      <c r="N6" s="7">
        <f>Autoevaluación!T135/SUM(Autoevaluación!T134:T137)</f>
        <v>0</v>
      </c>
      <c r="O6" s="7">
        <f>Autoevaluación!T136/SUM(Autoevaluación!T134:T137)</f>
        <v>0.66666666666666663</v>
      </c>
      <c r="P6" s="7">
        <f>Autoevaluación!T137/SUM(Autoevaluación!T134:T137)</f>
        <v>0.33333333333333331</v>
      </c>
      <c r="Q6" s="51"/>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38" t="s">
        <v>19</v>
      </c>
      <c r="C7" s="34">
        <f>Autoevaluación!R139/SUM(Autoevaluación!R139:R142)</f>
        <v>0.66666666666666663</v>
      </c>
      <c r="D7" s="7">
        <f>Autoevaluación!R140/SUM(Autoevaluación!R139:R142)</f>
        <v>0</v>
      </c>
      <c r="E7" s="7">
        <f>Autoevaluación!R141/SUM(Autoevaluación!R139:R142)</f>
        <v>0.33333333333333331</v>
      </c>
      <c r="F7" s="7">
        <f>Autoevaluación!R142/SUM(Autoevaluación!R139:R142)</f>
        <v>0</v>
      </c>
      <c r="G7" s="357"/>
      <c r="H7" s="7">
        <f>Autoevaluación!S139/SUM(Autoevaluación!S139:S142)</f>
        <v>0.66666666666666663</v>
      </c>
      <c r="I7" s="7">
        <f>Autoevaluación!S140/SUM(Autoevaluación!S139:S142)</f>
        <v>0</v>
      </c>
      <c r="J7" s="7">
        <f>Autoevaluación!S141/SUM(Autoevaluación!S139:S142)</f>
        <v>0.33333333333333331</v>
      </c>
      <c r="K7" s="7">
        <f>Autoevaluación!S142/SUM(Autoevaluación!S139:S142)</f>
        <v>0</v>
      </c>
      <c r="L7" s="344"/>
      <c r="M7" s="7">
        <f>Autoevaluación!T139/SUM(Autoevaluación!T139:T142)</f>
        <v>0</v>
      </c>
      <c r="N7" s="7">
        <f>Autoevaluación!T140/SUM(Autoevaluación!T139:T142)</f>
        <v>1</v>
      </c>
      <c r="O7" s="7">
        <f>Autoevaluación!T141/SUM(Autoevaluación!T139:T142)</f>
        <v>0</v>
      </c>
      <c r="P7" s="7">
        <f>Autoevaluación!T142/SUM(Autoevaluación!T139:T142)</f>
        <v>0</v>
      </c>
      <c r="Q7" s="51"/>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6"/>
      <c r="C8" s="7"/>
      <c r="D8" s="7"/>
      <c r="E8" s="7"/>
      <c r="F8" s="7"/>
      <c r="G8" s="357"/>
      <c r="H8" s="7"/>
      <c r="I8" s="7"/>
      <c r="J8" s="7"/>
      <c r="K8" s="7"/>
      <c r="L8" s="344"/>
      <c r="M8" s="7"/>
      <c r="N8" s="7"/>
      <c r="O8" s="7"/>
      <c r="P8" s="7"/>
      <c r="Q8" s="51"/>
      <c r="R8" s="7"/>
      <c r="S8" s="7"/>
      <c r="T8" s="7"/>
      <c r="U8" s="7"/>
    </row>
    <row r="9" spans="2:22" ht="38.1" customHeight="1" x14ac:dyDescent="0.3">
      <c r="B9" s="6"/>
      <c r="C9" s="7"/>
      <c r="D9" s="7"/>
      <c r="E9" s="7"/>
      <c r="F9" s="7"/>
      <c r="G9" s="357"/>
      <c r="H9" s="7"/>
      <c r="I9" s="7"/>
      <c r="J9" s="7"/>
      <c r="K9" s="7"/>
      <c r="L9" s="344"/>
      <c r="M9" s="7"/>
      <c r="N9" s="7"/>
      <c r="O9" s="7"/>
      <c r="P9" s="7"/>
      <c r="Q9" s="51"/>
      <c r="R9" s="7"/>
      <c r="S9" s="7"/>
      <c r="T9" s="7"/>
      <c r="U9" s="7"/>
    </row>
    <row r="10" spans="2:22" ht="42" customHeight="1" x14ac:dyDescent="0.3">
      <c r="B10" s="15" t="s">
        <v>139</v>
      </c>
      <c r="C10" s="12">
        <f>AVERAGE(C4:C9)</f>
        <v>0.3125</v>
      </c>
      <c r="D10" s="12">
        <f>AVERAGE(D4:D9)</f>
        <v>6.25E-2</v>
      </c>
      <c r="E10" s="12">
        <f>AVERAGE(E4:E9)</f>
        <v>0.27083333333333331</v>
      </c>
      <c r="F10" s="12">
        <f>AVERAGE(F4:F9)</f>
        <v>0.35416666666666663</v>
      </c>
      <c r="G10" s="9"/>
      <c r="H10" s="12">
        <f>AVERAGE(H4:H9)</f>
        <v>0.3125</v>
      </c>
      <c r="I10" s="12">
        <f>AVERAGE(I4:I9)</f>
        <v>0.1875</v>
      </c>
      <c r="J10" s="12">
        <f>AVERAGE(J4:J9)</f>
        <v>0.33333333333333331</v>
      </c>
      <c r="K10" s="12">
        <f>AVERAGE(K4:K9)</f>
        <v>0.16666666666666666</v>
      </c>
      <c r="L10" s="9"/>
      <c r="M10" s="12">
        <f>AVERAGE(M4:M9)</f>
        <v>0</v>
      </c>
      <c r="N10" s="12">
        <f>AVERAGE(N4:N9)</f>
        <v>0.25</v>
      </c>
      <c r="O10" s="12">
        <f>AVERAGE(O4:O9)</f>
        <v>0.66666666666666663</v>
      </c>
      <c r="P10" s="12">
        <f>AVERAGE(P4:P9)</f>
        <v>8.3333333333333329E-2</v>
      </c>
      <c r="Q10" s="52"/>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45" t="s">
        <v>176</v>
      </c>
      <c r="C12" s="345"/>
      <c r="D12" s="345"/>
      <c r="E12" s="345"/>
      <c r="F12" s="345"/>
      <c r="G12" s="345"/>
      <c r="H12" s="345"/>
      <c r="I12" s="345"/>
      <c r="J12" s="345"/>
      <c r="K12" s="345"/>
      <c r="L12" s="345"/>
      <c r="M12" s="345"/>
      <c r="N12" s="345"/>
      <c r="O12" s="345"/>
      <c r="P12" s="345"/>
      <c r="Q12" s="345"/>
      <c r="R12" s="345"/>
      <c r="S12" s="345"/>
      <c r="T12" s="345"/>
      <c r="U12" s="345"/>
    </row>
    <row r="13" spans="2:22" ht="24.9"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09" t="s">
        <v>358</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3">
      <c r="B15" s="309" t="s">
        <v>245</v>
      </c>
      <c r="C15" s="309"/>
      <c r="D15" s="309"/>
      <c r="E15" s="309"/>
      <c r="F15" s="309"/>
      <c r="G15" s="309"/>
      <c r="H15" s="309"/>
      <c r="I15" s="309"/>
      <c r="J15" s="309"/>
      <c r="K15" s="309"/>
      <c r="L15" s="309"/>
      <c r="M15" s="309"/>
      <c r="N15" s="309"/>
      <c r="O15" s="309"/>
      <c r="P15" s="309"/>
      <c r="Q15" s="309"/>
      <c r="R15" s="309"/>
      <c r="S15" s="309"/>
      <c r="T15" s="309"/>
      <c r="U15" s="309"/>
    </row>
    <row r="16" spans="2:22" s="14" customFormat="1" ht="24.9" customHeight="1" x14ac:dyDescent="0.3">
      <c r="B16" s="340" t="s">
        <v>123</v>
      </c>
      <c r="C16" s="340"/>
      <c r="D16" s="340"/>
      <c r="E16" s="340"/>
      <c r="F16" s="340"/>
      <c r="G16" s="340"/>
      <c r="H16" s="340"/>
      <c r="I16" s="340"/>
      <c r="J16" s="340"/>
      <c r="K16" s="340"/>
      <c r="L16" s="340"/>
      <c r="M16" s="340"/>
      <c r="N16" s="340"/>
      <c r="O16" s="340"/>
      <c r="P16" s="340"/>
      <c r="Q16" s="340"/>
      <c r="R16" s="340"/>
      <c r="S16" s="340"/>
      <c r="T16" s="340"/>
      <c r="U16" s="340"/>
    </row>
    <row r="17" spans="2:21" ht="60" customHeight="1" x14ac:dyDescent="0.3">
      <c r="B17" s="309" t="s">
        <v>241</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3">
      <c r="B18" s="309" t="s">
        <v>375</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3">
      <c r="B19" s="309" t="s">
        <v>376</v>
      </c>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54" t="s">
        <v>177</v>
      </c>
      <c r="C21" s="354"/>
      <c r="D21" s="354"/>
      <c r="E21" s="354"/>
      <c r="F21" s="354"/>
      <c r="G21" s="354"/>
      <c r="H21" s="354"/>
      <c r="I21" s="354"/>
      <c r="J21" s="354"/>
      <c r="K21" s="354"/>
      <c r="L21" s="354"/>
      <c r="M21" s="354"/>
      <c r="N21" s="354"/>
      <c r="O21" s="354"/>
      <c r="P21" s="354"/>
      <c r="Q21" s="354"/>
      <c r="R21" s="354"/>
      <c r="S21" s="354"/>
      <c r="T21" s="354"/>
      <c r="U21" s="354"/>
    </row>
    <row r="22" spans="2:21" ht="24.9" customHeight="1" x14ac:dyDescent="0.3">
      <c r="B22" s="355" t="s">
        <v>28</v>
      </c>
      <c r="C22" s="355"/>
      <c r="D22" s="355"/>
      <c r="E22" s="355"/>
      <c r="F22" s="355"/>
      <c r="G22" s="355"/>
      <c r="H22" s="355"/>
      <c r="I22" s="355"/>
      <c r="J22" s="355"/>
      <c r="K22" s="355"/>
      <c r="L22" s="355"/>
      <c r="M22" s="355"/>
      <c r="N22" s="355"/>
      <c r="O22" s="355"/>
      <c r="P22" s="355"/>
      <c r="Q22" s="355"/>
      <c r="R22" s="355"/>
      <c r="S22" s="355"/>
      <c r="T22" s="355"/>
      <c r="U22" s="355"/>
    </row>
    <row r="23" spans="2:21" ht="60" customHeight="1" x14ac:dyDescent="0.3">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3">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4.9" customHeight="1" x14ac:dyDescent="0.3">
      <c r="B25" s="340" t="s">
        <v>123</v>
      </c>
      <c r="C25" s="340"/>
      <c r="D25" s="340"/>
      <c r="E25" s="340"/>
      <c r="F25" s="340"/>
      <c r="G25" s="340"/>
      <c r="H25" s="340"/>
      <c r="I25" s="340"/>
      <c r="J25" s="340"/>
      <c r="K25" s="340"/>
      <c r="L25" s="340"/>
      <c r="M25" s="340"/>
      <c r="N25" s="340"/>
      <c r="O25" s="340"/>
      <c r="P25" s="340"/>
      <c r="Q25" s="340"/>
      <c r="R25" s="340"/>
      <c r="S25" s="340"/>
      <c r="T25" s="340"/>
      <c r="U25" s="340"/>
    </row>
    <row r="26" spans="2:21" ht="60" customHeight="1" x14ac:dyDescent="0.3">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3">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3">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1" t="s">
        <v>178</v>
      </c>
      <c r="C30" s="341"/>
      <c r="D30" s="341"/>
      <c r="E30" s="341"/>
      <c r="F30" s="341"/>
      <c r="G30" s="341"/>
      <c r="H30" s="341"/>
      <c r="I30" s="341"/>
      <c r="J30" s="341"/>
      <c r="K30" s="341"/>
      <c r="L30" s="341"/>
      <c r="M30" s="341"/>
      <c r="N30" s="341"/>
      <c r="O30" s="341"/>
      <c r="P30" s="341"/>
      <c r="Q30" s="341"/>
      <c r="R30" s="341"/>
      <c r="S30" s="341"/>
      <c r="T30" s="341"/>
      <c r="U30" s="341"/>
    </row>
    <row r="31" spans="2:21" ht="24.9" customHeight="1" x14ac:dyDescent="0.3">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3">
      <c r="B32" s="309" t="s">
        <v>754</v>
      </c>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3">
      <c r="B33" s="309"/>
      <c r="C33" s="309"/>
      <c r="D33" s="309"/>
      <c r="E33" s="309"/>
      <c r="F33" s="309"/>
      <c r="G33" s="309"/>
      <c r="H33" s="309"/>
      <c r="I33" s="309"/>
      <c r="J33" s="309"/>
      <c r="K33" s="309"/>
      <c r="L33" s="309"/>
      <c r="M33" s="309"/>
      <c r="N33" s="309"/>
      <c r="O33" s="309"/>
      <c r="P33" s="309"/>
      <c r="Q33" s="309"/>
      <c r="R33" s="309"/>
      <c r="S33" s="309"/>
      <c r="T33" s="309"/>
      <c r="U33" s="309"/>
    </row>
    <row r="34" spans="2:21" s="14" customFormat="1" ht="24.9" customHeight="1" x14ac:dyDescent="0.3">
      <c r="B34" s="340" t="s">
        <v>123</v>
      </c>
      <c r="C34" s="340"/>
      <c r="D34" s="340"/>
      <c r="E34" s="340"/>
      <c r="F34" s="340"/>
      <c r="G34" s="340"/>
      <c r="H34" s="340"/>
      <c r="I34" s="340"/>
      <c r="J34" s="340"/>
      <c r="K34" s="340"/>
      <c r="L34" s="340"/>
      <c r="M34" s="340"/>
      <c r="N34" s="340"/>
      <c r="O34" s="340"/>
      <c r="P34" s="340"/>
      <c r="Q34" s="340"/>
      <c r="R34" s="340"/>
      <c r="S34" s="340"/>
      <c r="T34" s="340"/>
      <c r="U34" s="340"/>
    </row>
    <row r="35" spans="2:21" ht="60" customHeight="1" x14ac:dyDescent="0.3">
      <c r="B35" s="309" t="s">
        <v>755</v>
      </c>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3">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c r="C37" s="309"/>
      <c r="D37" s="309"/>
      <c r="E37" s="309"/>
      <c r="F37" s="309"/>
      <c r="G37" s="309"/>
      <c r="H37" s="309"/>
      <c r="I37" s="309"/>
      <c r="J37" s="309"/>
      <c r="K37" s="309"/>
      <c r="L37" s="309"/>
      <c r="M37" s="309"/>
      <c r="N37" s="309"/>
      <c r="O37" s="309"/>
      <c r="P37" s="309"/>
      <c r="Q37" s="309"/>
      <c r="R37" s="309"/>
      <c r="S37" s="309"/>
      <c r="T37" s="309"/>
      <c r="U37" s="309"/>
    </row>
    <row r="40" spans="2:21" x14ac:dyDescent="0.3">
      <c r="B40" s="337" t="s">
        <v>179</v>
      </c>
      <c r="C40" s="337"/>
      <c r="D40" s="337"/>
      <c r="E40" s="337"/>
      <c r="F40" s="337"/>
      <c r="G40" s="337"/>
      <c r="H40" s="337"/>
      <c r="I40" s="337"/>
      <c r="J40" s="337"/>
      <c r="K40" s="337"/>
      <c r="L40" s="337"/>
      <c r="M40" s="337"/>
      <c r="N40" s="337"/>
      <c r="O40" s="337"/>
      <c r="P40" s="337"/>
      <c r="Q40" s="337"/>
      <c r="R40" s="337"/>
      <c r="S40" s="337"/>
      <c r="T40" s="337"/>
      <c r="U40" s="337"/>
    </row>
    <row r="41" spans="2:21" ht="19.8" x14ac:dyDescent="0.3">
      <c r="B41" s="338" t="s">
        <v>28</v>
      </c>
      <c r="C41" s="339"/>
      <c r="D41" s="339"/>
      <c r="E41" s="339"/>
      <c r="F41" s="339"/>
      <c r="G41" s="339"/>
      <c r="H41" s="339"/>
      <c r="I41" s="339"/>
      <c r="J41" s="339"/>
      <c r="K41" s="339"/>
      <c r="L41" s="339"/>
      <c r="M41" s="339"/>
      <c r="N41" s="339"/>
      <c r="O41" s="339"/>
      <c r="P41" s="339"/>
      <c r="Q41" s="339"/>
      <c r="R41" s="339"/>
      <c r="S41" s="339"/>
      <c r="T41" s="339"/>
      <c r="U41" s="339"/>
    </row>
    <row r="42" spans="2:21" ht="62.25" customHeight="1" x14ac:dyDescent="0.3">
      <c r="B42" s="309"/>
      <c r="C42" s="309"/>
      <c r="D42" s="309"/>
      <c r="E42" s="309"/>
      <c r="F42" s="309"/>
      <c r="G42" s="309"/>
      <c r="H42" s="309"/>
      <c r="I42" s="309"/>
      <c r="J42" s="309"/>
      <c r="K42" s="309"/>
      <c r="L42" s="309"/>
      <c r="M42" s="309"/>
      <c r="N42" s="309"/>
      <c r="O42" s="309"/>
      <c r="P42" s="309"/>
      <c r="Q42" s="309"/>
      <c r="R42" s="309"/>
      <c r="S42" s="309"/>
      <c r="T42" s="309"/>
      <c r="U42" s="309"/>
    </row>
    <row r="43" spans="2:21" ht="64.5" customHeight="1" x14ac:dyDescent="0.3">
      <c r="B43" s="309"/>
      <c r="C43" s="309"/>
      <c r="D43" s="309"/>
      <c r="E43" s="309"/>
      <c r="F43" s="309"/>
      <c r="G43" s="309"/>
      <c r="H43" s="309"/>
      <c r="I43" s="309"/>
      <c r="J43" s="309"/>
      <c r="K43" s="309"/>
      <c r="L43" s="309"/>
      <c r="M43" s="309"/>
      <c r="N43" s="309"/>
      <c r="O43" s="309"/>
      <c r="P43" s="309"/>
      <c r="Q43" s="309"/>
      <c r="R43" s="309"/>
      <c r="S43" s="309"/>
      <c r="T43" s="309"/>
      <c r="U43" s="309"/>
    </row>
    <row r="44" spans="2:21" ht="19.8" x14ac:dyDescent="0.3">
      <c r="B44" s="340" t="s">
        <v>123</v>
      </c>
      <c r="C44" s="340"/>
      <c r="D44" s="340"/>
      <c r="E44" s="340"/>
      <c r="F44" s="340"/>
      <c r="G44" s="340"/>
      <c r="H44" s="340"/>
      <c r="I44" s="340"/>
      <c r="J44" s="340"/>
      <c r="K44" s="340"/>
      <c r="L44" s="340"/>
      <c r="M44" s="340"/>
      <c r="N44" s="340"/>
      <c r="O44" s="340"/>
      <c r="P44" s="340"/>
      <c r="Q44" s="340"/>
      <c r="R44" s="340"/>
      <c r="S44" s="340"/>
      <c r="T44" s="340"/>
      <c r="U44" s="340"/>
    </row>
    <row r="45" spans="2:21" ht="54.75" customHeight="1" x14ac:dyDescent="0.3">
      <c r="B45" s="309"/>
      <c r="C45" s="309"/>
      <c r="D45" s="309"/>
      <c r="E45" s="309"/>
      <c r="F45" s="309"/>
      <c r="G45" s="309"/>
      <c r="H45" s="309"/>
      <c r="I45" s="309"/>
      <c r="J45" s="309"/>
      <c r="K45" s="309"/>
      <c r="L45" s="309"/>
      <c r="M45" s="309"/>
      <c r="N45" s="309"/>
      <c r="O45" s="309"/>
      <c r="P45" s="309"/>
      <c r="Q45" s="309"/>
      <c r="R45" s="309"/>
      <c r="S45" s="309"/>
      <c r="T45" s="309"/>
      <c r="U45" s="309"/>
    </row>
    <row r="46" spans="2:21" ht="61.5" customHeight="1" x14ac:dyDescent="0.3">
      <c r="B46" s="309"/>
      <c r="C46" s="309"/>
      <c r="D46" s="309"/>
      <c r="E46" s="309"/>
      <c r="F46" s="309"/>
      <c r="G46" s="309"/>
      <c r="H46" s="309"/>
      <c r="I46" s="309"/>
      <c r="J46" s="309"/>
      <c r="K46" s="309"/>
      <c r="L46" s="309"/>
      <c r="M46" s="309"/>
      <c r="N46" s="309"/>
      <c r="O46" s="309"/>
      <c r="P46" s="309"/>
      <c r="Q46" s="309"/>
      <c r="R46" s="309"/>
      <c r="S46" s="309"/>
      <c r="T46" s="309"/>
      <c r="U46" s="309"/>
    </row>
    <row r="47" spans="2:21" ht="64.5" customHeight="1" x14ac:dyDescent="0.3">
      <c r="B47" s="309"/>
      <c r="C47" s="309"/>
      <c r="D47" s="309"/>
      <c r="E47" s="309"/>
      <c r="F47" s="309"/>
      <c r="G47" s="309"/>
      <c r="H47" s="309"/>
      <c r="I47" s="309"/>
      <c r="J47" s="309"/>
      <c r="K47" s="309"/>
      <c r="L47" s="309"/>
      <c r="M47" s="309"/>
      <c r="N47" s="309"/>
      <c r="O47" s="309"/>
      <c r="P47" s="309"/>
      <c r="Q47" s="309"/>
      <c r="R47" s="309"/>
      <c r="S47" s="309"/>
      <c r="T47" s="309"/>
      <c r="U47" s="309"/>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2026-01-07T20:49:01Z</dcterms:modified>
</cp:coreProperties>
</file>