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defaultThemeVersion="124226"/>
  <mc:AlternateContent xmlns:mc="http://schemas.openxmlformats.org/markup-compatibility/2006">
    <mc:Choice Requires="x15">
      <x15ac:absPath xmlns:x15ac="http://schemas.microsoft.com/office/spreadsheetml/2010/11/ac" url="C:\Users\USER\Desktop\RECTORIA 2026\AUTOEVALUACIÓN\"/>
    </mc:Choice>
  </mc:AlternateContent>
  <xr:revisionPtr revIDLastSave="0" documentId="13_ncr:1_{132CE2E4-786F-477F-913C-F326F7D69D7F}" xr6:coauthVersionLast="47" xr6:coauthVersionMax="47" xr10:uidLastSave="{00000000-0000-0000-0000-000000000000}"/>
  <bookViews>
    <workbookView xWindow="-110" yWindow="-110" windowWidth="19420" windowHeight="1030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1" i="1" l="1"/>
  <c r="L140" i="1"/>
  <c r="L139" i="1"/>
  <c r="L136" i="1"/>
  <c r="K136" i="1"/>
  <c r="L135" i="1"/>
  <c r="K135" i="1"/>
  <c r="L134" i="1"/>
  <c r="K134" i="1"/>
  <c r="L131" i="1"/>
  <c r="K131" i="1"/>
  <c r="L130" i="1"/>
  <c r="K130" i="1"/>
  <c r="L129" i="1"/>
  <c r="K129" i="1"/>
  <c r="L128" i="1"/>
  <c r="K128" i="1"/>
  <c r="L124" i="1"/>
  <c r="K124" i="1"/>
  <c r="L123" i="1"/>
  <c r="K123" i="1"/>
  <c r="L122" i="1"/>
  <c r="K122" i="1"/>
  <c r="K114" i="1" l="1"/>
  <c r="L84" i="1"/>
  <c r="K84" i="1"/>
  <c r="J10" i="4" l="1"/>
  <c r="K10" i="4"/>
  <c r="I10" i="4"/>
  <c r="U100" i="1" l="1"/>
  <c r="U98" i="1"/>
  <c r="U99" i="1"/>
  <c r="U101" i="1"/>
  <c r="U87" i="1"/>
  <c r="U92" i="1"/>
  <c r="U89" i="1"/>
  <c r="U90" i="1"/>
  <c r="U91" i="1"/>
  <c r="R7" i="1"/>
  <c r="R8" i="1"/>
  <c r="R9" i="1"/>
  <c r="R10" i="1"/>
  <c r="S7" i="1"/>
  <c r="T7" i="1"/>
  <c r="T8" i="1"/>
  <c r="N4" i="2" s="1"/>
  <c r="T9" i="1"/>
  <c r="T10" i="1"/>
  <c r="U7" i="1"/>
  <c r="R4" i="2" s="1"/>
  <c r="S8" i="1"/>
  <c r="U8" i="1"/>
  <c r="U9" i="1"/>
  <c r="U10" i="1"/>
  <c r="U4" i="2" s="1"/>
  <c r="S9" i="1"/>
  <c r="S10" i="1"/>
  <c r="H10" i="2" s="1"/>
  <c r="S98" i="1"/>
  <c r="S99" i="1"/>
  <c r="S100" i="1"/>
  <c r="S101" i="1"/>
  <c r="Q11" i="1"/>
  <c r="R11" i="1"/>
  <c r="S11" i="1"/>
  <c r="R13" i="1"/>
  <c r="S13" i="1"/>
  <c r="T13" i="1"/>
  <c r="U13" i="1"/>
  <c r="R14" i="1"/>
  <c r="S14" i="1"/>
  <c r="T14" i="1"/>
  <c r="T15" i="1"/>
  <c r="T16" i="1"/>
  <c r="U14" i="1"/>
  <c r="U15" i="1"/>
  <c r="U16" i="1"/>
  <c r="U5" i="2" s="1"/>
  <c r="R15" i="1"/>
  <c r="S15" i="1"/>
  <c r="S16" i="1"/>
  <c r="S5" i="2"/>
  <c r="R16" i="1"/>
  <c r="R20" i="1"/>
  <c r="S20" i="1"/>
  <c r="T20" i="1"/>
  <c r="U20" i="1"/>
  <c r="R21" i="1"/>
  <c r="S21" i="1"/>
  <c r="S22" i="1"/>
  <c r="S23" i="1"/>
  <c r="T21" i="1"/>
  <c r="T22" i="1"/>
  <c r="T23" i="1"/>
  <c r="U21" i="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S37" i="1"/>
  <c r="U37" i="1"/>
  <c r="U38" i="1"/>
  <c r="U39" i="1"/>
  <c r="U8" i="2" s="1"/>
  <c r="S38" i="1"/>
  <c r="S39" i="1"/>
  <c r="R47" i="1"/>
  <c r="R48" i="1"/>
  <c r="R49" i="1"/>
  <c r="E9" i="2" s="1"/>
  <c r="R50" i="1"/>
  <c r="S47" i="1"/>
  <c r="S48" i="1"/>
  <c r="S49" i="1"/>
  <c r="S50" i="1"/>
  <c r="T47" i="1"/>
  <c r="T48" i="1"/>
  <c r="T49" i="1"/>
  <c r="T50" i="1"/>
  <c r="U47" i="1"/>
  <c r="U48" i="1"/>
  <c r="U49" i="1"/>
  <c r="U50" i="1"/>
  <c r="R55" i="1"/>
  <c r="R56" i="1"/>
  <c r="R57" i="1"/>
  <c r="R58" i="1"/>
  <c r="S55" i="1"/>
  <c r="S56" i="1"/>
  <c r="S57" i="1"/>
  <c r="S58" i="1"/>
  <c r="T55" i="1"/>
  <c r="U55" i="1"/>
  <c r="U56" i="1"/>
  <c r="R4" i="4" s="1"/>
  <c r="R10" i="4" s="1"/>
  <c r="U57" i="1"/>
  <c r="U58" i="1"/>
  <c r="T56" i="1"/>
  <c r="T57" i="1"/>
  <c r="T58" i="1"/>
  <c r="R62" i="1"/>
  <c r="S62" i="1"/>
  <c r="S63" i="1"/>
  <c r="S64" i="1"/>
  <c r="S65" i="1"/>
  <c r="T62" i="1"/>
  <c r="T63" i="1"/>
  <c r="T64" i="1"/>
  <c r="T65" i="1"/>
  <c r="U62" i="1"/>
  <c r="R63" i="1"/>
  <c r="R64" i="1"/>
  <c r="R65" i="1"/>
  <c r="U63" i="1"/>
  <c r="U64" i="1"/>
  <c r="U65" i="1"/>
  <c r="U5" i="4" s="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U77" i="1"/>
  <c r="T75" i="1"/>
  <c r="T76" i="1"/>
  <c r="N7" i="4" s="1"/>
  <c r="T77" i="1"/>
  <c r="O7" i="4" s="1"/>
  <c r="R84" i="1"/>
  <c r="R85" i="1"/>
  <c r="R86" i="1"/>
  <c r="R87" i="1"/>
  <c r="S84" i="1"/>
  <c r="T84" i="1"/>
  <c r="T85" i="1"/>
  <c r="T86" i="1"/>
  <c r="T87" i="1"/>
  <c r="U84" i="1"/>
  <c r="R4" i="6" s="1"/>
  <c r="R10" i="6" s="1"/>
  <c r="S85" i="1"/>
  <c r="S86" i="1"/>
  <c r="J10" i="6" s="1"/>
  <c r="S87" i="1"/>
  <c r="U85" i="1"/>
  <c r="U86" i="1"/>
  <c r="R89" i="1"/>
  <c r="S89" i="1"/>
  <c r="S90" i="1"/>
  <c r="S91" i="1"/>
  <c r="S92" i="1"/>
  <c r="T89" i="1"/>
  <c r="T90" i="1"/>
  <c r="T91" i="1"/>
  <c r="T92" i="1"/>
  <c r="R90" i="1"/>
  <c r="R91" i="1"/>
  <c r="R92" i="1"/>
  <c r="R98" i="1"/>
  <c r="R99" i="1"/>
  <c r="R100" i="1"/>
  <c r="R101" i="1"/>
  <c r="T98" i="1"/>
  <c r="T101" i="1"/>
  <c r="T99" i="1"/>
  <c r="T100" i="1"/>
  <c r="R6" i="6"/>
  <c r="R102" i="1"/>
  <c r="R103" i="1"/>
  <c r="R104" i="1"/>
  <c r="R105" i="1"/>
  <c r="S102" i="1"/>
  <c r="T102" i="1"/>
  <c r="T103" i="1"/>
  <c r="T104" i="1"/>
  <c r="T105" i="1"/>
  <c r="U102" i="1"/>
  <c r="S103" i="1"/>
  <c r="S104" i="1"/>
  <c r="S105" i="1"/>
  <c r="U103" i="1"/>
  <c r="U7" i="6" s="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S4" i="5" s="1"/>
  <c r="S10" i="5" s="1"/>
  <c r="R123" i="1"/>
  <c r="S123" i="1"/>
  <c r="I10" i="5" s="1"/>
  <c r="S124" i="1"/>
  <c r="S125" i="1"/>
  <c r="K10" i="5" s="1"/>
  <c r="R124" i="1"/>
  <c r="J10" i="5"/>
  <c r="R125" i="1"/>
  <c r="R128" i="1"/>
  <c r="R129" i="1"/>
  <c r="R130" i="1"/>
  <c r="R131" i="1"/>
  <c r="S128" i="1"/>
  <c r="S130" i="1"/>
  <c r="S129" i="1"/>
  <c r="S131" i="1"/>
  <c r="T128" i="1"/>
  <c r="U128" i="1"/>
  <c r="T129" i="1"/>
  <c r="T130" i="1"/>
  <c r="T131" i="1"/>
  <c r="U129" i="1"/>
  <c r="R5" i="5" s="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140" i="1"/>
  <c r="U140" i="1"/>
  <c r="T141" i="1"/>
  <c r="T142" i="1"/>
  <c r="N7" i="5" s="1"/>
  <c r="U141" i="1"/>
  <c r="S6" i="2"/>
  <c r="R6" i="2"/>
  <c r="U4" i="6"/>
  <c r="U10" i="6" s="1"/>
  <c r="D9" i="2"/>
  <c r="K10" i="6"/>
  <c r="O8" i="2" l="1"/>
  <c r="U4" i="4"/>
  <c r="U10" i="4" s="1"/>
  <c r="U7" i="5"/>
  <c r="R8" i="6"/>
  <c r="T7" i="6"/>
  <c r="T4" i="6"/>
  <c r="T10" i="6" s="1"/>
  <c r="P4" i="6"/>
  <c r="T5" i="4"/>
  <c r="U5" i="5"/>
  <c r="N6" i="5"/>
  <c r="S5" i="5"/>
  <c r="U8" i="6"/>
  <c r="U7" i="4"/>
  <c r="S4" i="4"/>
  <c r="S10" i="4" s="1"/>
  <c r="U9" i="2"/>
  <c r="R4" i="5"/>
  <c r="R10" i="5" s="1"/>
  <c r="O6" i="2"/>
  <c r="R5" i="4"/>
  <c r="F5" i="5"/>
  <c r="N4" i="5"/>
  <c r="M7" i="4"/>
  <c r="M4" i="4"/>
  <c r="C4" i="4"/>
  <c r="U6" i="2"/>
  <c r="S4" i="2"/>
  <c r="M9" i="2"/>
  <c r="P8" i="2"/>
  <c r="M7" i="2"/>
  <c r="P6" i="2"/>
  <c r="N6" i="2"/>
  <c r="M6" i="2"/>
  <c r="M5" i="2"/>
  <c r="M4" i="2"/>
  <c r="P4" i="2"/>
  <c r="O4" i="2"/>
  <c r="M7" i="5"/>
  <c r="M6" i="5"/>
  <c r="P5" i="5"/>
  <c r="P4" i="5"/>
  <c r="O4" i="5"/>
  <c r="M5" i="4"/>
  <c r="O8" i="6"/>
  <c r="M7" i="6"/>
  <c r="O7" i="6"/>
  <c r="N7" i="6"/>
  <c r="O6" i="6"/>
  <c r="C4" i="6"/>
  <c r="S8" i="2"/>
  <c r="R5" i="2"/>
  <c r="R10" i="2" s="1"/>
  <c r="U6" i="6"/>
  <c r="N6" i="6"/>
  <c r="S7" i="6"/>
  <c r="P7" i="5"/>
  <c r="P6" i="5"/>
  <c r="T5" i="5"/>
  <c r="P7" i="6"/>
  <c r="R7" i="4"/>
  <c r="D5" i="4"/>
  <c r="F9" i="2"/>
  <c r="C8" i="2"/>
  <c r="O7" i="2"/>
  <c r="N5" i="2"/>
  <c r="U10" i="2"/>
  <c r="U5" i="6"/>
  <c r="T4" i="4"/>
  <c r="T10" i="4" s="1"/>
  <c r="O6" i="4"/>
  <c r="S5" i="4"/>
  <c r="O4" i="4"/>
  <c r="R7" i="2"/>
  <c r="M8" i="2"/>
  <c r="M6" i="6"/>
  <c r="M5" i="5"/>
  <c r="T7" i="5"/>
  <c r="O6" i="5"/>
  <c r="C4" i="5"/>
  <c r="S8" i="6"/>
  <c r="T8" i="6"/>
  <c r="O5" i="6"/>
  <c r="N4" i="6"/>
  <c r="S7" i="4"/>
  <c r="N5" i="4"/>
  <c r="R9" i="2"/>
  <c r="S4" i="6"/>
  <c r="S10" i="6" s="1"/>
  <c r="O5" i="4"/>
  <c r="T5" i="2"/>
  <c r="T10" i="2" s="1"/>
  <c r="T6" i="5"/>
  <c r="N5" i="5"/>
  <c r="N10" i="5" s="1"/>
  <c r="M4" i="5"/>
  <c r="M8" i="6"/>
  <c r="R7" i="6"/>
  <c r="P6" i="6"/>
  <c r="P7" i="4"/>
  <c r="T6" i="4"/>
  <c r="P5" i="4"/>
  <c r="F5" i="4"/>
  <c r="N9" i="2"/>
  <c r="N8" i="2"/>
  <c r="N7" i="2"/>
  <c r="T6" i="2"/>
  <c r="C5" i="2"/>
  <c r="S10" i="2"/>
  <c r="T9" i="2"/>
  <c r="U6" i="4"/>
  <c r="N8" i="6"/>
  <c r="O7" i="5"/>
  <c r="T8" i="2"/>
  <c r="R7" i="5"/>
  <c r="F6" i="5"/>
  <c r="O5" i="5"/>
  <c r="P8" i="6"/>
  <c r="S6" i="6"/>
  <c r="N5" i="6"/>
  <c r="M6" i="4"/>
  <c r="E4" i="4"/>
  <c r="E8" i="2"/>
  <c r="E6" i="2"/>
  <c r="S6" i="4"/>
  <c r="N6" i="4"/>
  <c r="H10" i="4"/>
  <c r="S7" i="2"/>
  <c r="O4" i="6"/>
  <c r="S9" i="2"/>
  <c r="O5" i="2"/>
  <c r="T5" i="6"/>
  <c r="R8" i="2"/>
  <c r="U6" i="5"/>
  <c r="U4" i="5"/>
  <c r="U10" i="5" s="1"/>
  <c r="E8" i="6"/>
  <c r="P5" i="6"/>
  <c r="O9" i="2"/>
  <c r="C9" i="2"/>
  <c r="E5" i="2"/>
  <c r="I10" i="2"/>
  <c r="J10" i="2"/>
  <c r="N4" i="4"/>
  <c r="H10" i="5"/>
  <c r="P5" i="2"/>
  <c r="R6" i="5"/>
  <c r="R5" i="6"/>
  <c r="S5" i="6"/>
  <c r="T4" i="5"/>
  <c r="T10" i="5" s="1"/>
  <c r="M5" i="6"/>
  <c r="M4" i="6"/>
  <c r="R6" i="4"/>
  <c r="U7" i="2"/>
  <c r="T6" i="6"/>
  <c r="I10" i="6"/>
  <c r="K10" i="2"/>
  <c r="S6" i="5"/>
  <c r="H10" i="6"/>
  <c r="P4" i="4"/>
  <c r="P6" i="4"/>
  <c r="C5" i="4"/>
  <c r="P9" i="2"/>
  <c r="P7" i="2"/>
  <c r="T7" i="4"/>
  <c r="S7" i="5"/>
  <c r="T7" i="2"/>
  <c r="E5" i="4"/>
  <c r="F7" i="4"/>
  <c r="E7" i="4"/>
  <c r="C7" i="4"/>
  <c r="D7" i="4"/>
  <c r="D6" i="4"/>
  <c r="E6" i="4"/>
  <c r="F6" i="4"/>
  <c r="C6" i="4"/>
  <c r="F4" i="4"/>
  <c r="D4" i="4"/>
  <c r="D8" i="2"/>
  <c r="F8" i="2"/>
  <c r="E7" i="2"/>
  <c r="F7" i="2"/>
  <c r="D7" i="2"/>
  <c r="C7" i="2"/>
  <c r="F6" i="2"/>
  <c r="C6" i="2"/>
  <c r="D6" i="2"/>
  <c r="D5" i="2"/>
  <c r="F5" i="2"/>
  <c r="D4" i="2"/>
  <c r="F4" i="2"/>
  <c r="C4" i="2"/>
  <c r="E4" i="2"/>
  <c r="F7" i="5"/>
  <c r="C7" i="5"/>
  <c r="E7" i="5"/>
  <c r="D7" i="5"/>
  <c r="D6" i="5"/>
  <c r="C6" i="5"/>
  <c r="E6" i="5"/>
  <c r="C5" i="5"/>
  <c r="E5" i="5"/>
  <c r="D5" i="5"/>
  <c r="F4" i="5"/>
  <c r="E4" i="5"/>
  <c r="D4" i="5"/>
  <c r="F8" i="6"/>
  <c r="D8" i="6"/>
  <c r="C8" i="6"/>
  <c r="F7" i="6"/>
  <c r="D7" i="6"/>
  <c r="C7" i="6"/>
  <c r="E7" i="6"/>
  <c r="C6" i="6"/>
  <c r="E6" i="6"/>
  <c r="F6" i="6"/>
  <c r="D6" i="6"/>
  <c r="E5" i="6"/>
  <c r="D5" i="6"/>
  <c r="F5" i="6"/>
  <c r="C5" i="6"/>
  <c r="F4" i="6"/>
  <c r="D4" i="6"/>
  <c r="E4" i="6"/>
  <c r="N10" i="2" l="1"/>
  <c r="M10" i="2"/>
  <c r="O10" i="2"/>
  <c r="P10" i="2"/>
  <c r="M10" i="5"/>
  <c r="P10" i="5"/>
  <c r="O10" i="5"/>
  <c r="M10" i="4"/>
  <c r="N10" i="4"/>
  <c r="P10" i="4"/>
  <c r="O10" i="4"/>
  <c r="P10" i="6"/>
  <c r="O10" i="6"/>
  <c r="M10" i="6"/>
  <c r="N10" i="6"/>
  <c r="D10" i="5"/>
  <c r="E10" i="2"/>
  <c r="E10" i="4"/>
  <c r="C10" i="2"/>
  <c r="C10" i="4"/>
  <c r="F10" i="5"/>
  <c r="C10" i="5"/>
  <c r="D10" i="4"/>
  <c r="F10" i="4"/>
  <c r="F10" i="2"/>
  <c r="D10" i="2"/>
  <c r="E10" i="5"/>
  <c r="C10" i="6"/>
  <c r="E10" i="6"/>
  <c r="D10" i="6"/>
  <c r="F10" i="6"/>
</calcChain>
</file>

<file path=xl/sharedStrings.xml><?xml version="1.0" encoding="utf-8"?>
<sst xmlns="http://schemas.openxmlformats.org/spreadsheetml/2006/main" count="883" uniqueCount="618">
  <si>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</si>
  <si>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</si>
  <si>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</si>
  <si>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</si>
  <si>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</si>
  <si>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</si>
  <si>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</si>
  <si>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</si>
  <si>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</si>
  <si>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</si>
  <si>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</si>
  <si>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</si>
  <si>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</si>
  <si>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</si>
  <si>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</si>
  <si>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</si>
  <si>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</si>
  <si>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</si>
  <si>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</si>
  <si>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</si>
  <si>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</si>
  <si>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</si>
  <si>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</si>
  <si>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</si>
  <si>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</si>
  <si>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</si>
  <si>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</si>
  <si>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</si>
  <si>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</si>
  <si>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</si>
  <si>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</si>
  <si>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</si>
  <si>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</si>
  <si>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</si>
  <si>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</si>
  <si>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</si>
  <si>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</si>
  <si>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</si>
  <si>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</si>
  <si>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</si>
  <si>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</si>
  <si>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</si>
  <si>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</si>
  <si>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</si>
  <si>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</si>
  <si>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</si>
  <si>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</si>
  <si>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</si>
  <si>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</si>
  <si>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</si>
  <si>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</si>
  <si>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</si>
  <si>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</si>
  <si>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</si>
  <si>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</si>
  <si>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</si>
  <si>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</si>
  <si>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</si>
  <si>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</si>
  <si>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</si>
  <si>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</si>
  <si>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</si>
  <si>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</si>
  <si>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</si>
  <si>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</si>
  <si>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</si>
  <si>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</si>
  <si>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</si>
  <si>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</si>
  <si>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</si>
  <si>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</si>
  <si>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</si>
  <si>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</si>
  <si>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</si>
  <si>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</si>
  <si>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</si>
  <si>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</si>
  <si>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</si>
  <si>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</si>
  <si>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</si>
  <si>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</si>
  <si>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</si>
  <si>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</si>
  <si>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</si>
  <si>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</si>
  <si>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</si>
  <si>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</si>
  <si>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</si>
  <si>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</si>
  <si>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</si>
  <si>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</si>
  <si>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</si>
  <si>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</si>
  <si>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</si>
  <si>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</si>
  <si>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</si>
  <si>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</si>
  <si>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</si>
  <si>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</si>
  <si>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</si>
  <si>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</si>
  <si>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</si>
  <si>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</si>
  <si>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</si>
  <si>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</si>
  <si>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</si>
  <si>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</si>
  <si>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</si>
  <si>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</si>
  <si>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</si>
  <si>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</si>
  <si>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</si>
  <si>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</si>
  <si>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</si>
  <si>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</si>
  <si>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</si>
  <si>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</si>
  <si>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</si>
  <si>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</si>
  <si>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</si>
  <si>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</si>
  <si>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</si>
  <si>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</si>
  <si>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</si>
  <si>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</si>
  <si>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</si>
  <si>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</si>
  <si>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</si>
  <si>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</si>
  <si>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</si>
  <si>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</si>
  <si>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</si>
  <si>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</si>
  <si>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</si>
  <si>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</si>
  <si>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</si>
  <si>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</si>
  <si>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</si>
  <si>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</si>
  <si>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</si>
  <si>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</si>
  <si>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</si>
  <si>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</si>
  <si>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</si>
  <si>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</si>
  <si>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</si>
  <si>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</si>
  <si>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</si>
  <si>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</si>
  <si>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</si>
  <si>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</si>
  <si>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</si>
  <si>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</si>
  <si>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</si>
  <si>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</si>
  <si>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</si>
  <si>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</si>
  <si>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</si>
  <si>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</si>
  <si>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</si>
  <si>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</si>
  <si>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</si>
  <si>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</si>
  <si>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</si>
  <si>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</si>
  <si>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</si>
  <si>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</si>
  <si>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</si>
  <si>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</si>
  <si>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</si>
  <si>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</si>
  <si>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</si>
  <si>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</si>
  <si>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</si>
  <si>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</si>
  <si>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</si>
  <si>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</si>
  <si>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</si>
  <si>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</si>
  <si>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</si>
  <si>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</si>
  <si>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AÑO  2023</t>
  </si>
  <si>
    <t xml:space="preserve">la institucion inició la organización del archivo academico recopilando la informacion todas las sedes educativas en la dirección de la sede principal </t>
  </si>
  <si>
    <t>la institucion cuenta con una plataforma que le permite expedir boletines de forma agil y oportuna</t>
  </si>
  <si>
    <t>la I.E.R. Luis Eduardo Perez cuenta con un programa de mantenimiento de su planta fisica</t>
  </si>
  <si>
    <t>la institucion educativa cuenta con un programa de adecuacion, accesibilidad y embellecimiento de su planta fisica que se complementa con la ayuda de la comunidad</t>
  </si>
  <si>
    <t>se cuenta con un plan para la adquision de los recursos para el aprendizaje que consulta las demandas de su direccionamiento estrategico y las necesidades de los docentes y estudiantes</t>
  </si>
  <si>
    <t>se tienen un proceso establecido para  garantizar la adquisicion y la distribucion oportuna de los suministros necesarios</t>
  </si>
  <si>
    <t>la  I.E.R. Luis Eduardo Perez tiene una aproximacion parcial de su panorama de riesgo y se encuentra en proceso de iniciar un programa completo de la gestion de riesgo</t>
  </si>
  <si>
    <t>Se cuenta con programas definididos para la prestacion de servicios complementarios, se prestan con calidad y regularidad necesario para atender los requerimientos del estudiantado, este se encuentra articulado con la oferta externa</t>
  </si>
  <si>
    <t>la  I.E.R. Luis Eduardo Perez cuenta con programas definidos para algunos servicios complementarios para atender los requerimientos necesarios del estudiantado apoyandolos con los estudiantes que prestan el servicio social.</t>
  </si>
  <si>
    <t>los perfiles con los que cuenta la institucion se usan para la toma de desiciones de personal y son coherentes con su estructura organizativa.</t>
  </si>
  <si>
    <t xml:space="preserve">se cuenta con una estrategia organizada de induccion a los docentes y nuevos administrativos </t>
  </si>
  <si>
    <t>la  I.E.R. Luis Eduardo Perez cuenta con lineamientos que permiten que sus integrantes adquieran procesos formativos coherentes con el P.E.I. y la necesidades existentes</t>
  </si>
  <si>
    <t>se cuenta con procesos explicitos para elaborar los horarios y los criterios para elaborar la asignacion academica y esto se cumple</t>
  </si>
  <si>
    <t>nuestro personal se siente identificado con la institucion, estamos dispuestos a realizar actividades complementarias para cualificar su labor</t>
  </si>
  <si>
    <t>la institucion ha implementado un proceso de evaluacion para docentes, directivos y personal administrativo de acuerdo a la normatividad vigente</t>
  </si>
  <si>
    <t>la  I.E.R. Luis Eduardo Perez realiza algunas actividades de reconocimiento al personal vinculado</t>
  </si>
  <si>
    <t>la institucion realiza exporadicamente algunas actividades orientadas a la integracion y bienestar del personal vinculado</t>
  </si>
  <si>
    <t>la  I.E.R. Luis Eduardo Perez ha definido estrategias para lo solucion de conflictos de manera esporadica en la sede principla</t>
  </si>
  <si>
    <t>la  I.E.R. Luis Eduardo Perez elabora el presupuesto teniendo en cuenta las necesidades de las sedes y niveles tomando como referentes el plan operativo anual, el P.E.I, el P.M.I. y la normatividad vigente</t>
  </si>
  <si>
    <t>se organiza de acuerdo a los requisitos reglamentarios y discrimina claramente los servicios prestados, se elabora informe para los organismos de control y se encuentran de forma fisica en la institucion</t>
  </si>
  <si>
    <t>la  I.E.R. Luis Eduardo Perez ha definido algunas actividades para el recaudo de ingresos y el desembolso de egresos.</t>
  </si>
  <si>
    <t>la  I.E.R. Luis Eduardo Perez presenta los informes a las autoridades competentes de manera apropiada y oportuna y las da a conocer a la comunidad educativa</t>
  </si>
  <si>
    <t>observadores, folios de matricula, registro en carpetas, plataforma institucional</t>
  </si>
  <si>
    <t>Formato de boletines a traves de la plataforma OVY</t>
  </si>
  <si>
    <t xml:space="preserve">Listado de necesidades por sedes educativas,  facturas de compra y demas soportes </t>
  </si>
  <si>
    <t>Jornadas de embellecimiento programada para el año escolar</t>
  </si>
  <si>
    <t>presupuesto, planes de compra de implementos educativos y recursos didacticos, facturas de compra.</t>
  </si>
  <si>
    <t xml:space="preserve">facturas de mantenimiento de equipos y cotizaciones </t>
  </si>
  <si>
    <t>se cuenta con la infraestructura adecuada para la prestacion del servicio de restaurante escolar en la institucion y el servicio de transporte en convenio con la alcaldia municipal</t>
  </si>
  <si>
    <t xml:space="preserve"> Nivelaciones, asesorias y planes de apoyo </t>
  </si>
  <si>
    <t>titulos y perfiles academicos de cada docente</t>
  </si>
  <si>
    <t xml:space="preserve">Proceso de inducción, documentos institucionales </t>
  </si>
  <si>
    <t>acta de asistencia a las capacitaciones virtuales dadas por la secretaria de educacion sobre la normatividad vigente</t>
  </si>
  <si>
    <t>carga academica de cada docente de acuerdo a su perfil academico y a la normatividad vigente</t>
  </si>
  <si>
    <t>Participacion en las actividades comunitarias e institucionales</t>
  </si>
  <si>
    <t>formatos de apoyo, capacitacion y evaluacion de desempeño anual</t>
  </si>
  <si>
    <t>entrega de menciones y reconocimientos a los docente que se destacan por su labor</t>
  </si>
  <si>
    <t xml:space="preserve">manual de convivencia de la institucion, comité de convivencial escolar, actas de concertacion </t>
  </si>
  <si>
    <t xml:space="preserve">plan anual de compra, facturas, rendicion de cuentas </t>
  </si>
  <si>
    <t>acta de inicio a cada docente</t>
  </si>
  <si>
    <t>balances contables y facturas</t>
  </si>
  <si>
    <t>facturas, balances contables</t>
  </si>
  <si>
    <t>reporte tributario de la DIAN</t>
  </si>
  <si>
    <t xml:space="preserve">algunos docentes dentro de su asignatura realizan investigaciones para actualizar sus contenidos </t>
  </si>
  <si>
    <t>La institución educativa Luis Eduardo Pérez reconoce a la población educativa con falencias de aprendizaje y/o situación de vulnerabilidad. Trabaja cooperativamente con los docentes para articular rutas de atención de manera flexinle a dichos estduiantes, y de esta forma socializarlo a toda la comunidad.</t>
  </si>
  <si>
    <t xml:space="preserve">Entrevistas en matrícula, soportes y certificaciones médicas, PIAR. </t>
  </si>
  <si>
    <t xml:space="preserve">La institución conoce las caracteristicas y rutas de atención a los diversos grupos etnicos, además de una ruta de atención a este grupo de estudiantes. </t>
  </si>
  <si>
    <t>NO HAY</t>
  </si>
  <si>
    <t>La institución conoce las características de su entorno y
procura dar respuestas a éstas
mediante acciones que buscan
acercar los estudiantes a la institución, en concordancia con
el PEI.</t>
  </si>
  <si>
    <t>Ecuesta socieconómica a padres de familia, información marcada en la hoja de matrícula.</t>
  </si>
  <si>
    <t>Existen en la institución algunas iniciativas para apoyar a
los estudiantes en la formulación de sus proyectos de vida,
pero éstas no están articuladas
a otros procesos.</t>
  </si>
  <si>
    <t>Material de cada docente.</t>
  </si>
  <si>
    <t xml:space="preserve">La escuela de padres es coherente con el PEI,
cuenta con el respaldo pedagógico de los docentes y se encuentra ampliamente divulgada
en la comunidad. Además, su acogida entre
los integrantes de la familia es significativa. </t>
  </si>
  <si>
    <t>Lista de asitencia, evidencias fotográficas, formato de conclusiones.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</si>
  <si>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</si>
  <si>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Folios de matrículas, acta de matricula, listados estduaintiles</t>
  </si>
  <si>
    <t>La institución tiene programas
que permiten que la comunidad use algunos de sus recursos físicos (sala de informática
y biblioteca, por ejemplo).</t>
  </si>
  <si>
    <t>Formato de inventario de planta física y material</t>
  </si>
  <si>
    <t>El servicio social estudiantil tiene proyectos que responden
a las necesidades de la comunidad y éstos, a su vez, son
pertinentes para la actividad
institucional.</t>
  </si>
  <si>
    <t>Evidencias fotográfica, proyecto de los docentes de servicio social estudiantil.</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</si>
  <si>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</si>
  <si>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Actas de gobierno estudiantil, registros fotográficos, listado de votantes.</t>
  </si>
  <si>
    <t>Actas de reuniones de padres de familia, listado de asistencia de las asambleas, registros fotográficos.</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</si>
  <si>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</si>
  <si>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Registros de asistencias, evidencia fotográficas, actas de reuniones.</t>
  </si>
  <si>
    <t>La institución cuenta con programas para la prevención de
riesgos físicos que hacen parte
de los proyectos transversales (educación ambiental, por
ejemplo) y son coherentes con
el PEI.</t>
  </si>
  <si>
    <t>Documentos sobre riesgos físicos, fotografías del estado físico de la institución y sus sedes.</t>
  </si>
  <si>
    <t>La institución ofrece actividades de prevención, tanto propias como externas, sin que
exista una relación entre los
factores de riesgo de su comunidad y el contenido de las mismas. El análisis de los factores
de riesgo se basa en anécdotas
y casos particulares.</t>
  </si>
  <si>
    <t>Existen documentos acerca de prevención de riesgos, pero no hay nada organizado</t>
  </si>
  <si>
    <t>La institución cuenta con algunos planes de acción frente a
accidentes o desastres naturales solamente para algunas sedes o ciertos riesgos; el estado
de la infraestructura física no
es sujeto de monitoreo ni de
evaluación.</t>
  </si>
  <si>
    <t>Existen documentosn de orientación pero no hay articulación.</t>
  </si>
  <si>
    <t>La institución educativa rural Luis Eduardo Perez  tiene formuladas la misión, la visión y los principios institucionales, sin embargo estos no son conocidos por la totalidad  de la comunidad educativa.</t>
  </si>
  <si>
    <t xml:space="preserve">PEI  y sus anexos
</t>
  </si>
  <si>
    <t>La institución educativa cuenta con metas institucionales establecidas que corresponden a sus objetivos y direccionamiento estratégico; son puestas en práctica  y conocidas por la comunidad educativa</t>
  </si>
  <si>
    <t>PEI
PMI</t>
  </si>
  <si>
    <t>Se cuenta con un proceso de direccionamiento estratégico para la comunicación con la comunidad educativa incluyendo diferentes medios.</t>
  </si>
  <si>
    <t>PEI
Escuelas de padres
Actas de socialización y aprobación del PEI
Reuniones generales.</t>
  </si>
  <si>
    <t>La institición no tiene una estrategia en los procesos de inclusión en los diversos grupos poblacionales que atiende la institución, a pesar de ello no se les niega el derecho a la educación</t>
  </si>
  <si>
    <t>Folio de matrícula
PEI</t>
  </si>
  <si>
    <t>La institución educativa debe evaluar períodicamente los criterios establecidos para mayor eficacia y pertinencia y así lograr mejores resultados entre los equipos de trabajo y así fortelecer los ambientes colaborativos.</t>
  </si>
  <si>
    <t xml:space="preserve">Los planes y proyectos de la institución están enmarcados con la propuesta pedagógica de la misma, sin embargo se debe tener una política de inclusión que brinde mejores condiciones a dicha población. </t>
  </si>
  <si>
    <t>PEI
Planes de área
Proyectos educativos transversales
Registro fotográficos</t>
  </si>
  <si>
    <t>La institución educativa cuenta con estratagias pedagógicas acode a su horizonte institucional, no obstante se debe evaluar periódicamente para obtener resultados eficientes</t>
  </si>
  <si>
    <t>PEI y sus anexos
Malla curricular
Planes de área</t>
  </si>
  <si>
    <t>Gran parte de la información de la institución educativa es sistematizada en las diferentes plataformas disponbles, sin embargo esta no es evaluada de forma recurrente para una oportuna toma de decisiones y favorecer el mejoramiento contínuo.</t>
  </si>
  <si>
    <t>Formatos de autoevaluaciones
Formatos de planes de mejoramiento institucional
Plataforma OVY
Plataforma digitales (SIMAT, ENJAMBRE)</t>
  </si>
  <si>
    <t>La institución educativa realiza sus procesos de seguimiento y autoevaluación utilizando ciertos instrumentos y procedimentos, sin embargos, en estos se hace necesario la participación activa de toda la comunidad educativa.</t>
  </si>
  <si>
    <t>Formato de autoevaluación
Seguimento al plan de mejoramiento institucional.</t>
  </si>
  <si>
    <t>El consejo directivo planea su cronograma de trabajo anual  y se reune para la toma de deciones pertinentes, sin embargo debe fortalecer al realización del seguimiento al plan de trabajo establecido.</t>
  </si>
  <si>
    <t xml:space="preserve">PEI
Manual de convivencia
Plan de trabajo
Actas de reunión
Soportes de manejo de recursos
</t>
  </si>
  <si>
    <t>La institución educativa cuenta con la conformación del consejo académico, quien se reune periódicamente para evaluar los procesos que tiene a cargo, pero se hace necesario contar con una política de seguimiento y evaluación a sus procesos.</t>
  </si>
  <si>
    <t>PEI
SIEE
Actas de reunión</t>
  </si>
  <si>
    <t>La comisión de evaluación y promoción se reune de forma periódica para la toma de decisiones oportunas para el fortalecimiento de la población estudiantil sin importar la condición de los estudiantes a pesar de no contar con una política de inclusión establecida de manera formal.</t>
  </si>
  <si>
    <t xml:space="preserve">SIEE
Actas de reunión comisión de evaluación y promoción
Registro fotográfico
Sábana de notas.
</t>
  </si>
  <si>
    <t>La institución educativa cuenta con el comité de convivencia, quienes se reunen esporádicamente para analizar las diferentes situaciones disciplinarias que se presentan.</t>
  </si>
  <si>
    <t>PEI
Manual de convivencia
Actas de seguimiento comportamental
Aplicación de la ruta de atención integral</t>
  </si>
  <si>
    <t>Se tiene conformado el consejo estudiantil quienes son reconocidos por la comunidad educativa, sin embargo estos no se reunen frecuentemente para el apoyo en la toma de decisiones de temas relevantes para la institución.</t>
  </si>
  <si>
    <t>PEI
SIEE
Acta de conformación</t>
  </si>
  <si>
    <t>El personero estudiantil fue elegido de forma democrática participando en los diversos estamentos institucionales donde puede ser actor de forma activa, además es reconocido por la comunidad educativa procurando desarrollar su plan de trabajo</t>
  </si>
  <si>
    <t>PEI
Actas de elección de personero
Actas de reuniones
Evidencias fotográficas</t>
  </si>
  <si>
    <t>La institución educativa está conformada la asamblea de padres de familia, no obstante, no disponen con un cronograma de actividades previamente establecido para abarcar los temas que les competen.</t>
  </si>
  <si>
    <t>Acta de conformación de la asamble de padres de familia</t>
  </si>
  <si>
    <t>El consejo de padres esta conformado en el establecimiento educativo pero no se reunen de forma periódica, sólo se reunén cuando surge una situación apremiente. Se hace necesario el apoyo del consejo de padres de familia para el mejoramiento institcional.</t>
  </si>
  <si>
    <t>Actas de reuniones
Evidencias fotográficas
Escuela de padres</t>
  </si>
  <si>
    <t xml:space="preserve">El establecimiento educativo utiliza diversos mecanismos de comunicación para informar a la comunidad educativa los diversos procesos que se requieren de divulgación. </t>
  </si>
  <si>
    <t>Carteleras, folletos, circulares, memorandos, comunicados e informes.</t>
  </si>
  <si>
    <t xml:space="preserve">El trabajo se evidencia en cada uno de los estamentos que conforman la institución educativa, sin embargo, no se definido este aspecto como una política institucional. </t>
  </si>
  <si>
    <t>Actas de reunión de los diferentes estamenteos de la institución educativa.</t>
  </si>
  <si>
    <t>En la institución educatvia se realiza reconocimiento de los logros a los estudiantes al finalizar el año escolar a través de uso de menciones de honor o placas conmerativas, sin embargo este reconcimiento no existe a nivel de docentes ni se ha fijado como política institucional.</t>
  </si>
  <si>
    <t>Izadas de banderas
Clausurass
Graduaciones</t>
  </si>
  <si>
    <t>En la institución educativa existen docentes que implementan dentro de su quehacer pegagógico  prácticas pedagógicas que fortalecen los procesos académicos, pero estos no se socializan en la comunidad educativa como ejemplo de buenas prácticas.</t>
  </si>
  <si>
    <t>PEI
Evidencias fotográficas</t>
  </si>
  <si>
    <t>La inttitución educativa posee representación  en los diferentes eventos tanto en los aspectos culturales y deportivos, lo que demuestra un gran sentido de pertenecia por parte de la comunidad estudiantil y el orgullo de pertenecer a la misma.</t>
  </si>
  <si>
    <t>Evidencias fotográficas de actividades internas y externas</t>
  </si>
  <si>
    <t>La infraestructura correspondiente a las sedes educativas que integraran la institución educativa cuentan con espacios físicos en buenas condiciones para llevar a cabo el proceso académico, sin embargo, carecen de espacios lúdicos recreativos o para ejercer procesos administrativos. Estas sedes han sido dotadas de elementos inmuebles o en algunas ocasiones de material didáctico.</t>
  </si>
  <si>
    <t>Actas de entrega de dotación
Inventarios
Fotografías de los espacios educativos</t>
  </si>
  <si>
    <t>Los estudiantes al iniciar su ciclo escolar reciben en cada una de las sedes actividades de inducción donde se les dan a conocer aspectos básicos institucionales como las normas relevantes del manual de covivencia, horarios, uso de los uniformes entre otros aspectos.</t>
  </si>
  <si>
    <t>Evidencias fotográficas de las actividades de inducción a estudiantes</t>
  </si>
  <si>
    <t>Es notable la motivación de los estudiantes en los procesos de aprendizaje que desarrollan día a día quienes muestran su interés en la obtención de nuevos aprendizajes</t>
  </si>
  <si>
    <t>Plataforma OVY
Evaluaciones internas y externas
Informes de rendimiento académico
Observador del estudiante
Control de asistencia</t>
  </si>
  <si>
    <t>El manual de convivencia de la institución educativa está en constante revisión y ajustes para el mejoramiento del clima institucional</t>
  </si>
  <si>
    <t>Manual de convivencia
PEI
Acta de socialización y aprobación del manual de convivencia.</t>
  </si>
  <si>
    <t>La institución educativa desarrolla actividades extracurriculares en las cuales se vinculan algunas sedes educativas</t>
  </si>
  <si>
    <t>Evidencias fotográficas de eventos deportivos, culturales y sociales</t>
  </si>
  <si>
    <t>En la institución educativa brinda a sus estudiantes servicios complementarios como el transporte y restaurante escolar, aunque no se cuenta con la disponiblidad en la totalidad del año escolar.</t>
  </si>
  <si>
    <t xml:space="preserve">PEI
Registro del PAE
Contratos de transporte escolar
</t>
  </si>
  <si>
    <t>Existe un comité de convivencia que maneja y proporciona las directrices ante la presencia se conflictos en la comunidad educativa, sin embargo este debe tener mayor presencia en las sedes anexas y ampliar la participación en los diferentes estamentos de la comunidad educativa.</t>
  </si>
  <si>
    <t>Manual de convivencia
Observador del estudiante
Acta de compromisos comportamental
Medidas pedagógicas</t>
  </si>
  <si>
    <t>La institución educativa cuenta con mecanismos para solucionar casos difíciles realizando procesos de forma coherente en los diferentes grados y sedes educativas.</t>
  </si>
  <si>
    <t>Manual de conviviencia
Actas de compromiso comportamental
Actas de seguimiento
Observador del estudiante</t>
  </si>
  <si>
    <t>La comunicación y la interacción con las familias o acudientes se realiza utilizando las redes sociales como grupos de whatsapp parala difusión del a información</t>
  </si>
  <si>
    <t>Actas de reuniones con los padres de familia
Registro de asistencia
Chat de whatsapp</t>
  </si>
  <si>
    <t>La comunicación con las autoridades locales se realiza de manera formal sin tener establecido el protocolo requerido para este tipo de situaciones y surgen en la medida que se vayan detectando en cada una de las sedes educativas.</t>
  </si>
  <si>
    <t>Actas de reuniones  
Copia de oficios
Registro fotográficos</t>
  </si>
  <si>
    <t>La institución educativa mantiene acuerdos con la institución normal superior y el SENA para la realización de proyectos y prácticas pedagógicas en beneficio de la comunidad educativa</t>
  </si>
  <si>
    <t>PEI
Oficios
Convenios</t>
  </si>
  <si>
    <t>Se mantiene una relación con el sector productivo cuando en ciertas situaciones se recibe algún aporte para el desarrollo de alguna actividad.</t>
  </si>
  <si>
    <t>Evidencias fotográficas aportes realizados</t>
  </si>
  <si>
    <t>la Institucion Educativa Rural Luis Eduardo Perez,cuenta con un Plan de Estudio, pero no se lleva en su totalidad porque no estan completo</t>
  </si>
  <si>
    <t xml:space="preserve">Planes de Estudio existentes </t>
  </si>
  <si>
    <t>El enfoque  metodologico es modificable a la necesidades educativas  correspondientes al PEI</t>
  </si>
  <si>
    <t>Actas de las modificaciones realizadas</t>
  </si>
  <si>
    <t xml:space="preserve">Se realiza evaluacion periodica y coherente en todos los procesos educativos </t>
  </si>
  <si>
    <t>Actas de los ajustes realizados</t>
  </si>
  <si>
    <t>exixte un horario escolar estipulado</t>
  </si>
  <si>
    <t>horario de Clase</t>
  </si>
  <si>
    <t>Cuenta con un proceso de evalucion según las necesidades educativas</t>
  </si>
  <si>
    <t>La institución ha definido parcialmente cuáles son las opciones didácticas que emplea.
Éstas son usadas individualmente por los docentes.</t>
  </si>
  <si>
    <t xml:space="preserve">existen planes de area y proyectos transversales les faltas ajustes a las necesidades </t>
  </si>
  <si>
    <t>la Institucion reconoce que las tareas son importantes en los procesos educativos por tal razon se adecuan a su contexto</t>
  </si>
  <si>
    <t xml:space="preserve">Asesorias de tareas  presenciales y  de medios  tecnologicos  </t>
  </si>
  <si>
    <t xml:space="preserve">Se cuenta con una politica de cuidado y mantenimiento de los recursos para el aprendizaje  y e aplicable en toda la Intitucion </t>
  </si>
  <si>
    <t>El Inventario</t>
  </si>
  <si>
    <t>Se cuenta con una politica sobre el uso de tiempo de aprendizaje y se hace según las necesidades y flexible a las necesidades</t>
  </si>
  <si>
    <t>El horario de clase</t>
  </si>
  <si>
    <t>En la institucion Educativa existe un buen clima laboral .</t>
  </si>
  <si>
    <t xml:space="preserve">Actividades grupales </t>
  </si>
  <si>
    <t>Se cuenta como estrategia la orgnizacion y la planecion como enfoque metodologico.</t>
  </si>
  <si>
    <t xml:space="preserve">Planes de aula </t>
  </si>
  <si>
    <t xml:space="preserve">Se cuenta con estilos pedagogicos adecuados al contexto , proyectos y necesidades de la comunidad </t>
  </si>
  <si>
    <t>Guias  , Actas de Consejo academico</t>
  </si>
  <si>
    <t>el proceso educativo es evaludo constantemente .</t>
  </si>
  <si>
    <t xml:space="preserve">SIE, Pruebas internas y externas </t>
  </si>
  <si>
    <t xml:space="preserve">El seguimiento se realiza por medio de los indicadores   y mecanismos claros de evaluar </t>
  </si>
  <si>
    <t xml:space="preserve">Comision de evalucion y promocion </t>
  </si>
  <si>
    <t>Resultado Y Analisis  de Pruebas externas</t>
  </si>
  <si>
    <t>Se cuenta con politicas de control para el ausentismo con la participacion de la comunidad Educativa</t>
  </si>
  <si>
    <t xml:space="preserve">Formatos de Control de asistencias  y actas de reuniones </t>
  </si>
  <si>
    <t xml:space="preserve">Se cuenta con planes de apoyo y recuperacion  academica de los estudiantes  con una evalucion periodica con el fin de relizar un mejorar las dificultades encontradas </t>
  </si>
  <si>
    <t xml:space="preserve">planes de apoyo </t>
  </si>
  <si>
    <t xml:space="preserve">Proyecto de egresados </t>
  </si>
  <si>
    <t xml:space="preserve">
La institución educativa rural Luis Eduardo Pérez ha definido su misión, visión y principios institucionales, pero estos no son conocidos por toda la comunidad educativa.</t>
  </si>
  <si>
    <t>PEI                                                                                                    PMI</t>
  </si>
  <si>
    <t>La institución educativa tiene metas institucionales definidas que están alineadas con sus objetivos y estrategia. Estas metas se implementan y son conocidas por la comunidad educativa.</t>
  </si>
  <si>
    <t>Se dispone de un proceso estratégico para la comunicación con la comunidad educativa, que abarca diversos canales.</t>
  </si>
  <si>
    <t xml:space="preserve">PEI                                                                            Folio de Matricula </t>
  </si>
  <si>
    <t>La institución carece de una estrategia específica para los procesos de inclusión de los diferentes grupos poblacionales que atiende, aunque no se les niega el derecho a la educación.</t>
  </si>
  <si>
    <t xml:space="preserve"> Anexos proyecto Educativo Institucional (PEI )</t>
  </si>
  <si>
    <t>PEI y sus anexos
Circulares
Comunicados
Resoluciones
Directivas ministeriales</t>
  </si>
  <si>
    <t xml:space="preserve"> PEI y sus anexos
Circulares
Comunicados
Resoluciones
Directivas ministeriales
</t>
  </si>
  <si>
    <t>La institución educativa debe realizar evaluaciones periódicas de los criterios establecidos para asegurar su eficacia y relevancia, con el fin de obtener mejores resultados en los equipos de trabajo y fortalecer los ambientes colaborativos.</t>
  </si>
  <si>
    <t>Los planes y proyectos de la institución se alinean con su propuesta pedagógica; sin embargo, es necesario contar con una política de inclusión que proporcione mejores condiciones a esa población.</t>
  </si>
  <si>
    <t>La institución educativa dispone de estrategias pedagógicas alineadas con su visión institucional; sin embargo, es necesario evaluarlas de manera periódica para lograr resultados más eficientes.</t>
  </si>
  <si>
    <t>Formatos de autoevaluaciones
Formatos de planes de mejoramiento institucional
Plataforma Academia En Linea 
Plataforma digitales (SIMAT, ENJAMBRE)</t>
  </si>
  <si>
    <t>Una gran parte de la información de la institución educativa se encuentra sistematizada en diversas plataformas disponibles; sin embargo, esta no se evalúa de manera regular para facilitar una toma de decisiones oportuna y promover el mejoramiento continuo.</t>
  </si>
  <si>
    <t>La institución educativa lleva a cabo sus procesos de seguimiento y autoevaluación mediante el uso de diversos instrumentos y procedimientos; sin embargo, es crucial que toda la comunidad educativa participe activamente en estos procesos.</t>
  </si>
  <si>
    <t>PEI
Manual de convivencia
Plan de trabajo
Actas de reunión
Soportes de manejo de recursos</t>
  </si>
  <si>
    <t xml:space="preserve">El consejo directivo organiza su plan de trabajo anual y se reúne para tomar las decisiones necesarias; no obstante, debe reforzar el seguimiento del plan de trabajo previamente establecido.
</t>
  </si>
  <si>
    <t>La institución educativa dispone del consejo académico, el cual se reúne de manera regular para evaluar los procesos bajo su responsabilidad; sin embargo, es necesario implementar una política de seguimiento y evaluación para dichos procesos.</t>
  </si>
  <si>
    <t>SIEE
Actas de reunión comisión de evaluación y promoción
Registro fotográfico
Sábana de notas.</t>
  </si>
  <si>
    <t>La comisión de evaluación y promoción se reúne regularmente para tomar decisiones adecuadas que fortalezcan a la población estudiantil, independientemente de la situación de los estudiantes, a pesar de no contar con una política de inclusión formalmente establecida.</t>
  </si>
  <si>
    <t>PEI
Manual de convivencia
Actas de seguimiento comportamental
Aplicación de la ruta de atención integra</t>
  </si>
  <si>
    <t>La institución educativa dispone de un comité de convivencia, que se reúne de manera frecuentepara analizar las diversas situaciones disciplinarias que surgen.</t>
  </si>
  <si>
    <t>El consejo estudiantil está compuesto por miembros que son reconocidos por la comunidad educativa, pero no se reúne con regularidad para colaborar en la toma de decisiones sobre asuntos importantes para la institución.</t>
  </si>
  <si>
    <t xml:space="preserve">El personero estudiantil fue elegido democráticamente a través de la participación en los diferentes estamentos de la institución, donde tiene un papel activo. Además, es reconocido por la comunidad educativa y busca implementar su plan de trabajo.
</t>
  </si>
  <si>
    <t xml:space="preserve">La institución educativa cuenta con una asamblea de padres de familia, la cual es reconocida como la instancia de respresentación en la comunidad educativa. </t>
  </si>
  <si>
    <t>Acta de conformación de la asamble de padres de familia.                                          Actas de reuniones
Evidencias fotográficas</t>
  </si>
  <si>
    <t>El consejo de padres está establecido en la institución educativa, pero no se reúne de manera regular, sino solo cuando surge una situación urgente. Es fundamental contar con el apoyo del consejo de padres para el fortalecimiento y mejora de la institución.</t>
  </si>
  <si>
    <t>Carteleras, folletos, circulares, memorandos, comunicados e informes.grupos de whatsapp.</t>
  </si>
  <si>
    <t xml:space="preserve">La institución educativa emplea diferentes medios de comunicación para mantener informada a la comunidad educativa sobre los distintos procesos que necesitan ser divulgados.
</t>
  </si>
  <si>
    <t>El esfuerzo se refleja en cada uno de los componentes que integran la institución educativa, aunque este aspecto no ha sido formalmente establecido como una política institucional.</t>
  </si>
  <si>
    <t>la institución educativa reconoce a los estudiantes y docentes  por sus logros alcanzados durante el año escolar mediante menciones de honor o placas conmemorativas; sin embargo, este tipo de reconocimiento no  se ha establecido como una política institucional.</t>
  </si>
  <si>
    <t xml:space="preserve">En la institución educativa se implementa   dibulgacion de parcticas pegagógicas   que fortalecen los procesos educativos. </t>
  </si>
  <si>
    <t xml:space="preserve">PEI
Evidencias fotográficas                                    Actas </t>
  </si>
  <si>
    <t xml:space="preserve"> La institución educativa posee representación  en los diferentes eventos tanto en los aspectos culturales y deportivos, lo que demuestra un gran sentido de pertenecia por parte de la comunidad estudiantil y el orgullo de pertenecer a la misma.</t>
  </si>
  <si>
    <t xml:space="preserve">casi todas las sedes cuentan con algunos espacios sufientes para realizar labores  academicas y administrativas.Estas sedes han sido equipadas con mobiliario o, en ocasiones, con material didáctico.
</t>
  </si>
  <si>
    <t>Plataforma Academia en Linea 
Evaluaciones internas y externas
Informes de rendimiento académico
Observador del estudiante
Control de asistencia</t>
  </si>
  <si>
    <t xml:space="preserve">En la institucion Educativa se puede evidenciar interes y motivacion en la mayoria del estudiantado. </t>
  </si>
  <si>
    <t>El manual de convivencia de la institución educativa está en constante revisión y ajustes para el mejoramiento del clima institucional.</t>
  </si>
  <si>
    <t>La institución educativa desarrolla actividades extracurriculares en las cuales se vinculan la mayoria de las  educativas.</t>
  </si>
  <si>
    <t>PEI
Registro del PAE
Contratos de transporte escolar</t>
  </si>
  <si>
    <t>La institución educativa ofrece a sus estudiantes servicios adicionales como transporte y restaurante escolar, aunque no están disponibles durante todo el año académico.</t>
  </si>
  <si>
    <t>La institución educativa cuenta con  un comité de convivencia encargado de gestionar y establecer las pautas frente a los conflictos en la comunidad educativa; sin embargo, es necesario que aumente su presencia en las sedes anexas y fomente una mayor participación de los diversos grupos dentro de la comunidad educativa.</t>
  </si>
  <si>
    <t>La institución educativa dispone de mecanismos para resolver casos complejos, llevando a cabo procesos coherentes en los distintos grados y sedes educativas.</t>
  </si>
  <si>
    <t>La comunicación y la interacción con las familias o acudientes se lleva a cabo a través de redes sociales, como grupos de WhatsApp, para difundir la información.</t>
  </si>
  <si>
    <t>La comunicación con las autoridades locales se lleva a cabo de manera formal, aunque no se ha establecido un protocolo específico para este tipo de situaciones, las cuales surgen a medida que se identifican en cada una de las sedes educativas.</t>
  </si>
  <si>
    <t>La institución educativa tiene convenios con la institución normal superior y el SENA para llevar a cabo proyectos y prácticas pedagógicas que favorezcan a la comunidad educativa.</t>
  </si>
  <si>
    <t>PEI
Oficios
Convenios formatos de evaluaciones.</t>
  </si>
  <si>
    <t>Se mantiene una vinculación con el sector productivo cuando, en determinadas circunstancias, se recibe apoyo para el desarrollo de alguna actividad.</t>
  </si>
  <si>
    <t xml:space="preserve">La institución educativa dispone de un comité de convivencia, que se reúne de manera frecuente para analizar las diversas situaciones de conflictos que se presentan con la comunidada educativa, dando un debido proceso de forma oportuna y con pertinencia para dar solucion acorde a los conflictos presentados.                                                                                                                           La institución Educativa cuenta con un manual de convivencia, el cual es  revisado  y ajustado constantemente  para el mejoramiento  institucional.                                                                                    </t>
  </si>
  <si>
    <t>OPORTUNIDADES DE MEJORAMIENTO</t>
  </si>
  <si>
    <t xml:space="preserve">La institución Educativa no cuenta con una politica educativa definida donde de estipule el proceso de creación y formación de la creación de promoción y evaluación.                                                                                                                                              La institución Educativa cuenta con algunas formas de reconocimientos de estimulos y logros de docentes y estudiantes, pero estos no se aplican de manera sistematica. </t>
  </si>
  <si>
    <t>la institucion educativa tiene un proceso de matricula agil y oportuno que tiene en cuenta las necesidades de la comunidad educativa.</t>
  </si>
  <si>
    <t xml:space="preserve">Registros del SIMAT, folios de matricula. </t>
  </si>
  <si>
    <t>Registros del SIMAT, folios de matricula.</t>
  </si>
  <si>
    <t>La institución educativa cuenta con un sistema de archivo organizado, donde se integra la información histórca de los estudiantes en todas las sedes.</t>
  </si>
  <si>
    <t>AZ guardadas en estantería y archivadores de la institución educativa.</t>
  </si>
  <si>
    <t>La institución tiene un sistema de archivo, que le permite disponer de la información de los estudiantes de todas las sedes, así como expedir constancias y certificados de manera ágil, confiable y oportuna.</t>
  </si>
  <si>
    <t>La institución asegura los recursos para cumplir el programa de mantenimiento de su planta física.</t>
  </si>
  <si>
    <t>Registro anual desde el año 2021, de las necesidad de la infraestructura de la IE, listado de necesidades, facturas de compra y demás soportes.</t>
  </si>
  <si>
    <t xml:space="preserve">Se cuenta con un sistema de registro y seguimiento al uso de los espacios fisicos </t>
  </si>
  <si>
    <t>Programa de atencion al riesgo</t>
  </si>
  <si>
    <t>Señalización de algunos salones, de acuerdo al plan de gestión de riesgos.</t>
  </si>
  <si>
    <t>El programa de adecuación, accesibilidad y embellecimiento de la planta física se lleva a cabo periódicamente y cuenta con la participación de los diferentes estamentos de la comunidad educativa.</t>
  </si>
  <si>
    <t>Jornadas de embellecimiento, programadas para el año escolar; apoyo al embellecimiento institucional mediante la transversalización de proyectos transversales.</t>
  </si>
  <si>
    <t xml:space="preserve">SIEE - Pruebas internas y externas </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</si>
  <si>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</si>
  <si>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Plan de compras anual.</t>
  </si>
  <si>
    <t>La IE cuenta con un proceso para determinar las necesidades de adquisición de sumnistro de insumos, recursos y manetenimiento de los mismos, es participativo, se hace oportunamente y esta artículado con la propuesta pedagógica de la institución.</t>
  </si>
  <si>
    <t>Plan de compras, evidencias fotográficas de la entrega de dotación y sumnistro.</t>
  </si>
  <si>
    <t>La I.E.R. Luis Eduardo Perez cuenta con un plan de mantenimiento preventivo y correctivo de los equipos y recursos para el aprendizaje, en caso de requerirse este se hace oportunamente, se tiene una relacion de los equipos disponibles en la institucion.</t>
  </si>
  <si>
    <t>Facturas de mantenimientos de equipos.</t>
  </si>
  <si>
    <t>La institución educativa, ha levantado el panorama completo de los riesgos físicos existentes, en su sede principal y sedes anexas.</t>
  </si>
  <si>
    <t>Plan de gestión de riesgos elaborado (evidencias fotograficas de toda la institución).</t>
  </si>
  <si>
    <t>En la IE los servicios complementarios y recursos que ofrece la comunidad y los establecimientos educativos, se distribuyen de forma equitativa, se ofrecen oportunamente teniendo en cuenta la calidad requerida. Cada sede tiene programas sensibles a demandas de los estudiantes, y la institución cuenta con el apoyo de otras entidades para su prestación.</t>
  </si>
  <si>
    <t>Infraestructura para el servicio de restaurante escolar, servicio artículado con la comunidad de cafetería, servicio oportuno de transporte escolar, servicio interinstitucional de enfermería, odontología y psicología.</t>
  </si>
  <si>
    <t>La  I.E.R. Luis Eduardo Perez cuenta con programas definidos para algunos servicios complementarios para atender los requerimientos necesarios del estudiantado apoyandolos con los estudiantes que prestan el servicio social.</t>
  </si>
  <si>
    <t>Nivelaciones, asesorías, planes de apoyo con los estudiantes que pagan horas sociales, reforzando los estudiantes que tienen un bajo rendimiento académico.</t>
  </si>
  <si>
    <t>La institución revisa y evalúa continuamente, la definición de los perfiles y su uso en los procesos de selección, solicitud e inducción del personal, en función del plan de mejoramiento y de sus necesidades.</t>
  </si>
  <si>
    <t>La institución cuenta, con docentes que cumplen con el perfil académico pertinente para desempeñar la función docente. Estos son asignados según sus capacidades, a las diversas actividades académicas que se desarrollan en la IER.</t>
  </si>
  <si>
    <t xml:space="preserve">Se cuenta con una estrategia organizada de induccion a los docentes y nuevos administrativos </t>
  </si>
  <si>
    <t>La  I.E.R. Luis Eduardo Perez cuenta con lineamientos que permiten que sus integrantes adquieran procesos formativos coherentes con el P.E.I. y la necesidades existentes</t>
  </si>
  <si>
    <t>Proceso de inducción, mediante la socialización de los documentos institucionales.</t>
  </si>
  <si>
    <t>Actas de desarrollo institucional, en las que se socializan los diversos documentos institucionales.</t>
  </si>
  <si>
    <t>La institución revisa y evalua continuamente los criterios de asignación académica de los docentes y realiza ajustes pertinentes a los mismos.</t>
  </si>
  <si>
    <t>La institución revisa permanentemente si el personal vinculado esta identificado con su filosofía, principios, valores y objetivos, y toma medidas pertinentes para lograr que todos se sientan parte de la misma.</t>
  </si>
  <si>
    <t>Asignación de carga académica, acorde al perfil de cada docente.</t>
  </si>
  <si>
    <t>El proceso de evaluación de docentes, directivos y personal administrativo, permite la implementación de acciones de mejoramiento y de desarrollo profesional. Además, es conocido por la ocmunidad y cuenta con un respaldo amplio de los miembros de la institución.</t>
  </si>
  <si>
    <t>Evaluación docente pertinente y oportuna institucional.</t>
  </si>
  <si>
    <t>La institución ha definido una estrategia de reconocimiento al personal vinculado, pero ésta no siempre es llevada a la práctica.</t>
  </si>
  <si>
    <t>Realización de entrega de reconocimientos a los docentes en la IE al finalizar el año lectivo.</t>
  </si>
  <si>
    <t>Se realizan investigaciones pequeñas, en las diversas áreas de estudio en la IE.</t>
  </si>
  <si>
    <t>La institución dispone de estrategias claras para la mediación y solución de conflictos y estos se resuelven a través del diálogo y la negociación permanente. Esto contribuye a que exista un buen clima laboral.</t>
  </si>
  <si>
    <t>Se cuenta con la psicorientadora escolar, quien lleva su carpeta con actas de manejo de convivencia escolar.</t>
  </si>
  <si>
    <t>la  I.E.R. Luis Eduardo Perez ha definido un programa de bienestar del personal vinculado, no se cumple totalmente o no abarca rodas las sedes, niveles o grados.</t>
  </si>
  <si>
    <t>La  I.E.R. Luis Eduardo Perez ha definido un programa de bienestar del personal vinculado, no se cumple totalmente o no abarca rodas las sedes, niveles o grados.</t>
  </si>
  <si>
    <t>Actas de reuniones esporádicas en la IE, en donde se realizan algunas actividades esporádicas de bienestar.</t>
  </si>
  <si>
    <t>La IE cuenta con procedimientos establecidos para que las sedes y los niveles puedan elaborar el presupuesto de forma acorde con las actividades y metas establecias en el plan operativo anual. Además, el plan de ingresos y egresos está relacionado con los flujos de caja. El presupuesto es un instrumentos de planeación y gestión financiera que opera coherentemente con otros procesos institucionales.</t>
  </si>
  <si>
    <t>Plan anual de compras, facturas y rendición de cuentas anual.</t>
  </si>
  <si>
    <t>La IE cuenta con una contabilidad disponible de manera oportuna y los informes financieros permiten realizar un control efectivo del presupuesto del plan de ingresos.</t>
  </si>
  <si>
    <t>Informes contables, redición de cuentas y facturas.</t>
  </si>
  <si>
    <t>La institución cuenta con procesos para el recaudo de ingresos y la realización de los gastos. Los registros son consistentes y coinciden plenamente con el plan de ingresos y gastos estipulado.</t>
  </si>
  <si>
    <t>Balances contables y facturas.</t>
  </si>
  <si>
    <t>La institución presenta los informes financieros a las autoridades competentes de manera paropiada y oportuna. Éstos son parte del proceso de control interno y sirven para tomar decisiones y realizar seguimiento al manejo de los recursos.</t>
  </si>
  <si>
    <t>Declaración contable presentada oportunamente.</t>
  </si>
  <si>
    <t>La institución trabaja articuladamente para diseñar y aplicar estrategias pedagógicas pertinentes que permitan integrar y atender las personas pertenecientes a grupos etnicos y las dan a conocer a la comunidad.</t>
  </si>
  <si>
    <t xml:space="preserve">Evidencias fotografícas de la inclusión de estudiantes pertenecientes a grupos etnicos. </t>
  </si>
  <si>
    <t xml:space="preserve">La institución cuenta co mecanismos que le permiten conocer las necesidades y expectativas de todos los estudiantes y divulga esta información en su comunidad; los estudiantes encuentran elementos de identificación con la institución. </t>
  </si>
  <si>
    <t>Aplicación de encuestas SIMPADE, observador del estudiante.</t>
  </si>
  <si>
    <t>La institución cuenta con programas concertados con el cuerpo docente para apoyar a los estutudiantes es sus proyectos de vida. Estos programas están articulados con la identificación de las necesidades y expectativas de los estudiantes, así como con las posibilidades que ofrece el entorno para su desarrollo.</t>
  </si>
  <si>
    <t xml:space="preserve">Evidencias fotograficas, material pedagogico de cada docente. </t>
  </si>
  <si>
    <t>La comunidad se encuentra informada respecto de los programas y posibilidades de uso de los recuerso de la institución y los utiliza; asimismo colabora con la institución en los gastos para su mantenimiento.</t>
  </si>
  <si>
    <t>Inventario de la planta física, y material educativo, adecuación oficina de psicorientadora escolar para atención a la comunidad educativa.</t>
  </si>
  <si>
    <t xml:space="preserve">El impacto  del servicio social estudiantil es evaluado por la institución y se tienen en cuenta tnto las necesidades y experiencias de la comunidad como sus satifaccion con estos programas </t>
  </si>
  <si>
    <t>Evidencias fotográfica, proyecto d de servicio social estudiantil en los grados superiores de la institución educativa.</t>
  </si>
  <si>
    <t xml:space="preserve">La institución cuenta con planes de evacuación frente a desastres naturales o similares y posee un sistema de monitoreo de las condiciones minimas de seguridad que verifica el estado de su infraestructura y alerta sobre posibles accidentes. </t>
  </si>
  <si>
    <t xml:space="preserve">Plan de gestión de riesgos evidencias fotograficas. </t>
  </si>
  <si>
    <t>PEI 
Plan de estudios 
Actas de reuniones del Consejo
Académico
Reuniones por área.</t>
  </si>
  <si>
    <t>PEI
Plan de estudios 
Actas de reuniones de los Consejos
Directivo, Académico 
Evidencias fotográficas</t>
  </si>
  <si>
    <t>PEI
Plan de estudios 
Recursos del entorno.</t>
  </si>
  <si>
    <t xml:space="preserve">PEI
Resolución 3947 del 30 de octubre del 2023
Horario de clase </t>
  </si>
  <si>
    <t xml:space="preserve">SIEE
PEI
Evaluaciones Bimestrales 
Pruebas internas y externas </t>
  </si>
  <si>
    <t xml:space="preserve">PEI
Plan de estudios
CRA
Proyectos Transversales </t>
  </si>
  <si>
    <t xml:space="preserve">Asignaciones de compromisos escolares para reforzar los conocimientos aprendidos </t>
  </si>
  <si>
    <t xml:space="preserve">Se cuenta en algunas sedes con recursos tecnológicos
Inventario </t>
  </si>
  <si>
    <t>Planes de Área
Planes de Aula 
Horario de Clase
Preparador de clase</t>
  </si>
  <si>
    <t xml:space="preserve">Planes de Área
Planes de Aula teniendo encuenta en contexto
Actividades individuales y grupales
Charlas para fortalecer las relaciones interpersonales </t>
  </si>
  <si>
    <t>Planes de Aula
Planeación de clase (preparadores)</t>
  </si>
  <si>
    <t>PEI
Fichas de trabajo
Actas del Consejo Académico</t>
  </si>
  <si>
    <t xml:space="preserve">SIEE
Pruebas internas y externas
Experiencias signficativas 
Desempeño de los estudiantes 
Transversalidad en las áreas </t>
  </si>
  <si>
    <t>Citación y acuerdos con padres de familia 
Comisión de Evaluación y Promoción</t>
  </si>
  <si>
    <t>Resultado y Análisis de las pruebas externas 
Documento sobre el fortalecimiento Académico</t>
  </si>
  <si>
    <t>Formatos de Control de asistencias
Actas de reunión</t>
  </si>
  <si>
    <t>Retroalimentación para fortalecer los conocimientos aprendidos</t>
  </si>
  <si>
    <t xml:space="preserve">Planes de Apoyo </t>
  </si>
  <si>
    <t xml:space="preserve">Encuesta Egresados </t>
  </si>
  <si>
    <t>El plan de estudios existe en la institución y  anualmente se hacen los ajustes necesarios.</t>
  </si>
  <si>
    <t xml:space="preserve">Se utiliza una metología activa donde los estudiantes son el eje fundamentak del proceso </t>
  </si>
  <si>
    <t xml:space="preserve">Se requiere dotar la institución de materiales tecnológicos y didácticos con el fin de mejorar la atención a los estudiantes en todas las sedes </t>
  </si>
  <si>
    <t xml:space="preserve">Se maneja una jornada escolar única de acuerdo con el plan de estudios </t>
  </si>
  <si>
    <t>La evaluación es continua, flexible y variada.</t>
  </si>
  <si>
    <t>Se desarrolla mediantes actividades prácticas.</t>
  </si>
  <si>
    <t xml:space="preserve">Son continuas, flexibles y variada, acorde con el plan de estudios, aprendizaje de los estudiantes y su contexto. </t>
  </si>
  <si>
    <t>Se cuenta con algunos recursos que son utilizados por los docentes de acuerdo a las áreas o asignaturas que se manejan, para fortalecer y facilitar el aprendizaje de los educando.</t>
  </si>
  <si>
    <t>El docente organiza el tiempi y su planeación de área o asignatura para cumplir con el Pensum y el aprendizaje requerido dentro y fuera del aula.</t>
  </si>
  <si>
    <t>Se evidencia un escenario pedagógica activo donde el estudiante aprende en un ambiente familiar de acuerdo al contendido del área y a su contexto.</t>
  </si>
  <si>
    <t xml:space="preserve">Los docentes elaboran sus planes de clases de acuerdo a su criterio, los objetivos, estándares de cada área y teniendo en cuenta los diferentes modelos educativos. </t>
  </si>
  <si>
    <t>Se maneja un estilo pedagógico de acuerdo al MEN y a los modelos educativos propuestos en el PEI</t>
  </si>
  <si>
    <t>Se programan diferentes tipos de evaluaciones en cada una de las áreas de acuerdo al plan de aula por asignatura, a la intensidad horaria, al nivel y ritmo de los educandos.</t>
  </si>
  <si>
    <t xml:space="preserve">Para llevar un mejor control del rendimiento académico de los estudiantes, se hacen reportes periódicos, reuniones de consejo académico, nivelaciones, reuniones de la comisión y evaluación de promoción. </t>
  </si>
  <si>
    <t xml:space="preserve">Se  realizan pruebas de apoyo para el mejoramiento de la calidad educativa </t>
  </si>
  <si>
    <t xml:space="preserve">Se aplican simulacros a estudiantes de la educación media para la preparación a las pruebas saber, se analizan los resultados para fortalecer el plan de estudios. </t>
  </si>
  <si>
    <t>Se da el cumplimiento por medio de los formatos diligenciados por los padres de familia.</t>
  </si>
  <si>
    <t>Se realizan actividades de retroalimentación con el fin de que los estudiantes aclaren dudas para posteriormente realizar la evaluación periódica.</t>
  </si>
  <si>
    <t>se cuenta con proyectos de aprendizaje en la cual se concilia con el padre de familia</t>
  </si>
  <si>
    <t>Apoyo por parte de la psicorientadora a educandos y padres de familia. Se hacen refuerzo y asesorías a los estudiantes que lo requieran.</t>
  </si>
  <si>
    <t xml:space="preserve">Esta en proceso de consolidar la información para crear una base de datos </t>
  </si>
  <si>
    <t>Se realiza encuesta a egresados, se tiene en proceso la elaboración de base de datos y reuniones periódicas.</t>
  </si>
  <si>
    <t>La Institución Educativa demuestra una sólida gestión académica caracterizada por:</t>
  </si>
  <si>
    <t>El estricto cumplimiento del horario de clases refleja un compromiso con el aprovechamiento del tiempo y la optimización del proceso de enseñanza-aprendizaje.</t>
  </si>
  <si>
    <t>La elaboración y actualización constante de los planes de área asegura la pertinencia y calidad de los contenidos impartidos, adaptándolos a las necesidades y avances educativos.</t>
  </si>
  <si>
    <t xml:space="preserve">
Las reuniones periódicas de los consejos directivos y académicos, con sus respectivas actas, garantizan una toma de decisiones informada, participativa y transparente, promoviendo la mejora continua de la institución.</t>
  </si>
  <si>
    <t>Actualmente, la  IER  carece de un sistema estructurado para mantener contacto con sus egresados,  lo que limita la posibilidad de:
Conocer sus trayectorias profesionales y personales.
Obtener retroalimentación sobre la formación recibida.
Generar redes de apoyo y colaboración mutua.
Involucrarlos en actividades y proyectos de la IER.</t>
  </si>
  <si>
    <t>Se propone implementar un  Programa  de  Seguimiento  a  Egresados  que  incluya:
Creación de una base de datos de egresados.
Diseño de estrategias de comunicación.
Organización de encuentros y actividades.
 Vinculación de egresados en proyectos institucionales.
Creación de una red de egresados.</t>
  </si>
  <si>
    <t>Adicional se recomienda integrar dentro de la plataforma institucional un control de asistencia que permita:
Registrar la asistencia de forma ágil y precisa.
Generar alertas automáticas por inasistencias.
Facilitar la comunicación con padres de familia.
Elaborar informes y estadísticas de asistencia.</t>
  </si>
  <si>
    <t>Diseñar e implementar un plan estratégico para la atención a la diversidad de aprendizaje.
Capacitar al personal docente en el manejo de herramientas para la inclusión.
Establecer canales de comunicación y trabajo colaborativo con familia y profesionales de apoyo para brindar una atención integral.</t>
  </si>
  <si>
    <t>Se propone realizar una retroalimentación a estudiantes y padres de familia para comunicar los resultados de las pruebas de forma clara y constructiva, brindando orientación sobre las áreas de mejora.
Utilizar la información de las pruebas para realizar ajustes en el currículo y fortalecer las áreas donde se detecten debilidades.</t>
  </si>
  <si>
    <t>AZ guardadas en estantería y archivadores de la institución educativa</t>
  </si>
  <si>
    <t>Archivo académico (informes de boletines)</t>
  </si>
  <si>
    <t>La institución revisa y evalúa periódicamente su plan de seguimiento a egresados y la información que éste arroja para adecuar y mejorar la pertinencia de sus acciones, así como su capacidad de respuesta ante las necesidades y expectativas del estudiantado y su entorno.</t>
  </si>
  <si>
    <t xml:space="preserve">Archivo académico (informes de boletines), físicos y digitales </t>
  </si>
  <si>
    <t>Registro anual desde el año 2021, de las necesidad de la infraestructura de la IE, listado de necesidades, facturas de compra y demás soportes; implementación de mejoras continuas en todas las sedes de la IE.</t>
  </si>
  <si>
    <t>Se cuenta con un sistema de registro y seguimiento al uso de los espacios fisicos</t>
  </si>
  <si>
    <t xml:space="preserve">Actas de entrega de suministros y dotaciones </t>
  </si>
  <si>
    <t>Plan de gestion de riesgo de la I.E.R. Luis Eduardo  Perez.</t>
  </si>
  <si>
    <t>La institución tiene un programa de formación qu eresponde a problemas identificados y demandas específicas; existen críterios claros para valorar la oferta externa y se cuenta con destinación de recursos para adelantar procesos internos de capacitación.</t>
  </si>
  <si>
    <t>Actas de desarrollo institucional, en las que se socializan los diversos documentos institucionales; documentación al día en la plataforma enjambre.</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</si>
  <si>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</si>
  <si>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Evaluación docente pertinente y oportuna institucional, con seguimientos períodicos.</t>
  </si>
  <si>
    <t>La estrategia de reconocimiento al personal vinculado es aplicada cabalmente y es parte fundamental de la cultura institucional.</t>
  </si>
  <si>
    <t>Realización de entrega de reconocimientos a los docentes en la IE al finalizar el año lectivo, mediante menciones de honor y otros incentivos (prendedor).</t>
  </si>
  <si>
    <t>La institución cuenta con una política de apoyo a la investigación y a la producción de materiales relacionados con la misma; además se han definido temas y áreas del interés en concordancia con el PEI.</t>
  </si>
  <si>
    <t>Se realizan investigaciones pequeñas, en las diversas áreas de estudio en la IE; se realizan avances en investigaciones con la comunidad estudiantil.</t>
  </si>
  <si>
    <t>La institución revisa periódicamente sus estrategias de mediación de conflictos y los ajusta de acuerdo con las necesidades.</t>
  </si>
  <si>
    <t>Se cuenta con la psicorientadora escolar, quien lleva su carpeta con actas de manejo de convivencia escolar; adicional a esto, se cuenta con un comité de convivencia escolar que sesiona regularmente durante todo el año lectivo.</t>
  </si>
  <si>
    <t>La institución cuenta con un programa de bienestar del personal vinculado qe se cumple en su totalidad. Además, es conocido y aceptado por la comunidad educativa desde una perspectiva de equidad.</t>
  </si>
  <si>
    <t>Integraciones periódicas previamente establecidad y llevadas a cabo, según las necesidades de la planta docente.</t>
  </si>
  <si>
    <t>La IE cuenta con todos sus soportes; los informes financieros se elaboran y se presentan dentro de los plazos establecidos por las normas y se usan para el control financiero y para la toma de deciones en el corto, mediano y largo plazo. Sus resultados aportan información para ajustar los planes de mejoramiento.</t>
  </si>
  <si>
    <t>Informes contables, organización evidenciable de ingresos y egresos, redición de cuentas y facturas.</t>
  </si>
  <si>
    <t xml:space="preserve">La contabilidad esta disponible de manera oportuna y los informes financieros permiten realizar un control efectivo del presupuesto y delplan de ingresos y gastos </t>
  </si>
  <si>
    <t>Balances contables, planes de compra facturas.</t>
  </si>
  <si>
    <t>La IE tiene todos sus soportes; los informes financieros se elaboran y se presentan dentro de los plazos establecidos por las normas y se usan para el control financiero y para la toma de deciones en el conrto, medianto y largo plazo. Sus resultados aportan información para ajustar los planes de mejoramiento.</t>
  </si>
  <si>
    <t xml:space="preserve">Se logró la dotación de la institución con materiales tecnológicos y didácticos con el fin de mejorar la atención a los estudiantes en todas las sedes. </t>
  </si>
  <si>
    <t>PEI
Resolución 3947 del 30 de octubre del 2023
Horario de clase 
Cronograma, formatos y planilla.</t>
  </si>
  <si>
    <t>La evaluación es continua, flexible y variada, de acuerdo a las necesidades educativas presentadas.</t>
  </si>
  <si>
    <t xml:space="preserve">Asignaciones de compromisos escolares para reforzar los conocimientos aprendidos, POA y actas por área. </t>
  </si>
  <si>
    <t xml:space="preserve">Las sedes cuentan con recursos tecnológicos
Inventario, actas de entrega y condiciones de los recursos. </t>
  </si>
  <si>
    <t>En la institución existe un cronograma de actividades para desarrollar durante el año escolar y su planeación de área o asignatura para cumplir con el Pensum y el aprendizaje requerido dentro y fuera del aula.</t>
  </si>
  <si>
    <t>Planes de Área
Planes de Aula teniendo encuenta el contexto
Actividades individuales y grupales
Charlas para fortalecer las relaciones interpersonales 
PPT</t>
  </si>
  <si>
    <t>SIEE
Experiencias signficativas 
Desempeño de los estudiantes 
Transversalidad en las áreas 
Actas de nivelación</t>
  </si>
  <si>
    <t>Citación y acuerdos con padres de familia 
Actas de Comisión de Evaluación y Promoción</t>
  </si>
  <si>
    <t xml:space="preserve">Se aplican simulacros a estudiantes de la educación media para la preparación a las pruebas saber, se analizan de  los resultados para fortalecer el plan de estudios. </t>
  </si>
  <si>
    <t>Planes de Apoyo 
Actas de compromiso académico.</t>
  </si>
  <si>
    <t>La Institución dispone de programas construidos de manera conjunta con el equipo docente, orientados a acompañar a los estudiantes en la proyección y el fortalecimiento de sus proyectos de vida. Dichas iniciativas se articulan con el reconocimiento de sus necesidades e intereses, así como las oportunidades que brinda el contexto para su desarrollo integral.</t>
  </si>
  <si>
    <t>Evidencias fotograficas, material pedagógico de cada docente.</t>
  </si>
  <si>
    <t>La institución dispone de programas orientados a la prevención de riesgos físicos, los cuales se integran a los proyectos transversales como la educación ambiental y son cohetentes a los lineramientos del PEI.</t>
  </si>
  <si>
    <t>La institución desarrolla actividades preventivas, tanto internas como externas ; sin embargo, estas no se encuentran directamente articuladas con los factores de riesgo identificados en la comunidad. El análisis de dichos factores se sustenta principalmente en experiencias y situaciones particulares.</t>
  </si>
  <si>
    <t>La institución dispone de planes de evacuación ante desastres naturales u otras situaciones de emergencia, y cuenta con sistema de seguimiento de las condiciones básicas de seguridad que permite evaluar el estado de la infraestructura y prevenir posibles riesgos o accidentes.</t>
  </si>
  <si>
    <t>La institución educativa rural Luis Eduardo Pérez cuenta con una misión, una visión y unos principios institucionales claramente establecidos; sin embargo, se hace necesario fortalecer las estrategias de divulgación para que toda la comunidad educativa los conozca, los comprenda y los asuma como referentes en su quehacer diario.</t>
  </si>
  <si>
    <t xml:space="preserve">proyecto Educativo Institucional (PEI )                  Anexos </t>
  </si>
  <si>
    <t>La institución educativa ha establecido metas institucionales coherentes con sus objetivos y su estrategia, las cuales se vienen desarrollando de manera sistemática y son socializadas, permitiendo que la comunidad educativa las conozca y participe activamente en su cumplimiento.</t>
  </si>
  <si>
    <t xml:space="preserve"> La comunidad educativa reconoce y se apropia del direccionamiento estratégico institucional, lo cual se refleja en una identidad institucional fortalecida y en la unidad de propósitos que orienta el accionar conjunto de todos sus miembros.</t>
  </si>
  <si>
    <t>La estrategia institucional de promoción de la inclusión de personas pertenecientes a diversos grupos poblacionales y culturales constituye un eje fundamental para la adaptación de metodologías y espacios físicos, así como para el fortalecimiento y valoración de los talentos por parte de todos los estamentos de la comunidad educativa. Asimismo, impulsa la articulación con otros organismos, favoreciendo una atención integral e inclusiva.</t>
  </si>
  <si>
    <t xml:space="preserve">PEI                                                                            Folio de Matricula  </t>
  </si>
  <si>
    <t>La institución educativa puede fortalecer sus procesos mediante la realización de evaluaciones periódicas de los criterios establecidos, con el propósito de verificar su pertinencia y efectividad, optimizar el desempeño de los equipos de trabajo y consolidar ambientes colaborativos que favorezcan mejores resultados.</t>
  </si>
  <si>
    <t xml:space="preserve"> Los planes, proyectos y acciones institucionales se desarrollan bajo principios de corresponsabilidad, participación y equidad, en coherencia con el planteamiento estratégico de una institución integrada e inclusiva. Estos son socializados con la comunidad educativa y se fortalecen mediante el trabajo en equipo, lo que permite una adecuada articulación de las acciones.</t>
  </si>
  <si>
    <t>La institución educativa cuenta con estrategias pedagógicas coherentes con su visión institucional; no obstante, se hace necesario implementar evaluaciones periódicas que permitan optimizar su efectividad y alcanzar resultados más eficientes en los procesos formativos.</t>
  </si>
  <si>
    <t>La institución educativa dispone de una parte significativa de su información sistematizada en diversas plataformas; sin embargo, se hace necesario establecer procesos de evaluación periódica de estos datos que faciliten una toma de decisiones oportuna y fortalezcan el mejoramiento continuo institucional.</t>
  </si>
  <si>
    <t>La institución educativa realiza sus procesos de seguimiento y autoevaluación utilizando diversos instrumentos y procedimientos; no obstante, resulta fundamental fomentar la participación activa de toda la comunidad educativa para fortalecer la pertinencia y el impacto de estos procesos.</t>
  </si>
  <si>
    <t>El consejo directivo elabora su plan de trabajo anual y se reúne para tomar las decisiones pertinentes; sin embargo, es necesario fortalecer el seguimiento continuo del plan previamente establecido para asegurar su cumplimiento efectivo.</t>
  </si>
  <si>
    <t>La institución educativa cuenta con un consejo académico que se reúne de manera regular para evaluar los procesos bajo su responsabilidad; no obstante, resulta fundamental establecer una política de seguimiento y evaluación que fortalezca la eficiencia y la mejora continua de dichos procesos.</t>
  </si>
  <si>
    <t>La comisión de evaluación y promoción se reúne según lo programado dentro del marco de la integración institucional, toma decisiones pertinentes y respalda la formulación de políticas de evaluación que favorecen la diversidad y la participación inclusiva de la población educativa.</t>
  </si>
  <si>
    <t>La institución educativa dispone de un comité de convivencia que se reúne de forma programada para atender las diversas situaciones disciplinarias y proponer soluciones que fomenten la buena convivencia en la comunidad educativa.</t>
  </si>
  <si>
    <t>El consejo estudiantil está conformado por miembros reconocidos por la comunidad educativa; sin embargo, se hace necesario establecer reuniones periódicas que les permitan participar activamente en la toma de decisiones sobre asuntos relevantes para la institución.</t>
  </si>
  <si>
    <t>El personero estudiantil fue elegido de manera democrática con la participación de los distintos estamentos de la institución, desempeñando un papel activo. Asimismo, es reconocido por la comunidad educativa y trabaja en la implementación de su plan de acción para contribuir al desarrollo institucional.</t>
  </si>
  <si>
    <t>La institución educativa cuenta con una asamblea de padres de familia, reconocida como la instancia de representación y participación activa dentro de la comunidad educativa.</t>
  </si>
  <si>
    <t>El consejo de padres está constituido en la institución educativa, pero actualmente se reúne solo ante situaciones urgentes. Es fundamental promover encuentros periódicos que permitan su participación activa en el fortalecimiento y la mejora continua de la institución.</t>
  </si>
  <si>
    <t>La institución educativa emplea diversos medios de comunicación, previamente identificados, para informar, actualizar y motivar a todos los estamentos de la comunidad educativa en el marco del proceso de mejoramiento institucional. Asimismo, garantiza el acceso a estos medios, adaptándolos a las necesidades y diversidad de la comunidad educativa.</t>
  </si>
  <si>
    <t>La institución integrada dispone de una estrategia destinada a fortalecer el trabajo en equipo en los distintos proyectos institucionales. Asimismo, cuenta con una metodología que permite llevar a cabo reuniones efectivas, optimizando la coordinación y los resultados de las acciones conjuntas.</t>
  </si>
  <si>
    <t>Registro fotografico                                    Actas de reunión de los diferentes estamenteos de la institución educativa</t>
  </si>
  <si>
    <t>La institución educativa cuenta con un sistema de estímulos y reconocimientos a los logros de docentes y estudiantes, aplicado de manera coherente, sistemática y organizada. Este sistema, respaldado por la comunidad educativa, forma parte integral de la cultura institucional y de las políticas y prácticas inclusivas.</t>
  </si>
  <si>
    <t>Eventos                                                            Clausurass
Graduaciones</t>
  </si>
  <si>
    <t>n la institución educativa se implementa la divulgación de prácticas pedagógicas que fortalecen y enriquecen los procesos educativos, promoviendo la mejora continua y el aprendizaje colaborativo.</t>
  </si>
  <si>
    <t>La institución educativa cuenta con representación en diversos eventos culturales y deportivos, lo que evidencia el fuerte sentido de pertenencia de la comunidad estudiantil y el orgullo de formar parte de la institución.</t>
  </si>
  <si>
    <t>La mayoría de las sedes cuentan con espacios adecuados para el desarrollo de labores académicas y administrativas. Estos espacios han sido dotados con mobiliario y, en algunos casos, con material didáctico, facilitando así un entorno propicio para el aprendizaje y la gestión institucional.</t>
  </si>
  <si>
    <t>Al iniciar su ciclo escolar, los estudiantes participan en actividades de inducción en cada una de las sedes, donde se les presentan aspectos fundamentales de la institución, como las normas relevantes del manual de convivencia, los horarios, el uso del uniforme y otros elementos esenciales para su integración y adaptación al entorno educativo.</t>
  </si>
  <si>
    <t>Evidencias fotográficas de las actividades de  bienvenidas a estudiantes</t>
  </si>
  <si>
    <t>En cada una de las sedes de la institución se percibe entusiasmo y una alta motivación por el aprendizaje, lo cual se refleja de manera positiva en toda la comunidad educativa.</t>
  </si>
  <si>
    <t>El manual de convivencia de la institución educativa se revisa y actualiza de manera continua, con el fin de fortalecer el clima institucional y promover una convivencia armónica y respetuosa.</t>
  </si>
  <si>
    <t>La institución educativa cuenta con un programa integral e idóneo para fomentar el bienestar de los estudiantes, enfocándose especialmente en aquellos con mayores necesidades y con el apoyo de otras entidades y de la comunidad educativa.</t>
  </si>
  <si>
    <t>La comunidad educativa reconoce y hace uso del comité de convivencia como instancia para identificar y mediar los conflictos. Las actividades planificadas para fortalecer la convivencia se desarrollan con amplia participación de los diferentes estamentos de la comunidad educativa, promoviendo un ambiente armonioso e inclusivo.</t>
  </si>
  <si>
    <t>La institución educativa dispone de un comité de convivencia encargado de gestionar y establecer pautas frente a los conflictos en la comunidad educativa; no obstante, es necesario ampliar su presencia en las sedes anexas y promover una mayor participación de los distintos grupos que integran la comunidad educativa.</t>
  </si>
  <si>
    <t>La institución educativa emplea mecanismos que integran recursos internos y externos para prevenir situaciones de riesgo y gestionar casos complejos, en el marco de su política institucional. Asimismo, realiza un seguimiento periódico para garantizar la efectividad de estas acciones.</t>
  </si>
  <si>
    <t>La institución educativa mantiene un intercambio efectivo y continuo de información con las familias y acudientes, en concordancia con la política institucional, lo que facilita la atención oportuna y la resolución de los problemas.</t>
  </si>
  <si>
    <t>La institución educativa asegura un intercambio eficiente y oportuno de información con las autoridades educativas, conforme a la política institucional, lo que contribuye al desarrollo de las actividades y a la solución rápida de los problemas.</t>
  </si>
  <si>
    <t>La institución educativa establece alianzas y acuerdos con diversas entidades para fortalecer la ejecución de sus proyectos. Estas colaboraciones incluyen la participación activa de los distintos estamentos de la comunidad educativa, así como de sectores de la comunidad en general, promoviendo un trabajo conjunto y coordinado.</t>
  </si>
  <si>
    <t>Las alianzas con el sector productivo cuentan con objetivos y metodologías claramente definidos para fortalecer el desarrollo de competencias en los estudiantes, además de incorporar procesos de seguimiento y evaluación periódicos que garantizan su efectividad.</t>
  </si>
  <si>
    <t>Institución educativa rural Luis Eduardo Pérez</t>
  </si>
  <si>
    <t>Enero 26 de 2026</t>
  </si>
  <si>
    <t>Corregimiento La Trinidad</t>
  </si>
  <si>
    <t>Convención</t>
  </si>
  <si>
    <t>ierluiseduardoperez@gmail.com</t>
  </si>
  <si>
    <t>diegoajg7@hotmail.com</t>
  </si>
  <si>
    <t>Docente</t>
  </si>
  <si>
    <t>Diego Hernando Ojeda Jaimes</t>
  </si>
  <si>
    <t>Magda Yojana Pérez Rodriguez</t>
  </si>
  <si>
    <t>pmagda003@hotmail.com</t>
  </si>
  <si>
    <t>Juan Sebastian Paez Rizo</t>
  </si>
  <si>
    <t>sebastian.paez@hotmail.es</t>
  </si>
  <si>
    <t>Mairena Bayona Santiago</t>
  </si>
  <si>
    <t>maibs2229@gmail.com</t>
  </si>
  <si>
    <t>COMUNITARIA</t>
  </si>
  <si>
    <t>ACADÉMICA</t>
  </si>
  <si>
    <t>DIRECTIVA</t>
  </si>
  <si>
    <t>ADMINISTRATIVA</t>
  </si>
  <si>
    <t xml:space="preserve"> MAGALI JACOME TORRADO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</si>
</sst>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6">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13" borderId="3" xfId="0" applyFont="1" applyFill="1" applyBorder="1" applyAlignment="1" applyProtection="1">
      <alignment horizontal="left" vertical="center" wrapText="1"/>
      <protection locked="0"/>
    </xf>
    <xf numFmtId="0" fontId="35" fillId="13" borderId="3" xfId="0" applyFont="1" applyFill="1" applyBorder="1" applyAlignment="1" applyProtection="1">
      <alignment horizontal="center" vertical="center" wrapText="1"/>
      <protection locked="0"/>
    </xf>
    <xf numFmtId="165" fontId="29" fillId="0" borderId="2" xfId="0" applyNumberFormat="1" applyFont="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29" fillId="0" borderId="7" xfId="0" applyFont="1" applyBorder="1" applyAlignment="1" applyProtection="1">
      <alignment horizontal="center" vertical="top"/>
      <protection locked="0"/>
    </xf>
    <xf numFmtId="0" fontId="29" fillId="0" borderId="4"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6" xfId="0" applyFont="1" applyBorder="1" applyAlignment="1" applyProtection="1">
      <alignment horizontal="center" vertical="top"/>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0.3</c:v>
                </c:pt>
                <c:pt idx="1">
                  <c:v>0.2</c:v>
                </c:pt>
                <c:pt idx="2">
                  <c:v>0.4</c:v>
                </c:pt>
                <c:pt idx="3">
                  <c:v>0.1</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0.1</c:v>
                </c:pt>
                <c:pt idx="1">
                  <c:v>0.6</c:v>
                </c:pt>
                <c:pt idx="2">
                  <c:v>0.3</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0.5</c:v>
                </c:pt>
                <c:pt idx="1">
                  <c:v>0.5</c:v>
                </c:pt>
                <c:pt idx="2">
                  <c:v>0</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0.4</c:v>
                </c:pt>
                <c:pt idx="1">
                  <c:v>0.4</c:v>
                </c:pt>
                <c:pt idx="2">
                  <c:v>0.15</c:v>
                </c:pt>
                <c:pt idx="3">
                  <c:v>0.05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0.4</c:v>
                </c:pt>
                <c:pt idx="1">
                  <c:v>0.4</c:v>
                </c:pt>
                <c:pt idx="2">
                  <c:v>0.15</c:v>
                </c:pt>
                <c:pt idx="3">
                  <c:v>0.05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0.33333333333333331</c:v>
                </c:pt>
                <c:pt idx="2">
                  <c:v>0.1111111111111111</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0.48</c:v>
                </c:pt>
                <c:pt idx="1">
                  <c:v>0.32</c:v>
                </c:pt>
                <c:pt idx="2">
                  <c:v>0.08</c:v>
                </c:pt>
                <c:pt idx="3">
                  <c:v>0.12</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0.3</c:v>
                </c:pt>
                <c:pt idx="1">
                  <c:v>0.2</c:v>
                </c:pt>
                <c:pt idx="2">
                  <c:v>0.4</c:v>
                </c:pt>
                <c:pt idx="3">
                  <c:v>0.1</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0.33333333333333331</c:v>
                </c:pt>
                <c:pt idx="2">
                  <c:v>0.1111111111111111</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0.48</c:v>
                </c:pt>
                <c:pt idx="1">
                  <c:v>0.32</c:v>
                </c:pt>
                <c:pt idx="2">
                  <c:v>0.08</c:v>
                </c:pt>
                <c:pt idx="3">
                  <c:v>0.12</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0.8</c:v>
                </c:pt>
                <c:pt idx="1">
                  <c:v>0.1</c:v>
                </c:pt>
                <c:pt idx="2">
                  <c:v>0.05</c:v>
                </c:pt>
                <c:pt idx="3">
                  <c:v>0.05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0.33333333333333331</c:v>
                </c:pt>
                <c:pt idx="2">
                  <c:v>0.1111111111111111</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0.48</c:v>
                </c:pt>
                <c:pt idx="1">
                  <c:v>0.32</c:v>
                </c:pt>
                <c:pt idx="2">
                  <c:v>0.08</c:v>
                </c:pt>
                <c:pt idx="3">
                  <c:v>0.12</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0.0%</c:formatCode>
                <c:ptCount val="4"/>
                <c:pt idx="0" formatCode="0%">
                  <c:v>0</c:v>
                </c:pt>
                <c:pt idx="1">
                  <c:v>0.1053</c:v>
                </c:pt>
                <c:pt idx="2">
                  <c:v>0.158</c:v>
                </c:pt>
                <c:pt idx="3" formatCode="0%">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0.0%</c:formatCode>
                <c:ptCount val="4"/>
                <c:pt idx="0" formatCode="0%">
                  <c:v>0</c:v>
                </c:pt>
                <c:pt idx="1">
                  <c:v>5.2600000000000001E-2</c:v>
                </c:pt>
                <c:pt idx="2">
                  <c:v>0.1053</c:v>
                </c:pt>
                <c:pt idx="3" formatCode="0%">
                  <c:v>5.1999999999999998E-2</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0.0%</c:formatCode>
                <c:ptCount val="4"/>
                <c:pt idx="0" formatCode="0%">
                  <c:v>0</c:v>
                </c:pt>
                <c:pt idx="1">
                  <c:v>5.2600000000000001E-2</c:v>
                </c:pt>
                <c:pt idx="2">
                  <c:v>0.158</c:v>
                </c:pt>
                <c:pt idx="3" formatCode="0%">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0.0%</c:formatCode>
                <c:ptCount val="4"/>
                <c:pt idx="0" formatCode="0%">
                  <c:v>0</c:v>
                </c:pt>
                <c:pt idx="1">
                  <c:v>0.1053</c:v>
                </c:pt>
                <c:pt idx="2">
                  <c:v>0.158</c:v>
                </c:pt>
                <c:pt idx="3" formatCode="0%">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0.0%</c:formatCode>
                <c:ptCount val="4"/>
                <c:pt idx="0" formatCode="0%">
                  <c:v>0</c:v>
                </c:pt>
                <c:pt idx="1">
                  <c:v>5.2600000000000001E-2</c:v>
                </c:pt>
                <c:pt idx="2">
                  <c:v>0.1053</c:v>
                </c:pt>
                <c:pt idx="3" formatCode="0%">
                  <c:v>5.1999999999999998E-2</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0.0%</c:formatCode>
                <c:ptCount val="4"/>
                <c:pt idx="0" formatCode="0%">
                  <c:v>0</c:v>
                </c:pt>
                <c:pt idx="1">
                  <c:v>5.2600000000000001E-2</c:v>
                </c:pt>
                <c:pt idx="2">
                  <c:v>0.158</c:v>
                </c:pt>
                <c:pt idx="3" formatCode="0%">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0.5</c:v>
                </c:pt>
                <c:pt idx="1">
                  <c:v>0.5</c:v>
                </c:pt>
                <c:pt idx="2">
                  <c:v>0</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0.4</c:v>
                </c:pt>
                <c:pt idx="1">
                  <c:v>0.4</c:v>
                </c:pt>
                <c:pt idx="2">
                  <c:v>0.15</c:v>
                </c:pt>
                <c:pt idx="3">
                  <c:v>0.05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0.0%</c:formatCode>
                <c:ptCount val="4"/>
                <c:pt idx="0" formatCode="0%">
                  <c:v>0</c:v>
                </c:pt>
                <c:pt idx="1">
                  <c:v>0.21</c:v>
                </c:pt>
                <c:pt idx="2">
                  <c:v>0.1053</c:v>
                </c:pt>
                <c:pt idx="3" formatCode="0%">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0.1</c:v>
                </c:pt>
                <c:pt idx="1">
                  <c:v>0.6</c:v>
                </c:pt>
                <c:pt idx="2">
                  <c:v>0.3</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0.3</c:v>
                </c:pt>
                <c:pt idx="1">
                  <c:v>0.15</c:v>
                </c:pt>
                <c:pt idx="2">
                  <c:v>0.1</c:v>
                </c:pt>
                <c:pt idx="3">
                  <c:v>0.45</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0.8571428571428571</c:v>
                </c:pt>
                <c:pt idx="2">
                  <c:v>0</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c:v>
                </c:pt>
                <c:pt idx="1">
                  <c:v>0.1</c:v>
                </c:pt>
                <c:pt idx="2">
                  <c:v>0.35</c:v>
                </c:pt>
                <c:pt idx="3">
                  <c:v>0.35</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0.25</c:v>
                </c:pt>
                <c:pt idx="1">
                  <c:v>0.3</c:v>
                </c:pt>
                <c:pt idx="2">
                  <c:v>0.35</c:v>
                </c:pt>
                <c:pt idx="3">
                  <c:v>0.1</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0.3</c:v>
                </c:pt>
                <c:pt idx="1">
                  <c:v>0.15</c:v>
                </c:pt>
                <c:pt idx="2">
                  <c:v>0.1</c:v>
                </c:pt>
                <c:pt idx="3">
                  <c:v>0.45</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0.8571428571428571</c:v>
                </c:pt>
                <c:pt idx="2">
                  <c:v>0</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c:v>
                </c:pt>
                <c:pt idx="1">
                  <c:v>0.1</c:v>
                </c:pt>
                <c:pt idx="2">
                  <c:v>0.35</c:v>
                </c:pt>
                <c:pt idx="3">
                  <c:v>0.35</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0.25</c:v>
                </c:pt>
                <c:pt idx="1">
                  <c:v>0.3</c:v>
                </c:pt>
                <c:pt idx="2">
                  <c:v>0.35</c:v>
                </c:pt>
                <c:pt idx="3">
                  <c:v>0.1</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0.5</c:v>
                </c:pt>
                <c:pt idx="2">
                  <c:v>0.3</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0.4</c:v>
                </c:pt>
                <c:pt idx="2">
                  <c:v>0.15</c:v>
                </c:pt>
                <c:pt idx="3">
                  <c:v>0.15</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0.4</c:v>
                </c:pt>
                <c:pt idx="2">
                  <c:v>0.15</c:v>
                </c:pt>
                <c:pt idx="3">
                  <c:v>0.15</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0.4</c:v>
                </c:pt>
                <c:pt idx="2">
                  <c:v>0.15</c:v>
                </c:pt>
                <c:pt idx="3">
                  <c:v>0.15</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0.2</c:v>
                </c:pt>
                <c:pt idx="2">
                  <c:v>0.3</c:v>
                </c:pt>
                <c:pt idx="3">
                  <c:v>0.5</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0.5</c:v>
                </c:pt>
                <c:pt idx="3">
                  <c:v>0.5</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0.4</c:v>
                </c:pt>
                <c:pt idx="2">
                  <c:v>0.4</c:v>
                </c:pt>
                <c:pt idx="3">
                  <c:v>0.2</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0.5</c:v>
                </c:pt>
                <c:pt idx="3">
                  <c:v>0.5</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27</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27</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27</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27</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27</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242" zoomScale="80" zoomScaleNormal="80" workbookViewId="0">
      <selection activeCell="C11" sqref="C11:F11"/>
    </sheetView>
  </sheetViews>
  <sheetFormatPr baseColWidth="10" defaultColWidth="11.453125" defaultRowHeight="14" x14ac:dyDescent="0.3"/>
  <cols>
    <col min="1" max="2" width="11.453125" style="18"/>
    <col min="3" max="3" width="15.81640625" style="18" customWidth="1"/>
    <col min="4" max="4" width="21.1796875" style="18" customWidth="1"/>
    <col min="5" max="5" width="14.81640625" style="18" customWidth="1"/>
    <col min="6" max="6" width="8.54296875" style="18" customWidth="1"/>
    <col min="7" max="7" width="10.26953125" style="18" customWidth="1"/>
    <col min="8" max="8" width="16.26953125" style="18" customWidth="1"/>
    <col min="9" max="9" width="18.26953125" style="18" customWidth="1"/>
    <col min="10" max="10" width="3.26953125" style="18" customWidth="1"/>
    <col min="11" max="11" width="46.26953125" style="18" bestFit="1" customWidth="1"/>
    <col min="12" max="12" width="85.453125" style="18" customWidth="1"/>
    <col min="13" max="13" width="33.54296875" style="18" customWidth="1"/>
    <col min="14" max="16384" width="11.453125" style="18"/>
  </cols>
  <sheetData>
    <row r="1" spans="1:13" ht="27" customHeight="1" x14ac:dyDescent="0.35">
      <c r="A1" s="205"/>
      <c r="B1" s="206"/>
      <c r="C1" s="213" t="s">
        <v>169</v>
      </c>
      <c r="D1" s="214"/>
      <c r="E1" s="214"/>
      <c r="F1" s="214"/>
      <c r="G1" s="214"/>
      <c r="H1" s="211" t="s">
        <v>170</v>
      </c>
      <c r="I1" s="212"/>
    </row>
    <row r="2" spans="1:13" ht="18.75" customHeight="1" x14ac:dyDescent="0.35">
      <c r="A2" s="207"/>
      <c r="B2" s="208"/>
      <c r="C2" s="213" t="s">
        <v>171</v>
      </c>
      <c r="D2" s="214"/>
      <c r="E2" s="214"/>
      <c r="F2" s="214"/>
      <c r="G2" s="214"/>
      <c r="H2" s="44">
        <v>41241</v>
      </c>
      <c r="I2" s="45" t="s">
        <v>175</v>
      </c>
    </row>
    <row r="3" spans="1:13" ht="21" customHeight="1" x14ac:dyDescent="0.35">
      <c r="A3" s="209"/>
      <c r="B3" s="210"/>
      <c r="C3" s="213" t="s">
        <v>172</v>
      </c>
      <c r="D3" s="214"/>
      <c r="E3" s="214"/>
      <c r="F3" s="214"/>
      <c r="G3" s="214"/>
      <c r="H3" s="211" t="s">
        <v>173</v>
      </c>
      <c r="I3" s="212"/>
    </row>
    <row r="4" spans="1:13" ht="5.25" customHeight="1" x14ac:dyDescent="0.3"/>
    <row r="5" spans="1:13" ht="34.5" customHeight="1" x14ac:dyDescent="0.3">
      <c r="A5" s="164" t="s">
        <v>164</v>
      </c>
      <c r="B5" s="164"/>
      <c r="C5" s="164"/>
      <c r="D5" s="164"/>
      <c r="E5" s="164"/>
      <c r="F5" s="164"/>
      <c r="G5" s="164"/>
      <c r="H5" s="164"/>
      <c r="I5" s="164"/>
      <c r="K5" s="165" t="s">
        <v>140</v>
      </c>
      <c r="L5" s="165"/>
      <c r="M5" s="165"/>
    </row>
    <row r="6" spans="1:13" ht="23.25" customHeight="1" x14ac:dyDescent="0.3">
      <c r="A6" s="166" t="s">
        <v>162</v>
      </c>
      <c r="B6" s="167"/>
      <c r="C6" s="167"/>
      <c r="D6" s="167"/>
      <c r="E6" s="167"/>
      <c r="F6" s="196" t="s">
        <v>141</v>
      </c>
      <c r="G6" s="197"/>
      <c r="H6" s="197"/>
      <c r="I6" s="197"/>
      <c r="K6" s="47" t="s">
        <v>142</v>
      </c>
      <c r="L6" s="48" t="s">
        <v>143</v>
      </c>
      <c r="M6" s="49" t="s">
        <v>144</v>
      </c>
    </row>
    <row r="7" spans="1:13" ht="20.149999999999999" customHeight="1" x14ac:dyDescent="0.3">
      <c r="A7" s="168" t="s">
        <v>599</v>
      </c>
      <c r="B7" s="169"/>
      <c r="C7" s="169"/>
      <c r="D7" s="169"/>
      <c r="E7" s="169"/>
      <c r="F7" s="198" t="s">
        <v>600</v>
      </c>
      <c r="G7" s="198"/>
      <c r="H7" s="198"/>
      <c r="I7" s="198"/>
      <c r="K7" s="170" t="s">
        <v>166</v>
      </c>
      <c r="L7" s="57" t="s">
        <v>145</v>
      </c>
      <c r="M7" s="171" t="s">
        <v>146</v>
      </c>
    </row>
    <row r="8" spans="1:13" ht="33.75" customHeight="1" x14ac:dyDescent="0.3">
      <c r="A8" s="168"/>
      <c r="B8" s="169"/>
      <c r="C8" s="169"/>
      <c r="D8" s="169"/>
      <c r="E8" s="169"/>
      <c r="F8" s="172" t="s">
        <v>160</v>
      </c>
      <c r="G8" s="173"/>
      <c r="H8" s="174"/>
      <c r="I8" s="175"/>
      <c r="K8" s="171"/>
      <c r="L8" s="57" t="s">
        <v>159</v>
      </c>
      <c r="M8" s="171"/>
    </row>
    <row r="9" spans="1:13" ht="20.149999999999999" customHeight="1" x14ac:dyDescent="0.3">
      <c r="A9" s="42" t="s">
        <v>147</v>
      </c>
      <c r="B9" s="43"/>
      <c r="C9" s="201" t="s">
        <v>601</v>
      </c>
      <c r="D9" s="201"/>
      <c r="E9" s="202"/>
      <c r="F9" s="203" t="s">
        <v>163</v>
      </c>
      <c r="G9" s="204"/>
      <c r="H9" s="178" t="s">
        <v>602</v>
      </c>
      <c r="I9" s="179"/>
      <c r="K9" s="171"/>
      <c r="L9" s="57" t="s">
        <v>148</v>
      </c>
      <c r="M9" s="171" t="s">
        <v>149</v>
      </c>
    </row>
    <row r="10" spans="1:13" ht="20.149999999999999" customHeight="1" x14ac:dyDescent="0.3">
      <c r="A10" s="199" t="s">
        <v>168</v>
      </c>
      <c r="B10" s="200"/>
      <c r="C10" s="201" t="s">
        <v>603</v>
      </c>
      <c r="D10" s="201"/>
      <c r="E10" s="201"/>
      <c r="F10" s="202"/>
      <c r="G10" s="46" t="s">
        <v>150</v>
      </c>
      <c r="H10" s="176">
        <v>3115404729</v>
      </c>
      <c r="I10" s="177"/>
      <c r="K10" s="171"/>
      <c r="L10" s="57" t="s">
        <v>151</v>
      </c>
      <c r="M10" s="171"/>
    </row>
    <row r="11" spans="1:13" ht="20.149999999999999" customHeight="1" x14ac:dyDescent="0.3">
      <c r="A11" s="199" t="s">
        <v>165</v>
      </c>
      <c r="B11" s="200"/>
      <c r="C11" s="201" t="s">
        <v>617</v>
      </c>
      <c r="D11" s="201"/>
      <c r="E11" s="201"/>
      <c r="F11" s="202"/>
      <c r="G11" s="46" t="s">
        <v>174</v>
      </c>
      <c r="H11" s="180"/>
      <c r="I11" s="181"/>
      <c r="K11" s="182"/>
      <c r="L11" s="58"/>
      <c r="M11" s="58"/>
    </row>
    <row r="12" spans="1:13" ht="19.5" customHeight="1" x14ac:dyDescent="0.3">
      <c r="A12" s="184" t="s">
        <v>152</v>
      </c>
      <c r="B12" s="185"/>
      <c r="C12" s="185"/>
      <c r="D12" s="185"/>
      <c r="E12" s="185"/>
      <c r="F12" s="185"/>
      <c r="G12" s="185"/>
      <c r="H12" s="185"/>
      <c r="I12" s="186"/>
      <c r="K12" s="183"/>
      <c r="L12" s="58"/>
      <c r="M12" s="183"/>
    </row>
    <row r="13" spans="1:13" ht="20.149999999999999" customHeight="1" x14ac:dyDescent="0.3">
      <c r="A13" s="187" t="s">
        <v>153</v>
      </c>
      <c r="B13" s="187"/>
      <c r="C13" s="187"/>
      <c r="D13" s="187" t="s">
        <v>154</v>
      </c>
      <c r="E13" s="187"/>
      <c r="F13" s="187"/>
      <c r="G13" s="187" t="s">
        <v>161</v>
      </c>
      <c r="H13" s="187"/>
      <c r="I13" s="187"/>
      <c r="K13" s="183"/>
      <c r="L13" s="58"/>
      <c r="M13" s="183"/>
    </row>
    <row r="14" spans="1:13" ht="20.149999999999999" customHeight="1" x14ac:dyDescent="0.3">
      <c r="A14" s="188" t="s">
        <v>606</v>
      </c>
      <c r="B14" s="188"/>
      <c r="C14" s="188"/>
      <c r="D14" s="188" t="s">
        <v>605</v>
      </c>
      <c r="E14" s="188"/>
      <c r="F14" s="188"/>
      <c r="G14" s="188" t="s">
        <v>604</v>
      </c>
      <c r="H14" s="188"/>
      <c r="I14" s="188"/>
      <c r="K14" s="183"/>
      <c r="L14" s="58"/>
      <c r="M14" s="183"/>
    </row>
    <row r="15" spans="1:13" ht="20.149999999999999" customHeight="1" x14ac:dyDescent="0.3">
      <c r="A15" s="188" t="s">
        <v>607</v>
      </c>
      <c r="B15" s="188"/>
      <c r="C15" s="188"/>
      <c r="D15" s="188" t="s">
        <v>605</v>
      </c>
      <c r="E15" s="188"/>
      <c r="F15" s="188"/>
      <c r="G15" s="188" t="s">
        <v>608</v>
      </c>
      <c r="H15" s="188"/>
      <c r="I15" s="188"/>
      <c r="K15" s="183"/>
      <c r="L15" s="58"/>
      <c r="M15" s="58"/>
    </row>
    <row r="16" spans="1:13" ht="20.149999999999999" customHeight="1" x14ac:dyDescent="0.3">
      <c r="A16" s="188" t="s">
        <v>609</v>
      </c>
      <c r="B16" s="188"/>
      <c r="C16" s="188"/>
      <c r="D16" s="188" t="s">
        <v>605</v>
      </c>
      <c r="E16" s="188"/>
      <c r="F16" s="188"/>
      <c r="G16" s="188" t="s">
        <v>610</v>
      </c>
      <c r="H16" s="188"/>
      <c r="I16" s="188"/>
      <c r="K16" s="183"/>
      <c r="L16" s="58"/>
      <c r="M16" s="58"/>
    </row>
    <row r="17" spans="1:13" ht="20.149999999999999" customHeight="1" x14ac:dyDescent="0.3">
      <c r="A17" s="188" t="s">
        <v>611</v>
      </c>
      <c r="B17" s="188"/>
      <c r="C17" s="188"/>
      <c r="D17" s="188" t="s">
        <v>605</v>
      </c>
      <c r="E17" s="188"/>
      <c r="F17" s="188"/>
      <c r="G17" s="188" t="s">
        <v>612</v>
      </c>
      <c r="H17" s="188"/>
      <c r="I17" s="188"/>
      <c r="K17" s="183"/>
      <c r="L17" s="58"/>
      <c r="M17" s="58"/>
    </row>
    <row r="18" spans="1:13" ht="20.149999999999999" customHeight="1" x14ac:dyDescent="0.3">
      <c r="A18" s="188"/>
      <c r="B18" s="188"/>
      <c r="C18" s="188"/>
      <c r="D18" s="188"/>
      <c r="E18" s="188"/>
      <c r="F18" s="188"/>
      <c r="G18" s="188"/>
      <c r="H18" s="188"/>
      <c r="I18" s="188"/>
      <c r="K18" s="189"/>
      <c r="L18" s="58"/>
      <c r="M18" s="58"/>
    </row>
    <row r="19" spans="1:13" ht="20.149999999999999" customHeight="1" x14ac:dyDescent="0.3">
      <c r="A19" s="188"/>
      <c r="B19" s="188"/>
      <c r="C19" s="188"/>
      <c r="D19" s="188"/>
      <c r="E19" s="188"/>
      <c r="F19" s="188"/>
      <c r="G19" s="188"/>
      <c r="H19" s="188"/>
      <c r="I19" s="188"/>
      <c r="K19" s="183"/>
      <c r="L19" s="58"/>
      <c r="M19" s="58"/>
    </row>
    <row r="20" spans="1:13" ht="20.149999999999999" customHeight="1" x14ac:dyDescent="0.3">
      <c r="A20" s="188"/>
      <c r="B20" s="188"/>
      <c r="C20" s="188"/>
      <c r="D20" s="188"/>
      <c r="E20" s="188"/>
      <c r="F20" s="188"/>
      <c r="G20" s="188"/>
      <c r="H20" s="188"/>
      <c r="I20" s="188"/>
      <c r="K20" s="183"/>
      <c r="L20" s="58"/>
      <c r="M20" s="58"/>
    </row>
    <row r="21" spans="1:13" ht="20.149999999999999" customHeight="1" x14ac:dyDescent="0.3">
      <c r="A21" s="188"/>
      <c r="B21" s="188"/>
      <c r="C21" s="188"/>
      <c r="D21" s="188"/>
      <c r="E21" s="188"/>
      <c r="F21" s="188"/>
      <c r="G21" s="188"/>
      <c r="H21" s="188"/>
      <c r="I21" s="188"/>
      <c r="K21" s="183"/>
      <c r="L21" s="58"/>
      <c r="M21" s="59"/>
    </row>
    <row r="22" spans="1:13" ht="20.149999999999999" customHeight="1" x14ac:dyDescent="0.3">
      <c r="A22" s="188"/>
      <c r="B22" s="188"/>
      <c r="C22" s="188"/>
      <c r="D22" s="188"/>
      <c r="E22" s="188"/>
      <c r="F22" s="188"/>
      <c r="G22" s="188"/>
      <c r="H22" s="188"/>
      <c r="I22" s="188"/>
    </row>
    <row r="23" spans="1:13" s="19" customFormat="1" ht="20" x14ac:dyDescent="0.4">
      <c r="A23" s="190"/>
      <c r="B23" s="190"/>
      <c r="C23" s="190"/>
      <c r="D23" s="190"/>
      <c r="E23" s="190"/>
      <c r="F23" s="190"/>
      <c r="G23" s="190"/>
      <c r="H23" s="190"/>
      <c r="I23" s="190"/>
      <c r="K23" s="191"/>
      <c r="L23" s="191"/>
    </row>
    <row r="24" spans="1:13" ht="30" customHeight="1" x14ac:dyDescent="0.3">
      <c r="A24" s="192" t="s">
        <v>155</v>
      </c>
      <c r="B24" s="192"/>
      <c r="C24" s="192"/>
      <c r="D24" s="192"/>
      <c r="E24" s="192"/>
      <c r="F24" s="192"/>
      <c r="G24" s="192"/>
      <c r="H24" s="192"/>
      <c r="I24" s="192"/>
      <c r="K24" s="20"/>
      <c r="L24" s="20"/>
    </row>
    <row r="25" spans="1:13" ht="33.75" customHeight="1" x14ac:dyDescent="0.3">
      <c r="A25" s="187" t="s">
        <v>153</v>
      </c>
      <c r="B25" s="187"/>
      <c r="C25" s="187"/>
      <c r="D25" s="187" t="s">
        <v>154</v>
      </c>
      <c r="E25" s="187"/>
      <c r="F25" s="187"/>
      <c r="G25" s="187" t="s">
        <v>23</v>
      </c>
      <c r="H25" s="187"/>
      <c r="I25" s="187"/>
      <c r="K25" s="21"/>
      <c r="L25" s="22"/>
      <c r="M25" s="18" t="s">
        <v>156</v>
      </c>
    </row>
    <row r="26" spans="1:13" ht="20.149999999999999" customHeight="1" x14ac:dyDescent="0.3">
      <c r="A26" s="188" t="s">
        <v>606</v>
      </c>
      <c r="B26" s="188"/>
      <c r="C26" s="188"/>
      <c r="D26" s="188" t="s">
        <v>605</v>
      </c>
      <c r="E26" s="188"/>
      <c r="F26" s="188"/>
      <c r="G26" s="188" t="s">
        <v>613</v>
      </c>
      <c r="H26" s="188"/>
      <c r="I26" s="188"/>
      <c r="K26" s="21"/>
      <c r="L26" s="22"/>
    </row>
    <row r="27" spans="1:13" ht="20.149999999999999" customHeight="1" x14ac:dyDescent="0.3">
      <c r="A27" s="188" t="s">
        <v>607</v>
      </c>
      <c r="B27" s="188"/>
      <c r="C27" s="188"/>
      <c r="D27" s="188" t="s">
        <v>605</v>
      </c>
      <c r="E27" s="188"/>
      <c r="F27" s="188"/>
      <c r="G27" s="188" t="s">
        <v>614</v>
      </c>
      <c r="H27" s="188"/>
      <c r="I27" s="188"/>
      <c r="K27" s="21"/>
      <c r="L27" s="23"/>
    </row>
    <row r="28" spans="1:13" ht="20.149999999999999" customHeight="1" x14ac:dyDescent="0.3">
      <c r="A28" s="188" t="s">
        <v>609</v>
      </c>
      <c r="B28" s="188"/>
      <c r="C28" s="188"/>
      <c r="D28" s="188" t="s">
        <v>605</v>
      </c>
      <c r="E28" s="188"/>
      <c r="F28" s="188"/>
      <c r="G28" s="188" t="s">
        <v>615</v>
      </c>
      <c r="H28" s="188"/>
      <c r="I28" s="188"/>
      <c r="K28" s="21"/>
      <c r="L28" s="23"/>
    </row>
    <row r="29" spans="1:13" ht="20.149999999999999" customHeight="1" x14ac:dyDescent="0.3">
      <c r="A29" s="188" t="s">
        <v>611</v>
      </c>
      <c r="B29" s="188"/>
      <c r="C29" s="188"/>
      <c r="D29" s="188" t="s">
        <v>605</v>
      </c>
      <c r="E29" s="188"/>
      <c r="F29" s="188"/>
      <c r="G29" s="188" t="s">
        <v>616</v>
      </c>
      <c r="H29" s="188"/>
      <c r="I29" s="188"/>
      <c r="K29" s="21"/>
      <c r="L29" s="22"/>
    </row>
    <row r="30" spans="1:13" ht="20.149999999999999" customHeight="1" x14ac:dyDescent="0.3">
      <c r="A30" s="188"/>
      <c r="B30" s="188"/>
      <c r="C30" s="188"/>
      <c r="D30" s="188"/>
      <c r="E30" s="188"/>
      <c r="F30" s="188"/>
      <c r="G30" s="188"/>
      <c r="H30" s="188"/>
      <c r="I30" s="188"/>
      <c r="K30" s="21"/>
      <c r="L30" s="23"/>
    </row>
    <row r="31" spans="1:13" ht="20.149999999999999" customHeight="1" x14ac:dyDescent="0.3">
      <c r="A31" s="188"/>
      <c r="B31" s="188"/>
      <c r="C31" s="188"/>
      <c r="D31" s="188"/>
      <c r="E31" s="188"/>
      <c r="F31" s="188"/>
      <c r="G31" s="188"/>
      <c r="H31" s="188"/>
      <c r="I31" s="188"/>
      <c r="K31" s="21"/>
      <c r="L31" s="24"/>
    </row>
    <row r="32" spans="1:13" ht="20.149999999999999" customHeight="1" x14ac:dyDescent="0.3">
      <c r="A32" s="188"/>
      <c r="B32" s="188"/>
      <c r="C32" s="188"/>
      <c r="D32" s="188"/>
      <c r="E32" s="188"/>
      <c r="F32" s="188"/>
      <c r="G32" s="188"/>
      <c r="H32" s="188"/>
      <c r="I32" s="188"/>
      <c r="K32" s="193"/>
      <c r="L32" s="22"/>
    </row>
    <row r="33" spans="11:12" ht="15.5" x14ac:dyDescent="0.35">
      <c r="K33" s="193"/>
      <c r="L33" s="25"/>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194" t="s">
        <v>29</v>
      </c>
      <c r="B65526" s="194"/>
      <c r="C65526" s="194"/>
      <c r="D65526" s="194"/>
      <c r="E65526" s="194"/>
    </row>
    <row r="65527" spans="1:5" x14ac:dyDescent="0.3">
      <c r="A65527" s="195" t="s">
        <v>30</v>
      </c>
      <c r="B65527" s="195"/>
      <c r="C65527" s="195"/>
      <c r="D65527" s="195"/>
      <c r="E65527" s="195"/>
    </row>
    <row r="65528" spans="1:5" x14ac:dyDescent="0.3">
      <c r="A65528" s="195" t="s">
        <v>31</v>
      </c>
      <c r="B65528" s="195"/>
      <c r="C65528" s="195"/>
      <c r="D65528" s="195"/>
      <c r="E65528" s="195"/>
    </row>
    <row r="65529" spans="1:5" x14ac:dyDescent="0.3">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E135" zoomScale="80" zoomScaleNormal="80" workbookViewId="0">
      <selection activeCell="G52" sqref="G52:I52"/>
    </sheetView>
  </sheetViews>
  <sheetFormatPr baseColWidth="10" defaultColWidth="11.453125" defaultRowHeight="14" x14ac:dyDescent="0.3"/>
  <cols>
    <col min="1" max="1" width="0.453125" style="86" customWidth="1"/>
    <col min="2" max="2" width="1.453125" style="86" customWidth="1"/>
    <col min="3" max="3" width="44.7265625" style="86" customWidth="1"/>
    <col min="4" max="4" width="11.7265625" style="139" customWidth="1"/>
    <col min="5" max="6" width="33.7265625" style="121" customWidth="1"/>
    <col min="7" max="7" width="11.7265625" style="139" customWidth="1"/>
    <col min="8" max="9" width="33.7265625" style="121" customWidth="1"/>
    <col min="10" max="10" width="11.7265625" style="139" customWidth="1"/>
    <col min="11" max="12" width="33.7265625" style="121" customWidth="1"/>
    <col min="13" max="13" width="11.7265625" style="139" customWidth="1"/>
    <col min="14" max="15" width="33.7265625" style="121" customWidth="1"/>
    <col min="16" max="16" width="3.1796875" style="86" customWidth="1"/>
    <col min="17" max="17" width="2.453125" style="86" customWidth="1"/>
    <col min="18" max="18" width="7.453125" style="86" hidden="1" customWidth="1"/>
    <col min="19" max="20" width="7.1796875" style="86" hidden="1" customWidth="1"/>
    <col min="21" max="21" width="7" style="86" hidden="1" customWidth="1"/>
    <col min="22" max="22" width="11.453125" style="86"/>
    <col min="23" max="23" width="13" style="86" customWidth="1"/>
    <col min="24" max="24" width="15.81640625" style="86" customWidth="1"/>
    <col min="25" max="25" width="13" style="86" customWidth="1"/>
    <col min="26" max="27" width="11.453125" style="86" customWidth="1"/>
    <col min="28" max="16384" width="11.453125" style="86"/>
  </cols>
  <sheetData>
    <row r="1" spans="1:21" ht="33" customHeight="1" x14ac:dyDescent="0.3">
      <c r="B1" s="260" t="s">
        <v>124</v>
      </c>
      <c r="C1" s="260"/>
      <c r="D1" s="260"/>
      <c r="E1" s="260"/>
      <c r="F1" s="260"/>
      <c r="G1" s="260"/>
      <c r="H1" s="260"/>
      <c r="I1" s="260"/>
      <c r="J1" s="261"/>
      <c r="K1" s="261"/>
      <c r="L1" s="87"/>
      <c r="M1" s="87"/>
      <c r="N1" s="87"/>
      <c r="O1" s="87"/>
    </row>
    <row r="2" spans="1:21" ht="15.5" x14ac:dyDescent="0.3">
      <c r="B2" s="262" t="s">
        <v>27</v>
      </c>
      <c r="C2" s="262"/>
      <c r="D2" s="216" t="s">
        <v>177</v>
      </c>
      <c r="E2" s="216"/>
      <c r="F2" s="216"/>
      <c r="G2" s="217" t="s">
        <v>178</v>
      </c>
      <c r="H2" s="217"/>
      <c r="I2" s="217"/>
      <c r="J2" s="218" t="s">
        <v>179</v>
      </c>
      <c r="K2" s="218"/>
      <c r="L2" s="218"/>
      <c r="M2" s="277" t="s">
        <v>180</v>
      </c>
      <c r="N2" s="277"/>
      <c r="O2" s="277"/>
      <c r="Q2" s="86">
        <v>1</v>
      </c>
    </row>
    <row r="3" spans="1:21" ht="15" customHeight="1" x14ac:dyDescent="0.3">
      <c r="B3" s="262"/>
      <c r="C3" s="262"/>
      <c r="D3" s="223" t="s">
        <v>34</v>
      </c>
      <c r="E3" s="221" t="s">
        <v>122</v>
      </c>
      <c r="F3" s="221" t="s">
        <v>125</v>
      </c>
      <c r="G3" s="219" t="s">
        <v>34</v>
      </c>
      <c r="H3" s="221" t="s">
        <v>122</v>
      </c>
      <c r="I3" s="221" t="s">
        <v>125</v>
      </c>
      <c r="J3" s="219" t="s">
        <v>34</v>
      </c>
      <c r="K3" s="228" t="s">
        <v>122</v>
      </c>
      <c r="L3" s="222" t="s">
        <v>125</v>
      </c>
      <c r="M3" s="219" t="s">
        <v>34</v>
      </c>
      <c r="N3" s="228" t="s">
        <v>122</v>
      </c>
      <c r="O3" s="222" t="s">
        <v>125</v>
      </c>
      <c r="Q3" s="86">
        <v>2</v>
      </c>
    </row>
    <row r="4" spans="1:21" ht="15.75" customHeight="1" x14ac:dyDescent="0.3">
      <c r="B4" s="262"/>
      <c r="C4" s="262"/>
      <c r="D4" s="224"/>
      <c r="E4" s="222"/>
      <c r="F4" s="222"/>
      <c r="G4" s="220"/>
      <c r="H4" s="222"/>
      <c r="I4" s="222"/>
      <c r="J4" s="220"/>
      <c r="K4" s="229"/>
      <c r="L4" s="239"/>
      <c r="M4" s="220"/>
      <c r="N4" s="229"/>
      <c r="O4" s="239"/>
      <c r="Q4" s="86">
        <v>3</v>
      </c>
    </row>
    <row r="5" spans="1:21" ht="15.5" x14ac:dyDescent="0.3">
      <c r="B5" s="262"/>
      <c r="C5" s="262"/>
      <c r="D5" s="88"/>
      <c r="E5" s="89"/>
      <c r="F5" s="89"/>
      <c r="G5" s="90"/>
      <c r="H5" s="91"/>
      <c r="I5" s="91"/>
      <c r="J5" s="90"/>
      <c r="K5" s="92"/>
      <c r="L5" s="91"/>
      <c r="M5" s="90"/>
      <c r="N5" s="92"/>
      <c r="O5" s="91"/>
      <c r="Q5" s="86">
        <v>4</v>
      </c>
    </row>
    <row r="6" spans="1:21" ht="17.5" x14ac:dyDescent="0.3">
      <c r="A6" s="215"/>
      <c r="B6" s="270"/>
      <c r="C6" s="93" t="s">
        <v>73</v>
      </c>
      <c r="D6" s="94"/>
      <c r="E6" s="94"/>
      <c r="F6" s="94"/>
      <c r="G6" s="94"/>
      <c r="H6" s="94"/>
      <c r="I6" s="94"/>
      <c r="J6" s="94"/>
      <c r="K6" s="94"/>
      <c r="L6" s="95"/>
      <c r="M6" s="94"/>
      <c r="N6" s="94"/>
      <c r="O6" s="95"/>
    </row>
    <row r="7" spans="1:21" ht="40" customHeight="1" x14ac:dyDescent="0.3">
      <c r="A7" s="215"/>
      <c r="B7" s="271"/>
      <c r="C7" s="96" t="s">
        <v>33</v>
      </c>
      <c r="D7" s="26">
        <v>3</v>
      </c>
      <c r="E7" s="60" t="s">
        <v>253</v>
      </c>
      <c r="F7" s="60" t="s">
        <v>254</v>
      </c>
      <c r="G7" s="79">
        <v>3</v>
      </c>
      <c r="H7" s="61" t="s">
        <v>353</v>
      </c>
      <c r="I7" s="61" t="s">
        <v>359</v>
      </c>
      <c r="J7" s="82">
        <v>3</v>
      </c>
      <c r="K7" s="62" t="s">
        <v>560</v>
      </c>
      <c r="L7" s="63" t="s">
        <v>561</v>
      </c>
      <c r="M7" s="84"/>
      <c r="N7" s="64"/>
      <c r="O7" s="65"/>
      <c r="R7" s="86">
        <f>COUNTIF(D7:D10,"1")</f>
        <v>1</v>
      </c>
      <c r="S7" s="86">
        <f>COUNTIF(G7:G10,"1")</f>
        <v>1</v>
      </c>
      <c r="T7" s="86">
        <f>COUNTIF(J7:J10,"1")</f>
        <v>0</v>
      </c>
      <c r="U7" s="86">
        <f>COUNTIF(M7:M10,"1")</f>
        <v>0</v>
      </c>
    </row>
    <row r="8" spans="1:21" ht="40" customHeight="1" x14ac:dyDescent="0.3">
      <c r="A8" s="215"/>
      <c r="B8" s="271"/>
      <c r="C8" s="97" t="s">
        <v>35</v>
      </c>
      <c r="D8" s="26">
        <v>3</v>
      </c>
      <c r="E8" s="60" t="s">
        <v>255</v>
      </c>
      <c r="F8" s="60" t="s">
        <v>256</v>
      </c>
      <c r="G8" s="79">
        <v>3</v>
      </c>
      <c r="H8" s="66" t="s">
        <v>355</v>
      </c>
      <c r="I8" s="61" t="s">
        <v>354</v>
      </c>
      <c r="J8" s="82">
        <v>3</v>
      </c>
      <c r="K8" s="67" t="s">
        <v>562</v>
      </c>
      <c r="L8" s="63" t="s">
        <v>354</v>
      </c>
      <c r="M8" s="84"/>
      <c r="N8" s="68"/>
      <c r="O8" s="65"/>
      <c r="R8" s="86">
        <f>COUNTIF(D7:D10,"2")</f>
        <v>1</v>
      </c>
      <c r="S8" s="86">
        <f>COUNTIF(G7:G10,"2")</f>
        <v>1</v>
      </c>
      <c r="T8" s="86">
        <f>COUNTIF(J7:J10,"2")</f>
        <v>1</v>
      </c>
      <c r="U8" s="86">
        <f>COUNTIF(M7:M10,"2")</f>
        <v>0</v>
      </c>
    </row>
    <row r="9" spans="1:21" ht="40" customHeight="1" x14ac:dyDescent="0.3">
      <c r="A9" s="215"/>
      <c r="B9" s="271"/>
      <c r="C9" s="98" t="s">
        <v>36</v>
      </c>
      <c r="D9" s="26">
        <v>2</v>
      </c>
      <c r="E9" s="60" t="s">
        <v>257</v>
      </c>
      <c r="F9" s="60" t="s">
        <v>258</v>
      </c>
      <c r="G9" s="79">
        <v>2</v>
      </c>
      <c r="H9" s="66" t="s">
        <v>356</v>
      </c>
      <c r="I9" s="61" t="s">
        <v>258</v>
      </c>
      <c r="J9" s="82">
        <v>3</v>
      </c>
      <c r="K9" s="67" t="s">
        <v>563</v>
      </c>
      <c r="L9" s="63" t="s">
        <v>258</v>
      </c>
      <c r="M9" s="84"/>
      <c r="N9" s="68"/>
      <c r="O9" s="65"/>
      <c r="R9" s="86">
        <f>COUNTIF(D7:D10,"3")</f>
        <v>2</v>
      </c>
      <c r="S9" s="86">
        <f>COUNTIF(G7:G10,"3")</f>
        <v>2</v>
      </c>
      <c r="T9" s="86">
        <f>COUNTIF(J7:J10,"3")</f>
        <v>3</v>
      </c>
      <c r="U9" s="86">
        <f>COUNTIF(M7:M10,"3")</f>
        <v>0</v>
      </c>
    </row>
    <row r="10" spans="1:21" ht="40" customHeight="1" x14ac:dyDescent="0.3">
      <c r="A10" s="215"/>
      <c r="B10" s="272"/>
      <c r="C10" s="98" t="s">
        <v>37</v>
      </c>
      <c r="D10" s="26">
        <v>1</v>
      </c>
      <c r="E10" s="60" t="s">
        <v>259</v>
      </c>
      <c r="F10" s="60" t="s">
        <v>260</v>
      </c>
      <c r="G10" s="79">
        <v>1</v>
      </c>
      <c r="H10" s="66" t="s">
        <v>358</v>
      </c>
      <c r="I10" s="61" t="s">
        <v>357</v>
      </c>
      <c r="J10" s="82">
        <v>2</v>
      </c>
      <c r="K10" s="67" t="s">
        <v>564</v>
      </c>
      <c r="L10" s="63" t="s">
        <v>565</v>
      </c>
      <c r="M10" s="84"/>
      <c r="N10" s="68"/>
      <c r="O10" s="65"/>
      <c r="R10" s="86">
        <f>COUNTIF(D7:D10,"4")</f>
        <v>0</v>
      </c>
      <c r="S10" s="86">
        <f>COUNTIF(G7:G10,"4")</f>
        <v>0</v>
      </c>
      <c r="T10" s="86">
        <f>COUNTIF(J7:J10,"4")</f>
        <v>0</v>
      </c>
      <c r="U10" s="86">
        <f>COUNTIF(M7:M10,"4")</f>
        <v>0</v>
      </c>
    </row>
    <row r="11" spans="1:21" ht="6" customHeight="1" x14ac:dyDescent="0.3">
      <c r="B11" s="267"/>
      <c r="C11" s="268"/>
      <c r="D11" s="268"/>
      <c r="E11" s="268"/>
      <c r="F11" s="268"/>
      <c r="G11" s="268"/>
      <c r="H11" s="268"/>
      <c r="I11" s="268"/>
      <c r="J11" s="268"/>
      <c r="K11" s="269"/>
      <c r="L11" s="99"/>
      <c r="M11" s="100"/>
      <c r="N11" s="99"/>
      <c r="O11" s="99"/>
      <c r="Q11" s="86">
        <f>COUNTIF(D7:D10,"1")</f>
        <v>1</v>
      </c>
      <c r="R11" s="86">
        <f>COUNTIF(D7:D10,"1")</f>
        <v>1</v>
      </c>
      <c r="S11" s="86">
        <f>COUNTIF(D7:D10,"3")</f>
        <v>2</v>
      </c>
    </row>
    <row r="12" spans="1:21" ht="17.5" x14ac:dyDescent="0.3">
      <c r="A12" s="215"/>
      <c r="B12" s="236"/>
      <c r="C12" s="101" t="s">
        <v>72</v>
      </c>
      <c r="D12" s="102"/>
      <c r="E12" s="102"/>
      <c r="F12" s="102"/>
      <c r="G12" s="102"/>
      <c r="H12" s="102"/>
      <c r="I12" s="102"/>
      <c r="J12" s="102"/>
      <c r="K12" s="103"/>
      <c r="L12" s="104"/>
      <c r="M12" s="102"/>
      <c r="N12" s="103"/>
      <c r="O12" s="104"/>
    </row>
    <row r="13" spans="1:21" ht="40" customHeight="1" x14ac:dyDescent="0.3">
      <c r="A13" s="215"/>
      <c r="B13" s="237"/>
      <c r="C13" s="105" t="s">
        <v>38</v>
      </c>
      <c r="D13" s="27">
        <v>3</v>
      </c>
      <c r="E13" s="60" t="s">
        <v>261</v>
      </c>
      <c r="F13" s="69" t="s">
        <v>361</v>
      </c>
      <c r="G13" s="80">
        <v>3</v>
      </c>
      <c r="H13" s="61" t="s">
        <v>362</v>
      </c>
      <c r="I13" s="61" t="s">
        <v>360</v>
      </c>
      <c r="J13" s="83">
        <v>3</v>
      </c>
      <c r="K13" s="70" t="s">
        <v>566</v>
      </c>
      <c r="L13" s="71" t="s">
        <v>360</v>
      </c>
      <c r="M13" s="85"/>
      <c r="N13" s="72"/>
      <c r="O13" s="73"/>
      <c r="R13" s="86">
        <f>COUNTIF(D13:D17,"1")</f>
        <v>0</v>
      </c>
      <c r="S13" s="86">
        <f>COUNTIF(G13:G17,"1")</f>
        <v>0</v>
      </c>
      <c r="T13" s="86">
        <f>COUNTIF(J13:J17,"1")</f>
        <v>0</v>
      </c>
      <c r="U13" s="86">
        <f>COUNTIF(M13:M17,"1")</f>
        <v>0</v>
      </c>
    </row>
    <row r="14" spans="1:21" ht="40" customHeight="1" x14ac:dyDescent="0.3">
      <c r="A14" s="215"/>
      <c r="B14" s="237"/>
      <c r="C14" s="97" t="s">
        <v>39</v>
      </c>
      <c r="D14" s="27">
        <v>2</v>
      </c>
      <c r="E14" s="74" t="s">
        <v>262</v>
      </c>
      <c r="F14" s="69" t="s">
        <v>263</v>
      </c>
      <c r="G14" s="80">
        <v>3</v>
      </c>
      <c r="H14" s="66" t="s">
        <v>363</v>
      </c>
      <c r="I14" s="61" t="s">
        <v>263</v>
      </c>
      <c r="J14" s="83">
        <v>3</v>
      </c>
      <c r="K14" s="71" t="s">
        <v>567</v>
      </c>
      <c r="L14" s="71" t="s">
        <v>263</v>
      </c>
      <c r="M14" s="85"/>
      <c r="N14" s="73"/>
      <c r="O14" s="73"/>
      <c r="R14" s="86">
        <f>COUNTIF(D13:D17,"2")</f>
        <v>3</v>
      </c>
      <c r="S14" s="86">
        <f>COUNTIF(G13:G17,"2")</f>
        <v>2</v>
      </c>
      <c r="T14" s="86">
        <f>COUNTIF(J13:J17,"2")</f>
        <v>2</v>
      </c>
      <c r="U14" s="86">
        <f>COUNTIF(M13:M17,"2")</f>
        <v>0</v>
      </c>
    </row>
    <row r="15" spans="1:21" ht="40" customHeight="1" x14ac:dyDescent="0.3">
      <c r="A15" s="215"/>
      <c r="B15" s="237"/>
      <c r="C15" s="97" t="s">
        <v>40</v>
      </c>
      <c r="D15" s="27">
        <v>3</v>
      </c>
      <c r="E15" s="74" t="s">
        <v>264</v>
      </c>
      <c r="F15" s="69" t="s">
        <v>265</v>
      </c>
      <c r="G15" s="80">
        <v>3</v>
      </c>
      <c r="H15" s="66" t="s">
        <v>364</v>
      </c>
      <c r="I15" s="61" t="s">
        <v>265</v>
      </c>
      <c r="J15" s="83">
        <v>3</v>
      </c>
      <c r="K15" s="71" t="s">
        <v>568</v>
      </c>
      <c r="L15" s="71" t="s">
        <v>265</v>
      </c>
      <c r="M15" s="85"/>
      <c r="N15" s="73"/>
      <c r="O15" s="73"/>
      <c r="R15" s="86">
        <f>COUNTIF(D13:D17,"3")</f>
        <v>2</v>
      </c>
      <c r="S15" s="86">
        <f>COUNTIF(G13:G17,"3")</f>
        <v>3</v>
      </c>
      <c r="T15" s="86">
        <f>COUNTIF(J13:J17,"3")</f>
        <v>3</v>
      </c>
      <c r="U15" s="86">
        <f>COUNTIF(M13:M17,"3")</f>
        <v>0</v>
      </c>
    </row>
    <row r="16" spans="1:21" ht="40" customHeight="1" x14ac:dyDescent="0.3">
      <c r="A16" s="215"/>
      <c r="B16" s="237"/>
      <c r="C16" s="98" t="s">
        <v>41</v>
      </c>
      <c r="D16" s="27">
        <v>2</v>
      </c>
      <c r="E16" s="74" t="s">
        <v>266</v>
      </c>
      <c r="F16" s="69" t="s">
        <v>267</v>
      </c>
      <c r="G16" s="80">
        <v>2</v>
      </c>
      <c r="H16" s="66" t="s">
        <v>366</v>
      </c>
      <c r="I16" s="61" t="s">
        <v>365</v>
      </c>
      <c r="J16" s="83">
        <v>2</v>
      </c>
      <c r="K16" s="71" t="s">
        <v>569</v>
      </c>
      <c r="L16" s="71" t="s">
        <v>365</v>
      </c>
      <c r="M16" s="85"/>
      <c r="N16" s="73"/>
      <c r="O16" s="73"/>
      <c r="R16" s="86">
        <f>COUNTIF(D13:D17,"4")</f>
        <v>0</v>
      </c>
      <c r="S16" s="86">
        <f>COUNTIF(G13:G17,"4")</f>
        <v>0</v>
      </c>
      <c r="T16" s="86">
        <f>COUNTIF(J13:J17,"4")</f>
        <v>0</v>
      </c>
      <c r="U16" s="86">
        <f>COUNTIF(M13:M17,"4")</f>
        <v>0</v>
      </c>
    </row>
    <row r="17" spans="1:21" ht="40" customHeight="1" x14ac:dyDescent="0.3">
      <c r="A17" s="215"/>
      <c r="B17" s="238"/>
      <c r="C17" s="97" t="s">
        <v>42</v>
      </c>
      <c r="D17" s="27">
        <v>2</v>
      </c>
      <c r="E17" s="74" t="s">
        <v>268</v>
      </c>
      <c r="F17" s="69" t="s">
        <v>269</v>
      </c>
      <c r="G17" s="80">
        <v>2</v>
      </c>
      <c r="H17" s="66" t="s">
        <v>367</v>
      </c>
      <c r="I17" s="61" t="s">
        <v>269</v>
      </c>
      <c r="J17" s="83">
        <v>2</v>
      </c>
      <c r="K17" s="71" t="s">
        <v>570</v>
      </c>
      <c r="L17" s="71" t="s">
        <v>269</v>
      </c>
      <c r="M17" s="85"/>
      <c r="N17" s="73"/>
      <c r="O17" s="73"/>
    </row>
    <row r="18" spans="1:21" ht="7.5" customHeight="1" x14ac:dyDescent="0.3">
      <c r="B18" s="225"/>
      <c r="C18" s="226"/>
      <c r="D18" s="226"/>
      <c r="E18" s="226"/>
      <c r="F18" s="226"/>
      <c r="G18" s="226"/>
      <c r="H18" s="226"/>
      <c r="I18" s="226"/>
      <c r="J18" s="226"/>
      <c r="K18" s="227"/>
      <c r="L18" s="99"/>
      <c r="M18" s="100"/>
      <c r="N18" s="99"/>
      <c r="O18" s="99"/>
    </row>
    <row r="19" spans="1:21" ht="17.5" x14ac:dyDescent="0.3">
      <c r="A19" s="215"/>
      <c r="B19" s="236"/>
      <c r="C19" s="101" t="s">
        <v>43</v>
      </c>
      <c r="D19" s="102"/>
      <c r="E19" s="102"/>
      <c r="F19" s="102"/>
      <c r="G19" s="102"/>
      <c r="H19" s="102"/>
      <c r="I19" s="102"/>
      <c r="J19" s="102"/>
      <c r="K19" s="103"/>
      <c r="L19" s="104"/>
      <c r="M19" s="102"/>
      <c r="N19" s="103"/>
      <c r="O19" s="104"/>
    </row>
    <row r="20" spans="1:21" ht="40" customHeight="1" x14ac:dyDescent="0.3">
      <c r="A20" s="215"/>
      <c r="B20" s="273"/>
      <c r="C20" s="106" t="s">
        <v>44</v>
      </c>
      <c r="D20" s="27">
        <v>3</v>
      </c>
      <c r="E20" s="60" t="s">
        <v>270</v>
      </c>
      <c r="F20" s="60" t="s">
        <v>271</v>
      </c>
      <c r="G20" s="80">
        <v>3</v>
      </c>
      <c r="H20" s="61" t="s">
        <v>369</v>
      </c>
      <c r="I20" s="61" t="s">
        <v>368</v>
      </c>
      <c r="J20" s="83">
        <v>3</v>
      </c>
      <c r="K20" s="75" t="s">
        <v>571</v>
      </c>
      <c r="L20" s="76" t="s">
        <v>368</v>
      </c>
      <c r="M20" s="85"/>
      <c r="N20" s="77"/>
      <c r="O20" s="78"/>
      <c r="R20" s="86">
        <f>COUNTIF(D20:D27,"1")</f>
        <v>0</v>
      </c>
      <c r="S20" s="86">
        <f>COUNTIF(G20:G27,"1")</f>
        <v>0</v>
      </c>
      <c r="T20" s="86">
        <f>COUNTIF(J20:J27,"1")</f>
        <v>0</v>
      </c>
      <c r="U20" s="86">
        <f>COUNTIF(M20:M27,"1")</f>
        <v>0</v>
      </c>
    </row>
    <row r="21" spans="1:21" ht="40" customHeight="1" x14ac:dyDescent="0.3">
      <c r="A21" s="215"/>
      <c r="B21" s="273"/>
      <c r="C21" s="107" t="s">
        <v>45</v>
      </c>
      <c r="D21" s="27">
        <v>3</v>
      </c>
      <c r="E21" s="74" t="s">
        <v>272</v>
      </c>
      <c r="F21" s="60" t="s">
        <v>273</v>
      </c>
      <c r="G21" s="80">
        <v>3</v>
      </c>
      <c r="H21" s="66" t="s">
        <v>370</v>
      </c>
      <c r="I21" s="61" t="s">
        <v>273</v>
      </c>
      <c r="J21" s="83">
        <v>3</v>
      </c>
      <c r="K21" s="76" t="s">
        <v>572</v>
      </c>
      <c r="L21" s="76" t="s">
        <v>273</v>
      </c>
      <c r="M21" s="85"/>
      <c r="N21" s="78"/>
      <c r="O21" s="78"/>
      <c r="R21" s="86">
        <f>COUNTIF(D20:D27,"2")</f>
        <v>4</v>
      </c>
      <c r="S21" s="86">
        <f>COUNTIF(G20:G27,"2")</f>
        <v>2</v>
      </c>
      <c r="T21" s="86">
        <f>COUNTIF(J20:J27,"2")</f>
        <v>2</v>
      </c>
      <c r="U21" s="86">
        <f>COUNTIF(M20:M27,"2")</f>
        <v>0</v>
      </c>
    </row>
    <row r="22" spans="1:21" ht="40" customHeight="1" x14ac:dyDescent="0.3">
      <c r="A22" s="215"/>
      <c r="B22" s="273"/>
      <c r="C22" s="107" t="s">
        <v>46</v>
      </c>
      <c r="D22" s="27">
        <v>3</v>
      </c>
      <c r="E22" s="74" t="s">
        <v>274</v>
      </c>
      <c r="F22" s="60" t="s">
        <v>275</v>
      </c>
      <c r="G22" s="80">
        <v>3</v>
      </c>
      <c r="H22" s="66" t="s">
        <v>372</v>
      </c>
      <c r="I22" s="61" t="s">
        <v>371</v>
      </c>
      <c r="J22" s="83">
        <v>3</v>
      </c>
      <c r="K22" s="76" t="s">
        <v>573</v>
      </c>
      <c r="L22" s="76" t="s">
        <v>371</v>
      </c>
      <c r="M22" s="85"/>
      <c r="N22" s="78"/>
      <c r="O22" s="78"/>
      <c r="R22" s="86">
        <f>COUNTIF(D20:D27,"3")</f>
        <v>4</v>
      </c>
      <c r="S22" s="86">
        <f>COUNTIF(G20:G27,"3")</f>
        <v>6</v>
      </c>
      <c r="T22" s="86">
        <f>COUNTIF(J20:J27,"3")</f>
        <v>6</v>
      </c>
      <c r="U22" s="86">
        <f>COUNTIF(M20:M27,"3")</f>
        <v>0</v>
      </c>
    </row>
    <row r="23" spans="1:21" ht="40" customHeight="1" x14ac:dyDescent="0.3">
      <c r="A23" s="215"/>
      <c r="B23" s="273"/>
      <c r="C23" s="107" t="s">
        <v>47</v>
      </c>
      <c r="D23" s="27">
        <v>2</v>
      </c>
      <c r="E23" s="74" t="s">
        <v>276</v>
      </c>
      <c r="F23" s="60" t="s">
        <v>277</v>
      </c>
      <c r="G23" s="80">
        <v>3</v>
      </c>
      <c r="H23" s="66" t="s">
        <v>374</v>
      </c>
      <c r="I23" s="61" t="s">
        <v>373</v>
      </c>
      <c r="J23" s="83">
        <v>2</v>
      </c>
      <c r="K23" s="76" t="s">
        <v>574</v>
      </c>
      <c r="L23" s="76" t="s">
        <v>373</v>
      </c>
      <c r="M23" s="85"/>
      <c r="N23" s="78"/>
      <c r="O23" s="78"/>
      <c r="R23" s="86">
        <f>COUNTIF(D20:D27,"4")</f>
        <v>0</v>
      </c>
      <c r="S23" s="86">
        <f>COUNTIF(G20:G27,"4")</f>
        <v>0</v>
      </c>
      <c r="T23" s="86">
        <f>COUNTIF(J20:J27,"4")</f>
        <v>0</v>
      </c>
      <c r="U23" s="86">
        <f>COUNTIF(M20:M27,"4")</f>
        <v>0</v>
      </c>
    </row>
    <row r="24" spans="1:21" ht="40" customHeight="1" x14ac:dyDescent="0.3">
      <c r="A24" s="215"/>
      <c r="B24" s="273"/>
      <c r="C24" s="107" t="s">
        <v>48</v>
      </c>
      <c r="D24" s="27">
        <v>2</v>
      </c>
      <c r="E24" s="74" t="s">
        <v>278</v>
      </c>
      <c r="F24" s="60" t="s">
        <v>279</v>
      </c>
      <c r="G24" s="80">
        <v>2</v>
      </c>
      <c r="H24" s="66" t="s">
        <v>375</v>
      </c>
      <c r="I24" s="61" t="s">
        <v>279</v>
      </c>
      <c r="J24" s="83">
        <v>3</v>
      </c>
      <c r="K24" s="76" t="s">
        <v>575</v>
      </c>
      <c r="L24" s="76" t="s">
        <v>279</v>
      </c>
      <c r="M24" s="85"/>
      <c r="N24" s="78"/>
      <c r="O24" s="78"/>
    </row>
    <row r="25" spans="1:21" ht="40" customHeight="1" x14ac:dyDescent="0.3">
      <c r="A25" s="215"/>
      <c r="B25" s="273"/>
      <c r="C25" s="107" t="s">
        <v>49</v>
      </c>
      <c r="D25" s="27">
        <v>3</v>
      </c>
      <c r="E25" s="74" t="s">
        <v>280</v>
      </c>
      <c r="F25" s="60" t="s">
        <v>281</v>
      </c>
      <c r="G25" s="80">
        <v>3</v>
      </c>
      <c r="H25" s="66" t="s">
        <v>376</v>
      </c>
      <c r="I25" s="61" t="s">
        <v>281</v>
      </c>
      <c r="J25" s="83">
        <v>3</v>
      </c>
      <c r="K25" s="76" t="s">
        <v>576</v>
      </c>
      <c r="L25" s="76" t="s">
        <v>281</v>
      </c>
      <c r="M25" s="85"/>
      <c r="N25" s="78"/>
      <c r="O25" s="78"/>
    </row>
    <row r="26" spans="1:21" ht="40" customHeight="1" x14ac:dyDescent="0.3">
      <c r="A26" s="215"/>
      <c r="B26" s="273"/>
      <c r="C26" s="107" t="s">
        <v>50</v>
      </c>
      <c r="D26" s="27">
        <v>2</v>
      </c>
      <c r="E26" s="74" t="s">
        <v>282</v>
      </c>
      <c r="F26" s="60" t="s">
        <v>283</v>
      </c>
      <c r="G26" s="80">
        <v>3</v>
      </c>
      <c r="H26" s="66" t="s">
        <v>377</v>
      </c>
      <c r="I26" s="61" t="s">
        <v>378</v>
      </c>
      <c r="J26" s="83">
        <v>3</v>
      </c>
      <c r="K26" s="76" t="s">
        <v>577</v>
      </c>
      <c r="L26" s="76" t="s">
        <v>378</v>
      </c>
      <c r="M26" s="85"/>
      <c r="N26" s="78"/>
      <c r="O26" s="78"/>
    </row>
    <row r="27" spans="1:21" ht="40" customHeight="1" x14ac:dyDescent="0.3">
      <c r="A27" s="215"/>
      <c r="B27" s="274"/>
      <c r="C27" s="107" t="s">
        <v>51</v>
      </c>
      <c r="D27" s="27">
        <v>2</v>
      </c>
      <c r="E27" s="74" t="s">
        <v>284</v>
      </c>
      <c r="F27" s="60" t="s">
        <v>285</v>
      </c>
      <c r="G27" s="80">
        <v>2</v>
      </c>
      <c r="H27" s="66" t="s">
        <v>379</v>
      </c>
      <c r="I27" s="61" t="s">
        <v>285</v>
      </c>
      <c r="J27" s="83">
        <v>2</v>
      </c>
      <c r="K27" s="76" t="s">
        <v>578</v>
      </c>
      <c r="L27" s="76" t="s">
        <v>285</v>
      </c>
      <c r="M27" s="85"/>
      <c r="N27" s="78"/>
      <c r="O27" s="78"/>
    </row>
    <row r="28" spans="1:21" ht="7.5" customHeight="1" x14ac:dyDescent="0.3">
      <c r="B28" s="252"/>
      <c r="C28" s="253"/>
      <c r="D28" s="253"/>
      <c r="E28" s="253"/>
      <c r="F28" s="253"/>
      <c r="G28" s="253"/>
      <c r="H28" s="253"/>
      <c r="I28" s="253"/>
      <c r="J28" s="253"/>
      <c r="K28" s="275"/>
      <c r="L28" s="99"/>
      <c r="M28" s="100"/>
      <c r="N28" s="99"/>
      <c r="O28" s="99"/>
    </row>
    <row r="29" spans="1:21" ht="17.5" x14ac:dyDescent="0.3">
      <c r="A29" s="215"/>
      <c r="B29" s="236"/>
      <c r="C29" s="101" t="s">
        <v>52</v>
      </c>
      <c r="D29" s="102"/>
      <c r="E29" s="102"/>
      <c r="F29" s="102"/>
      <c r="G29" s="102"/>
      <c r="H29" s="102"/>
      <c r="I29" s="102"/>
      <c r="J29" s="102"/>
      <c r="K29" s="103"/>
      <c r="L29" s="104"/>
      <c r="M29" s="102"/>
      <c r="N29" s="103"/>
      <c r="O29" s="104"/>
    </row>
    <row r="30" spans="1:21" ht="40" customHeight="1" x14ac:dyDescent="0.3">
      <c r="A30" s="215"/>
      <c r="B30" s="237"/>
      <c r="C30" s="105" t="s">
        <v>53</v>
      </c>
      <c r="D30" s="27">
        <v>2</v>
      </c>
      <c r="E30" s="60" t="s">
        <v>286</v>
      </c>
      <c r="F30" s="60" t="s">
        <v>287</v>
      </c>
      <c r="G30" s="80">
        <v>3</v>
      </c>
      <c r="H30" s="61" t="s">
        <v>381</v>
      </c>
      <c r="I30" s="61" t="s">
        <v>380</v>
      </c>
      <c r="J30" s="83">
        <v>3</v>
      </c>
      <c r="K30" s="75" t="s">
        <v>579</v>
      </c>
      <c r="L30" s="76" t="s">
        <v>380</v>
      </c>
      <c r="M30" s="85"/>
      <c r="N30" s="77"/>
      <c r="O30" s="78"/>
      <c r="R30" s="86">
        <f>COUNTIF(D30:D33,"1")</f>
        <v>2</v>
      </c>
      <c r="S30" s="86">
        <f>COUNTIF(G30:G33,"1")</f>
        <v>0</v>
      </c>
      <c r="T30" s="86">
        <f>COUNTIF(J30:J33,"1")</f>
        <v>0</v>
      </c>
      <c r="U30" s="86">
        <f>COUNTIF(M30:M33,"1")</f>
        <v>0</v>
      </c>
    </row>
    <row r="31" spans="1:21" ht="40" customHeight="1" x14ac:dyDescent="0.3">
      <c r="A31" s="215"/>
      <c r="B31" s="237"/>
      <c r="C31" s="97" t="s">
        <v>54</v>
      </c>
      <c r="D31" s="27">
        <v>2</v>
      </c>
      <c r="E31" s="74" t="s">
        <v>288</v>
      </c>
      <c r="F31" s="60" t="s">
        <v>289</v>
      </c>
      <c r="G31" s="80">
        <v>2</v>
      </c>
      <c r="H31" s="66" t="s">
        <v>382</v>
      </c>
      <c r="I31" s="61" t="s">
        <v>289</v>
      </c>
      <c r="J31" s="83">
        <v>2</v>
      </c>
      <c r="K31" s="76" t="s">
        <v>580</v>
      </c>
      <c r="L31" s="76" t="s">
        <v>581</v>
      </c>
      <c r="M31" s="85"/>
      <c r="N31" s="78"/>
      <c r="O31" s="78"/>
      <c r="R31" s="86">
        <f>COUNTIF(D30:D33,"2")</f>
        <v>2</v>
      </c>
      <c r="S31" s="86">
        <f>COUNTIF(G30:G33,"2")</f>
        <v>3</v>
      </c>
      <c r="T31" s="86">
        <f>COUNTIF(J30:J33,"2")</f>
        <v>2</v>
      </c>
      <c r="U31" s="86">
        <f>COUNTIF(M30:M33,"2")</f>
        <v>0</v>
      </c>
    </row>
    <row r="32" spans="1:21" ht="40" customHeight="1" x14ac:dyDescent="0.3">
      <c r="A32" s="215"/>
      <c r="B32" s="237"/>
      <c r="C32" s="97" t="s">
        <v>55</v>
      </c>
      <c r="D32" s="27">
        <v>1</v>
      </c>
      <c r="E32" s="74" t="s">
        <v>290</v>
      </c>
      <c r="F32" s="60" t="s">
        <v>291</v>
      </c>
      <c r="G32" s="80">
        <v>2</v>
      </c>
      <c r="H32" s="66" t="s">
        <v>383</v>
      </c>
      <c r="I32" s="61" t="s">
        <v>291</v>
      </c>
      <c r="J32" s="83">
        <v>3</v>
      </c>
      <c r="K32" s="76" t="s">
        <v>582</v>
      </c>
      <c r="L32" s="76" t="s">
        <v>583</v>
      </c>
      <c r="M32" s="85"/>
      <c r="N32" s="78"/>
      <c r="O32" s="78"/>
      <c r="R32" s="86">
        <f>COUNTIF(D30:D33,"3")</f>
        <v>0</v>
      </c>
      <c r="S32" s="86">
        <f>COUNTIF(G30:G33,"3")</f>
        <v>1</v>
      </c>
      <c r="T32" s="86">
        <f>COUNTIF(J30:J33,"31")</f>
        <v>0</v>
      </c>
      <c r="U32" s="86">
        <f>COUNTIF(M30:M33,"3")</f>
        <v>0</v>
      </c>
    </row>
    <row r="33" spans="1:21" ht="40" customHeight="1" x14ac:dyDescent="0.3">
      <c r="A33" s="215"/>
      <c r="B33" s="238"/>
      <c r="C33" s="97" t="s">
        <v>56</v>
      </c>
      <c r="D33" s="27">
        <v>1</v>
      </c>
      <c r="E33" s="74" t="s">
        <v>292</v>
      </c>
      <c r="F33" s="60" t="s">
        <v>293</v>
      </c>
      <c r="G33" s="80">
        <v>2</v>
      </c>
      <c r="H33" s="66" t="s">
        <v>384</v>
      </c>
      <c r="I33" s="61" t="s">
        <v>385</v>
      </c>
      <c r="J33" s="83">
        <v>2</v>
      </c>
      <c r="K33" s="76" t="s">
        <v>584</v>
      </c>
      <c r="L33" s="76" t="s">
        <v>385</v>
      </c>
      <c r="M33" s="85"/>
      <c r="N33" s="78"/>
      <c r="O33" s="78"/>
      <c r="R33" s="86">
        <f>COUNTIF(D30:D33,"4")</f>
        <v>0</v>
      </c>
      <c r="S33" s="86">
        <f>COUNTIF(G30:G33,"4")</f>
        <v>0</v>
      </c>
      <c r="T33" s="86">
        <f>COUNTIF(J30:J33,"4")</f>
        <v>0</v>
      </c>
      <c r="U33" s="86">
        <f>COUNTIF(M30:M33,"4")</f>
        <v>0</v>
      </c>
    </row>
    <row r="34" spans="1:21" ht="9" customHeight="1" x14ac:dyDescent="0.3">
      <c r="B34" s="225"/>
      <c r="C34" s="226"/>
      <c r="D34" s="226"/>
      <c r="E34" s="226"/>
      <c r="F34" s="226"/>
      <c r="G34" s="226"/>
      <c r="H34" s="226"/>
      <c r="I34" s="226"/>
      <c r="J34" s="226"/>
      <c r="K34" s="227"/>
      <c r="L34" s="99"/>
      <c r="M34" s="100"/>
      <c r="N34" s="99"/>
      <c r="O34" s="99"/>
    </row>
    <row r="35" spans="1:21" ht="17.5" x14ac:dyDescent="0.3">
      <c r="A35" s="215"/>
      <c r="B35" s="236"/>
      <c r="C35" s="108" t="s">
        <v>57</v>
      </c>
      <c r="D35" s="276"/>
      <c r="E35" s="276"/>
      <c r="F35" s="276"/>
      <c r="G35" s="276"/>
      <c r="H35" s="276"/>
      <c r="I35" s="276"/>
      <c r="J35" s="276"/>
      <c r="K35" s="276"/>
      <c r="L35" s="109"/>
      <c r="M35" s="110"/>
      <c r="N35" s="110"/>
      <c r="O35" s="109"/>
    </row>
    <row r="36" spans="1:21" ht="40" customHeight="1" x14ac:dyDescent="0.3">
      <c r="A36" s="215"/>
      <c r="B36" s="237"/>
      <c r="C36" s="105" t="s">
        <v>58</v>
      </c>
      <c r="D36" s="27">
        <v>3</v>
      </c>
      <c r="E36" s="60" t="s">
        <v>294</v>
      </c>
      <c r="F36" s="60" t="s">
        <v>295</v>
      </c>
      <c r="G36" s="80">
        <v>3</v>
      </c>
      <c r="H36" s="61" t="s">
        <v>386</v>
      </c>
      <c r="I36" s="61" t="s">
        <v>295</v>
      </c>
      <c r="J36" s="83">
        <v>3</v>
      </c>
      <c r="K36" s="75" t="s">
        <v>585</v>
      </c>
      <c r="L36" s="76" t="s">
        <v>295</v>
      </c>
      <c r="M36" s="85"/>
      <c r="N36" s="77"/>
      <c r="O36" s="78"/>
      <c r="R36" s="86">
        <f>COUNTIF(D36:D44,"1")</f>
        <v>4</v>
      </c>
      <c r="S36" s="86">
        <f>COUNTIF(G36:G44,"1")</f>
        <v>0</v>
      </c>
      <c r="T36" s="86">
        <f>COUNTIF(J36:J44,"1")</f>
        <v>0</v>
      </c>
      <c r="U36" s="86">
        <f>COUNTIF(M36:M44,"1")</f>
        <v>0</v>
      </c>
    </row>
    <row r="37" spans="1:21" ht="40" customHeight="1" x14ac:dyDescent="0.3">
      <c r="A37" s="215"/>
      <c r="B37" s="237"/>
      <c r="C37" s="97" t="s">
        <v>59</v>
      </c>
      <c r="D37" s="27">
        <v>1</v>
      </c>
      <c r="E37" s="74" t="s">
        <v>296</v>
      </c>
      <c r="F37" s="60" t="s">
        <v>297</v>
      </c>
      <c r="G37" s="80">
        <v>2</v>
      </c>
      <c r="H37" s="66" t="s">
        <v>387</v>
      </c>
      <c r="I37" s="61" t="s">
        <v>297</v>
      </c>
      <c r="J37" s="83">
        <v>2</v>
      </c>
      <c r="K37" s="76" t="s">
        <v>586</v>
      </c>
      <c r="L37" s="76" t="s">
        <v>297</v>
      </c>
      <c r="M37" s="85"/>
      <c r="N37" s="78"/>
      <c r="O37" s="78"/>
      <c r="R37" s="86">
        <f>COUNTIF(D36:D44,"2")</f>
        <v>3</v>
      </c>
      <c r="S37" s="86">
        <f>COUNTIF(G36:G44,"2")</f>
        <v>6</v>
      </c>
      <c r="T37" s="86">
        <f>COUNTIF(J36:J44,"2")</f>
        <v>2</v>
      </c>
      <c r="U37" s="86">
        <f>COUNTIF(M36:M44,"2")</f>
        <v>0</v>
      </c>
    </row>
    <row r="38" spans="1:21" ht="40" customHeight="1" x14ac:dyDescent="0.3">
      <c r="A38" s="215"/>
      <c r="B38" s="237"/>
      <c r="C38" s="97" t="s">
        <v>60</v>
      </c>
      <c r="D38" s="27">
        <v>2</v>
      </c>
      <c r="E38" s="74" t="s">
        <v>298</v>
      </c>
      <c r="F38" s="60" t="s">
        <v>299</v>
      </c>
      <c r="G38" s="80">
        <v>2</v>
      </c>
      <c r="H38" s="66" t="s">
        <v>298</v>
      </c>
      <c r="I38" s="61" t="s">
        <v>299</v>
      </c>
      <c r="J38" s="83">
        <v>2</v>
      </c>
      <c r="K38" s="76" t="s">
        <v>587</v>
      </c>
      <c r="L38" s="76" t="s">
        <v>588</v>
      </c>
      <c r="M38" s="85"/>
      <c r="N38" s="78"/>
      <c r="O38" s="78"/>
      <c r="R38" s="86">
        <f>COUNTIF(D36:D44,"3")</f>
        <v>1</v>
      </c>
      <c r="S38" s="86">
        <f>COUNTIF(G36:G44,"3")</f>
        <v>2</v>
      </c>
      <c r="T38" s="86">
        <f>COUNTIF(J36:J44,"3")</f>
        <v>6</v>
      </c>
      <c r="U38" s="86">
        <f>COUNTIF(M36:M44,"3")</f>
        <v>0</v>
      </c>
    </row>
    <row r="39" spans="1:21" ht="40" customHeight="1" x14ac:dyDescent="0.3">
      <c r="A39" s="215"/>
      <c r="B39" s="237"/>
      <c r="C39" s="97" t="s">
        <v>61</v>
      </c>
      <c r="D39" s="27">
        <v>2</v>
      </c>
      <c r="E39" s="74" t="s">
        <v>300</v>
      </c>
      <c r="F39" s="60" t="s">
        <v>301</v>
      </c>
      <c r="G39" s="80">
        <v>2</v>
      </c>
      <c r="H39" s="66" t="s">
        <v>389</v>
      </c>
      <c r="I39" s="61" t="s">
        <v>388</v>
      </c>
      <c r="J39" s="83">
        <v>3</v>
      </c>
      <c r="K39" s="76" t="s">
        <v>589</v>
      </c>
      <c r="L39" s="76" t="s">
        <v>388</v>
      </c>
      <c r="M39" s="85"/>
      <c r="N39" s="78"/>
      <c r="O39" s="78"/>
      <c r="R39" s="86">
        <f>COUNTIF(D36:D44,"4")</f>
        <v>1</v>
      </c>
      <c r="S39" s="86">
        <f>COUNTIF(G36:G44,"4")</f>
        <v>1</v>
      </c>
      <c r="T39" s="86">
        <f>COUNTIF(J36:J44,"4")</f>
        <v>1</v>
      </c>
      <c r="U39" s="86">
        <f>COUNTIF(M36:M44,"4")</f>
        <v>0</v>
      </c>
    </row>
    <row r="40" spans="1:21" ht="40" customHeight="1" x14ac:dyDescent="0.3">
      <c r="A40" s="215"/>
      <c r="B40" s="237"/>
      <c r="C40" s="97" t="s">
        <v>62</v>
      </c>
      <c r="D40" s="27">
        <v>4</v>
      </c>
      <c r="E40" s="74" t="s">
        <v>302</v>
      </c>
      <c r="F40" s="60" t="s">
        <v>303</v>
      </c>
      <c r="G40" s="80">
        <v>4</v>
      </c>
      <c r="H40" s="66" t="s">
        <v>390</v>
      </c>
      <c r="I40" s="61" t="s">
        <v>303</v>
      </c>
      <c r="J40" s="83">
        <v>4</v>
      </c>
      <c r="K40" s="76" t="s">
        <v>590</v>
      </c>
      <c r="L40" s="76" t="s">
        <v>303</v>
      </c>
      <c r="M40" s="85"/>
      <c r="N40" s="78"/>
      <c r="O40" s="78"/>
    </row>
    <row r="41" spans="1:21" ht="40" customHeight="1" x14ac:dyDescent="0.3">
      <c r="A41" s="215"/>
      <c r="B41" s="237"/>
      <c r="C41" s="97" t="s">
        <v>63</v>
      </c>
      <c r="D41" s="27">
        <v>1</v>
      </c>
      <c r="E41" s="74" t="s">
        <v>304</v>
      </c>
      <c r="F41" s="60" t="s">
        <v>305</v>
      </c>
      <c r="G41" s="80">
        <v>2</v>
      </c>
      <c r="H41" s="66" t="s">
        <v>391</v>
      </c>
      <c r="I41" s="61" t="s">
        <v>305</v>
      </c>
      <c r="J41" s="83">
        <v>3</v>
      </c>
      <c r="K41" s="76" t="s">
        <v>591</v>
      </c>
      <c r="L41" s="76" t="s">
        <v>305</v>
      </c>
      <c r="M41" s="85"/>
      <c r="N41" s="78"/>
      <c r="O41" s="78"/>
    </row>
    <row r="42" spans="1:21" ht="40" customHeight="1" x14ac:dyDescent="0.3">
      <c r="A42" s="215"/>
      <c r="B42" s="237"/>
      <c r="C42" s="97" t="s">
        <v>64</v>
      </c>
      <c r="D42" s="27">
        <v>1</v>
      </c>
      <c r="E42" s="74" t="s">
        <v>306</v>
      </c>
      <c r="F42" s="60" t="s">
        <v>307</v>
      </c>
      <c r="G42" s="80">
        <v>2</v>
      </c>
      <c r="H42" s="66" t="s">
        <v>393</v>
      </c>
      <c r="I42" s="61" t="s">
        <v>392</v>
      </c>
      <c r="J42" s="83">
        <v>3</v>
      </c>
      <c r="K42" s="76" t="s">
        <v>592</v>
      </c>
      <c r="L42" s="76" t="s">
        <v>392</v>
      </c>
      <c r="M42" s="85"/>
      <c r="N42" s="78"/>
      <c r="O42" s="78"/>
    </row>
    <row r="43" spans="1:21" ht="40" customHeight="1" x14ac:dyDescent="0.3">
      <c r="A43" s="215"/>
      <c r="B43" s="237"/>
      <c r="C43" s="97" t="s">
        <v>65</v>
      </c>
      <c r="D43" s="27">
        <v>2</v>
      </c>
      <c r="E43" s="74" t="s">
        <v>308</v>
      </c>
      <c r="F43" s="60" t="s">
        <v>309</v>
      </c>
      <c r="G43" s="80">
        <v>3</v>
      </c>
      <c r="H43" s="66" t="s">
        <v>394</v>
      </c>
      <c r="I43" s="61" t="s">
        <v>309</v>
      </c>
      <c r="J43" s="83">
        <v>3</v>
      </c>
      <c r="K43" s="76" t="s">
        <v>593</v>
      </c>
      <c r="L43" s="76" t="s">
        <v>309</v>
      </c>
      <c r="M43" s="85"/>
      <c r="N43" s="78"/>
      <c r="O43" s="78"/>
    </row>
    <row r="44" spans="1:21" ht="40" customHeight="1" x14ac:dyDescent="0.3">
      <c r="A44" s="215"/>
      <c r="B44" s="238"/>
      <c r="C44" s="97" t="s">
        <v>66</v>
      </c>
      <c r="D44" s="27">
        <v>1</v>
      </c>
      <c r="E44" s="74" t="s">
        <v>310</v>
      </c>
      <c r="F44" s="60" t="s">
        <v>311</v>
      </c>
      <c r="G44" s="80">
        <v>2</v>
      </c>
      <c r="H44" s="66" t="s">
        <v>395</v>
      </c>
      <c r="I44" s="61" t="s">
        <v>311</v>
      </c>
      <c r="J44" s="83">
        <v>3</v>
      </c>
      <c r="K44" s="76" t="s">
        <v>594</v>
      </c>
      <c r="L44" s="76" t="s">
        <v>311</v>
      </c>
      <c r="M44" s="85"/>
      <c r="N44" s="78"/>
      <c r="O44" s="78"/>
    </row>
    <row r="45" spans="1:21" ht="6.75" customHeight="1" x14ac:dyDescent="0.3">
      <c r="B45" s="225"/>
      <c r="C45" s="226"/>
      <c r="D45" s="226"/>
      <c r="E45" s="226"/>
      <c r="F45" s="226"/>
      <c r="G45" s="226"/>
      <c r="H45" s="226"/>
      <c r="I45" s="226"/>
      <c r="J45" s="226"/>
      <c r="K45" s="227"/>
      <c r="L45" s="99"/>
      <c r="M45" s="100"/>
      <c r="N45" s="99"/>
      <c r="O45" s="99"/>
    </row>
    <row r="46" spans="1:21" ht="17.5" x14ac:dyDescent="0.3">
      <c r="A46" s="215"/>
      <c r="B46" s="236"/>
      <c r="C46" s="101" t="s">
        <v>67</v>
      </c>
      <c r="D46" s="102"/>
      <c r="E46" s="102"/>
      <c r="F46" s="102"/>
      <c r="G46" s="102"/>
      <c r="H46" s="102"/>
      <c r="I46" s="102"/>
      <c r="J46" s="102"/>
      <c r="K46" s="103"/>
      <c r="L46" s="104"/>
      <c r="M46" s="102"/>
      <c r="N46" s="103"/>
      <c r="O46" s="104"/>
    </row>
    <row r="47" spans="1:21" ht="40" customHeight="1" x14ac:dyDescent="0.3">
      <c r="A47" s="215"/>
      <c r="B47" s="237"/>
      <c r="C47" s="105" t="s">
        <v>68</v>
      </c>
      <c r="D47" s="27">
        <v>2</v>
      </c>
      <c r="E47" s="30" t="s">
        <v>312</v>
      </c>
      <c r="F47" s="30" t="s">
        <v>313</v>
      </c>
      <c r="G47" s="28">
        <v>3</v>
      </c>
      <c r="H47" s="32" t="s">
        <v>396</v>
      </c>
      <c r="I47" s="32" t="s">
        <v>313</v>
      </c>
      <c r="J47" s="29">
        <v>3</v>
      </c>
      <c r="K47" s="34" t="s">
        <v>595</v>
      </c>
      <c r="L47" s="35" t="s">
        <v>313</v>
      </c>
      <c r="M47" s="52"/>
      <c r="N47" s="50"/>
      <c r="O47" s="51"/>
      <c r="R47" s="86">
        <f>COUNTIF(D47:D50,"1")</f>
        <v>3</v>
      </c>
      <c r="S47" s="86">
        <f>COUNTIF(G47:G50,"1")</f>
        <v>0</v>
      </c>
      <c r="T47" s="86">
        <f>COUNTIF(J47:J50,"1")</f>
        <v>0</v>
      </c>
      <c r="U47" s="86">
        <f>COUNTIF(M47:M50,"1")</f>
        <v>0</v>
      </c>
    </row>
    <row r="48" spans="1:21" ht="40" customHeight="1" x14ac:dyDescent="0.3">
      <c r="A48" s="215"/>
      <c r="B48" s="237"/>
      <c r="C48" s="97" t="s">
        <v>69</v>
      </c>
      <c r="D48" s="27">
        <v>1</v>
      </c>
      <c r="E48" s="31" t="s">
        <v>314</v>
      </c>
      <c r="F48" s="30" t="s">
        <v>315</v>
      </c>
      <c r="G48" s="28">
        <v>2</v>
      </c>
      <c r="H48" s="33" t="s">
        <v>397</v>
      </c>
      <c r="I48" s="32" t="s">
        <v>315</v>
      </c>
      <c r="J48" s="29">
        <v>3</v>
      </c>
      <c r="K48" s="35" t="s">
        <v>596</v>
      </c>
      <c r="L48" s="35" t="s">
        <v>315</v>
      </c>
      <c r="M48" s="52"/>
      <c r="N48" s="51"/>
      <c r="O48" s="51"/>
      <c r="R48" s="86">
        <f>COUNTIF(D47:D50,"2")</f>
        <v>1</v>
      </c>
      <c r="S48" s="86">
        <f>COUNTIF(G47:G50,"2")</f>
        <v>3</v>
      </c>
      <c r="T48" s="86">
        <f>COUNTIF(J47:J50,"2")</f>
        <v>0</v>
      </c>
      <c r="U48" s="86">
        <f>COUNTIF(M47:M50,"2")</f>
        <v>0</v>
      </c>
    </row>
    <row r="49" spans="1:21" ht="40" customHeight="1" x14ac:dyDescent="0.3">
      <c r="A49" s="215"/>
      <c r="B49" s="237"/>
      <c r="C49" s="97" t="s">
        <v>70</v>
      </c>
      <c r="D49" s="27">
        <v>1</v>
      </c>
      <c r="E49" s="31" t="s">
        <v>316</v>
      </c>
      <c r="F49" s="30" t="s">
        <v>317</v>
      </c>
      <c r="G49" s="28">
        <v>2</v>
      </c>
      <c r="H49" s="33" t="s">
        <v>398</v>
      </c>
      <c r="I49" s="32" t="s">
        <v>399</v>
      </c>
      <c r="J49" s="29">
        <v>3</v>
      </c>
      <c r="K49" s="35" t="s">
        <v>597</v>
      </c>
      <c r="L49" s="35" t="s">
        <v>399</v>
      </c>
      <c r="M49" s="52"/>
      <c r="N49" s="51"/>
      <c r="O49" s="51"/>
      <c r="R49" s="86">
        <f>COUNTIF(D47:D50,"3")</f>
        <v>0</v>
      </c>
      <c r="S49" s="86">
        <f>COUNTIF(G47:G50,"3")</f>
        <v>1</v>
      </c>
      <c r="T49" s="86">
        <f>COUNTIF(J47:J50,"3")</f>
        <v>4</v>
      </c>
      <c r="U49" s="86">
        <f>COUNTIF(M47:M50,"3")</f>
        <v>0</v>
      </c>
    </row>
    <row r="50" spans="1:21" ht="40" customHeight="1" x14ac:dyDescent="0.3">
      <c r="A50" s="215"/>
      <c r="B50" s="238"/>
      <c r="C50" s="97" t="s">
        <v>71</v>
      </c>
      <c r="D50" s="27">
        <v>1</v>
      </c>
      <c r="E50" s="31" t="s">
        <v>318</v>
      </c>
      <c r="F50" s="30" t="s">
        <v>319</v>
      </c>
      <c r="G50" s="28">
        <v>2</v>
      </c>
      <c r="H50" s="33" t="s">
        <v>400</v>
      </c>
      <c r="I50" s="32" t="s">
        <v>319</v>
      </c>
      <c r="J50" s="29">
        <v>3</v>
      </c>
      <c r="K50" s="35" t="s">
        <v>598</v>
      </c>
      <c r="L50" s="35" t="s">
        <v>319</v>
      </c>
      <c r="M50" s="52"/>
      <c r="N50" s="51"/>
      <c r="O50" s="51"/>
      <c r="R50" s="86">
        <f>COUNTIF(D47:D50,"4")</f>
        <v>0</v>
      </c>
      <c r="S50" s="86">
        <f>COUNTIF(G47:G50,"4")</f>
        <v>0</v>
      </c>
      <c r="T50" s="86">
        <f>COUNTIF(J47:J50,"4")</f>
        <v>0</v>
      </c>
      <c r="U50" s="86">
        <f>COUNTIF(M47:M50,"4")</f>
        <v>0</v>
      </c>
    </row>
    <row r="51" spans="1:21" ht="8.25" customHeight="1" x14ac:dyDescent="0.3">
      <c r="B51" s="225"/>
      <c r="C51" s="226"/>
      <c r="D51" s="226"/>
      <c r="E51" s="226"/>
      <c r="F51" s="226"/>
      <c r="G51" s="226"/>
      <c r="H51" s="226"/>
      <c r="I51" s="226"/>
      <c r="J51" s="226"/>
      <c r="K51" s="227"/>
      <c r="L51" s="99"/>
      <c r="M51" s="100"/>
      <c r="N51" s="99"/>
      <c r="O51" s="99"/>
    </row>
    <row r="52" spans="1:21" ht="24" customHeight="1" x14ac:dyDescent="0.3">
      <c r="B52" s="255" t="s">
        <v>26</v>
      </c>
      <c r="C52" s="256"/>
      <c r="D52" s="247">
        <v>2023</v>
      </c>
      <c r="E52" s="248"/>
      <c r="F52" s="249"/>
      <c r="G52" s="230">
        <v>2024</v>
      </c>
      <c r="H52" s="231"/>
      <c r="I52" s="232"/>
      <c r="J52" s="233">
        <v>2025</v>
      </c>
      <c r="K52" s="234"/>
      <c r="L52" s="235"/>
      <c r="M52" s="278">
        <v>2018</v>
      </c>
      <c r="N52" s="279"/>
      <c r="O52" s="280"/>
    </row>
    <row r="53" spans="1:21" ht="33" customHeight="1" x14ac:dyDescent="0.3">
      <c r="B53" s="257"/>
      <c r="C53" s="258"/>
      <c r="D53" s="111" t="s">
        <v>34</v>
      </c>
      <c r="E53" s="112" t="s">
        <v>122</v>
      </c>
      <c r="F53" s="112" t="s">
        <v>125</v>
      </c>
      <c r="G53" s="111" t="s">
        <v>34</v>
      </c>
      <c r="H53" s="112" t="s">
        <v>122</v>
      </c>
      <c r="I53" s="112" t="s">
        <v>125</v>
      </c>
      <c r="J53" s="111" t="s">
        <v>34</v>
      </c>
      <c r="K53" s="112" t="s">
        <v>122</v>
      </c>
      <c r="L53" s="113" t="s">
        <v>125</v>
      </c>
      <c r="M53" s="111"/>
      <c r="N53" s="112"/>
      <c r="O53" s="113"/>
    </row>
    <row r="54" spans="1:21" ht="17.5" x14ac:dyDescent="0.3">
      <c r="A54" s="215"/>
      <c r="B54" s="114"/>
      <c r="C54" s="259" t="s">
        <v>74</v>
      </c>
      <c r="D54" s="242"/>
      <c r="E54" s="242"/>
      <c r="F54" s="242"/>
      <c r="G54" s="242"/>
      <c r="H54" s="242"/>
      <c r="I54" s="242"/>
      <c r="J54" s="242"/>
      <c r="K54" s="242"/>
      <c r="L54" s="115"/>
      <c r="M54" s="116"/>
      <c r="N54" s="116"/>
      <c r="O54" s="115"/>
    </row>
    <row r="55" spans="1:21" ht="30" customHeight="1" x14ac:dyDescent="0.3">
      <c r="A55" s="215"/>
      <c r="B55" s="117"/>
      <c r="C55" s="105" t="s">
        <v>75</v>
      </c>
      <c r="D55" s="27">
        <v>3</v>
      </c>
      <c r="E55" s="60" t="s">
        <v>320</v>
      </c>
      <c r="F55" s="60" t="s">
        <v>321</v>
      </c>
      <c r="G55" s="80">
        <v>3</v>
      </c>
      <c r="H55" s="61" t="s">
        <v>488</v>
      </c>
      <c r="I55" s="61" t="s">
        <v>469</v>
      </c>
      <c r="J55" s="83">
        <v>3</v>
      </c>
      <c r="K55" s="75" t="s">
        <v>488</v>
      </c>
      <c r="L55" s="76" t="s">
        <v>469</v>
      </c>
      <c r="M55" s="85"/>
      <c r="N55" s="77"/>
      <c r="O55" s="78"/>
      <c r="R55" s="86">
        <f>COUNTIF(D55:D59,"1")</f>
        <v>0</v>
      </c>
      <c r="S55" s="86">
        <f>COUNTIF(G55:G59,"1")</f>
        <v>0</v>
      </c>
      <c r="T55" s="86">
        <f>COUNTIF(J55:J59,"1")</f>
        <v>0</v>
      </c>
      <c r="U55" s="86">
        <f>COUNTIF(M55:M59,"1")</f>
        <v>0</v>
      </c>
    </row>
    <row r="56" spans="1:21" ht="30" customHeight="1" x14ac:dyDescent="0.3">
      <c r="A56" s="215"/>
      <c r="B56" s="117"/>
      <c r="C56" s="97" t="s">
        <v>76</v>
      </c>
      <c r="D56" s="27">
        <v>3</v>
      </c>
      <c r="E56" s="74" t="s">
        <v>322</v>
      </c>
      <c r="F56" s="60" t="s">
        <v>323</v>
      </c>
      <c r="G56" s="80">
        <v>3</v>
      </c>
      <c r="H56" s="66" t="s">
        <v>489</v>
      </c>
      <c r="I56" s="61" t="s">
        <v>470</v>
      </c>
      <c r="J56" s="83">
        <v>4</v>
      </c>
      <c r="K56" s="76" t="s">
        <v>489</v>
      </c>
      <c r="L56" s="76" t="s">
        <v>470</v>
      </c>
      <c r="M56" s="85"/>
      <c r="N56" s="78"/>
      <c r="O56" s="78"/>
      <c r="R56" s="86">
        <f>COUNTIF(D55:D59,"2")</f>
        <v>0</v>
      </c>
      <c r="S56" s="86">
        <f>COUNTIF(G55:G59,"2")</f>
        <v>1</v>
      </c>
      <c r="T56" s="86">
        <f>COUNTIF(J55:J59,"2")</f>
        <v>0</v>
      </c>
      <c r="U56" s="86">
        <f>COUNTIF(M55:M59,"2")</f>
        <v>0</v>
      </c>
    </row>
    <row r="57" spans="1:21" ht="30" customHeight="1" x14ac:dyDescent="0.3">
      <c r="A57" s="215"/>
      <c r="B57" s="117"/>
      <c r="C57" s="97" t="s">
        <v>77</v>
      </c>
      <c r="D57" s="27">
        <v>3</v>
      </c>
      <c r="E57" s="74" t="s">
        <v>324</v>
      </c>
      <c r="F57" s="60" t="s">
        <v>325</v>
      </c>
      <c r="G57" s="80">
        <v>2</v>
      </c>
      <c r="H57" s="66" t="s">
        <v>490</v>
      </c>
      <c r="I57" s="61" t="s">
        <v>471</v>
      </c>
      <c r="J57" s="83">
        <v>3</v>
      </c>
      <c r="K57" s="76" t="s">
        <v>544</v>
      </c>
      <c r="L57" s="76" t="s">
        <v>471</v>
      </c>
      <c r="M57" s="85"/>
      <c r="N57" s="78"/>
      <c r="O57" s="78"/>
      <c r="R57" s="86">
        <f>COUNTIF(D55:D59,"3")</f>
        <v>5</v>
      </c>
      <c r="S57" s="86">
        <f>COUNTIF(G55:G59,"3")</f>
        <v>4</v>
      </c>
      <c r="T57" s="86">
        <f>COUNTIF(J55:J59,"3")</f>
        <v>4</v>
      </c>
      <c r="U57" s="86">
        <f>COUNTIF(M55:M59,"3")</f>
        <v>0</v>
      </c>
    </row>
    <row r="58" spans="1:21" ht="30" customHeight="1" x14ac:dyDescent="0.3">
      <c r="A58" s="215"/>
      <c r="B58" s="117"/>
      <c r="C58" s="97" t="s">
        <v>78</v>
      </c>
      <c r="D58" s="27">
        <v>3</v>
      </c>
      <c r="E58" s="74" t="s">
        <v>326</v>
      </c>
      <c r="F58" s="60" t="s">
        <v>327</v>
      </c>
      <c r="G58" s="80">
        <v>3</v>
      </c>
      <c r="H58" s="66" t="s">
        <v>491</v>
      </c>
      <c r="I58" s="61" t="s">
        <v>472</v>
      </c>
      <c r="J58" s="83">
        <v>3</v>
      </c>
      <c r="K58" s="76" t="s">
        <v>491</v>
      </c>
      <c r="L58" s="76" t="s">
        <v>545</v>
      </c>
      <c r="M58" s="85"/>
      <c r="N58" s="78"/>
      <c r="O58" s="78"/>
      <c r="R58" s="86">
        <f>COUNTIF(D55:D59,"4")</f>
        <v>0</v>
      </c>
      <c r="S58" s="86">
        <f>COUNTIF(G55:G59,"4")</f>
        <v>0</v>
      </c>
      <c r="T58" s="86">
        <f>COUNTIF(J55:J59,"4")</f>
        <v>1</v>
      </c>
      <c r="U58" s="86">
        <f>COUNTIF(M55:M59,"4")</f>
        <v>0</v>
      </c>
    </row>
    <row r="59" spans="1:21" ht="30" customHeight="1" x14ac:dyDescent="0.3">
      <c r="A59" s="215"/>
      <c r="B59" s="118"/>
      <c r="C59" s="97" t="s">
        <v>79</v>
      </c>
      <c r="D59" s="27">
        <v>3</v>
      </c>
      <c r="E59" s="74" t="s">
        <v>328</v>
      </c>
      <c r="F59" s="60" t="s">
        <v>417</v>
      </c>
      <c r="G59" s="80">
        <v>3</v>
      </c>
      <c r="H59" s="66" t="s">
        <v>492</v>
      </c>
      <c r="I59" s="61" t="s">
        <v>473</v>
      </c>
      <c r="J59" s="83">
        <v>3</v>
      </c>
      <c r="K59" s="76" t="s">
        <v>546</v>
      </c>
      <c r="L59" s="76" t="s">
        <v>473</v>
      </c>
      <c r="M59" s="85"/>
      <c r="N59" s="78"/>
      <c r="O59" s="78"/>
    </row>
    <row r="60" spans="1:21" ht="6.75" customHeight="1" x14ac:dyDescent="0.3">
      <c r="B60" s="240"/>
      <c r="C60" s="241"/>
      <c r="D60" s="119"/>
      <c r="E60" s="120"/>
      <c r="F60" s="120"/>
      <c r="G60" s="119"/>
      <c r="H60" s="120"/>
      <c r="I60" s="120"/>
      <c r="J60" s="119"/>
      <c r="K60" s="120"/>
      <c r="M60" s="119"/>
      <c r="N60" s="120"/>
    </row>
    <row r="61" spans="1:21" ht="17.5" x14ac:dyDescent="0.3">
      <c r="A61" s="215"/>
      <c r="B61" s="114"/>
      <c r="C61" s="259" t="s">
        <v>80</v>
      </c>
      <c r="D61" s="242"/>
      <c r="E61" s="242"/>
      <c r="F61" s="242"/>
      <c r="G61" s="242"/>
      <c r="H61" s="242"/>
      <c r="I61" s="242"/>
      <c r="J61" s="242"/>
      <c r="K61" s="243"/>
      <c r="L61" s="116"/>
      <c r="M61" s="116"/>
      <c r="N61" s="116"/>
      <c r="O61" s="116"/>
    </row>
    <row r="62" spans="1:21" ht="30" customHeight="1" x14ac:dyDescent="0.3">
      <c r="A62" s="215"/>
      <c r="B62" s="122"/>
      <c r="C62" s="96" t="s">
        <v>81</v>
      </c>
      <c r="D62" s="27">
        <v>3</v>
      </c>
      <c r="E62" s="60" t="s">
        <v>329</v>
      </c>
      <c r="F62" s="60" t="s">
        <v>330</v>
      </c>
      <c r="G62" s="80">
        <v>3</v>
      </c>
      <c r="H62" s="61" t="s">
        <v>493</v>
      </c>
      <c r="I62" s="61" t="s">
        <v>474</v>
      </c>
      <c r="J62" s="83">
        <v>3</v>
      </c>
      <c r="K62" s="76" t="s">
        <v>493</v>
      </c>
      <c r="L62" s="76" t="s">
        <v>474</v>
      </c>
      <c r="M62" s="85"/>
      <c r="N62" s="78"/>
      <c r="O62" s="78"/>
      <c r="R62" s="86">
        <f>COUNTIF(D62:D65,"1")</f>
        <v>0</v>
      </c>
      <c r="S62" s="86">
        <f>COUNTIF(G62:G65,"1")</f>
        <v>0</v>
      </c>
      <c r="T62" s="86">
        <f>COUNTIF(J62:J65,"1")</f>
        <v>0</v>
      </c>
      <c r="U62" s="86">
        <f>COUNTIF(M62:M65,"1")</f>
        <v>0</v>
      </c>
    </row>
    <row r="63" spans="1:21" ht="30" customHeight="1" x14ac:dyDescent="0.3">
      <c r="A63" s="215"/>
      <c r="B63" s="117"/>
      <c r="C63" s="97" t="s">
        <v>82</v>
      </c>
      <c r="D63" s="27">
        <v>4</v>
      </c>
      <c r="E63" s="74" t="s">
        <v>331</v>
      </c>
      <c r="F63" s="60" t="s">
        <v>332</v>
      </c>
      <c r="G63" s="80">
        <v>2</v>
      </c>
      <c r="H63" s="66" t="s">
        <v>494</v>
      </c>
      <c r="I63" s="61" t="s">
        <v>475</v>
      </c>
      <c r="J63" s="83">
        <v>3</v>
      </c>
      <c r="K63" s="76" t="s">
        <v>494</v>
      </c>
      <c r="L63" s="76" t="s">
        <v>547</v>
      </c>
      <c r="M63" s="85"/>
      <c r="N63" s="78"/>
      <c r="O63" s="78"/>
      <c r="R63" s="86">
        <f>COUNTIF(D62:D65,"2")</f>
        <v>0</v>
      </c>
      <c r="S63" s="86">
        <f>COUNTIF(G62:G65,"2")</f>
        <v>1</v>
      </c>
      <c r="T63" s="86">
        <f>COUNTIF(J62:J65,"2")</f>
        <v>0</v>
      </c>
      <c r="U63" s="86">
        <f>COUNTIF(M62:M65,"2")</f>
        <v>0</v>
      </c>
    </row>
    <row r="64" spans="1:21" ht="30" customHeight="1" x14ac:dyDescent="0.3">
      <c r="A64" s="215"/>
      <c r="B64" s="117"/>
      <c r="C64" s="97" t="s">
        <v>83</v>
      </c>
      <c r="D64" s="27">
        <v>3</v>
      </c>
      <c r="E64" s="74" t="s">
        <v>333</v>
      </c>
      <c r="F64" s="60" t="s">
        <v>334</v>
      </c>
      <c r="G64" s="80">
        <v>3</v>
      </c>
      <c r="H64" s="66" t="s">
        <v>495</v>
      </c>
      <c r="I64" s="61" t="s">
        <v>476</v>
      </c>
      <c r="J64" s="83">
        <v>3</v>
      </c>
      <c r="K64" s="76" t="s">
        <v>495</v>
      </c>
      <c r="L64" s="76" t="s">
        <v>548</v>
      </c>
      <c r="M64" s="85"/>
      <c r="N64" s="78"/>
      <c r="O64" s="78"/>
      <c r="R64" s="86">
        <f>COUNTIF(D62:D65,"3")</f>
        <v>3</v>
      </c>
      <c r="S64" s="86">
        <f>COUNTIF(G62:G65,"3")</f>
        <v>2</v>
      </c>
      <c r="T64" s="86">
        <f>COUNTIF(J62:J65,"3")</f>
        <v>3</v>
      </c>
      <c r="U64" s="86">
        <f>COUNTIF(M62:M65,"3")</f>
        <v>0</v>
      </c>
    </row>
    <row r="65" spans="1:21" ht="30" customHeight="1" x14ac:dyDescent="0.3">
      <c r="A65" s="215"/>
      <c r="B65" s="118"/>
      <c r="C65" s="97" t="s">
        <v>84</v>
      </c>
      <c r="D65" s="27">
        <v>3</v>
      </c>
      <c r="E65" s="74" t="s">
        <v>335</v>
      </c>
      <c r="F65" s="60" t="s">
        <v>336</v>
      </c>
      <c r="G65" s="80">
        <v>4</v>
      </c>
      <c r="H65" s="66" t="s">
        <v>496</v>
      </c>
      <c r="I65" s="61" t="s">
        <v>477</v>
      </c>
      <c r="J65" s="83">
        <v>4</v>
      </c>
      <c r="K65" s="76" t="s">
        <v>549</v>
      </c>
      <c r="L65" s="76" t="s">
        <v>477</v>
      </c>
      <c r="M65" s="85"/>
      <c r="N65" s="78"/>
      <c r="O65" s="78"/>
      <c r="R65" s="86">
        <f>COUNTIF(D62:D65,"4")</f>
        <v>1</v>
      </c>
      <c r="S65" s="86">
        <f>COUNTIF(G62:G65,"4")</f>
        <v>1</v>
      </c>
      <c r="T65" s="86">
        <f>COUNTIF(J62:J65,"4")</f>
        <v>1</v>
      </c>
      <c r="U65" s="86">
        <f>COUNTIF(M62:M65,"4")</f>
        <v>0</v>
      </c>
    </row>
    <row r="66" spans="1:21" ht="9" customHeight="1" x14ac:dyDescent="0.3">
      <c r="B66" s="252"/>
      <c r="C66" s="253"/>
      <c r="D66" s="253"/>
      <c r="E66" s="253"/>
      <c r="F66" s="253"/>
      <c r="G66" s="253"/>
      <c r="H66" s="253"/>
      <c r="I66" s="253"/>
      <c r="J66" s="253"/>
      <c r="K66" s="254"/>
      <c r="L66" s="99"/>
      <c r="M66" s="100"/>
      <c r="N66" s="99"/>
      <c r="O66" s="99"/>
    </row>
    <row r="67" spans="1:21" ht="17.5" x14ac:dyDescent="0.3">
      <c r="A67" s="215"/>
      <c r="B67" s="114"/>
      <c r="C67" s="259" t="s">
        <v>167</v>
      </c>
      <c r="D67" s="242"/>
      <c r="E67" s="242"/>
      <c r="F67" s="242"/>
      <c r="G67" s="242"/>
      <c r="H67" s="242"/>
      <c r="I67" s="242"/>
      <c r="J67" s="242"/>
      <c r="K67" s="243"/>
      <c r="L67" s="123"/>
      <c r="M67" s="123"/>
      <c r="N67" s="123"/>
      <c r="O67" s="123"/>
    </row>
    <row r="68" spans="1:21" ht="30" customHeight="1" x14ac:dyDescent="0.3">
      <c r="A68" s="215"/>
      <c r="B68" s="117"/>
      <c r="C68" s="105" t="s">
        <v>85</v>
      </c>
      <c r="D68" s="27">
        <v>3</v>
      </c>
      <c r="E68" s="69" t="s">
        <v>337</v>
      </c>
      <c r="F68" s="60" t="s">
        <v>338</v>
      </c>
      <c r="G68" s="80">
        <v>3</v>
      </c>
      <c r="H68" s="61" t="s">
        <v>497</v>
      </c>
      <c r="I68" s="61" t="s">
        <v>478</v>
      </c>
      <c r="J68" s="83">
        <v>3</v>
      </c>
      <c r="K68" s="76" t="s">
        <v>497</v>
      </c>
      <c r="L68" s="76" t="s">
        <v>550</v>
      </c>
      <c r="M68" s="85"/>
      <c r="N68" s="78"/>
      <c r="O68" s="78"/>
      <c r="R68" s="86">
        <f>COUNTIF(D68:D71,"1")</f>
        <v>0</v>
      </c>
      <c r="S68" s="86">
        <f>COUNTIF(G68:G71,"1")</f>
        <v>0</v>
      </c>
      <c r="T68" s="86">
        <f>COUNTIF(J68:J71,"1")</f>
        <v>0</v>
      </c>
      <c r="U68" s="86">
        <f>COUNTIF(M68:M71,"1")</f>
        <v>0</v>
      </c>
    </row>
    <row r="69" spans="1:21" ht="30" customHeight="1" x14ac:dyDescent="0.3">
      <c r="A69" s="215"/>
      <c r="B69" s="117"/>
      <c r="C69" s="97" t="s">
        <v>86</v>
      </c>
      <c r="D69" s="27">
        <v>3</v>
      </c>
      <c r="E69" s="81" t="s">
        <v>339</v>
      </c>
      <c r="F69" s="60" t="s">
        <v>340</v>
      </c>
      <c r="G69" s="80">
        <v>3</v>
      </c>
      <c r="H69" s="66" t="s">
        <v>498</v>
      </c>
      <c r="I69" s="61" t="s">
        <v>479</v>
      </c>
      <c r="J69" s="83">
        <v>3</v>
      </c>
      <c r="K69" s="76" t="s">
        <v>498</v>
      </c>
      <c r="L69" s="76" t="s">
        <v>479</v>
      </c>
      <c r="M69" s="85"/>
      <c r="N69" s="78"/>
      <c r="O69" s="78"/>
      <c r="R69" s="86">
        <f>COUNTIF(D68:D71,"2")</f>
        <v>0</v>
      </c>
      <c r="S69" s="86">
        <f>COUNTIF(G68:G71,"2")</f>
        <v>1</v>
      </c>
      <c r="T69" s="86">
        <f>COUNTIF(J68:J71,"2")</f>
        <v>0</v>
      </c>
      <c r="U69" s="86">
        <f>COUNTIF(M68:M71,"2")</f>
        <v>0</v>
      </c>
    </row>
    <row r="70" spans="1:21" ht="30" customHeight="1" x14ac:dyDescent="0.3">
      <c r="A70" s="215"/>
      <c r="B70" s="117"/>
      <c r="C70" s="97" t="s">
        <v>87</v>
      </c>
      <c r="D70" s="27">
        <v>3</v>
      </c>
      <c r="E70" s="81" t="s">
        <v>341</v>
      </c>
      <c r="F70" s="60" t="s">
        <v>342</v>
      </c>
      <c r="G70" s="80">
        <v>2</v>
      </c>
      <c r="H70" s="66" t="s">
        <v>499</v>
      </c>
      <c r="I70" s="61" t="s">
        <v>480</v>
      </c>
      <c r="J70" s="83">
        <v>3</v>
      </c>
      <c r="K70" s="76" t="s">
        <v>499</v>
      </c>
      <c r="L70" s="76" t="s">
        <v>480</v>
      </c>
      <c r="M70" s="85"/>
      <c r="N70" s="78"/>
      <c r="O70" s="78"/>
      <c r="R70" s="86">
        <f>COUNTIF(D68:D71,"3")</f>
        <v>4</v>
      </c>
      <c r="S70" s="86">
        <f>COUNTIF(G68:G71,"3")</f>
        <v>3</v>
      </c>
      <c r="T70" s="86">
        <f>COUNTIF(J68:J71,"3")</f>
        <v>3</v>
      </c>
      <c r="U70" s="86">
        <f>COUNTIF(M68:M71,"3")</f>
        <v>0</v>
      </c>
    </row>
    <row r="71" spans="1:21" ht="30" customHeight="1" x14ac:dyDescent="0.3">
      <c r="A71" s="215"/>
      <c r="B71" s="118"/>
      <c r="C71" s="97" t="s">
        <v>88</v>
      </c>
      <c r="D71" s="27">
        <v>3</v>
      </c>
      <c r="E71" s="81" t="s">
        <v>343</v>
      </c>
      <c r="F71" s="60" t="s">
        <v>344</v>
      </c>
      <c r="G71" s="80">
        <v>3</v>
      </c>
      <c r="H71" s="66" t="s">
        <v>500</v>
      </c>
      <c r="I71" s="61" t="s">
        <v>481</v>
      </c>
      <c r="J71" s="83">
        <v>4</v>
      </c>
      <c r="K71" s="76" t="s">
        <v>500</v>
      </c>
      <c r="L71" s="76" t="s">
        <v>551</v>
      </c>
      <c r="M71" s="85"/>
      <c r="N71" s="78"/>
      <c r="O71" s="78"/>
      <c r="R71" s="86">
        <f>COUNTIF(D68:D71,"4")</f>
        <v>0</v>
      </c>
      <c r="S71" s="86">
        <f>COUNTIF(G68:G71,"4")</f>
        <v>0</v>
      </c>
      <c r="T71" s="86">
        <f>COUNTIF(J68:J71,"4")</f>
        <v>1</v>
      </c>
      <c r="U71" s="86">
        <f>COUNTIF(M68:M71,"4")</f>
        <v>0</v>
      </c>
    </row>
    <row r="72" spans="1:21" ht="8.25" customHeight="1" x14ac:dyDescent="0.3">
      <c r="B72" s="252"/>
      <c r="C72" s="253"/>
      <c r="D72" s="253"/>
      <c r="E72" s="253"/>
      <c r="F72" s="253"/>
      <c r="G72" s="253"/>
      <c r="H72" s="253"/>
      <c r="I72" s="253"/>
      <c r="J72" s="253"/>
      <c r="K72" s="254"/>
      <c r="L72" s="99"/>
      <c r="M72" s="100"/>
      <c r="N72" s="99"/>
      <c r="O72" s="99"/>
    </row>
    <row r="73" spans="1:21" ht="17.5" x14ac:dyDescent="0.3">
      <c r="A73" s="215"/>
      <c r="B73" s="114"/>
      <c r="C73" s="259" t="s">
        <v>89</v>
      </c>
      <c r="D73" s="242"/>
      <c r="E73" s="242"/>
      <c r="F73" s="242"/>
      <c r="G73" s="242"/>
      <c r="H73" s="242"/>
      <c r="I73" s="242"/>
      <c r="J73" s="242"/>
      <c r="K73" s="243"/>
      <c r="L73" s="116"/>
      <c r="M73" s="116"/>
      <c r="N73" s="116"/>
      <c r="O73" s="116"/>
    </row>
    <row r="74" spans="1:21" ht="30" customHeight="1" x14ac:dyDescent="0.3">
      <c r="A74" s="215"/>
      <c r="B74" s="117"/>
      <c r="C74" s="105" t="s">
        <v>90</v>
      </c>
      <c r="D74" s="27">
        <v>3</v>
      </c>
      <c r="E74" s="60" t="s">
        <v>345</v>
      </c>
      <c r="F74" s="60" t="s">
        <v>346</v>
      </c>
      <c r="G74" s="80">
        <v>2</v>
      </c>
      <c r="H74" s="61" t="s">
        <v>501</v>
      </c>
      <c r="I74" s="61" t="s">
        <v>482</v>
      </c>
      <c r="J74" s="83">
        <v>3</v>
      </c>
      <c r="K74" s="76" t="s">
        <v>501</v>
      </c>
      <c r="L74" s="76" t="s">
        <v>552</v>
      </c>
      <c r="M74" s="85"/>
      <c r="N74" s="78"/>
      <c r="O74" s="78"/>
      <c r="R74" s="86">
        <f>COUNTIF(D74:D79,"1")</f>
        <v>0</v>
      </c>
      <c r="S74" s="86">
        <f>COUNTIF(G74:G79,"1")</f>
        <v>0</v>
      </c>
      <c r="T74" s="86">
        <f>COUNTIF(J74:J79,"1")</f>
        <v>0</v>
      </c>
      <c r="U74" s="86">
        <f>COUNTIF(M74:M79,"1")</f>
        <v>0</v>
      </c>
    </row>
    <row r="75" spans="1:21" ht="30" customHeight="1" x14ac:dyDescent="0.3">
      <c r="A75" s="215"/>
      <c r="B75" s="117"/>
      <c r="C75" s="97" t="s">
        <v>91</v>
      </c>
      <c r="D75" s="27">
        <v>3</v>
      </c>
      <c r="E75" s="74" t="s">
        <v>502</v>
      </c>
      <c r="F75" s="60" t="s">
        <v>347</v>
      </c>
      <c r="G75" s="80">
        <v>2</v>
      </c>
      <c r="H75" s="66" t="s">
        <v>503</v>
      </c>
      <c r="I75" s="61" t="s">
        <v>483</v>
      </c>
      <c r="J75" s="83">
        <v>2</v>
      </c>
      <c r="K75" s="76" t="s">
        <v>553</v>
      </c>
      <c r="L75" s="76" t="s">
        <v>483</v>
      </c>
      <c r="M75" s="85"/>
      <c r="N75" s="78"/>
      <c r="O75" s="78"/>
      <c r="R75" s="86">
        <f>COUNTIF(D74:D79,"2")</f>
        <v>1</v>
      </c>
      <c r="S75" s="86">
        <f>COUNTIF(G74:G79,"2")</f>
        <v>4</v>
      </c>
      <c r="T75" s="86">
        <f>COUNTIF(J74:J79,"2")</f>
        <v>2</v>
      </c>
      <c r="U75" s="86">
        <f>COUNTIF(M74:M79,"2")</f>
        <v>0</v>
      </c>
    </row>
    <row r="76" spans="1:21" ht="30" customHeight="1" x14ac:dyDescent="0.3">
      <c r="A76" s="215"/>
      <c r="B76" s="117"/>
      <c r="C76" s="97" t="s">
        <v>92</v>
      </c>
      <c r="D76" s="27">
        <v>3</v>
      </c>
      <c r="E76" s="74" t="s">
        <v>348</v>
      </c>
      <c r="F76" s="60" t="s">
        <v>349</v>
      </c>
      <c r="G76" s="80">
        <v>3</v>
      </c>
      <c r="H76" s="66" t="s">
        <v>504</v>
      </c>
      <c r="I76" s="61" t="s">
        <v>484</v>
      </c>
      <c r="J76" s="83">
        <v>3</v>
      </c>
      <c r="K76" s="76" t="s">
        <v>504</v>
      </c>
      <c r="L76" s="76" t="s">
        <v>484</v>
      </c>
      <c r="M76" s="85"/>
      <c r="N76" s="78"/>
      <c r="O76" s="78"/>
      <c r="R76" s="86">
        <f>COUNTIF(D74:D79,"2")</f>
        <v>1</v>
      </c>
      <c r="S76" s="86">
        <f>COUNTIF(G74:G79,"3")</f>
        <v>2</v>
      </c>
      <c r="T76" s="86">
        <f>COUNTIF(J74:J79,"3")</f>
        <v>4</v>
      </c>
      <c r="U76" s="86">
        <f>COUNTIF(M74:M79,"3")</f>
        <v>0</v>
      </c>
    </row>
    <row r="77" spans="1:21" ht="30" customHeight="1" x14ac:dyDescent="0.3">
      <c r="A77" s="215"/>
      <c r="B77" s="117"/>
      <c r="C77" s="97" t="s">
        <v>93</v>
      </c>
      <c r="D77" s="27">
        <v>4</v>
      </c>
      <c r="E77" s="74" t="s">
        <v>350</v>
      </c>
      <c r="F77" s="60" t="s">
        <v>351</v>
      </c>
      <c r="G77" s="80">
        <v>3</v>
      </c>
      <c r="H77" s="66" t="s">
        <v>505</v>
      </c>
      <c r="I77" s="61" t="s">
        <v>485</v>
      </c>
      <c r="J77" s="83">
        <v>3</v>
      </c>
      <c r="K77" s="76" t="s">
        <v>505</v>
      </c>
      <c r="L77" s="76" t="s">
        <v>485</v>
      </c>
      <c r="M77" s="85"/>
      <c r="N77" s="78"/>
      <c r="O77" s="78"/>
      <c r="R77" s="86">
        <f>COUNTIF(D74:D79,"4")</f>
        <v>1</v>
      </c>
      <c r="S77" s="86">
        <f>COUNTIF(G74:G79,"4")</f>
        <v>0</v>
      </c>
      <c r="T77" s="86">
        <f>COUNTIF(J74:J79,"4")</f>
        <v>0</v>
      </c>
      <c r="U77" s="86">
        <f>COUNTIF(M74:M79,"4")</f>
        <v>0</v>
      </c>
    </row>
    <row r="78" spans="1:21" ht="30" customHeight="1" x14ac:dyDescent="0.3">
      <c r="A78" s="215"/>
      <c r="B78" s="122"/>
      <c r="C78" s="98" t="s">
        <v>94</v>
      </c>
      <c r="D78" s="27">
        <v>3</v>
      </c>
      <c r="E78" s="74" t="s">
        <v>506</v>
      </c>
      <c r="F78" s="60" t="s">
        <v>351</v>
      </c>
      <c r="G78" s="80">
        <v>2</v>
      </c>
      <c r="H78" s="66" t="s">
        <v>507</v>
      </c>
      <c r="I78" s="61" t="s">
        <v>486</v>
      </c>
      <c r="J78" s="83">
        <v>3</v>
      </c>
      <c r="K78" s="76" t="s">
        <v>507</v>
      </c>
      <c r="L78" s="76" t="s">
        <v>554</v>
      </c>
      <c r="M78" s="85"/>
      <c r="N78" s="78"/>
      <c r="O78" s="78"/>
    </row>
    <row r="79" spans="1:21" ht="30" customHeight="1" x14ac:dyDescent="0.3">
      <c r="A79" s="215"/>
      <c r="B79" s="118"/>
      <c r="C79" s="97" t="s">
        <v>95</v>
      </c>
      <c r="D79" s="27">
        <v>2</v>
      </c>
      <c r="E79" s="74" t="s">
        <v>508</v>
      </c>
      <c r="F79" s="60" t="s">
        <v>352</v>
      </c>
      <c r="G79" s="80">
        <v>2</v>
      </c>
      <c r="H79" s="66" t="s">
        <v>509</v>
      </c>
      <c r="I79" s="61" t="s">
        <v>487</v>
      </c>
      <c r="J79" s="83">
        <v>2</v>
      </c>
      <c r="K79" s="76" t="s">
        <v>509</v>
      </c>
      <c r="L79" s="76" t="s">
        <v>487</v>
      </c>
      <c r="M79" s="85"/>
      <c r="N79" s="78"/>
      <c r="O79" s="78"/>
    </row>
    <row r="80" spans="1:21" ht="9" customHeight="1" x14ac:dyDescent="0.3">
      <c r="B80" s="240"/>
      <c r="C80" s="241"/>
      <c r="D80" s="119"/>
      <c r="E80" s="120"/>
      <c r="F80" s="120"/>
      <c r="G80" s="119"/>
      <c r="H80" s="120"/>
      <c r="I80" s="120"/>
      <c r="J80" s="119"/>
      <c r="K80" s="124"/>
      <c r="M80" s="119"/>
      <c r="N80" s="124"/>
    </row>
    <row r="81" spans="1:21" ht="18.75" customHeight="1" x14ac:dyDescent="0.3">
      <c r="B81" s="263" t="s">
        <v>96</v>
      </c>
      <c r="C81" s="264"/>
      <c r="D81" s="247" t="s">
        <v>181</v>
      </c>
      <c r="E81" s="248"/>
      <c r="F81" s="249"/>
      <c r="G81" s="230">
        <v>2024</v>
      </c>
      <c r="H81" s="231"/>
      <c r="I81" s="232"/>
      <c r="J81" s="233">
        <v>2025</v>
      </c>
      <c r="K81" s="234"/>
      <c r="L81" s="235"/>
      <c r="M81" s="278">
        <v>2018</v>
      </c>
      <c r="N81" s="279"/>
      <c r="O81" s="280"/>
    </row>
    <row r="82" spans="1:21" ht="34.5" customHeight="1" x14ac:dyDescent="0.3">
      <c r="B82" s="265"/>
      <c r="C82" s="266"/>
      <c r="D82" s="111" t="s">
        <v>34</v>
      </c>
      <c r="E82" s="112" t="s">
        <v>122</v>
      </c>
      <c r="F82" s="112" t="s">
        <v>125</v>
      </c>
      <c r="G82" s="111" t="s">
        <v>34</v>
      </c>
      <c r="H82" s="112" t="s">
        <v>122</v>
      </c>
      <c r="I82" s="112" t="s">
        <v>125</v>
      </c>
      <c r="J82" s="111" t="s">
        <v>34</v>
      </c>
      <c r="K82" s="112" t="s">
        <v>122</v>
      </c>
      <c r="L82" s="113" t="s">
        <v>125</v>
      </c>
      <c r="M82" s="111" t="s">
        <v>34</v>
      </c>
      <c r="N82" s="112" t="s">
        <v>122</v>
      </c>
      <c r="O82" s="113" t="s">
        <v>125</v>
      </c>
    </row>
    <row r="83" spans="1:21" ht="17.5" x14ac:dyDescent="0.3">
      <c r="A83" s="215"/>
      <c r="B83" s="125"/>
      <c r="C83" s="242" t="s">
        <v>97</v>
      </c>
      <c r="D83" s="242"/>
      <c r="E83" s="242"/>
      <c r="F83" s="242"/>
      <c r="G83" s="242"/>
      <c r="H83" s="242"/>
      <c r="I83" s="242"/>
      <c r="J83" s="242"/>
      <c r="K83" s="242"/>
      <c r="L83" s="126"/>
      <c r="M83" s="127"/>
      <c r="N83" s="127"/>
      <c r="O83" s="126"/>
    </row>
    <row r="84" spans="1:21" ht="30" customHeight="1" x14ac:dyDescent="0.3">
      <c r="A84" s="215"/>
      <c r="B84" s="118"/>
      <c r="C84" s="105" t="s">
        <v>98</v>
      </c>
      <c r="D84" s="27">
        <v>3</v>
      </c>
      <c r="E84" s="74" t="s">
        <v>404</v>
      </c>
      <c r="F84" s="161" t="s">
        <v>405</v>
      </c>
      <c r="G84" s="80">
        <v>3</v>
      </c>
      <c r="H84" s="66" t="s">
        <v>404</v>
      </c>
      <c r="I84" s="61" t="s">
        <v>406</v>
      </c>
      <c r="J84" s="83">
        <v>3</v>
      </c>
      <c r="K84" s="76" t="str">
        <f>$E$84</f>
        <v>la institucion educativa tiene un proceso de matricula agil y oportuno que tiene en cuenta las necesidades de la comunidad educativa.</v>
      </c>
      <c r="L84" s="76" t="str">
        <f>$F$84</f>
        <v xml:space="preserve">Registros del SIMAT, folios de matricula. </v>
      </c>
      <c r="M84" s="85"/>
      <c r="N84" s="78"/>
      <c r="O84" s="78"/>
      <c r="R84" s="86">
        <f>COUNTIF(D84:D86,"1")</f>
        <v>1</v>
      </c>
      <c r="S84" s="86">
        <f>COUNTIF(G84:G86,"1")</f>
        <v>0</v>
      </c>
      <c r="T84" s="86">
        <f>COUNTIF(J84:J86,"1")</f>
        <v>0</v>
      </c>
      <c r="U84" s="86">
        <f>COUNTIF(M84:M86,"1")</f>
        <v>0</v>
      </c>
    </row>
    <row r="85" spans="1:21" ht="30" customHeight="1" x14ac:dyDescent="0.3">
      <c r="A85" s="215"/>
      <c r="B85" s="125"/>
      <c r="C85" s="97" t="s">
        <v>99</v>
      </c>
      <c r="D85" s="27">
        <v>1</v>
      </c>
      <c r="E85" s="74" t="s">
        <v>182</v>
      </c>
      <c r="F85" s="161" t="s">
        <v>204</v>
      </c>
      <c r="G85" s="80">
        <v>2</v>
      </c>
      <c r="H85" s="66" t="s">
        <v>407</v>
      </c>
      <c r="I85" s="61" t="s">
        <v>408</v>
      </c>
      <c r="J85" s="83">
        <v>2</v>
      </c>
      <c r="K85" s="76" t="s">
        <v>407</v>
      </c>
      <c r="L85" s="76" t="s">
        <v>519</v>
      </c>
      <c r="M85" s="85"/>
      <c r="N85" s="78"/>
      <c r="O85" s="78"/>
      <c r="R85" s="86">
        <f>COUNTIF(D84:D86,"2")</f>
        <v>0</v>
      </c>
      <c r="S85" s="86">
        <f>COUNTIF(G84:G86,"2")</f>
        <v>1</v>
      </c>
      <c r="T85" s="86">
        <f>COUNTIF(J84:J86,"2")</f>
        <v>1</v>
      </c>
      <c r="U85" s="86">
        <f>COUNTIF(M84:M86,"2")</f>
        <v>0</v>
      </c>
    </row>
    <row r="86" spans="1:21" ht="30" customHeight="1" x14ac:dyDescent="0.3">
      <c r="A86" s="215"/>
      <c r="B86" s="125"/>
      <c r="C86" s="97" t="s">
        <v>100</v>
      </c>
      <c r="D86" s="27">
        <v>3</v>
      </c>
      <c r="E86" s="74" t="s">
        <v>183</v>
      </c>
      <c r="F86" s="161" t="s">
        <v>205</v>
      </c>
      <c r="G86" s="80">
        <v>3</v>
      </c>
      <c r="H86" s="66" t="s">
        <v>409</v>
      </c>
      <c r="I86" s="61" t="s">
        <v>520</v>
      </c>
      <c r="J86" s="83">
        <v>4</v>
      </c>
      <c r="K86" s="76" t="s">
        <v>521</v>
      </c>
      <c r="L86" s="76" t="s">
        <v>522</v>
      </c>
      <c r="M86" s="85"/>
      <c r="N86" s="78"/>
      <c r="O86" s="78"/>
      <c r="R86" s="86">
        <f>COUNTIF(D84:D86,"3")</f>
        <v>2</v>
      </c>
      <c r="S86" s="86">
        <f>COUNTIF(G84:G86,"3")</f>
        <v>2</v>
      </c>
      <c r="T86" s="86">
        <f>COUNTIF(J84:J86,"3")</f>
        <v>1</v>
      </c>
      <c r="U86" s="86">
        <f>COUNTIF(M84:M86,"3")</f>
        <v>0</v>
      </c>
    </row>
    <row r="87" spans="1:21" ht="21" customHeight="1" x14ac:dyDescent="0.3">
      <c r="B87" s="240"/>
      <c r="C87" s="241"/>
      <c r="D87" s="119"/>
      <c r="E87" s="120"/>
      <c r="F87" s="120"/>
      <c r="G87" s="119"/>
      <c r="H87" s="120"/>
      <c r="I87" s="120"/>
      <c r="J87" s="119"/>
      <c r="K87" s="120"/>
      <c r="M87" s="119"/>
      <c r="N87" s="120"/>
      <c r="R87" s="86">
        <f>COUNTIF(D84:D86,"4")</f>
        <v>0</v>
      </c>
      <c r="S87" s="86">
        <f>COUNTIF(G84:G86,"4")</f>
        <v>0</v>
      </c>
      <c r="T87" s="86">
        <f>COUNTIF(J84:J86,"4")</f>
        <v>1</v>
      </c>
      <c r="U87" s="86">
        <f>COUNTIF(M84:M86,"4")</f>
        <v>0</v>
      </c>
    </row>
    <row r="88" spans="1:21" ht="17.5" x14ac:dyDescent="0.35">
      <c r="A88" s="215"/>
      <c r="B88" s="128"/>
      <c r="C88" s="281" t="s">
        <v>101</v>
      </c>
      <c r="D88" s="282"/>
      <c r="E88" s="282"/>
      <c r="F88" s="282"/>
      <c r="G88" s="282"/>
      <c r="H88" s="282"/>
      <c r="I88" s="282"/>
      <c r="J88" s="282"/>
      <c r="K88" s="283"/>
      <c r="L88" s="116"/>
      <c r="M88" s="116"/>
      <c r="N88" s="116"/>
      <c r="O88" s="116"/>
    </row>
    <row r="89" spans="1:21" ht="30" customHeight="1" x14ac:dyDescent="0.3">
      <c r="A89" s="215"/>
      <c r="B89" s="118"/>
      <c r="C89" s="96" t="s">
        <v>102</v>
      </c>
      <c r="D89" s="27">
        <v>2</v>
      </c>
      <c r="E89" s="60" t="s">
        <v>184</v>
      </c>
      <c r="F89" s="162" t="s">
        <v>206</v>
      </c>
      <c r="G89" s="80">
        <v>3</v>
      </c>
      <c r="H89" s="61" t="s">
        <v>410</v>
      </c>
      <c r="I89" s="61" t="s">
        <v>411</v>
      </c>
      <c r="J89" s="83">
        <v>3</v>
      </c>
      <c r="K89" s="76" t="s">
        <v>410</v>
      </c>
      <c r="L89" s="76" t="s">
        <v>523</v>
      </c>
      <c r="M89" s="85"/>
      <c r="N89" s="78"/>
      <c r="O89" s="78"/>
      <c r="R89" s="86">
        <f>COUNTIF(D89:D95,"1")</f>
        <v>1</v>
      </c>
      <c r="S89" s="86">
        <f>COUNTIF(G89:G95,"1")</f>
        <v>0</v>
      </c>
      <c r="T89" s="86">
        <f>COUNTIF(J89:J95,"1")</f>
        <v>0</v>
      </c>
      <c r="U89" s="86">
        <f>COUNTIF(M89:M95,"1")</f>
        <v>0</v>
      </c>
    </row>
    <row r="90" spans="1:21" ht="30" customHeight="1" x14ac:dyDescent="0.3">
      <c r="A90" s="215"/>
      <c r="B90" s="129"/>
      <c r="C90" s="98" t="s">
        <v>103</v>
      </c>
      <c r="D90" s="27">
        <v>2</v>
      </c>
      <c r="E90" s="74" t="s">
        <v>185</v>
      </c>
      <c r="F90" s="161" t="s">
        <v>207</v>
      </c>
      <c r="G90" s="80">
        <v>3</v>
      </c>
      <c r="H90" s="66" t="s">
        <v>415</v>
      </c>
      <c r="I90" s="61" t="s">
        <v>416</v>
      </c>
      <c r="J90" s="83">
        <v>3</v>
      </c>
      <c r="K90" s="76" t="s">
        <v>415</v>
      </c>
      <c r="L90" s="76" t="s">
        <v>416</v>
      </c>
      <c r="M90" s="85"/>
      <c r="N90" s="78"/>
      <c r="O90" s="78"/>
      <c r="R90" s="86">
        <f>COUNTIF(D89:D95,"2")</f>
        <v>6</v>
      </c>
      <c r="S90" s="86">
        <f>COUNTIF(G89:G95,"2")</f>
        <v>3</v>
      </c>
      <c r="T90" s="86">
        <f>COUNTIF(J89:J95,"2")</f>
        <v>3</v>
      </c>
      <c r="U90" s="86">
        <f>COUNTIF(M89:M95,"2")</f>
        <v>0</v>
      </c>
    </row>
    <row r="91" spans="1:21" ht="30" customHeight="1" x14ac:dyDescent="0.3">
      <c r="A91" s="215"/>
      <c r="B91" s="125"/>
      <c r="C91" s="97" t="s">
        <v>104</v>
      </c>
      <c r="D91" s="27">
        <v>2</v>
      </c>
      <c r="E91" s="74" t="s">
        <v>412</v>
      </c>
      <c r="F91" s="60" t="s">
        <v>413</v>
      </c>
      <c r="G91" s="80">
        <v>2</v>
      </c>
      <c r="H91" s="66" t="s">
        <v>412</v>
      </c>
      <c r="I91" s="61" t="s">
        <v>414</v>
      </c>
      <c r="J91" s="83">
        <v>2</v>
      </c>
      <c r="K91" s="76" t="s">
        <v>524</v>
      </c>
      <c r="L91" s="76" t="s">
        <v>414</v>
      </c>
      <c r="M91" s="85"/>
      <c r="N91" s="78"/>
      <c r="O91" s="78"/>
      <c r="R91" s="86">
        <f>COUNTIF(D89:D95,"3")</f>
        <v>0</v>
      </c>
      <c r="S91" s="86">
        <f>COUNTIF(G89:G95,"3")</f>
        <v>4</v>
      </c>
      <c r="T91" s="86">
        <f>COUNTIF(J89:J95,"3")</f>
        <v>4</v>
      </c>
      <c r="U91" s="86">
        <f>COUNTIF(M89:M95,"3")</f>
        <v>0</v>
      </c>
    </row>
    <row r="92" spans="1:21" ht="30" customHeight="1" x14ac:dyDescent="0.3">
      <c r="A92" s="215"/>
      <c r="B92" s="125"/>
      <c r="C92" s="98" t="s">
        <v>105</v>
      </c>
      <c r="D92" s="27">
        <v>2</v>
      </c>
      <c r="E92" s="74" t="s">
        <v>186</v>
      </c>
      <c r="F92" s="60" t="s">
        <v>208</v>
      </c>
      <c r="G92" s="80">
        <v>3</v>
      </c>
      <c r="H92" s="66" t="s">
        <v>418</v>
      </c>
      <c r="I92" s="61" t="s">
        <v>419</v>
      </c>
      <c r="J92" s="83">
        <v>3</v>
      </c>
      <c r="K92" s="76" t="s">
        <v>418</v>
      </c>
      <c r="L92" s="76" t="s">
        <v>419</v>
      </c>
      <c r="M92" s="85"/>
      <c r="N92" s="78"/>
      <c r="O92" s="78"/>
      <c r="R92" s="86">
        <f>COUNTIF(D89:D95,"4")</f>
        <v>0</v>
      </c>
      <c r="S92" s="86">
        <f>COUNTIF(G89:G95,"4")</f>
        <v>0</v>
      </c>
      <c r="T92" s="86">
        <f>COUNTIF(J89:J95,"4")</f>
        <v>0</v>
      </c>
      <c r="U92" s="86">
        <f>COUNTIF(M89:M95,"4")</f>
        <v>0</v>
      </c>
    </row>
    <row r="93" spans="1:21" ht="30" customHeight="1" x14ac:dyDescent="0.3">
      <c r="A93" s="215"/>
      <c r="B93" s="125"/>
      <c r="C93" s="97" t="s">
        <v>106</v>
      </c>
      <c r="D93" s="27">
        <v>2</v>
      </c>
      <c r="E93" s="74" t="s">
        <v>187</v>
      </c>
      <c r="F93" s="60" t="s">
        <v>525</v>
      </c>
      <c r="G93" s="80">
        <v>3</v>
      </c>
      <c r="H93" s="66" t="s">
        <v>420</v>
      </c>
      <c r="I93" s="61" t="s">
        <v>421</v>
      </c>
      <c r="J93" s="83">
        <v>3</v>
      </c>
      <c r="K93" s="76" t="s">
        <v>420</v>
      </c>
      <c r="L93" s="76" t="s">
        <v>421</v>
      </c>
      <c r="M93" s="85"/>
      <c r="N93" s="78"/>
      <c r="O93" s="78"/>
    </row>
    <row r="94" spans="1:21" ht="30" customHeight="1" x14ac:dyDescent="0.3">
      <c r="A94" s="215"/>
      <c r="B94" s="129"/>
      <c r="C94" s="98" t="s">
        <v>107</v>
      </c>
      <c r="D94" s="27">
        <v>2</v>
      </c>
      <c r="E94" s="74" t="s">
        <v>422</v>
      </c>
      <c r="F94" s="60" t="s">
        <v>209</v>
      </c>
      <c r="G94" s="80">
        <v>2</v>
      </c>
      <c r="H94" s="66" t="s">
        <v>422</v>
      </c>
      <c r="I94" s="61" t="s">
        <v>423</v>
      </c>
      <c r="J94" s="83">
        <v>2</v>
      </c>
      <c r="K94" s="76" t="s">
        <v>422</v>
      </c>
      <c r="L94" s="76" t="s">
        <v>423</v>
      </c>
      <c r="M94" s="85"/>
      <c r="N94" s="78"/>
      <c r="O94" s="78"/>
    </row>
    <row r="95" spans="1:21" ht="30" customHeight="1" x14ac:dyDescent="0.3">
      <c r="A95" s="215"/>
      <c r="B95" s="125"/>
      <c r="C95" s="97" t="s">
        <v>108</v>
      </c>
      <c r="D95" s="27">
        <v>1</v>
      </c>
      <c r="E95" s="74" t="s">
        <v>188</v>
      </c>
      <c r="F95" s="60" t="s">
        <v>526</v>
      </c>
      <c r="G95" s="80">
        <v>2</v>
      </c>
      <c r="H95" s="66" t="s">
        <v>424</v>
      </c>
      <c r="I95" s="61" t="s">
        <v>425</v>
      </c>
      <c r="J95" s="83">
        <v>2</v>
      </c>
      <c r="K95" s="76" t="s">
        <v>424</v>
      </c>
      <c r="L95" s="76" t="s">
        <v>425</v>
      </c>
      <c r="M95" s="85"/>
      <c r="N95" s="78"/>
      <c r="O95" s="78"/>
    </row>
    <row r="96" spans="1:21" ht="5.25" customHeight="1" x14ac:dyDescent="0.3">
      <c r="B96" s="240"/>
      <c r="C96" s="241"/>
      <c r="D96" s="119"/>
      <c r="E96" s="120"/>
      <c r="F96" s="120"/>
      <c r="G96" s="119"/>
      <c r="H96" s="120"/>
      <c r="I96" s="120"/>
      <c r="J96" s="119"/>
      <c r="K96" s="124"/>
      <c r="M96" s="119"/>
      <c r="N96" s="124"/>
    </row>
    <row r="97" spans="1:21" ht="17.5" x14ac:dyDescent="0.3">
      <c r="A97" s="215"/>
      <c r="B97" s="114"/>
      <c r="C97" s="259" t="s">
        <v>25</v>
      </c>
      <c r="D97" s="242"/>
      <c r="E97" s="242"/>
      <c r="F97" s="242"/>
      <c r="G97" s="242"/>
      <c r="H97" s="242"/>
      <c r="I97" s="242"/>
      <c r="J97" s="242"/>
      <c r="K97" s="242"/>
      <c r="L97" s="242"/>
      <c r="M97" s="130"/>
      <c r="N97" s="130"/>
      <c r="O97" s="131"/>
    </row>
    <row r="98" spans="1:21" ht="115" x14ac:dyDescent="0.3">
      <c r="A98" s="215"/>
      <c r="B98" s="122"/>
      <c r="C98" s="96" t="s">
        <v>109</v>
      </c>
      <c r="D98" s="27">
        <v>2</v>
      </c>
      <c r="E98" s="30" t="s">
        <v>189</v>
      </c>
      <c r="F98" s="30" t="s">
        <v>210</v>
      </c>
      <c r="G98" s="28">
        <v>3</v>
      </c>
      <c r="H98" s="32" t="s">
        <v>426</v>
      </c>
      <c r="I98" s="32" t="s">
        <v>427</v>
      </c>
      <c r="J98" s="29">
        <v>3</v>
      </c>
      <c r="K98" s="35" t="s">
        <v>426</v>
      </c>
      <c r="L98" s="35" t="s">
        <v>427</v>
      </c>
      <c r="M98" s="52"/>
      <c r="N98" s="51"/>
      <c r="O98" s="51"/>
      <c r="R98" s="86">
        <f>COUNTIF(D98:D99,"1")</f>
        <v>0</v>
      </c>
      <c r="S98" s="86">
        <f>COUNTIF(G98:G99,"1")</f>
        <v>0</v>
      </c>
      <c r="T98" s="86">
        <f>COUNTIF(J98:J99,"1")</f>
        <v>0</v>
      </c>
      <c r="U98" s="86">
        <f>COUNTIF(M98:M99,"1")</f>
        <v>0</v>
      </c>
    </row>
    <row r="99" spans="1:21" ht="69" x14ac:dyDescent="0.3">
      <c r="A99" s="215"/>
      <c r="B99" s="132"/>
      <c r="C99" s="98" t="s">
        <v>110</v>
      </c>
      <c r="D99" s="27">
        <v>2</v>
      </c>
      <c r="E99" s="31" t="s">
        <v>190</v>
      </c>
      <c r="F99" s="161" t="s">
        <v>211</v>
      </c>
      <c r="G99" s="28">
        <v>2</v>
      </c>
      <c r="H99" s="33" t="s">
        <v>428</v>
      </c>
      <c r="I99" s="32" t="s">
        <v>429</v>
      </c>
      <c r="J99" s="29">
        <v>2</v>
      </c>
      <c r="K99" s="35" t="s">
        <v>428</v>
      </c>
      <c r="L99" s="35" t="s">
        <v>429</v>
      </c>
      <c r="M99" s="52"/>
      <c r="N99" s="51"/>
      <c r="O99" s="51"/>
      <c r="R99" s="86">
        <f>COUNTIF(D98:D99,"2")</f>
        <v>2</v>
      </c>
      <c r="S99" s="86">
        <f>COUNTIF(G98:G99,"2")</f>
        <v>1</v>
      </c>
      <c r="T99" s="86">
        <f>COUNTIF(J98:J99,"2")</f>
        <v>1</v>
      </c>
      <c r="U99" s="86">
        <f>COUNTIF(M98:M99,"2")</f>
        <v>0</v>
      </c>
    </row>
    <row r="100" spans="1:21" ht="8.25" customHeight="1" x14ac:dyDescent="0.3">
      <c r="B100" s="240"/>
      <c r="C100" s="241"/>
      <c r="D100" s="119"/>
      <c r="E100" s="120"/>
      <c r="F100" s="120"/>
      <c r="G100" s="119"/>
      <c r="H100" s="120"/>
      <c r="I100" s="120"/>
      <c r="J100" s="119"/>
      <c r="K100" s="124"/>
      <c r="M100" s="119"/>
      <c r="N100" s="124"/>
      <c r="R100" s="86">
        <f>COUNTIF(D98:D99,"3")</f>
        <v>0</v>
      </c>
      <c r="S100" s="86">
        <f>COUNTIF(G98:G99,"3")</f>
        <v>1</v>
      </c>
      <c r="T100" s="86">
        <f>COUNTIF(J98:J99,"3")</f>
        <v>1</v>
      </c>
      <c r="U100" s="86">
        <f>COUNTIF(M98:M99,"3")</f>
        <v>0</v>
      </c>
    </row>
    <row r="101" spans="1:21" ht="17.5" x14ac:dyDescent="0.3">
      <c r="A101" s="215">
        <v>0</v>
      </c>
      <c r="B101" s="125"/>
      <c r="C101" s="242" t="s">
        <v>111</v>
      </c>
      <c r="D101" s="242"/>
      <c r="E101" s="242"/>
      <c r="F101" s="242"/>
      <c r="G101" s="242"/>
      <c r="H101" s="242"/>
      <c r="I101" s="242"/>
      <c r="J101" s="242"/>
      <c r="K101" s="243"/>
      <c r="L101" s="116"/>
      <c r="M101" s="116"/>
      <c r="N101" s="116"/>
      <c r="O101" s="116"/>
      <c r="R101" s="86">
        <f>COUNTIF(D98:D99,"4")</f>
        <v>0</v>
      </c>
      <c r="S101" s="86">
        <f>COUNTIF(G98:G99,"4")</f>
        <v>0</v>
      </c>
      <c r="T101" s="86">
        <f>COUNTIF(J98:J99,"4")</f>
        <v>0</v>
      </c>
      <c r="U101" s="86">
        <f>COUNTIF(M98:M99,"4")</f>
        <v>0</v>
      </c>
    </row>
    <row r="102" spans="1:21" ht="30" customHeight="1" x14ac:dyDescent="0.3">
      <c r="A102" s="215"/>
      <c r="B102" s="118"/>
      <c r="C102" s="105" t="s">
        <v>112</v>
      </c>
      <c r="D102" s="27">
        <v>3</v>
      </c>
      <c r="E102" s="60" t="s">
        <v>191</v>
      </c>
      <c r="F102" s="60" t="s">
        <v>212</v>
      </c>
      <c r="G102" s="80">
        <v>4</v>
      </c>
      <c r="H102" s="61" t="s">
        <v>430</v>
      </c>
      <c r="I102" s="61" t="s">
        <v>431</v>
      </c>
      <c r="J102" s="83">
        <v>4</v>
      </c>
      <c r="K102" s="76" t="s">
        <v>430</v>
      </c>
      <c r="L102" s="76" t="s">
        <v>431</v>
      </c>
      <c r="M102" s="85"/>
      <c r="N102" s="78"/>
      <c r="O102" s="78"/>
      <c r="R102" s="86">
        <f>COUNTIF(D102:D111,"1")</f>
        <v>2</v>
      </c>
      <c r="S102" s="86">
        <f>COUNTIF(G102:G111,"1")</f>
        <v>1</v>
      </c>
      <c r="T102" s="86">
        <f>COUNTIF(J102:J111,"1")</f>
        <v>0</v>
      </c>
      <c r="U102" s="86">
        <f>COUNTIF(M102:M111,"1")</f>
        <v>0</v>
      </c>
    </row>
    <row r="103" spans="1:21" ht="30" customHeight="1" x14ac:dyDescent="0.3">
      <c r="A103" s="215"/>
      <c r="B103" s="125"/>
      <c r="C103" s="97" t="s">
        <v>113</v>
      </c>
      <c r="D103" s="27">
        <v>2</v>
      </c>
      <c r="E103" s="74" t="s">
        <v>192</v>
      </c>
      <c r="F103" s="60" t="s">
        <v>213</v>
      </c>
      <c r="G103" s="80">
        <v>2</v>
      </c>
      <c r="H103" s="66" t="s">
        <v>432</v>
      </c>
      <c r="I103" s="61" t="s">
        <v>434</v>
      </c>
      <c r="J103" s="83">
        <v>2</v>
      </c>
      <c r="K103" s="76" t="s">
        <v>432</v>
      </c>
      <c r="L103" s="76" t="s">
        <v>434</v>
      </c>
      <c r="M103" s="85"/>
      <c r="N103" s="78"/>
      <c r="O103" s="78"/>
      <c r="R103" s="86">
        <f>COUNTIF(D102:D111,"2")</f>
        <v>5</v>
      </c>
      <c r="S103" s="86">
        <f>COUNTIF(G102:G111,"2")</f>
        <v>4</v>
      </c>
      <c r="T103" s="86">
        <f>COUNTIF(J102:J111,"2")</f>
        <v>2</v>
      </c>
      <c r="U103" s="86">
        <f>COUNTIF(M102:M111,"2")</f>
        <v>0</v>
      </c>
    </row>
    <row r="104" spans="1:21" ht="30" customHeight="1" x14ac:dyDescent="0.3">
      <c r="A104" s="215"/>
      <c r="B104" s="125"/>
      <c r="C104" s="97" t="s">
        <v>114</v>
      </c>
      <c r="D104" s="27">
        <v>2</v>
      </c>
      <c r="E104" s="74" t="s">
        <v>193</v>
      </c>
      <c r="F104" s="60" t="s">
        <v>214</v>
      </c>
      <c r="G104" s="80">
        <v>2</v>
      </c>
      <c r="H104" s="66" t="s">
        <v>433</v>
      </c>
      <c r="I104" s="61" t="s">
        <v>435</v>
      </c>
      <c r="J104" s="83">
        <v>3</v>
      </c>
      <c r="K104" s="76" t="s">
        <v>527</v>
      </c>
      <c r="L104" s="76" t="s">
        <v>528</v>
      </c>
      <c r="M104" s="85"/>
      <c r="N104" s="78"/>
      <c r="O104" s="78"/>
      <c r="R104" s="86">
        <f>COUNTIF(D102:D111,"3")</f>
        <v>3</v>
      </c>
      <c r="S104" s="86">
        <f>COUNTIF(G102:G111,"3")</f>
        <v>2</v>
      </c>
      <c r="T104" s="86">
        <f>COUNTIF(J102:J111,"3")</f>
        <v>3</v>
      </c>
      <c r="U104" s="86">
        <f>COUNTIF(M102:M111,"3")</f>
        <v>0</v>
      </c>
    </row>
    <row r="105" spans="1:21" ht="30" customHeight="1" x14ac:dyDescent="0.3">
      <c r="A105" s="215"/>
      <c r="B105" s="125"/>
      <c r="C105" s="97" t="s">
        <v>115</v>
      </c>
      <c r="D105" s="27">
        <v>3</v>
      </c>
      <c r="E105" s="74" t="s">
        <v>194</v>
      </c>
      <c r="F105" s="60" t="s">
        <v>215</v>
      </c>
      <c r="G105" s="80">
        <v>4</v>
      </c>
      <c r="H105" s="66" t="s">
        <v>436</v>
      </c>
      <c r="I105" s="61" t="s">
        <v>438</v>
      </c>
      <c r="J105" s="83">
        <v>4</v>
      </c>
      <c r="K105" s="76" t="s">
        <v>436</v>
      </c>
      <c r="L105" s="76" t="s">
        <v>438</v>
      </c>
      <c r="M105" s="85"/>
      <c r="N105" s="78"/>
      <c r="O105" s="78"/>
      <c r="R105" s="86">
        <f>COUNTIF(D102:D111,"4")</f>
        <v>0</v>
      </c>
      <c r="S105" s="86">
        <f>COUNTIF(G102:G111,"4")</f>
        <v>3</v>
      </c>
      <c r="T105" s="86">
        <f>COUNTIF(J102:J111,"4")</f>
        <v>5</v>
      </c>
      <c r="U105" s="86">
        <f>COUNTIF(M102:M111,"4")</f>
        <v>0</v>
      </c>
    </row>
    <row r="106" spans="1:21" ht="30" customHeight="1" x14ac:dyDescent="0.3">
      <c r="A106" s="215"/>
      <c r="B106" s="125"/>
      <c r="C106" s="97" t="s">
        <v>116</v>
      </c>
      <c r="D106" s="27">
        <v>3</v>
      </c>
      <c r="E106" s="74" t="s">
        <v>195</v>
      </c>
      <c r="F106" s="161" t="s">
        <v>216</v>
      </c>
      <c r="G106" s="80">
        <v>4</v>
      </c>
      <c r="H106" s="66" t="s">
        <v>437</v>
      </c>
      <c r="I106" s="61" t="s">
        <v>438</v>
      </c>
      <c r="J106" s="83">
        <v>4</v>
      </c>
      <c r="K106" s="76" t="s">
        <v>437</v>
      </c>
      <c r="L106" s="76" t="s">
        <v>438</v>
      </c>
      <c r="M106" s="85"/>
      <c r="N106" s="78"/>
      <c r="O106" s="78"/>
    </row>
    <row r="107" spans="1:21" ht="30" customHeight="1" x14ac:dyDescent="0.3">
      <c r="A107" s="215"/>
      <c r="B107" s="125"/>
      <c r="C107" s="97" t="s">
        <v>117</v>
      </c>
      <c r="D107" s="27">
        <v>2</v>
      </c>
      <c r="E107" s="74" t="s">
        <v>196</v>
      </c>
      <c r="F107" s="60" t="s">
        <v>217</v>
      </c>
      <c r="G107" s="80">
        <v>3</v>
      </c>
      <c r="H107" s="66" t="s">
        <v>439</v>
      </c>
      <c r="I107" s="61" t="s">
        <v>440</v>
      </c>
      <c r="J107" s="83">
        <v>4</v>
      </c>
      <c r="K107" s="76" t="s">
        <v>529</v>
      </c>
      <c r="L107" s="76" t="s">
        <v>530</v>
      </c>
      <c r="M107" s="85"/>
      <c r="N107" s="78"/>
      <c r="O107" s="78"/>
    </row>
    <row r="108" spans="1:21" ht="30" customHeight="1" x14ac:dyDescent="0.3">
      <c r="A108" s="215"/>
      <c r="B108" s="125"/>
      <c r="C108" s="97" t="s">
        <v>118</v>
      </c>
      <c r="D108" s="27">
        <v>1</v>
      </c>
      <c r="E108" s="74" t="s">
        <v>197</v>
      </c>
      <c r="F108" s="60" t="s">
        <v>218</v>
      </c>
      <c r="G108" s="80">
        <v>2</v>
      </c>
      <c r="H108" s="66" t="s">
        <v>441</v>
      </c>
      <c r="I108" s="61" t="s">
        <v>442</v>
      </c>
      <c r="J108" s="83">
        <v>3</v>
      </c>
      <c r="K108" s="76" t="s">
        <v>531</v>
      </c>
      <c r="L108" s="76" t="s">
        <v>532</v>
      </c>
      <c r="M108" s="85"/>
      <c r="N108" s="78"/>
      <c r="O108" s="78"/>
    </row>
    <row r="109" spans="1:21" ht="30" customHeight="1" x14ac:dyDescent="0.3">
      <c r="A109" s="215"/>
      <c r="B109" s="125"/>
      <c r="C109" s="97" t="s">
        <v>119</v>
      </c>
      <c r="D109" s="27">
        <v>1</v>
      </c>
      <c r="E109" s="74" t="s">
        <v>198</v>
      </c>
      <c r="F109" s="60" t="s">
        <v>225</v>
      </c>
      <c r="G109" s="80">
        <v>1</v>
      </c>
      <c r="H109" s="66" t="s">
        <v>198</v>
      </c>
      <c r="I109" s="61" t="s">
        <v>443</v>
      </c>
      <c r="J109" s="83">
        <v>2</v>
      </c>
      <c r="K109" s="76" t="s">
        <v>533</v>
      </c>
      <c r="L109" s="76" t="s">
        <v>534</v>
      </c>
      <c r="M109" s="85"/>
      <c r="N109" s="78"/>
      <c r="O109" s="78"/>
    </row>
    <row r="110" spans="1:21" ht="30" customHeight="1" x14ac:dyDescent="0.3">
      <c r="A110" s="215"/>
      <c r="B110" s="125"/>
      <c r="C110" s="97" t="s">
        <v>120</v>
      </c>
      <c r="D110" s="27">
        <v>2</v>
      </c>
      <c r="E110" s="74" t="s">
        <v>199</v>
      </c>
      <c r="F110" s="60" t="s">
        <v>219</v>
      </c>
      <c r="G110" s="80">
        <v>3</v>
      </c>
      <c r="H110" s="66" t="s">
        <v>444</v>
      </c>
      <c r="I110" s="61" t="s">
        <v>445</v>
      </c>
      <c r="J110" s="83">
        <v>4</v>
      </c>
      <c r="K110" s="76" t="s">
        <v>535</v>
      </c>
      <c r="L110" s="76" t="s">
        <v>536</v>
      </c>
      <c r="M110" s="85"/>
      <c r="N110" s="78"/>
      <c r="O110" s="78"/>
    </row>
    <row r="111" spans="1:21" ht="30" customHeight="1" x14ac:dyDescent="0.3">
      <c r="A111" s="215"/>
      <c r="B111" s="125"/>
      <c r="C111" s="97" t="s">
        <v>121</v>
      </c>
      <c r="D111" s="27">
        <v>2</v>
      </c>
      <c r="E111" s="74" t="s">
        <v>446</v>
      </c>
      <c r="F111" s="60" t="s">
        <v>221</v>
      </c>
      <c r="G111" s="80">
        <v>2</v>
      </c>
      <c r="H111" s="66" t="s">
        <v>447</v>
      </c>
      <c r="I111" s="61" t="s">
        <v>448</v>
      </c>
      <c r="J111" s="83">
        <v>3</v>
      </c>
      <c r="K111" s="76" t="s">
        <v>537</v>
      </c>
      <c r="L111" s="76" t="s">
        <v>538</v>
      </c>
      <c r="M111" s="85"/>
      <c r="N111" s="78"/>
      <c r="O111" s="78"/>
    </row>
    <row r="112" spans="1:21" ht="5.25" customHeight="1" x14ac:dyDescent="0.3">
      <c r="B112" s="244"/>
      <c r="C112" s="245"/>
      <c r="D112" s="133"/>
      <c r="E112" s="134"/>
      <c r="F112" s="134"/>
      <c r="G112" s="133"/>
      <c r="H112" s="134"/>
      <c r="I112" s="134"/>
      <c r="J112" s="133"/>
      <c r="K112" s="135"/>
      <c r="M112" s="133"/>
      <c r="N112" s="135"/>
    </row>
    <row r="113" spans="1:21" ht="17.5" x14ac:dyDescent="0.3">
      <c r="A113" s="215"/>
      <c r="B113" s="125"/>
      <c r="C113" s="242" t="s">
        <v>0</v>
      </c>
      <c r="D113" s="242"/>
      <c r="E113" s="242"/>
      <c r="F113" s="242"/>
      <c r="G113" s="242"/>
      <c r="H113" s="242"/>
      <c r="I113" s="242"/>
      <c r="J113" s="242"/>
      <c r="K113" s="243"/>
      <c r="L113" s="116"/>
      <c r="M113" s="116"/>
      <c r="N113" s="116"/>
      <c r="O113" s="116"/>
    </row>
    <row r="114" spans="1:21" ht="30" customHeight="1" x14ac:dyDescent="0.3">
      <c r="A114" s="215"/>
      <c r="B114" s="129"/>
      <c r="C114" s="98" t="s">
        <v>1</v>
      </c>
      <c r="D114" s="27">
        <v>2</v>
      </c>
      <c r="E114" s="74" t="s">
        <v>200</v>
      </c>
      <c r="F114" s="60" t="s">
        <v>220</v>
      </c>
      <c r="G114" s="80">
        <v>3</v>
      </c>
      <c r="H114" s="66" t="s">
        <v>449</v>
      </c>
      <c r="I114" s="61" t="s">
        <v>450</v>
      </c>
      <c r="J114" s="83">
        <v>3</v>
      </c>
      <c r="K114" s="76" t="str">
        <f>$H$114</f>
        <v>La IE cuenta con procedimientos establecidos para que las sedes y los niveles puedan elaborar el presupuesto de forma acorde con las actividades y metas establecias en el plan operativo anual. Además, el plan de ingresos y egresos está relacionado con los flujos de caja. El presupuesto es un instrumentos de planeación y gestión financiera que opera coherentemente con otros procesos institucionales.</v>
      </c>
      <c r="L114" s="76" t="s">
        <v>450</v>
      </c>
      <c r="M114" s="85"/>
      <c r="N114" s="78"/>
      <c r="O114" s="78"/>
      <c r="R114" s="86">
        <f>COUNTIF(D114:D117,"1")</f>
        <v>1</v>
      </c>
      <c r="S114" s="86">
        <f>COUNTIF(G114:G117,"1")</f>
        <v>0</v>
      </c>
      <c r="T114" s="86">
        <f>COUNTIF(J114:J117,"1")</f>
        <v>0</v>
      </c>
      <c r="U114" s="86">
        <f>COUNTIF(M114:M117,"1")</f>
        <v>0</v>
      </c>
    </row>
    <row r="115" spans="1:21" ht="30" customHeight="1" x14ac:dyDescent="0.3">
      <c r="A115" s="215"/>
      <c r="B115" s="125"/>
      <c r="C115" s="97" t="s">
        <v>2</v>
      </c>
      <c r="D115" s="27">
        <v>2</v>
      </c>
      <c r="E115" s="74" t="s">
        <v>201</v>
      </c>
      <c r="F115" s="60" t="s">
        <v>222</v>
      </c>
      <c r="G115" s="80">
        <v>3</v>
      </c>
      <c r="H115" s="66" t="s">
        <v>451</v>
      </c>
      <c r="I115" s="61" t="s">
        <v>452</v>
      </c>
      <c r="J115" s="83">
        <v>4</v>
      </c>
      <c r="K115" s="76" t="s">
        <v>539</v>
      </c>
      <c r="L115" s="76" t="s">
        <v>540</v>
      </c>
      <c r="M115" s="85"/>
      <c r="N115" s="78"/>
      <c r="O115" s="78"/>
      <c r="R115" s="86">
        <f>COUNTIF(D114:D117,"2")</f>
        <v>3</v>
      </c>
      <c r="S115" s="86">
        <f>COUNTIF(G114:G117,"2")</f>
        <v>1</v>
      </c>
      <c r="T115" s="86">
        <f>COUNTIF(J114:J117,"2")</f>
        <v>0</v>
      </c>
      <c r="U115" s="86">
        <f>COUNTIF(M114:M117,"2")</f>
        <v>0</v>
      </c>
    </row>
    <row r="116" spans="1:21" ht="30" customHeight="1" x14ac:dyDescent="0.3">
      <c r="A116" s="215"/>
      <c r="B116" s="125"/>
      <c r="C116" s="97" t="s">
        <v>3</v>
      </c>
      <c r="D116" s="27">
        <v>1</v>
      </c>
      <c r="E116" s="74" t="s">
        <v>202</v>
      </c>
      <c r="F116" s="60" t="s">
        <v>223</v>
      </c>
      <c r="G116" s="80">
        <v>2</v>
      </c>
      <c r="H116" s="66" t="s">
        <v>453</v>
      </c>
      <c r="I116" s="61" t="s">
        <v>454</v>
      </c>
      <c r="J116" s="83">
        <v>3</v>
      </c>
      <c r="K116" s="76" t="s">
        <v>541</v>
      </c>
      <c r="L116" s="76" t="s">
        <v>542</v>
      </c>
      <c r="M116" s="85"/>
      <c r="N116" s="78"/>
      <c r="O116" s="78"/>
      <c r="R116" s="86">
        <f>COUNTIF(D114:D117,"3")</f>
        <v>0</v>
      </c>
      <c r="S116" s="86">
        <f>COUNTIF(G114:G117,"3")</f>
        <v>3</v>
      </c>
      <c r="T116" s="86">
        <f>COUNTIF(J114:J117,"3")</f>
        <v>2</v>
      </c>
      <c r="U116" s="86">
        <f>COUNTIF(M114:M117,"3")</f>
        <v>0</v>
      </c>
    </row>
    <row r="117" spans="1:21" ht="30" customHeight="1" x14ac:dyDescent="0.3">
      <c r="A117" s="215"/>
      <c r="B117" s="125"/>
      <c r="C117" s="97" t="s">
        <v>4</v>
      </c>
      <c r="D117" s="27">
        <v>2</v>
      </c>
      <c r="E117" s="74" t="s">
        <v>203</v>
      </c>
      <c r="F117" s="60" t="s">
        <v>224</v>
      </c>
      <c r="G117" s="80">
        <v>3</v>
      </c>
      <c r="H117" s="66" t="s">
        <v>455</v>
      </c>
      <c r="I117" s="61" t="s">
        <v>456</v>
      </c>
      <c r="J117" s="83">
        <v>4</v>
      </c>
      <c r="K117" s="76" t="s">
        <v>543</v>
      </c>
      <c r="L117" s="76" t="s">
        <v>456</v>
      </c>
      <c r="M117" s="85"/>
      <c r="N117" s="78"/>
      <c r="O117" s="78"/>
      <c r="R117" s="86">
        <f>COUNTIF(D114:D117,"4")</f>
        <v>0</v>
      </c>
      <c r="S117" s="86">
        <f>COUNTIF(G114:G117,"4")</f>
        <v>0</v>
      </c>
      <c r="T117" s="86">
        <f>COUNTIF(J114:J117,"4")</f>
        <v>2</v>
      </c>
      <c r="U117" s="86">
        <f>COUNTIF(M114:M117,"4")</f>
        <v>0</v>
      </c>
    </row>
    <row r="118" spans="1:21" ht="7.5" customHeight="1" x14ac:dyDescent="0.3">
      <c r="B118" s="240"/>
      <c r="C118" s="241"/>
      <c r="D118" s="133"/>
      <c r="E118" s="134"/>
      <c r="F118" s="134"/>
      <c r="G118" s="133"/>
      <c r="H118" s="134"/>
      <c r="I118" s="134"/>
      <c r="J118" s="119"/>
      <c r="K118" s="124"/>
      <c r="M118" s="119"/>
      <c r="N118" s="124"/>
    </row>
    <row r="119" spans="1:21" ht="15.75" customHeight="1" x14ac:dyDescent="0.3">
      <c r="B119" s="255" t="s">
        <v>24</v>
      </c>
      <c r="C119" s="256"/>
      <c r="D119" s="247" t="s">
        <v>181</v>
      </c>
      <c r="E119" s="248"/>
      <c r="F119" s="249"/>
      <c r="G119" s="230"/>
      <c r="H119" s="231"/>
      <c r="I119" s="232"/>
      <c r="J119" s="246" t="s">
        <v>179</v>
      </c>
      <c r="K119" s="246"/>
      <c r="L119" s="246"/>
      <c r="M119" s="277" t="s">
        <v>176</v>
      </c>
      <c r="N119" s="277"/>
      <c r="O119" s="277"/>
    </row>
    <row r="120" spans="1:21" ht="15.75" customHeight="1" x14ac:dyDescent="0.3">
      <c r="B120" s="257"/>
      <c r="C120" s="258"/>
      <c r="D120" s="111" t="s">
        <v>34</v>
      </c>
      <c r="E120" s="112" t="s">
        <v>122</v>
      </c>
      <c r="F120" s="112"/>
      <c r="G120" s="111" t="s">
        <v>34</v>
      </c>
      <c r="H120" s="112" t="s">
        <v>122</v>
      </c>
      <c r="I120" s="112"/>
      <c r="J120" s="111" t="s">
        <v>34</v>
      </c>
      <c r="K120" s="112" t="s">
        <v>122</v>
      </c>
      <c r="L120" s="136" t="s">
        <v>125</v>
      </c>
      <c r="M120" s="111" t="s">
        <v>34</v>
      </c>
      <c r="N120" s="112" t="s">
        <v>122</v>
      </c>
      <c r="O120" s="136"/>
    </row>
    <row r="121" spans="1:21" ht="17.5" x14ac:dyDescent="0.35">
      <c r="A121" s="215"/>
      <c r="B121" s="128"/>
      <c r="C121" s="242" t="s">
        <v>5</v>
      </c>
      <c r="D121" s="242"/>
      <c r="E121" s="242"/>
      <c r="F121" s="242"/>
      <c r="G121" s="242"/>
      <c r="H121" s="242"/>
      <c r="I121" s="242"/>
      <c r="J121" s="242"/>
      <c r="K121" s="243"/>
      <c r="L121" s="116"/>
      <c r="M121" s="116"/>
      <c r="N121" s="116"/>
      <c r="O121" s="116"/>
    </row>
    <row r="122" spans="1:21" ht="39" customHeight="1" x14ac:dyDescent="0.3">
      <c r="A122" s="215"/>
      <c r="B122" s="132"/>
      <c r="C122" s="137" t="s">
        <v>6</v>
      </c>
      <c r="D122" s="27">
        <v>3</v>
      </c>
      <c r="E122" s="60" t="s">
        <v>226</v>
      </c>
      <c r="F122" s="60" t="s">
        <v>227</v>
      </c>
      <c r="G122" s="80">
        <v>3</v>
      </c>
      <c r="H122" s="61" t="s">
        <v>226</v>
      </c>
      <c r="I122" s="61" t="s">
        <v>227</v>
      </c>
      <c r="J122" s="83">
        <v>3</v>
      </c>
      <c r="K122" s="76" t="str">
        <f>$H$122</f>
        <v>La institución educativa Luis Eduardo Pérez reconoce a la población educativa con falencias de aprendizaje y/o situación de vulnerabilidad. Trabaja cooperativamente con los docentes para articular rutas de atención de manera flexinle a dichos estduiantes, y de esta forma socializarlo a toda la comunidad.</v>
      </c>
      <c r="L122" s="76" t="str">
        <f t="shared" ref="L122:L124" si="0">I122</f>
        <v xml:space="preserve">Entrevistas en matrícula, soportes y certificaciones médicas, PIAR. </v>
      </c>
      <c r="M122" s="85"/>
      <c r="N122" s="78"/>
      <c r="O122" s="78"/>
      <c r="R122" s="86">
        <f>COUNTIF(D122:D125,"1")</f>
        <v>1</v>
      </c>
      <c r="S122" s="86">
        <f>COUNTIF(G122:G125,"1")</f>
        <v>0</v>
      </c>
      <c r="T122" s="86">
        <f>COUNTIF(J122:J125,"1")</f>
        <v>0</v>
      </c>
      <c r="U122" s="86">
        <f>COUNTIF(M122:M125,"1")</f>
        <v>0</v>
      </c>
    </row>
    <row r="123" spans="1:21" ht="30" customHeight="1" x14ac:dyDescent="0.3">
      <c r="A123" s="215"/>
      <c r="B123" s="129"/>
      <c r="C123" s="98" t="s">
        <v>7</v>
      </c>
      <c r="D123" s="27">
        <v>2</v>
      </c>
      <c r="E123" s="74" t="s">
        <v>228</v>
      </c>
      <c r="F123" s="60" t="s">
        <v>229</v>
      </c>
      <c r="G123" s="80">
        <v>3</v>
      </c>
      <c r="H123" s="66" t="s">
        <v>457</v>
      </c>
      <c r="I123" s="61" t="s">
        <v>458</v>
      </c>
      <c r="J123" s="83">
        <v>3</v>
      </c>
      <c r="K123" s="76" t="str">
        <f t="shared" ref="K123:K124" si="1">H123</f>
        <v>La institución trabaja articuladamente para diseñar y aplicar estrategias pedagógicas pertinentes que permitan integrar y atender las personas pertenecientes a grupos etnicos y las dan a conocer a la comunidad.</v>
      </c>
      <c r="L123" s="76" t="str">
        <f t="shared" si="0"/>
        <v xml:space="preserve">Evidencias fotografícas de la inclusión de estudiantes pertenecientes a grupos etnicos. </v>
      </c>
      <c r="M123" s="85"/>
      <c r="N123" s="78"/>
      <c r="O123" s="78"/>
      <c r="R123" s="86">
        <f>COUNTIF(D122:D125,"2")</f>
        <v>2</v>
      </c>
      <c r="S123" s="86">
        <f>COUNTIF(G122:G125,"2")</f>
        <v>1</v>
      </c>
      <c r="T123" s="86">
        <f>COUNTIF(J122:J125,"2")</f>
        <v>1</v>
      </c>
      <c r="U123" s="86">
        <f>COUNTIF(M122:M125,"2")</f>
        <v>0</v>
      </c>
    </row>
    <row r="124" spans="1:21" ht="30" customHeight="1" x14ac:dyDescent="0.3">
      <c r="A124" s="215"/>
      <c r="B124" s="125"/>
      <c r="C124" s="98" t="s">
        <v>8</v>
      </c>
      <c r="D124" s="27">
        <v>2</v>
      </c>
      <c r="E124" s="74" t="s">
        <v>230</v>
      </c>
      <c r="F124" s="60" t="s">
        <v>231</v>
      </c>
      <c r="G124" s="80">
        <v>3</v>
      </c>
      <c r="H124" s="66" t="s">
        <v>459</v>
      </c>
      <c r="I124" s="61" t="s">
        <v>460</v>
      </c>
      <c r="J124" s="83">
        <v>3</v>
      </c>
      <c r="K124" s="76" t="str">
        <f t="shared" si="1"/>
        <v xml:space="preserve">La institución cuenta co mecanismos que le permiten conocer las necesidades y expectativas de todos los estudiantes y divulga esta información en su comunidad; los estudiantes encuentran elementos de identificación con la institución. </v>
      </c>
      <c r="L124" s="76" t="str">
        <f t="shared" si="0"/>
        <v>Aplicación de encuestas SIMPADE, observador del estudiante.</v>
      </c>
      <c r="M124" s="85"/>
      <c r="N124" s="78"/>
      <c r="O124" s="78"/>
      <c r="R124" s="86">
        <f>COUNTIF(D122:D125,"3")</f>
        <v>1</v>
      </c>
      <c r="S124" s="86">
        <f>COUNTIF(G122:G125,"3")</f>
        <v>3</v>
      </c>
      <c r="T124" s="86">
        <f>COUNTIF(J122:J125,"3")</f>
        <v>3</v>
      </c>
      <c r="U124" s="86">
        <f>COUNTIF(M122:M125,"3")</f>
        <v>0</v>
      </c>
    </row>
    <row r="125" spans="1:21" ht="30" customHeight="1" x14ac:dyDescent="0.3">
      <c r="A125" s="215"/>
      <c r="B125" s="125"/>
      <c r="C125" s="97" t="s">
        <v>9</v>
      </c>
      <c r="D125" s="27">
        <v>1</v>
      </c>
      <c r="E125" s="74" t="s">
        <v>232</v>
      </c>
      <c r="F125" s="60" t="s">
        <v>233</v>
      </c>
      <c r="G125" s="80">
        <v>2</v>
      </c>
      <c r="H125" s="66" t="s">
        <v>461</v>
      </c>
      <c r="I125" s="61" t="s">
        <v>462</v>
      </c>
      <c r="J125" s="83">
        <v>2</v>
      </c>
      <c r="K125" s="76" t="s">
        <v>555</v>
      </c>
      <c r="L125" s="76" t="s">
        <v>556</v>
      </c>
      <c r="M125" s="85"/>
      <c r="N125" s="78"/>
      <c r="O125" s="78"/>
      <c r="R125" s="86">
        <f>COUNTIF(D122:D125,"4")</f>
        <v>0</v>
      </c>
      <c r="S125" s="86">
        <f>COUNTIF(G122:G125,"4")</f>
        <v>0</v>
      </c>
      <c r="T125" s="86">
        <f>COUNTIF(J122:J125,"4")</f>
        <v>0</v>
      </c>
      <c r="U125" s="86">
        <f>COUNTIF(M122:M125,"4")</f>
        <v>0</v>
      </c>
    </row>
    <row r="126" spans="1:21" ht="8.25" customHeight="1" x14ac:dyDescent="0.3">
      <c r="B126" s="240"/>
      <c r="C126" s="241"/>
      <c r="D126" s="119"/>
      <c r="E126" s="120"/>
      <c r="F126" s="120"/>
      <c r="G126" s="119"/>
      <c r="H126" s="120"/>
      <c r="I126" s="120"/>
      <c r="J126" s="119"/>
      <c r="K126" s="124"/>
      <c r="M126" s="119"/>
      <c r="N126" s="124"/>
    </row>
    <row r="127" spans="1:21" ht="17.5" x14ac:dyDescent="0.3">
      <c r="A127" s="215"/>
      <c r="B127" s="125"/>
      <c r="C127" s="242" t="s">
        <v>10</v>
      </c>
      <c r="D127" s="242"/>
      <c r="E127" s="242"/>
      <c r="F127" s="242"/>
      <c r="G127" s="242"/>
      <c r="H127" s="242"/>
      <c r="I127" s="242"/>
      <c r="J127" s="242"/>
      <c r="K127" s="243"/>
      <c r="L127" s="116"/>
      <c r="M127" s="116"/>
      <c r="N127" s="116"/>
      <c r="O127" s="116"/>
    </row>
    <row r="128" spans="1:21" ht="30" customHeight="1" x14ac:dyDescent="0.3">
      <c r="A128" s="215"/>
      <c r="B128" s="118"/>
      <c r="C128" s="105" t="s">
        <v>11</v>
      </c>
      <c r="D128" s="27">
        <v>3</v>
      </c>
      <c r="E128" s="60" t="s">
        <v>234</v>
      </c>
      <c r="F128" s="60" t="s">
        <v>235</v>
      </c>
      <c r="G128" s="80">
        <v>3</v>
      </c>
      <c r="H128" s="61" t="s">
        <v>234</v>
      </c>
      <c r="I128" s="61" t="s">
        <v>235</v>
      </c>
      <c r="J128" s="83">
        <v>3</v>
      </c>
      <c r="K128" s="76" t="str">
        <f t="shared" ref="K128:L131" si="2">H128</f>
        <v xml:space="preserve">La escuela de padres es coherente con el PEI,
cuenta con el respaldo pedagógico de los docentes y se encuentra ampliamente divulgada
en la comunidad. Además, su acogida entre
los integrantes de la familia es significativa. </v>
      </c>
      <c r="L128" s="76" t="str">
        <f t="shared" si="2"/>
        <v>Lista de asitencia, evidencias fotográficas, formato de conclusiones.</v>
      </c>
      <c r="M128" s="85"/>
      <c r="N128" s="78"/>
      <c r="O128" s="78"/>
      <c r="R128" s="86">
        <f>COUNTIF(D128:D131,"1")</f>
        <v>1</v>
      </c>
      <c r="S128" s="86">
        <f>COUNTIF(G128:G131,"1")</f>
        <v>0</v>
      </c>
      <c r="T128" s="86">
        <f>COUNTIF(J128:J131,"1")</f>
        <v>0</v>
      </c>
      <c r="U128" s="86">
        <f>COUNTIF(M128:M131,"1")</f>
        <v>0</v>
      </c>
    </row>
    <row r="129" spans="1:21" ht="30" customHeight="1" x14ac:dyDescent="0.3">
      <c r="A129" s="215"/>
      <c r="B129" s="125"/>
      <c r="C129" s="97" t="s">
        <v>12</v>
      </c>
      <c r="D129" s="27">
        <v>3</v>
      </c>
      <c r="E129" s="74" t="s">
        <v>236</v>
      </c>
      <c r="F129" s="60" t="s">
        <v>237</v>
      </c>
      <c r="G129" s="80">
        <v>3</v>
      </c>
      <c r="H129" s="66" t="s">
        <v>236</v>
      </c>
      <c r="I129" s="61" t="s">
        <v>237</v>
      </c>
      <c r="J129" s="83">
        <v>3</v>
      </c>
      <c r="K129" s="76" t="str">
        <f t="shared" si="2"/>
        <v>La institución cuenta con una estrategia de
interacción con la comunidad que orienta,
da sentido a las acciones que se planean conjuntamente y dan respuesta a problemáticas
y necesidades que apuntan al mejoramiento
de las condiciones de vida de la comunidad y
los estudiantes.</v>
      </c>
      <c r="L129" s="76" t="str">
        <f t="shared" si="2"/>
        <v>Folios de matrículas, acta de matricula, listados estduaintiles</v>
      </c>
      <c r="M129" s="85"/>
      <c r="N129" s="78"/>
      <c r="O129" s="78"/>
      <c r="R129" s="86">
        <f>COUNTIF(D128:D131,"2")</f>
        <v>1</v>
      </c>
      <c r="S129" s="86">
        <f>COUNTIF(G128:G131,"2")</f>
        <v>0</v>
      </c>
      <c r="T129" s="86">
        <f>COUNTIF(J128:J131,"2")</f>
        <v>0</v>
      </c>
      <c r="U129" s="86">
        <f>COUNTIF(M128:M131,"2")</f>
        <v>0</v>
      </c>
    </row>
    <row r="130" spans="1:21" ht="30" customHeight="1" x14ac:dyDescent="0.3">
      <c r="A130" s="215"/>
      <c r="B130" s="125"/>
      <c r="C130" s="97" t="s">
        <v>13</v>
      </c>
      <c r="D130" s="27">
        <v>2</v>
      </c>
      <c r="E130" s="74" t="s">
        <v>238</v>
      </c>
      <c r="F130" s="60" t="s">
        <v>239</v>
      </c>
      <c r="G130" s="80">
        <v>3</v>
      </c>
      <c r="H130" s="66" t="s">
        <v>463</v>
      </c>
      <c r="I130" s="61" t="s">
        <v>464</v>
      </c>
      <c r="J130" s="83">
        <v>3</v>
      </c>
      <c r="K130" s="76" t="str">
        <f t="shared" si="2"/>
        <v>La comunidad se encuentra informada respecto de los programas y posibilidades de uso de los recuerso de la institución y los utiliza; asimismo colabora con la institución en los gastos para su mantenimiento.</v>
      </c>
      <c r="L130" s="76" t="str">
        <f t="shared" si="2"/>
        <v>Inventario de la planta física, y material educativo, adecuación oficina de psicorientadora escolar para atención a la comunidad educativa.</v>
      </c>
      <c r="M130" s="85"/>
      <c r="N130" s="78"/>
      <c r="O130" s="78"/>
      <c r="R130" s="86">
        <f>COUNTIF(D128:D131,"3")</f>
        <v>2</v>
      </c>
      <c r="S130" s="86">
        <f>COUNTIF(G128:G131,"3")</f>
        <v>3</v>
      </c>
      <c r="T130" s="86">
        <f>COUNTIF(J128:J131,"3")</f>
        <v>3</v>
      </c>
      <c r="U130" s="86">
        <f>COUNTIF(M128:M131,"3")</f>
        <v>0</v>
      </c>
    </row>
    <row r="131" spans="1:21" ht="30" customHeight="1" x14ac:dyDescent="0.3">
      <c r="A131" s="215"/>
      <c r="B131" s="125"/>
      <c r="C131" s="97" t="s">
        <v>14</v>
      </c>
      <c r="D131" s="27">
        <v>1</v>
      </c>
      <c r="E131" s="74" t="s">
        <v>240</v>
      </c>
      <c r="F131" s="60" t="s">
        <v>241</v>
      </c>
      <c r="G131" s="80">
        <v>4</v>
      </c>
      <c r="H131" s="66" t="s">
        <v>465</v>
      </c>
      <c r="I131" s="61" t="s">
        <v>466</v>
      </c>
      <c r="J131" s="83">
        <v>4</v>
      </c>
      <c r="K131" s="76" t="str">
        <f t="shared" si="2"/>
        <v xml:space="preserve">El impacto  del servicio social estudiantil es evaluado por la institución y se tienen en cuenta tnto las necesidades y experiencias de la comunidad como sus satifaccion con estos programas </v>
      </c>
      <c r="L131" s="76" t="str">
        <f t="shared" si="2"/>
        <v>Evidencias fotográfica, proyecto d de servicio social estudiantil en los grados superiores de la institución educativa.</v>
      </c>
      <c r="M131" s="85"/>
      <c r="N131" s="78"/>
      <c r="O131" s="78"/>
      <c r="R131" s="86">
        <f>COUNTIF(D128:D131,"4")</f>
        <v>0</v>
      </c>
      <c r="S131" s="86">
        <f>COUNTIF(G128:G131,"4")</f>
        <v>1</v>
      </c>
      <c r="T131" s="86">
        <f>COUNTIF(J128:J131,"4")</f>
        <v>1</v>
      </c>
      <c r="U131" s="86">
        <f>COUNTIF(M128:M131,"4")</f>
        <v>0</v>
      </c>
    </row>
    <row r="132" spans="1:21" ht="9" customHeight="1" x14ac:dyDescent="0.3">
      <c r="B132" s="240"/>
      <c r="C132" s="241"/>
      <c r="D132" s="119"/>
      <c r="E132" s="120"/>
      <c r="F132" s="120"/>
      <c r="G132" s="119"/>
      <c r="H132" s="120"/>
      <c r="I132" s="120"/>
      <c r="J132" s="119"/>
      <c r="K132" s="124"/>
      <c r="M132" s="119"/>
      <c r="N132" s="124"/>
    </row>
    <row r="133" spans="1:21" ht="17.5" x14ac:dyDescent="0.3">
      <c r="A133" s="215"/>
      <c r="B133" s="125"/>
      <c r="C133" s="242" t="s">
        <v>15</v>
      </c>
      <c r="D133" s="242"/>
      <c r="E133" s="242"/>
      <c r="F133" s="242"/>
      <c r="G133" s="242"/>
      <c r="H133" s="242"/>
      <c r="I133" s="242"/>
      <c r="J133" s="242"/>
      <c r="K133" s="243"/>
      <c r="L133" s="116"/>
      <c r="M133" s="116"/>
      <c r="N133" s="116"/>
      <c r="O133" s="116"/>
    </row>
    <row r="134" spans="1:21" ht="30" customHeight="1" x14ac:dyDescent="0.3">
      <c r="A134" s="215"/>
      <c r="B134" s="118"/>
      <c r="C134" s="105" t="s">
        <v>16</v>
      </c>
      <c r="D134" s="27">
        <v>3</v>
      </c>
      <c r="E134" s="60" t="s">
        <v>242</v>
      </c>
      <c r="F134" s="60" t="s">
        <v>243</v>
      </c>
      <c r="G134" s="80">
        <v>3</v>
      </c>
      <c r="H134" s="61" t="s">
        <v>242</v>
      </c>
      <c r="I134" s="61" t="s">
        <v>243</v>
      </c>
      <c r="J134" s="83">
        <v>3</v>
      </c>
      <c r="K134" s="76" t="str">
        <f t="shared" ref="K134:L136" si="3">H134</f>
        <v>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v>
      </c>
      <c r="L134" s="76" t="str">
        <f t="shared" si="3"/>
        <v>Actas de gobierno estudiantil, registros fotográficos, listado de votantes.</v>
      </c>
      <c r="M134" s="85"/>
      <c r="N134" s="78"/>
      <c r="O134" s="78"/>
      <c r="R134" s="86">
        <f>COUNTIF(D134:D136,"1")</f>
        <v>0</v>
      </c>
      <c r="S134" s="86">
        <f>COUNTIF(G134:G136,"1")</f>
        <v>0</v>
      </c>
      <c r="T134" s="86">
        <f>COUNTIF(J134:J136,"1")</f>
        <v>0</v>
      </c>
      <c r="U134" s="86">
        <f>COUNTIF(M134:M136,"1")</f>
        <v>0</v>
      </c>
    </row>
    <row r="135" spans="1:21" ht="30" customHeight="1" x14ac:dyDescent="0.3">
      <c r="A135" s="215"/>
      <c r="B135" s="125"/>
      <c r="C135" s="97" t="s">
        <v>17</v>
      </c>
      <c r="D135" s="27">
        <v>3</v>
      </c>
      <c r="E135" s="60" t="s">
        <v>242</v>
      </c>
      <c r="F135" s="60" t="s">
        <v>244</v>
      </c>
      <c r="G135" s="80">
        <v>3</v>
      </c>
      <c r="H135" s="66" t="s">
        <v>242</v>
      </c>
      <c r="I135" s="61" t="s">
        <v>244</v>
      </c>
      <c r="J135" s="83">
        <v>3</v>
      </c>
      <c r="K135" s="76" t="str">
        <f t="shared" si="3"/>
        <v>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v>
      </c>
      <c r="L135" s="76" t="str">
        <f t="shared" si="3"/>
        <v>Actas de reuniones de padres de familia, listado de asistencia de las asambleas, registros fotográficos.</v>
      </c>
      <c r="M135" s="85"/>
      <c r="N135" s="78"/>
      <c r="O135" s="78"/>
      <c r="R135" s="86">
        <f>COUNTIF(D134:D136,"2")</f>
        <v>0</v>
      </c>
      <c r="S135" s="86">
        <f>COUNTIF(G134:G136,"2")</f>
        <v>0</v>
      </c>
      <c r="T135" s="86">
        <f>COUNTIF(J134:J136,"2")</f>
        <v>0</v>
      </c>
      <c r="U135" s="86">
        <f>COUNTIF(M134:M136,"2")</f>
        <v>0</v>
      </c>
    </row>
    <row r="136" spans="1:21" ht="30" customHeight="1" x14ac:dyDescent="0.3">
      <c r="A136" s="215"/>
      <c r="B136" s="125"/>
      <c r="C136" s="97" t="s">
        <v>18</v>
      </c>
      <c r="D136" s="27">
        <v>3</v>
      </c>
      <c r="E136" s="74" t="s">
        <v>245</v>
      </c>
      <c r="F136" s="60" t="s">
        <v>246</v>
      </c>
      <c r="G136" s="80">
        <v>3</v>
      </c>
      <c r="H136" s="66" t="s">
        <v>245</v>
      </c>
      <c r="I136" s="61" t="s">
        <v>246</v>
      </c>
      <c r="J136" s="83">
        <v>3</v>
      </c>
      <c r="K136" s="76" t="str">
        <f t="shared" si="3"/>
        <v>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v>
      </c>
      <c r="L136" s="76" t="str">
        <f t="shared" si="3"/>
        <v>Registros de asistencias, evidencia fotográficas, actas de reuniones.</v>
      </c>
      <c r="M136" s="85"/>
      <c r="N136" s="78"/>
      <c r="O136" s="78"/>
      <c r="R136" s="86">
        <f>COUNTIF(D134:D136,"3")</f>
        <v>3</v>
      </c>
      <c r="S136" s="86">
        <f>COUNTIF(G134:G136,"3")</f>
        <v>3</v>
      </c>
      <c r="T136" s="86">
        <f>COUNTIF(J134:J136,"3")</f>
        <v>3</v>
      </c>
      <c r="U136" s="86">
        <f>COUNTIF(M134:M136,"3")</f>
        <v>0</v>
      </c>
    </row>
    <row r="137" spans="1:21" ht="9" customHeight="1" x14ac:dyDescent="0.3">
      <c r="B137" s="240"/>
      <c r="C137" s="241"/>
      <c r="D137" s="119"/>
      <c r="E137" s="120"/>
      <c r="F137" s="120"/>
      <c r="G137" s="119"/>
      <c r="H137" s="120"/>
      <c r="I137" s="120"/>
      <c r="J137" s="119"/>
      <c r="K137" s="124"/>
      <c r="M137" s="119"/>
      <c r="N137" s="124"/>
      <c r="R137" s="86">
        <f>COUNTIF(D134:D136,"4")</f>
        <v>0</v>
      </c>
      <c r="S137" s="86">
        <f>COUNTIF(G134:G136,"4")</f>
        <v>0</v>
      </c>
      <c r="T137" s="86">
        <f>COUNTIF(J134:J136,"4")</f>
        <v>0</v>
      </c>
    </row>
    <row r="138" spans="1:21" ht="17.5" x14ac:dyDescent="0.3">
      <c r="A138" s="215"/>
      <c r="B138" s="125"/>
      <c r="C138" s="242" t="s">
        <v>19</v>
      </c>
      <c r="D138" s="242"/>
      <c r="E138" s="242"/>
      <c r="F138" s="242"/>
      <c r="G138" s="242"/>
      <c r="H138" s="242"/>
      <c r="I138" s="242"/>
      <c r="J138" s="242"/>
      <c r="K138" s="243"/>
      <c r="L138" s="116"/>
      <c r="M138" s="116"/>
      <c r="N138" s="116"/>
      <c r="O138" s="116"/>
    </row>
    <row r="139" spans="1:21" ht="30" customHeight="1" x14ac:dyDescent="0.3">
      <c r="A139" s="215"/>
      <c r="B139" s="118"/>
      <c r="C139" s="105" t="s">
        <v>20</v>
      </c>
      <c r="D139" s="27">
        <v>2</v>
      </c>
      <c r="E139" s="60" t="s">
        <v>247</v>
      </c>
      <c r="F139" s="60" t="s">
        <v>248</v>
      </c>
      <c r="G139" s="80">
        <v>2</v>
      </c>
      <c r="H139" s="61" t="s">
        <v>247</v>
      </c>
      <c r="I139" s="61" t="s">
        <v>248</v>
      </c>
      <c r="J139" s="83">
        <v>2</v>
      </c>
      <c r="K139" s="76" t="s">
        <v>557</v>
      </c>
      <c r="L139" s="76" t="str">
        <f t="shared" ref="L139:L141" si="4">I139</f>
        <v>Documentos sobre riesgos físicos, fotografías del estado físico de la institución y sus sedes.</v>
      </c>
      <c r="M139" s="85"/>
      <c r="N139" s="78"/>
      <c r="O139" s="78"/>
      <c r="P139" s="138"/>
      <c r="Q139" s="138"/>
      <c r="R139" s="86">
        <f>COUNTIF(D139:D141,"1")</f>
        <v>2</v>
      </c>
      <c r="S139" s="86">
        <f>COUNTIF(G139:G141,"1")</f>
        <v>1</v>
      </c>
      <c r="T139" s="86">
        <f>COUNTIF(J139:J141,"1")</f>
        <v>1</v>
      </c>
      <c r="U139" s="86">
        <f>COUNTIF(M139:M141,"1")</f>
        <v>0</v>
      </c>
    </row>
    <row r="140" spans="1:21" ht="30" customHeight="1" x14ac:dyDescent="0.3">
      <c r="A140" s="215"/>
      <c r="B140" s="125"/>
      <c r="C140" s="97" t="s">
        <v>21</v>
      </c>
      <c r="D140" s="27">
        <v>1</v>
      </c>
      <c r="E140" s="74" t="s">
        <v>249</v>
      </c>
      <c r="F140" s="60" t="s">
        <v>250</v>
      </c>
      <c r="G140" s="80">
        <v>1</v>
      </c>
      <c r="H140" s="66" t="s">
        <v>249</v>
      </c>
      <c r="I140" s="61" t="s">
        <v>250</v>
      </c>
      <c r="J140" s="83">
        <v>1</v>
      </c>
      <c r="K140" s="76" t="s">
        <v>558</v>
      </c>
      <c r="L140" s="76" t="str">
        <f t="shared" si="4"/>
        <v>Existen documentos acerca de prevención de riesgos, pero no hay nada organizado</v>
      </c>
      <c r="M140" s="85"/>
      <c r="N140" s="78"/>
      <c r="O140" s="78"/>
      <c r="P140" s="138"/>
      <c r="Q140" s="138"/>
      <c r="R140" s="86">
        <f>COUNTIF(D139:D141,"2")</f>
        <v>1</v>
      </c>
      <c r="S140" s="86">
        <f>COUNTIF(G139:G141,"2")</f>
        <v>2</v>
      </c>
      <c r="T140" s="86">
        <f>COUNTIF(J139:J141,"2")</f>
        <v>2</v>
      </c>
      <c r="U140" s="86">
        <f>COUNTIF(M139:M141,"2")</f>
        <v>0</v>
      </c>
    </row>
    <row r="141" spans="1:21" ht="30" customHeight="1" x14ac:dyDescent="0.3">
      <c r="A141" s="215"/>
      <c r="B141" s="125"/>
      <c r="C141" s="97" t="s">
        <v>22</v>
      </c>
      <c r="D141" s="27">
        <v>1</v>
      </c>
      <c r="E141" s="74" t="s">
        <v>251</v>
      </c>
      <c r="F141" s="60" t="s">
        <v>252</v>
      </c>
      <c r="G141" s="80">
        <v>2</v>
      </c>
      <c r="H141" s="66" t="s">
        <v>467</v>
      </c>
      <c r="I141" s="61" t="s">
        <v>468</v>
      </c>
      <c r="J141" s="83">
        <v>2</v>
      </c>
      <c r="K141" s="76" t="s">
        <v>559</v>
      </c>
      <c r="L141" s="76" t="str">
        <f t="shared" si="4"/>
        <v xml:space="preserve">Plan de gestión de riesgos evidencias fotograficas. </v>
      </c>
      <c r="M141" s="85"/>
      <c r="N141" s="78"/>
      <c r="O141" s="78"/>
      <c r="P141" s="138"/>
      <c r="Q141" s="138"/>
      <c r="R141" s="86">
        <f>COUNTIF(D139:D141,"3")</f>
        <v>0</v>
      </c>
      <c r="S141" s="86">
        <f>COUNTIF(G139:G141,"3")</f>
        <v>0</v>
      </c>
      <c r="T141" s="86">
        <f>COUNTIF(J139:J141,"3")</f>
        <v>0</v>
      </c>
      <c r="U141" s="86">
        <f>COUNTIF(M139:M141,"3")</f>
        <v>0</v>
      </c>
    </row>
    <row r="142" spans="1:21" x14ac:dyDescent="0.3">
      <c r="R142" s="86">
        <f>COUNTIF(D139:D141,"4")</f>
        <v>0</v>
      </c>
      <c r="S142" s="86">
        <f>COUNTIF(G139:G141,"4")</f>
        <v>0</v>
      </c>
      <c r="T142" s="86">
        <f>COUNTIF(J139:J141,"4")</f>
        <v>0</v>
      </c>
    </row>
    <row r="65530" spans="2:6" x14ac:dyDescent="0.3">
      <c r="B65530" s="251" t="s">
        <v>29</v>
      </c>
      <c r="C65530" s="251"/>
      <c r="D65530" s="251"/>
      <c r="E65530" s="251"/>
      <c r="F65530" s="99"/>
    </row>
    <row r="65531" spans="2:6" x14ac:dyDescent="0.3">
      <c r="B65531" s="250" t="s">
        <v>30</v>
      </c>
      <c r="C65531" s="250"/>
      <c r="D65531" s="250"/>
      <c r="E65531" s="250"/>
      <c r="F65531" s="140"/>
    </row>
    <row r="65532" spans="2:6" x14ac:dyDescent="0.3">
      <c r="B65532" s="250" t="s">
        <v>31</v>
      </c>
      <c r="C65532" s="250"/>
      <c r="D65532" s="250"/>
      <c r="E65532" s="250"/>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80" zoomScaleNormal="80" workbookViewId="0">
      <selection activeCell="B26" sqref="B26:U26"/>
    </sheetView>
  </sheetViews>
  <sheetFormatPr baseColWidth="10" defaultColWidth="11.453125" defaultRowHeight="15" x14ac:dyDescent="0.3"/>
  <cols>
    <col min="1" max="1" width="1.453125" style="141" customWidth="1"/>
    <col min="2" max="2" width="34.7265625" style="141" customWidth="1"/>
    <col min="3" max="6" width="7.7265625" style="141" customWidth="1"/>
    <col min="7" max="7" width="1.7265625" style="141" customWidth="1"/>
    <col min="8" max="11" width="7.7265625" style="141" customWidth="1"/>
    <col min="12" max="12" width="1.7265625" style="141" customWidth="1"/>
    <col min="13" max="16" width="7.7265625" style="141" customWidth="1"/>
    <col min="17" max="17" width="2.1796875" style="141" customWidth="1"/>
    <col min="18" max="21" width="7.7265625" style="141" customWidth="1"/>
    <col min="22" max="27" width="11.453125" style="141"/>
    <col min="28" max="28" width="2" style="141" customWidth="1"/>
    <col min="29" max="33" width="11.453125" style="141"/>
    <col min="34" max="34" width="1.81640625" style="141" customWidth="1"/>
    <col min="35" max="16384" width="11.453125" style="141"/>
  </cols>
  <sheetData>
    <row r="1" spans="2:22" ht="6" customHeight="1" x14ac:dyDescent="0.3"/>
    <row r="2" spans="2:22" ht="22.5" customHeight="1" x14ac:dyDescent="0.3">
      <c r="B2" s="288" t="s">
        <v>27</v>
      </c>
      <c r="C2" s="287" t="s">
        <v>177</v>
      </c>
      <c r="D2" s="287"/>
      <c r="E2" s="287"/>
      <c r="F2" s="287"/>
      <c r="G2" s="142"/>
      <c r="H2" s="285" t="s">
        <v>178</v>
      </c>
      <c r="I2" s="285"/>
      <c r="J2" s="285"/>
      <c r="K2" s="285"/>
      <c r="L2" s="142"/>
      <c r="M2" s="286" t="s">
        <v>179</v>
      </c>
      <c r="N2" s="286"/>
      <c r="O2" s="286"/>
      <c r="P2" s="286"/>
      <c r="Q2" s="143"/>
      <c r="R2" s="294" t="s">
        <v>180</v>
      </c>
      <c r="S2" s="294"/>
      <c r="T2" s="294"/>
      <c r="U2" s="294"/>
      <c r="V2" s="284"/>
    </row>
    <row r="3" spans="2:22" ht="24.75" customHeight="1" thickBot="1" x14ac:dyDescent="0.35">
      <c r="B3" s="289"/>
      <c r="C3" s="144">
        <v>1</v>
      </c>
      <c r="D3" s="144">
        <v>2</v>
      </c>
      <c r="E3" s="145">
        <v>3</v>
      </c>
      <c r="F3" s="146">
        <v>4</v>
      </c>
      <c r="G3" s="292"/>
      <c r="H3" s="144">
        <v>1</v>
      </c>
      <c r="I3" s="144">
        <v>2</v>
      </c>
      <c r="J3" s="145">
        <v>3</v>
      </c>
      <c r="K3" s="146">
        <v>4</v>
      </c>
      <c r="L3" s="290"/>
      <c r="M3" s="144">
        <v>1</v>
      </c>
      <c r="N3" s="144">
        <v>2</v>
      </c>
      <c r="O3" s="145">
        <v>3</v>
      </c>
      <c r="P3" s="146">
        <v>4</v>
      </c>
      <c r="Q3" s="143"/>
      <c r="R3" s="144">
        <v>1</v>
      </c>
      <c r="S3" s="144">
        <v>2</v>
      </c>
      <c r="T3" s="145">
        <v>3</v>
      </c>
      <c r="U3" s="146">
        <v>4</v>
      </c>
      <c r="V3" s="284"/>
    </row>
    <row r="4" spans="2:22" ht="38.15" customHeight="1" thickTop="1" thickBot="1" x14ac:dyDescent="0.35">
      <c r="B4" s="147" t="s">
        <v>73</v>
      </c>
      <c r="C4" s="148">
        <f>Autoevaluación!R7/SUM(Autoevaluación!R7:R10)</f>
        <v>0.25</v>
      </c>
      <c r="D4" s="149">
        <f>Autoevaluación!R8/SUM(Autoevaluación!R7:R10)</f>
        <v>0.25</v>
      </c>
      <c r="E4" s="149">
        <f>Autoevaluación!R9/SUM(Autoevaluación!R7:R10)</f>
        <v>0.5</v>
      </c>
      <c r="F4" s="149">
        <f>Autoevaluación!R10/SUM(Autoevaluación!R7:R10)</f>
        <v>0</v>
      </c>
      <c r="G4" s="293"/>
      <c r="H4" s="149">
        <v>0.3</v>
      </c>
      <c r="I4" s="149">
        <v>0.2</v>
      </c>
      <c r="J4" s="149">
        <v>0.4</v>
      </c>
      <c r="K4" s="149">
        <v>0.1</v>
      </c>
      <c r="L4" s="291"/>
      <c r="M4" s="149">
        <f>Autoevaluación!T7/SUM(Autoevaluación!T7:T10)</f>
        <v>0</v>
      </c>
      <c r="N4" s="149">
        <f>Autoevaluación!T8/SUM(Autoevaluación!T7:T10)</f>
        <v>0.25</v>
      </c>
      <c r="O4" s="149">
        <f>Autoevaluación!T9/SUM(Autoevaluación!T7:T10)</f>
        <v>0.75</v>
      </c>
      <c r="P4" s="149">
        <f>Autoevaluación!T10/SUM(Autoevaluación!T7:T10)</f>
        <v>0</v>
      </c>
      <c r="Q4" s="150"/>
      <c r="R4" s="149" t="e">
        <f>Autoevaluación!U7/SUM(Autoevaluación!U7:U10)</f>
        <v>#DIV/0!</v>
      </c>
      <c r="S4" s="149" t="e">
        <f>Autoevaluación!U8/SUM(Autoevaluación!U7:U10)</f>
        <v>#DIV/0!</v>
      </c>
      <c r="T4" s="149">
        <v>0</v>
      </c>
      <c r="U4" s="149" t="e">
        <f>Autoevaluación!U10/SUM(Autoevaluación!U7:U10)</f>
        <v>#DIV/0!</v>
      </c>
    </row>
    <row r="5" spans="2:22" ht="38.15" customHeight="1" thickTop="1" thickBot="1" x14ac:dyDescent="0.35">
      <c r="B5" s="147" t="s">
        <v>72</v>
      </c>
      <c r="C5" s="148">
        <f>Autoevaluación!R13/SUM(Autoevaluación!R13:R16)</f>
        <v>0</v>
      </c>
      <c r="D5" s="149">
        <f>Autoevaluación!R14/SUM(Autoevaluación!R13:R16)</f>
        <v>0.6</v>
      </c>
      <c r="E5" s="149">
        <f>Autoevaluación!R15/SUM(Autoevaluación!R13:R16)</f>
        <v>0.4</v>
      </c>
      <c r="F5" s="149">
        <f>Autoevaluación!R16/SUM(Autoevaluación!R13:R16)</f>
        <v>0</v>
      </c>
      <c r="G5" s="293"/>
      <c r="H5" s="149">
        <v>0.1</v>
      </c>
      <c r="I5" s="149">
        <v>0.6</v>
      </c>
      <c r="J5" s="149">
        <v>0.3</v>
      </c>
      <c r="K5" s="149">
        <v>0</v>
      </c>
      <c r="L5" s="291"/>
      <c r="M5" s="149">
        <f>Autoevaluación!T13/SUM(Autoevaluación!T13:T16)</f>
        <v>0</v>
      </c>
      <c r="N5" s="149">
        <f>Autoevaluación!T14/SUM(Autoevaluación!T13:T16)</f>
        <v>0.4</v>
      </c>
      <c r="O5" s="149">
        <f>Autoevaluación!T15/SUM(Autoevaluación!T13:T16)</f>
        <v>0.6</v>
      </c>
      <c r="P5" s="149">
        <f>Autoevaluación!T16/SUM(Autoevaluación!T13:T16)</f>
        <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5" customHeight="1" thickTop="1" thickBot="1" x14ac:dyDescent="0.35">
      <c r="B6" s="147" t="s">
        <v>43</v>
      </c>
      <c r="C6" s="148">
        <f>Autoevaluación!R20/SUM(Autoevaluación!R20:R23)</f>
        <v>0</v>
      </c>
      <c r="D6" s="149">
        <f>Autoevaluación!R21/SUM(Autoevaluación!R20:R23)</f>
        <v>0.5</v>
      </c>
      <c r="E6" s="149">
        <f>Autoevaluación!R22/SUM(Autoevaluación!R20:R23)</f>
        <v>0.5</v>
      </c>
      <c r="F6" s="149">
        <f>Autoevaluación!R23/SUM(Autoevaluación!R20:R23)</f>
        <v>0</v>
      </c>
      <c r="G6" s="293"/>
      <c r="H6" s="149">
        <v>0</v>
      </c>
      <c r="I6" s="149">
        <v>0.4</v>
      </c>
      <c r="J6" s="149">
        <v>0.4</v>
      </c>
      <c r="K6" s="149">
        <v>0.2</v>
      </c>
      <c r="L6" s="291"/>
      <c r="M6" s="149">
        <f>Autoevaluación!T20/SUM(Autoevaluación!T20:T23)</f>
        <v>0</v>
      </c>
      <c r="N6" s="149">
        <f>Autoevaluación!T21/SUM(Autoevaluación!T20:T23)</f>
        <v>0.25</v>
      </c>
      <c r="O6" s="149">
        <f>Autoevaluación!T22/SUM(Autoevaluación!T20:T23)</f>
        <v>0.75</v>
      </c>
      <c r="P6" s="149">
        <f>Autoevaluación!T23/SUM(Autoevaluación!T20:T23)</f>
        <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5" customHeight="1" thickTop="1" thickBot="1" x14ac:dyDescent="0.35">
      <c r="B7" s="147" t="s">
        <v>52</v>
      </c>
      <c r="C7" s="148">
        <f>Autoevaluación!R30/SUM(Autoevaluación!R30:R33)</f>
        <v>0.5</v>
      </c>
      <c r="D7" s="149">
        <f>Autoevaluación!R31/SUM(Autoevaluación!R30:R33)</f>
        <v>0.5</v>
      </c>
      <c r="E7" s="149">
        <f>Autoevaluación!R32/SUM(Autoevaluación!R30:R33)</f>
        <v>0</v>
      </c>
      <c r="F7" s="149">
        <f>Autoevaluación!R33/SUM(Autoevaluación!R30:R33)</f>
        <v>0</v>
      </c>
      <c r="G7" s="293"/>
      <c r="H7" s="149">
        <v>0.4</v>
      </c>
      <c r="I7" s="149">
        <v>0.4</v>
      </c>
      <c r="J7" s="149">
        <v>0.15</v>
      </c>
      <c r="K7" s="149">
        <v>0.05</v>
      </c>
      <c r="L7" s="291"/>
      <c r="M7" s="149">
        <f>Autoevaluación!T30/SUM(Autoevaluación!T30:T33)</f>
        <v>0</v>
      </c>
      <c r="N7" s="149">
        <f>Autoevaluación!T31/SUM(Autoevaluación!T30:T33)</f>
        <v>1</v>
      </c>
      <c r="O7" s="149">
        <f>Autoevaluación!T32/SUM(Autoevaluación!T30:T33)</f>
        <v>0</v>
      </c>
      <c r="P7" s="149">
        <f>Autoevaluación!T33/SUM(Autoevaluación!T30:T33)</f>
        <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5" customHeight="1" thickTop="1" thickBot="1" x14ac:dyDescent="0.35">
      <c r="B8" s="147" t="s">
        <v>57</v>
      </c>
      <c r="C8" s="148">
        <f>Autoevaluación!R36/SUM(Autoevaluación!R36:R39)</f>
        <v>0.44444444444444442</v>
      </c>
      <c r="D8" s="149">
        <f>Autoevaluación!R37/SUM(Autoevaluación!R36:R39)</f>
        <v>0.33333333333333331</v>
      </c>
      <c r="E8" s="149">
        <f>Autoevaluación!R38/SUM(Autoevaluación!R36:R39)</f>
        <v>0.1111111111111111</v>
      </c>
      <c r="F8" s="149">
        <f>Autoevaluación!R39/SUM(Autoevaluación!R36:R39)</f>
        <v>0.1111111111111111</v>
      </c>
      <c r="G8" s="293"/>
      <c r="H8" s="149">
        <v>0.48</v>
      </c>
      <c r="I8" s="149">
        <v>0.32</v>
      </c>
      <c r="J8" s="149">
        <v>0.08</v>
      </c>
      <c r="K8" s="149">
        <v>0.12</v>
      </c>
      <c r="L8" s="291"/>
      <c r="M8" s="149">
        <f>Autoevaluación!T36/SUM(Autoevaluación!T36:T39)</f>
        <v>0</v>
      </c>
      <c r="N8" s="149">
        <f>Autoevaluación!T37/SUM(Autoevaluación!T36:T39)</f>
        <v>0.22222222222222221</v>
      </c>
      <c r="O8" s="149">
        <f>Autoevaluación!T38/SUM(Autoevaluación!T36:T39)</f>
        <v>0.66666666666666663</v>
      </c>
      <c r="P8" s="149">
        <f>Autoevaluación!T39/SUM(Autoevaluación!T36:T39)</f>
        <v>0.1111111111111111</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5" customHeight="1" thickTop="1" thickBot="1" x14ac:dyDescent="0.35">
      <c r="B9" s="147" t="s">
        <v>67</v>
      </c>
      <c r="C9" s="148">
        <f>Autoevaluación!R47/SUM(Autoevaluación!R47:R50)</f>
        <v>0.75</v>
      </c>
      <c r="D9" s="149">
        <f>Autoevaluación!R48/SUM(Autoevaluación!R47:R50)</f>
        <v>0.25</v>
      </c>
      <c r="E9" s="149">
        <f>Autoevaluación!R49/SUM(Autoevaluación!R47:R50)</f>
        <v>0</v>
      </c>
      <c r="F9" s="149">
        <f>Autoevaluación!R50/SUM(Autoevaluación!R47:R50)</f>
        <v>0</v>
      </c>
      <c r="G9" s="293"/>
      <c r="H9" s="149">
        <v>0.8</v>
      </c>
      <c r="I9" s="149">
        <v>0.1</v>
      </c>
      <c r="J9" s="149">
        <v>0.05</v>
      </c>
      <c r="K9" s="149">
        <v>0.05</v>
      </c>
      <c r="L9" s="291"/>
      <c r="M9" s="149">
        <f>Autoevaluación!T47/SUM(Autoevaluación!T47:T50)</f>
        <v>0</v>
      </c>
      <c r="N9" s="149">
        <f>Autoevaluación!T48/SUM(Autoevaluación!T47:T50)</f>
        <v>0</v>
      </c>
      <c r="O9" s="149">
        <f>Autoevaluación!T49/SUM(Autoevaluación!T47:T50)</f>
        <v>1</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5" customHeight="1" thickTop="1" x14ac:dyDescent="0.3">
      <c r="B10" s="152" t="s">
        <v>126</v>
      </c>
      <c r="C10" s="153">
        <f>AVERAGE(C4:C9)</f>
        <v>0.32407407407407407</v>
      </c>
      <c r="D10" s="153">
        <f>AVERAGE(D4:D9)</f>
        <v>0.40555555555555561</v>
      </c>
      <c r="E10" s="153">
        <f>AVERAGE(E4:E9)</f>
        <v>0.25185185185185183</v>
      </c>
      <c r="F10" s="153">
        <f>AVERAGE(F4:F9)</f>
        <v>1.8518518518518517E-2</v>
      </c>
      <c r="G10" s="154"/>
      <c r="H10" s="153">
        <f>AVERAGE(H4:H9)</f>
        <v>0.34666666666666668</v>
      </c>
      <c r="I10" s="153">
        <f>AVERAGE(I4:I9)</f>
        <v>0.33666666666666667</v>
      </c>
      <c r="J10" s="153">
        <f>AVERAGE(J4:J9)</f>
        <v>0.23</v>
      </c>
      <c r="K10" s="153">
        <f>AVERAGE(K4:K9)</f>
        <v>8.666666666666667E-2</v>
      </c>
      <c r="L10" s="154"/>
      <c r="M10" s="153">
        <f>AVERAGE(M4:M9)</f>
        <v>0</v>
      </c>
      <c r="N10" s="153">
        <f>AVERAGE(N4:N9)</f>
        <v>0.35370370370370369</v>
      </c>
      <c r="O10" s="153">
        <f>AVERAGE(O4:O9)</f>
        <v>0.62777777777777777</v>
      </c>
      <c r="P10" s="153">
        <f>AVERAGE(P4:P9)</f>
        <v>1.8518518518518517E-2</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2" customHeight="1" x14ac:dyDescent="0.3">
      <c r="B12" s="295">
        <v>2023</v>
      </c>
      <c r="C12" s="296"/>
      <c r="D12" s="296"/>
      <c r="E12" s="296"/>
      <c r="F12" s="296"/>
      <c r="G12" s="296"/>
      <c r="H12" s="296"/>
      <c r="I12" s="296"/>
      <c r="J12" s="296"/>
      <c r="K12" s="296"/>
      <c r="L12" s="296"/>
      <c r="M12" s="296"/>
      <c r="N12" s="296"/>
      <c r="O12" s="296"/>
      <c r="P12" s="296"/>
      <c r="Q12" s="296"/>
      <c r="R12" s="296"/>
      <c r="S12" s="296"/>
      <c r="T12" s="296"/>
      <c r="U12" s="297"/>
    </row>
    <row r="13" spans="2:22" ht="25" customHeight="1" x14ac:dyDescent="0.3">
      <c r="B13" s="298" t="s">
        <v>28</v>
      </c>
      <c r="C13" s="299"/>
      <c r="D13" s="299"/>
      <c r="E13" s="299"/>
      <c r="F13" s="299"/>
      <c r="G13" s="299"/>
      <c r="H13" s="299"/>
      <c r="I13" s="299"/>
      <c r="J13" s="299"/>
      <c r="K13" s="299"/>
      <c r="L13" s="299"/>
      <c r="M13" s="299"/>
      <c r="N13" s="299"/>
      <c r="O13" s="299"/>
      <c r="P13" s="299"/>
      <c r="Q13" s="299"/>
      <c r="R13" s="299"/>
      <c r="S13" s="299"/>
      <c r="T13" s="299"/>
      <c r="U13" s="299"/>
    </row>
    <row r="14" spans="2:22" ht="60" customHeight="1" x14ac:dyDescent="0.3">
      <c r="B14" s="300"/>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3">
      <c r="B15" s="300"/>
      <c r="C15" s="300"/>
      <c r="D15" s="300"/>
      <c r="E15" s="300"/>
      <c r="F15" s="300"/>
      <c r="G15" s="300"/>
      <c r="H15" s="300"/>
      <c r="I15" s="300"/>
      <c r="J15" s="300"/>
      <c r="K15" s="300"/>
      <c r="L15" s="300"/>
      <c r="M15" s="300"/>
      <c r="N15" s="300"/>
      <c r="O15" s="300"/>
      <c r="P15" s="300"/>
      <c r="Q15" s="300"/>
      <c r="R15" s="300"/>
      <c r="S15" s="300"/>
      <c r="T15" s="300"/>
      <c r="U15" s="300"/>
    </row>
    <row r="16" spans="2:22" s="157" customFormat="1" ht="25" customHeight="1" x14ac:dyDescent="0.35">
      <c r="B16" s="301" t="s">
        <v>123</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3">
      <c r="B17" s="300"/>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3">
      <c r="B18" s="300"/>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3">
      <c r="B19" s="300"/>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2" customHeight="1" x14ac:dyDescent="0.3">
      <c r="B21" s="303">
        <v>2024</v>
      </c>
      <c r="C21" s="303"/>
      <c r="D21" s="303"/>
      <c r="E21" s="303"/>
      <c r="F21" s="303"/>
      <c r="G21" s="303"/>
      <c r="H21" s="303"/>
      <c r="I21" s="303"/>
      <c r="J21" s="303"/>
      <c r="K21" s="303"/>
      <c r="L21" s="303"/>
      <c r="M21" s="303"/>
      <c r="N21" s="303"/>
      <c r="O21" s="303"/>
      <c r="P21" s="303"/>
      <c r="Q21" s="303"/>
      <c r="R21" s="303"/>
      <c r="S21" s="303"/>
      <c r="T21" s="303"/>
      <c r="U21" s="303"/>
    </row>
    <row r="22" spans="2:21" ht="25" customHeight="1" x14ac:dyDescent="0.3">
      <c r="B22" s="304" t="s">
        <v>28</v>
      </c>
      <c r="C22" s="304"/>
      <c r="D22" s="304"/>
      <c r="E22" s="304"/>
      <c r="F22" s="304"/>
      <c r="G22" s="304"/>
      <c r="H22" s="304"/>
      <c r="I22" s="304"/>
      <c r="J22" s="304"/>
      <c r="K22" s="304"/>
      <c r="L22" s="304"/>
      <c r="M22" s="304"/>
      <c r="N22" s="304"/>
      <c r="O22" s="304"/>
      <c r="P22" s="304"/>
      <c r="Q22" s="304"/>
      <c r="R22" s="304"/>
      <c r="S22" s="304"/>
      <c r="T22" s="304"/>
      <c r="U22" s="304"/>
    </row>
    <row r="23" spans="2:21" ht="60" customHeight="1" x14ac:dyDescent="0.3">
      <c r="B23" s="300" t="s">
        <v>401</v>
      </c>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3">
      <c r="B24" s="300"/>
      <c r="C24" s="300"/>
      <c r="D24" s="300"/>
      <c r="E24" s="300"/>
      <c r="F24" s="300"/>
      <c r="G24" s="300"/>
      <c r="H24" s="300"/>
      <c r="I24" s="300"/>
      <c r="J24" s="300"/>
      <c r="K24" s="300"/>
      <c r="L24" s="300"/>
      <c r="M24" s="300"/>
      <c r="N24" s="300"/>
      <c r="O24" s="300"/>
      <c r="P24" s="300"/>
      <c r="Q24" s="300"/>
      <c r="R24" s="300"/>
      <c r="S24" s="300"/>
      <c r="T24" s="300"/>
      <c r="U24" s="300"/>
    </row>
    <row r="25" spans="2:21" s="157" customFormat="1" ht="25" customHeight="1" x14ac:dyDescent="0.35">
      <c r="B25" s="301" t="s">
        <v>402</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3">
      <c r="B26" s="300" t="s">
        <v>403</v>
      </c>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3">
      <c r="B27" s="300"/>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3">
      <c r="B28" s="300"/>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2" customHeight="1" x14ac:dyDescent="0.3">
      <c r="B30" s="305">
        <v>2025</v>
      </c>
      <c r="C30" s="306"/>
      <c r="D30" s="306"/>
      <c r="E30" s="306"/>
      <c r="F30" s="306"/>
      <c r="G30" s="306"/>
      <c r="H30" s="306"/>
      <c r="I30" s="306"/>
      <c r="J30" s="306"/>
      <c r="K30" s="306"/>
      <c r="L30" s="306"/>
      <c r="M30" s="306"/>
      <c r="N30" s="306"/>
      <c r="O30" s="306"/>
      <c r="P30" s="306"/>
      <c r="Q30" s="306"/>
      <c r="R30" s="306"/>
      <c r="S30" s="306"/>
      <c r="T30" s="306"/>
      <c r="U30" s="306"/>
    </row>
    <row r="31" spans="2:21" ht="25" customHeight="1" x14ac:dyDescent="0.3">
      <c r="B31" s="307" t="s">
        <v>28</v>
      </c>
      <c r="C31" s="308"/>
      <c r="D31" s="308"/>
      <c r="E31" s="308"/>
      <c r="F31" s="308"/>
      <c r="G31" s="308"/>
      <c r="H31" s="308"/>
      <c r="I31" s="308"/>
      <c r="J31" s="308"/>
      <c r="K31" s="308"/>
      <c r="L31" s="308"/>
      <c r="M31" s="308"/>
      <c r="N31" s="308"/>
      <c r="O31" s="308"/>
      <c r="P31" s="308"/>
      <c r="Q31" s="308"/>
      <c r="R31" s="308"/>
      <c r="S31" s="308"/>
      <c r="T31" s="308"/>
      <c r="U31" s="308"/>
    </row>
    <row r="32" spans="2:21" ht="60" customHeight="1" x14ac:dyDescent="0.3">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3">
      <c r="B33" s="300"/>
      <c r="C33" s="300"/>
      <c r="D33" s="300"/>
      <c r="E33" s="300"/>
      <c r="F33" s="300"/>
      <c r="G33" s="300"/>
      <c r="H33" s="300"/>
      <c r="I33" s="300"/>
      <c r="J33" s="300"/>
      <c r="K33" s="300"/>
      <c r="L33" s="300"/>
      <c r="M33" s="300"/>
      <c r="N33" s="300"/>
      <c r="O33" s="300"/>
      <c r="P33" s="300"/>
      <c r="Q33" s="300"/>
      <c r="R33" s="300"/>
      <c r="S33" s="300"/>
      <c r="T33" s="300"/>
      <c r="U33" s="300"/>
    </row>
    <row r="34" spans="2:21" s="157" customFormat="1" ht="25" customHeight="1" x14ac:dyDescent="0.35">
      <c r="B34" s="301"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3">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3">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3">
      <c r="B37" s="300"/>
      <c r="C37" s="300"/>
      <c r="D37" s="300"/>
      <c r="E37" s="300"/>
      <c r="F37" s="300"/>
      <c r="G37" s="300"/>
      <c r="H37" s="300"/>
      <c r="I37" s="300"/>
      <c r="J37" s="300"/>
      <c r="K37" s="300"/>
      <c r="L37" s="300"/>
      <c r="M37" s="300"/>
      <c r="N37" s="300"/>
      <c r="O37" s="300"/>
      <c r="P37" s="300"/>
      <c r="Q37" s="300"/>
      <c r="R37" s="300"/>
      <c r="S37" s="300"/>
      <c r="T37" s="300"/>
      <c r="U37" s="300"/>
    </row>
    <row r="39" spans="2:21" x14ac:dyDescent="0.3">
      <c r="B39" s="309">
        <v>2026</v>
      </c>
      <c r="C39" s="310"/>
      <c r="D39" s="310"/>
      <c r="E39" s="310"/>
      <c r="F39" s="310"/>
      <c r="G39" s="310"/>
      <c r="H39" s="310"/>
      <c r="I39" s="310"/>
      <c r="J39" s="310"/>
      <c r="K39" s="310"/>
      <c r="L39" s="310"/>
      <c r="M39" s="310"/>
      <c r="N39" s="310"/>
      <c r="O39" s="310"/>
      <c r="P39" s="310"/>
      <c r="Q39" s="310"/>
      <c r="R39" s="310"/>
      <c r="S39" s="310"/>
      <c r="T39" s="310"/>
      <c r="U39" s="310"/>
    </row>
    <row r="40" spans="2:21" ht="19.5" x14ac:dyDescent="0.3">
      <c r="B40" s="307" t="s">
        <v>28</v>
      </c>
      <c r="C40" s="308"/>
      <c r="D40" s="308"/>
      <c r="E40" s="308"/>
      <c r="F40" s="308"/>
      <c r="G40" s="308"/>
      <c r="H40" s="308"/>
      <c r="I40" s="308"/>
      <c r="J40" s="308"/>
      <c r="K40" s="308"/>
      <c r="L40" s="308"/>
      <c r="M40" s="308"/>
      <c r="N40" s="308"/>
      <c r="O40" s="308"/>
      <c r="P40" s="308"/>
      <c r="Q40" s="308"/>
      <c r="R40" s="308"/>
      <c r="S40" s="308"/>
      <c r="T40" s="308"/>
      <c r="U40" s="308"/>
    </row>
    <row r="41" spans="2:21" ht="60.75" customHeight="1" x14ac:dyDescent="0.3">
      <c r="B41" s="300"/>
      <c r="C41" s="300"/>
      <c r="D41" s="300"/>
      <c r="E41" s="300"/>
      <c r="F41" s="300"/>
      <c r="G41" s="300"/>
      <c r="H41" s="300"/>
      <c r="I41" s="300"/>
      <c r="J41" s="300"/>
      <c r="K41" s="300"/>
      <c r="L41" s="300"/>
      <c r="M41" s="300"/>
      <c r="N41" s="300"/>
      <c r="O41" s="300"/>
      <c r="P41" s="300"/>
      <c r="Q41" s="300"/>
      <c r="R41" s="300"/>
      <c r="S41" s="300"/>
      <c r="T41" s="300"/>
      <c r="U41" s="300"/>
    </row>
    <row r="42" spans="2:21" ht="60" customHeight="1" x14ac:dyDescent="0.3">
      <c r="B42" s="300"/>
      <c r="C42" s="300"/>
      <c r="D42" s="300"/>
      <c r="E42" s="300"/>
      <c r="F42" s="300"/>
      <c r="G42" s="300"/>
      <c r="H42" s="300"/>
      <c r="I42" s="300"/>
      <c r="J42" s="300"/>
      <c r="K42" s="300"/>
      <c r="L42" s="300"/>
      <c r="M42" s="300"/>
      <c r="N42" s="300"/>
      <c r="O42" s="300"/>
      <c r="P42" s="300"/>
      <c r="Q42" s="300"/>
      <c r="R42" s="300"/>
      <c r="S42" s="300"/>
      <c r="T42" s="300"/>
      <c r="U42" s="300"/>
    </row>
    <row r="43" spans="2:21" ht="19.5" x14ac:dyDescent="0.3">
      <c r="B43" s="301" t="s">
        <v>123</v>
      </c>
      <c r="C43" s="302"/>
      <c r="D43" s="302"/>
      <c r="E43" s="302"/>
      <c r="F43" s="302"/>
      <c r="G43" s="302"/>
      <c r="H43" s="302"/>
      <c r="I43" s="302"/>
      <c r="J43" s="302"/>
      <c r="K43" s="302"/>
      <c r="L43" s="302"/>
      <c r="M43" s="302"/>
      <c r="N43" s="302"/>
      <c r="O43" s="302"/>
      <c r="P43" s="302"/>
      <c r="Q43" s="302"/>
      <c r="R43" s="302"/>
      <c r="S43" s="302"/>
      <c r="T43" s="302"/>
      <c r="U43" s="302"/>
    </row>
    <row r="44" spans="2:21" ht="45.75" customHeight="1" x14ac:dyDescent="0.3">
      <c r="B44" s="300"/>
      <c r="C44" s="300"/>
      <c r="D44" s="300"/>
      <c r="E44" s="300"/>
      <c r="F44" s="300"/>
      <c r="G44" s="300"/>
      <c r="H44" s="300"/>
      <c r="I44" s="300"/>
      <c r="J44" s="300"/>
      <c r="K44" s="300"/>
      <c r="L44" s="300"/>
      <c r="M44" s="300"/>
      <c r="N44" s="300"/>
      <c r="O44" s="300"/>
      <c r="P44" s="300"/>
      <c r="Q44" s="300"/>
      <c r="R44" s="300"/>
      <c r="S44" s="300"/>
      <c r="T44" s="300"/>
      <c r="U44" s="300"/>
    </row>
    <row r="45" spans="2:21" ht="48" customHeight="1" x14ac:dyDescent="0.3">
      <c r="B45" s="300"/>
      <c r="C45" s="300"/>
      <c r="D45" s="300"/>
      <c r="E45" s="300"/>
      <c r="F45" s="300"/>
      <c r="G45" s="300"/>
      <c r="H45" s="300"/>
      <c r="I45" s="300"/>
      <c r="J45" s="300"/>
      <c r="K45" s="300"/>
      <c r="L45" s="300"/>
      <c r="M45" s="300"/>
      <c r="N45" s="300"/>
      <c r="O45" s="300"/>
      <c r="P45" s="300"/>
      <c r="Q45" s="300"/>
      <c r="R45" s="300"/>
      <c r="S45" s="300"/>
      <c r="T45" s="300"/>
      <c r="U45" s="300"/>
    </row>
    <row r="46" spans="2:21" ht="56.25" customHeight="1" x14ac:dyDescent="0.3">
      <c r="B46" s="300"/>
      <c r="C46" s="300"/>
      <c r="D46" s="300"/>
      <c r="E46" s="300"/>
      <c r="F46" s="300"/>
      <c r="G46" s="300"/>
      <c r="H46" s="300"/>
      <c r="I46" s="300"/>
      <c r="J46" s="300"/>
      <c r="K46" s="300"/>
      <c r="L46" s="300"/>
      <c r="M46" s="300"/>
      <c r="N46" s="300"/>
      <c r="O46" s="300"/>
      <c r="P46" s="300"/>
      <c r="Q46" s="300"/>
      <c r="R46" s="300"/>
      <c r="S46" s="300"/>
      <c r="T46" s="300"/>
      <c r="U46" s="300"/>
    </row>
    <row r="65495" spans="2:22" x14ac:dyDescent="0.3">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3">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3">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501"/>
  <sheetViews>
    <sheetView showGridLines="0" topLeftCell="A20" zoomScale="70" zoomScaleNormal="70" workbookViewId="0">
      <selection activeCell="AA30" sqref="AA30"/>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8" width="7.7265625" style="1" customWidth="1"/>
    <col min="9" max="9" width="9.7265625" style="1" customWidth="1"/>
    <col min="10" max="10" width="9" style="1" customWidth="1"/>
    <col min="11" max="11" width="7.7265625" style="1" customWidth="1"/>
    <col min="12" max="12" width="1.7265625" style="1" customWidth="1"/>
    <col min="13" max="16" width="7.7265625" style="1" customWidth="1"/>
    <col min="17" max="17" width="2.816406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8" t="s">
        <v>127</v>
      </c>
      <c r="C2" s="326" t="s">
        <v>177</v>
      </c>
      <c r="D2" s="326"/>
      <c r="E2" s="326"/>
      <c r="F2" s="326"/>
      <c r="G2" s="2"/>
      <c r="H2" s="327" t="s">
        <v>178</v>
      </c>
      <c r="I2" s="327"/>
      <c r="J2" s="327"/>
      <c r="K2" s="327"/>
      <c r="L2" s="2"/>
      <c r="M2" s="320" t="s">
        <v>179</v>
      </c>
      <c r="N2" s="320"/>
      <c r="O2" s="320"/>
      <c r="P2" s="320"/>
      <c r="Q2" s="55"/>
      <c r="R2" s="328" t="s">
        <v>180</v>
      </c>
      <c r="S2" s="328"/>
      <c r="T2" s="328"/>
      <c r="U2" s="328"/>
      <c r="V2" s="323"/>
    </row>
    <row r="3" spans="2:22" ht="24.75" customHeight="1" thickBot="1" x14ac:dyDescent="0.35">
      <c r="B3" s="319"/>
      <c r="C3" s="3">
        <v>1</v>
      </c>
      <c r="D3" s="3">
        <v>2</v>
      </c>
      <c r="E3" s="4">
        <v>3</v>
      </c>
      <c r="F3" s="5">
        <v>4</v>
      </c>
      <c r="G3" s="316"/>
      <c r="H3" s="3">
        <v>1</v>
      </c>
      <c r="I3" s="3">
        <v>2</v>
      </c>
      <c r="J3" s="4">
        <v>3</v>
      </c>
      <c r="K3" s="5">
        <v>4</v>
      </c>
      <c r="L3" s="324"/>
      <c r="M3" s="3">
        <v>1</v>
      </c>
      <c r="N3" s="3">
        <v>2</v>
      </c>
      <c r="O3" s="4">
        <v>3</v>
      </c>
      <c r="P3" s="5">
        <v>4</v>
      </c>
      <c r="Q3" s="56"/>
      <c r="R3" s="3">
        <v>1</v>
      </c>
      <c r="S3" s="3">
        <v>2</v>
      </c>
      <c r="T3" s="4">
        <v>3</v>
      </c>
      <c r="U3" s="5">
        <v>4</v>
      </c>
      <c r="V3" s="323"/>
    </row>
    <row r="4" spans="2:22" ht="38.15" customHeight="1" thickTop="1" thickBot="1" x14ac:dyDescent="0.35">
      <c r="B4" s="37" t="s">
        <v>128</v>
      </c>
      <c r="C4" s="36">
        <f>Autoevaluación!R55/SUM(Autoevaluación!R55:R58)</f>
        <v>0</v>
      </c>
      <c r="D4" s="7">
        <f>Autoevaluación!R56/SUM(Autoevaluación!R55:R58)</f>
        <v>0</v>
      </c>
      <c r="E4" s="7">
        <f>Autoevaluación!R57/SUM(Autoevaluación!R55:R58)</f>
        <v>1</v>
      </c>
      <c r="F4" s="7">
        <f>Autoevaluación!R58/SUM(Autoevaluación!R55:R58)</f>
        <v>0</v>
      </c>
      <c r="G4" s="317"/>
      <c r="H4" s="7">
        <v>0</v>
      </c>
      <c r="I4" s="163">
        <v>0.1053</v>
      </c>
      <c r="J4" s="163">
        <v>0.158</v>
      </c>
      <c r="K4" s="7">
        <v>0</v>
      </c>
      <c r="L4" s="325"/>
      <c r="M4" s="7">
        <f>Autoevaluación!T55/SUM(Autoevaluación!T55:T58)</f>
        <v>0</v>
      </c>
      <c r="N4" s="7">
        <f>Autoevaluación!T56/SUM(Autoevaluación!T55:T58)</f>
        <v>0</v>
      </c>
      <c r="O4" s="7">
        <f>Autoevaluación!T57/SUM(Autoevaluación!T55:T58)</f>
        <v>0.8</v>
      </c>
      <c r="P4" s="7">
        <f>Autoevaluación!T58/SUM(Autoevaluación!T55:T58)</f>
        <v>0.2</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5" customHeight="1" thickTop="1" thickBot="1" x14ac:dyDescent="0.35">
      <c r="B5" s="37" t="s">
        <v>129</v>
      </c>
      <c r="C5" s="36">
        <f>Autoevaluación!R62/SUM(Autoevaluación!R62:R65)</f>
        <v>0</v>
      </c>
      <c r="D5" s="7">
        <f>Autoevaluación!R63/SUM(Autoevaluación!R62:R65)</f>
        <v>0</v>
      </c>
      <c r="E5" s="7">
        <f>Autoevaluación!R64/SUM(Autoevaluación!R62:R65)</f>
        <v>0.75</v>
      </c>
      <c r="F5" s="7">
        <f>Autoevaluación!R65/SUM(Autoevaluación!R62:R65)</f>
        <v>0.25</v>
      </c>
      <c r="G5" s="317"/>
      <c r="H5" s="7">
        <v>0</v>
      </c>
      <c r="I5" s="163">
        <v>5.2600000000000001E-2</v>
      </c>
      <c r="J5" s="163">
        <v>0.1053</v>
      </c>
      <c r="K5" s="7">
        <v>5.1999999999999998E-2</v>
      </c>
      <c r="L5" s="325"/>
      <c r="M5" s="7">
        <f>Autoevaluación!T62/SUM(Autoevaluación!T62:T65)</f>
        <v>0</v>
      </c>
      <c r="N5" s="7">
        <f>Autoevaluación!T63/SUM(Autoevaluación!T62:T65)</f>
        <v>0</v>
      </c>
      <c r="O5" s="7">
        <f>Autoevaluación!T64/SUM(Autoevaluación!T62:T65)</f>
        <v>0.75</v>
      </c>
      <c r="P5" s="7">
        <f>Autoevaluación!T65/SUM(Autoevaluación!T62:T65)</f>
        <v>0.25</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5" customHeight="1" thickTop="1" thickBot="1" x14ac:dyDescent="0.35">
      <c r="B6" s="37" t="s">
        <v>130</v>
      </c>
      <c r="C6" s="36">
        <f>Autoevaluación!R68/SUM(Autoevaluación!R68:R71)</f>
        <v>0</v>
      </c>
      <c r="D6" s="7">
        <f>Autoevaluación!R69/SUM(Autoevaluación!R68:R71)</f>
        <v>0</v>
      </c>
      <c r="E6" s="7">
        <f>Autoevaluación!R70/SUM(Autoevaluación!R68:R71)</f>
        <v>1</v>
      </c>
      <c r="F6" s="7">
        <f>Autoevaluación!R71/SUM(Autoevaluación!R68:R71)</f>
        <v>0</v>
      </c>
      <c r="G6" s="317"/>
      <c r="H6" s="7">
        <v>0</v>
      </c>
      <c r="I6" s="163">
        <v>5.2600000000000001E-2</v>
      </c>
      <c r="J6" s="163">
        <v>0.158</v>
      </c>
      <c r="K6" s="7">
        <v>0</v>
      </c>
      <c r="L6" s="325"/>
      <c r="M6" s="7">
        <f>Autoevaluación!T68/SUM(Autoevaluación!T68:T71)</f>
        <v>0</v>
      </c>
      <c r="N6" s="7">
        <f>Autoevaluación!T69/SUM(Autoevaluación!T68:T71)</f>
        <v>0</v>
      </c>
      <c r="O6" s="7">
        <f>Autoevaluación!T70/SUM(Autoevaluación!T68:T71)</f>
        <v>0.75</v>
      </c>
      <c r="P6" s="7">
        <f>Autoevaluación!T71/SUM(Autoevaluación!T68:T71)</f>
        <v>0.25</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5" customHeight="1" thickTop="1" thickBot="1" x14ac:dyDescent="0.35">
      <c r="B7" s="37" t="s">
        <v>131</v>
      </c>
      <c r="C7" s="36">
        <f>Autoevaluación!R74/SUM(Autoevaluación!R74:R77)</f>
        <v>0</v>
      </c>
      <c r="D7" s="7">
        <f>Autoevaluación!R75/SUM(Autoevaluación!R74:R77)</f>
        <v>0.33333333333333331</v>
      </c>
      <c r="E7" s="7">
        <f>Autoevaluación!R76/SUM(Autoevaluación!R74:R77)</f>
        <v>0.33333333333333331</v>
      </c>
      <c r="F7" s="7">
        <f>Autoevaluación!R77/SUM(Autoevaluación!R74:R77)</f>
        <v>0.33333333333333331</v>
      </c>
      <c r="G7" s="317"/>
      <c r="H7" s="7">
        <v>0</v>
      </c>
      <c r="I7" s="163">
        <v>0.21</v>
      </c>
      <c r="J7" s="163">
        <v>0.1053</v>
      </c>
      <c r="K7" s="7">
        <v>0</v>
      </c>
      <c r="L7" s="325"/>
      <c r="M7" s="7">
        <f>Autoevaluación!T74/SUM(Autoevaluación!T74:T77)</f>
        <v>0</v>
      </c>
      <c r="N7" s="7">
        <f>Autoevaluación!T75/SUM(Autoevaluación!T74:T77)</f>
        <v>0.33333333333333331</v>
      </c>
      <c r="O7" s="7">
        <f>Autoevaluación!T76/SUM(Autoevaluación!T74:T77)</f>
        <v>0.66666666666666663</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5" customHeight="1" thickTop="1" x14ac:dyDescent="0.3">
      <c r="B8" s="38"/>
      <c r="C8" s="7"/>
      <c r="D8" s="7"/>
      <c r="E8" s="7"/>
      <c r="F8" s="7"/>
      <c r="G8" s="317"/>
      <c r="H8" s="7"/>
      <c r="I8" s="7"/>
      <c r="J8" s="7"/>
      <c r="K8" s="7"/>
      <c r="L8" s="325"/>
      <c r="M8" s="7"/>
      <c r="N8" s="7"/>
      <c r="O8" s="7"/>
      <c r="P8" s="7"/>
      <c r="Q8" s="53"/>
      <c r="R8" s="7"/>
      <c r="S8" s="7"/>
      <c r="T8" s="7"/>
      <c r="U8" s="7"/>
    </row>
    <row r="9" spans="2:22" ht="38.15" customHeight="1" x14ac:dyDescent="0.3">
      <c r="B9" s="6"/>
      <c r="C9" s="7"/>
      <c r="D9" s="7"/>
      <c r="E9" s="7"/>
      <c r="F9" s="7"/>
      <c r="G9" s="317"/>
      <c r="H9" s="7"/>
      <c r="I9" s="7"/>
      <c r="J9" s="7"/>
      <c r="K9" s="7"/>
      <c r="L9" s="325"/>
      <c r="M9" s="7"/>
      <c r="N9" s="7"/>
      <c r="O9" s="7"/>
      <c r="P9" s="7"/>
      <c r="Q9" s="53"/>
      <c r="R9" s="7"/>
      <c r="S9" s="7"/>
      <c r="T9" s="7"/>
      <c r="U9" s="7"/>
    </row>
    <row r="10" spans="2:22" ht="38.15" customHeight="1" x14ac:dyDescent="0.3">
      <c r="B10" s="15" t="s">
        <v>132</v>
      </c>
      <c r="C10" s="12">
        <f>AVERAGE(C4:C9)</f>
        <v>0</v>
      </c>
      <c r="D10" s="12">
        <f>AVERAGE(D4:D9)</f>
        <v>8.3333333333333329E-2</v>
      </c>
      <c r="E10" s="12">
        <f>AVERAGE(E4:E9)</f>
        <v>0.77083333333333337</v>
      </c>
      <c r="F10" s="12">
        <f>AVERAGE(F4:F9)</f>
        <v>0.14583333333333331</v>
      </c>
      <c r="G10" s="9"/>
      <c r="H10" s="12">
        <f>AVERAGE(H4:H9)</f>
        <v>0</v>
      </c>
      <c r="I10" s="12">
        <f>SUM(I4:I9)</f>
        <v>0.42049999999999998</v>
      </c>
      <c r="J10" s="12">
        <f t="shared" ref="J10:K10" si="0">SUM(J4:J9)</f>
        <v>0.52659999999999996</v>
      </c>
      <c r="K10" s="12">
        <f t="shared" si="0"/>
        <v>5.1999999999999998E-2</v>
      </c>
      <c r="L10" s="9"/>
      <c r="M10" s="12">
        <f>AVERAGE(M4:M9)</f>
        <v>0</v>
      </c>
      <c r="N10" s="12">
        <f>AVERAGE(N4:N9)</f>
        <v>8.3333333333333329E-2</v>
      </c>
      <c r="O10" s="12">
        <f>AVERAGE(O4:O9)</f>
        <v>0.74166666666666659</v>
      </c>
      <c r="P10" s="12">
        <f>AVERAGE(P4:P9)</f>
        <v>0.17499999999999999</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6" t="s">
        <v>177</v>
      </c>
      <c r="C12" s="326"/>
      <c r="D12" s="326"/>
      <c r="E12" s="326"/>
      <c r="F12" s="326"/>
      <c r="G12" s="326"/>
      <c r="H12" s="326"/>
      <c r="I12" s="326"/>
      <c r="J12" s="326"/>
      <c r="K12" s="326"/>
      <c r="L12" s="326"/>
      <c r="M12" s="326"/>
      <c r="N12" s="326"/>
      <c r="O12" s="326"/>
      <c r="P12" s="326"/>
      <c r="Q12" s="326"/>
      <c r="R12" s="326"/>
      <c r="S12" s="326"/>
      <c r="T12" s="326"/>
      <c r="U12" s="326"/>
    </row>
    <row r="13" spans="2:22" ht="25" customHeight="1" x14ac:dyDescent="0.3">
      <c r="B13" s="329" t="s">
        <v>28</v>
      </c>
      <c r="C13" s="329"/>
      <c r="D13" s="329"/>
      <c r="E13" s="329"/>
      <c r="F13" s="329"/>
      <c r="G13" s="329"/>
      <c r="H13" s="329"/>
      <c r="I13" s="329"/>
      <c r="J13" s="329"/>
      <c r="K13" s="329"/>
      <c r="L13" s="329"/>
      <c r="M13" s="329"/>
      <c r="N13" s="329"/>
      <c r="O13" s="329"/>
      <c r="P13" s="329"/>
      <c r="Q13" s="329"/>
      <c r="R13" s="329"/>
      <c r="S13" s="329"/>
      <c r="T13" s="329"/>
      <c r="U13" s="329"/>
    </row>
    <row r="14" spans="2:22" ht="60" customHeight="1" x14ac:dyDescent="0.3">
      <c r="B14" s="330"/>
      <c r="C14" s="330"/>
      <c r="D14" s="330"/>
      <c r="E14" s="330"/>
      <c r="F14" s="330"/>
      <c r="G14" s="330"/>
      <c r="H14" s="330"/>
      <c r="I14" s="330"/>
      <c r="J14" s="330"/>
      <c r="K14" s="330"/>
      <c r="L14" s="330"/>
      <c r="M14" s="330"/>
      <c r="N14" s="330"/>
      <c r="O14" s="330"/>
      <c r="P14" s="330"/>
      <c r="Q14" s="330"/>
      <c r="R14" s="330"/>
      <c r="S14" s="330"/>
      <c r="T14" s="330"/>
      <c r="U14" s="330"/>
    </row>
    <row r="15" spans="2:22" ht="60" customHeight="1" x14ac:dyDescent="0.3">
      <c r="B15" s="330"/>
      <c r="C15" s="330"/>
      <c r="D15" s="330"/>
      <c r="E15" s="330"/>
      <c r="F15" s="330"/>
      <c r="G15" s="330"/>
      <c r="H15" s="330"/>
      <c r="I15" s="330"/>
      <c r="J15" s="330"/>
      <c r="K15" s="330"/>
      <c r="L15" s="330"/>
      <c r="M15" s="330"/>
      <c r="N15" s="330"/>
      <c r="O15" s="330"/>
      <c r="P15" s="330"/>
      <c r="Q15" s="330"/>
      <c r="R15" s="330"/>
      <c r="S15" s="330"/>
      <c r="T15" s="330"/>
      <c r="U15" s="330"/>
    </row>
    <row r="16" spans="2:22" s="14" customFormat="1" ht="25" customHeight="1" x14ac:dyDescent="0.35">
      <c r="B16" s="321" t="s">
        <v>123</v>
      </c>
      <c r="C16" s="321"/>
      <c r="D16" s="321"/>
      <c r="E16" s="321"/>
      <c r="F16" s="321"/>
      <c r="G16" s="321"/>
      <c r="H16" s="321"/>
      <c r="I16" s="321"/>
      <c r="J16" s="321"/>
      <c r="K16" s="321"/>
      <c r="L16" s="321"/>
      <c r="M16" s="321"/>
      <c r="N16" s="321"/>
      <c r="O16" s="321"/>
      <c r="P16" s="321"/>
      <c r="Q16" s="321"/>
      <c r="R16" s="321"/>
      <c r="S16" s="321"/>
      <c r="T16" s="321"/>
      <c r="U16" s="321"/>
    </row>
    <row r="17" spans="2:21" ht="60" customHeight="1" x14ac:dyDescent="0.3">
      <c r="B17" s="330"/>
      <c r="C17" s="330"/>
      <c r="D17" s="330"/>
      <c r="E17" s="330"/>
      <c r="F17" s="330"/>
      <c r="G17" s="330"/>
      <c r="H17" s="330"/>
      <c r="I17" s="330"/>
      <c r="J17" s="330"/>
      <c r="K17" s="330"/>
      <c r="L17" s="330"/>
      <c r="M17" s="330"/>
      <c r="N17" s="330"/>
      <c r="O17" s="330"/>
      <c r="P17" s="330"/>
      <c r="Q17" s="330"/>
      <c r="R17" s="330"/>
      <c r="S17" s="330"/>
      <c r="T17" s="330"/>
      <c r="U17" s="330"/>
    </row>
    <row r="18" spans="2:21" ht="60" customHeight="1" x14ac:dyDescent="0.3">
      <c r="B18" s="330"/>
      <c r="C18" s="330"/>
      <c r="D18" s="330"/>
      <c r="E18" s="330"/>
      <c r="F18" s="330"/>
      <c r="G18" s="330"/>
      <c r="H18" s="330"/>
      <c r="I18" s="330"/>
      <c r="J18" s="330"/>
      <c r="K18" s="330"/>
      <c r="L18" s="330"/>
      <c r="M18" s="330"/>
      <c r="N18" s="330"/>
      <c r="O18" s="330"/>
      <c r="P18" s="330"/>
      <c r="Q18" s="330"/>
      <c r="R18" s="330"/>
      <c r="S18" s="330"/>
      <c r="T18" s="330"/>
      <c r="U18" s="330"/>
    </row>
    <row r="19" spans="2:21" ht="60" customHeight="1" x14ac:dyDescent="0.3">
      <c r="B19" s="330"/>
      <c r="C19" s="330"/>
      <c r="D19" s="330"/>
      <c r="E19" s="330"/>
      <c r="F19" s="330"/>
      <c r="G19" s="330"/>
      <c r="H19" s="330"/>
      <c r="I19" s="330"/>
      <c r="J19" s="330"/>
      <c r="K19" s="330"/>
      <c r="L19" s="330"/>
      <c r="M19" s="330"/>
      <c r="N19" s="330"/>
      <c r="O19" s="330"/>
      <c r="P19" s="330"/>
      <c r="Q19" s="330"/>
      <c r="R19" s="330"/>
      <c r="S19" s="330"/>
      <c r="T19" s="330"/>
      <c r="U19" s="33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31" t="s">
        <v>178</v>
      </c>
      <c r="C21" s="331"/>
      <c r="D21" s="331"/>
      <c r="E21" s="331"/>
      <c r="F21" s="331"/>
      <c r="G21" s="331"/>
      <c r="H21" s="331"/>
      <c r="I21" s="331"/>
      <c r="J21" s="331"/>
      <c r="K21" s="331"/>
      <c r="L21" s="331"/>
      <c r="M21" s="331"/>
      <c r="N21" s="331"/>
      <c r="O21" s="331"/>
      <c r="P21" s="331"/>
      <c r="Q21" s="331"/>
      <c r="R21" s="331"/>
      <c r="S21" s="331"/>
      <c r="T21" s="331"/>
      <c r="U21" s="331"/>
    </row>
    <row r="22" spans="2:21" ht="25" customHeight="1" x14ac:dyDescent="0.3">
      <c r="B22" s="332"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3">
      <c r="B23" s="322" t="s">
        <v>510</v>
      </c>
      <c r="C23" s="314"/>
      <c r="D23" s="314"/>
      <c r="E23" s="314"/>
      <c r="F23" s="314"/>
      <c r="G23" s="314"/>
      <c r="H23" s="314"/>
      <c r="I23" s="314"/>
      <c r="J23" s="314"/>
      <c r="K23" s="314"/>
      <c r="L23" s="314"/>
      <c r="M23" s="314"/>
      <c r="N23" s="314"/>
      <c r="O23" s="314"/>
      <c r="P23" s="314"/>
      <c r="Q23" s="314"/>
      <c r="R23" s="314"/>
      <c r="S23" s="314"/>
      <c r="T23" s="314"/>
      <c r="U23" s="315"/>
    </row>
    <row r="24" spans="2:21" ht="60" customHeight="1" x14ac:dyDescent="0.3">
      <c r="B24" s="311" t="s">
        <v>511</v>
      </c>
      <c r="C24" s="312"/>
      <c r="D24" s="312"/>
      <c r="E24" s="312"/>
      <c r="F24" s="312"/>
      <c r="G24" s="312"/>
      <c r="H24" s="312"/>
      <c r="I24" s="312"/>
      <c r="J24" s="312"/>
      <c r="K24" s="312"/>
      <c r="L24" s="312"/>
      <c r="M24" s="312"/>
      <c r="N24" s="312"/>
      <c r="O24" s="312"/>
      <c r="P24" s="312"/>
      <c r="Q24" s="312"/>
      <c r="R24" s="312"/>
      <c r="S24" s="312"/>
      <c r="T24" s="312"/>
      <c r="U24" s="313"/>
    </row>
    <row r="25" spans="2:21" ht="60" customHeight="1" x14ac:dyDescent="0.3">
      <c r="B25" s="311" t="s">
        <v>512</v>
      </c>
      <c r="C25" s="312"/>
      <c r="D25" s="312"/>
      <c r="E25" s="312"/>
      <c r="F25" s="312"/>
      <c r="G25" s="312"/>
      <c r="H25" s="312"/>
      <c r="I25" s="312"/>
      <c r="J25" s="312"/>
      <c r="K25" s="312"/>
      <c r="L25" s="312"/>
      <c r="M25" s="312"/>
      <c r="N25" s="312"/>
      <c r="O25" s="312"/>
      <c r="P25" s="312"/>
      <c r="Q25" s="312"/>
      <c r="R25" s="312"/>
      <c r="S25" s="312"/>
      <c r="T25" s="312"/>
      <c r="U25" s="313"/>
    </row>
    <row r="26" spans="2:21" ht="60" customHeight="1" x14ac:dyDescent="0.3">
      <c r="B26" s="311" t="s">
        <v>513</v>
      </c>
      <c r="C26" s="314"/>
      <c r="D26" s="314"/>
      <c r="E26" s="314"/>
      <c r="F26" s="314"/>
      <c r="G26" s="314"/>
      <c r="H26" s="314"/>
      <c r="I26" s="314"/>
      <c r="J26" s="314"/>
      <c r="K26" s="314"/>
      <c r="L26" s="314"/>
      <c r="M26" s="314"/>
      <c r="N26" s="314"/>
      <c r="O26" s="314"/>
      <c r="P26" s="314"/>
      <c r="Q26" s="314"/>
      <c r="R26" s="314"/>
      <c r="S26" s="314"/>
      <c r="T26" s="314"/>
      <c r="U26" s="315"/>
    </row>
    <row r="27" spans="2:21" s="14" customFormat="1" ht="25" customHeight="1" x14ac:dyDescent="0.35">
      <c r="B27" s="321" t="s">
        <v>123</v>
      </c>
      <c r="C27" s="321"/>
      <c r="D27" s="321"/>
      <c r="E27" s="321"/>
      <c r="F27" s="321"/>
      <c r="G27" s="321"/>
      <c r="H27" s="321"/>
      <c r="I27" s="321"/>
      <c r="J27" s="321"/>
      <c r="K27" s="321"/>
      <c r="L27" s="321"/>
      <c r="M27" s="321"/>
      <c r="N27" s="321"/>
      <c r="O27" s="321"/>
      <c r="P27" s="321"/>
      <c r="Q27" s="321"/>
      <c r="R27" s="321"/>
      <c r="S27" s="321"/>
      <c r="T27" s="321"/>
      <c r="U27" s="321"/>
    </row>
    <row r="28" spans="2:21" ht="60" customHeight="1" x14ac:dyDescent="0.3">
      <c r="B28" s="311" t="s">
        <v>514</v>
      </c>
      <c r="C28" s="314"/>
      <c r="D28" s="314"/>
      <c r="E28" s="314"/>
      <c r="F28" s="314"/>
      <c r="G28" s="314"/>
      <c r="H28" s="314"/>
      <c r="I28" s="314"/>
      <c r="J28" s="314"/>
      <c r="K28" s="314"/>
      <c r="L28" s="314"/>
      <c r="M28" s="314"/>
      <c r="N28" s="314"/>
      <c r="O28" s="314"/>
      <c r="P28" s="314"/>
      <c r="Q28" s="314"/>
      <c r="R28" s="314"/>
      <c r="S28" s="314"/>
      <c r="T28" s="314"/>
      <c r="U28" s="315"/>
    </row>
    <row r="29" spans="2:21" ht="60" customHeight="1" x14ac:dyDescent="0.3">
      <c r="B29" s="311" t="s">
        <v>515</v>
      </c>
      <c r="C29" s="312"/>
      <c r="D29" s="312"/>
      <c r="E29" s="312"/>
      <c r="F29" s="312"/>
      <c r="G29" s="312"/>
      <c r="H29" s="312"/>
      <c r="I29" s="312"/>
      <c r="J29" s="312"/>
      <c r="K29" s="312"/>
      <c r="L29" s="312"/>
      <c r="M29" s="312"/>
      <c r="N29" s="312"/>
      <c r="O29" s="312"/>
      <c r="P29" s="312"/>
      <c r="Q29" s="312"/>
      <c r="R29" s="312"/>
      <c r="S29" s="312"/>
      <c r="T29" s="312"/>
      <c r="U29" s="313"/>
    </row>
    <row r="30" spans="2:21" ht="60" customHeight="1" x14ac:dyDescent="0.3">
      <c r="B30" s="311" t="s">
        <v>516</v>
      </c>
      <c r="C30" s="312"/>
      <c r="D30" s="312"/>
      <c r="E30" s="312"/>
      <c r="F30" s="312"/>
      <c r="G30" s="312"/>
      <c r="H30" s="312"/>
      <c r="I30" s="312"/>
      <c r="J30" s="312"/>
      <c r="K30" s="312"/>
      <c r="L30" s="312"/>
      <c r="M30" s="312"/>
      <c r="N30" s="312"/>
      <c r="O30" s="312"/>
      <c r="P30" s="312"/>
      <c r="Q30" s="312"/>
      <c r="R30" s="312"/>
      <c r="S30" s="312"/>
      <c r="T30" s="312"/>
      <c r="U30" s="313"/>
    </row>
    <row r="31" spans="2:21" ht="60" customHeight="1" x14ac:dyDescent="0.3">
      <c r="B31" s="311" t="s">
        <v>517</v>
      </c>
      <c r="C31" s="314"/>
      <c r="D31" s="314"/>
      <c r="E31" s="314"/>
      <c r="F31" s="314"/>
      <c r="G31" s="314"/>
      <c r="H31" s="314"/>
      <c r="I31" s="314"/>
      <c r="J31" s="314"/>
      <c r="K31" s="314"/>
      <c r="L31" s="314"/>
      <c r="M31" s="314"/>
      <c r="N31" s="314"/>
      <c r="O31" s="314"/>
      <c r="P31" s="314"/>
      <c r="Q31" s="314"/>
      <c r="R31" s="314"/>
      <c r="S31" s="314"/>
      <c r="T31" s="314"/>
      <c r="U31" s="315"/>
    </row>
    <row r="32" spans="2:21" ht="60" customHeight="1" x14ac:dyDescent="0.3">
      <c r="B32" s="311" t="s">
        <v>518</v>
      </c>
      <c r="C32" s="314"/>
      <c r="D32" s="314"/>
      <c r="E32" s="314"/>
      <c r="F32" s="314"/>
      <c r="G32" s="314"/>
      <c r="H32" s="314"/>
      <c r="I32" s="314"/>
      <c r="J32" s="314"/>
      <c r="K32" s="314"/>
      <c r="L32" s="314"/>
      <c r="M32" s="314"/>
      <c r="N32" s="314"/>
      <c r="O32" s="314"/>
      <c r="P32" s="314"/>
      <c r="Q32" s="314"/>
      <c r="R32" s="314"/>
      <c r="S32" s="314"/>
      <c r="T32" s="314"/>
      <c r="U32" s="315"/>
    </row>
    <row r="33" spans="2:21" ht="16.5" customHeight="1" x14ac:dyDescent="0.3">
      <c r="B33" s="13"/>
      <c r="C33" s="13"/>
      <c r="D33" s="13"/>
      <c r="E33" s="13"/>
      <c r="F33" s="13"/>
      <c r="G33" s="13"/>
      <c r="H33" s="13"/>
      <c r="I33" s="13"/>
      <c r="J33" s="13"/>
      <c r="K33" s="13"/>
      <c r="L33" s="13"/>
      <c r="M33" s="13"/>
      <c r="N33" s="13"/>
      <c r="O33" s="13"/>
      <c r="P33" s="13"/>
      <c r="Q33" s="13"/>
      <c r="R33" s="13"/>
      <c r="S33" s="13"/>
      <c r="T33" s="13"/>
      <c r="U33" s="13"/>
    </row>
    <row r="34" spans="2:21" ht="22" customHeight="1" x14ac:dyDescent="0.3">
      <c r="B34" s="333" t="s">
        <v>179</v>
      </c>
      <c r="C34" s="333"/>
      <c r="D34" s="333"/>
      <c r="E34" s="333"/>
      <c r="F34" s="333"/>
      <c r="G34" s="333"/>
      <c r="H34" s="333"/>
      <c r="I34" s="333"/>
      <c r="J34" s="333"/>
      <c r="K34" s="333"/>
      <c r="L34" s="333"/>
      <c r="M34" s="333"/>
      <c r="N34" s="333"/>
      <c r="O34" s="333"/>
      <c r="P34" s="333"/>
      <c r="Q34" s="333"/>
      <c r="R34" s="333"/>
      <c r="S34" s="333"/>
      <c r="T34" s="333"/>
      <c r="U34" s="333"/>
    </row>
    <row r="35" spans="2:21" ht="25" customHeight="1" x14ac:dyDescent="0.3">
      <c r="B35" s="334" t="s">
        <v>28</v>
      </c>
      <c r="C35" s="335"/>
      <c r="D35" s="335"/>
      <c r="E35" s="335"/>
      <c r="F35" s="335"/>
      <c r="G35" s="335"/>
      <c r="H35" s="335"/>
      <c r="I35" s="335"/>
      <c r="J35" s="335"/>
      <c r="K35" s="335"/>
      <c r="L35" s="335"/>
      <c r="M35" s="335"/>
      <c r="N35" s="335"/>
      <c r="O35" s="335"/>
      <c r="P35" s="335"/>
      <c r="Q35" s="335"/>
      <c r="R35" s="335"/>
      <c r="S35" s="335"/>
      <c r="T35" s="335"/>
      <c r="U35" s="335"/>
    </row>
    <row r="36" spans="2:21" ht="60" customHeight="1" x14ac:dyDescent="0.3">
      <c r="B36" s="330"/>
      <c r="C36" s="330"/>
      <c r="D36" s="330"/>
      <c r="E36" s="330"/>
      <c r="F36" s="330"/>
      <c r="G36" s="330"/>
      <c r="H36" s="330"/>
      <c r="I36" s="330"/>
      <c r="J36" s="330"/>
      <c r="K36" s="330"/>
      <c r="L36" s="330"/>
      <c r="M36" s="330"/>
      <c r="N36" s="330"/>
      <c r="O36" s="330"/>
      <c r="P36" s="330"/>
      <c r="Q36" s="330"/>
      <c r="R36" s="330"/>
      <c r="S36" s="330"/>
      <c r="T36" s="330"/>
      <c r="U36" s="330"/>
    </row>
    <row r="37" spans="2:21" ht="60" customHeight="1" x14ac:dyDescent="0.3">
      <c r="B37" s="330"/>
      <c r="C37" s="330"/>
      <c r="D37" s="330"/>
      <c r="E37" s="330"/>
      <c r="F37" s="330"/>
      <c r="G37" s="330"/>
      <c r="H37" s="330"/>
      <c r="I37" s="330"/>
      <c r="J37" s="330"/>
      <c r="K37" s="330"/>
      <c r="L37" s="330"/>
      <c r="M37" s="330"/>
      <c r="N37" s="330"/>
      <c r="O37" s="330"/>
      <c r="P37" s="330"/>
      <c r="Q37" s="330"/>
      <c r="R37" s="330"/>
      <c r="S37" s="330"/>
      <c r="T37" s="330"/>
      <c r="U37" s="330"/>
    </row>
    <row r="38" spans="2:21" s="14" customFormat="1" ht="25" customHeight="1" x14ac:dyDescent="0.35">
      <c r="B38" s="321" t="s">
        <v>123</v>
      </c>
      <c r="C38" s="321"/>
      <c r="D38" s="321"/>
      <c r="E38" s="321"/>
      <c r="F38" s="321"/>
      <c r="G38" s="321"/>
      <c r="H38" s="321"/>
      <c r="I38" s="321"/>
      <c r="J38" s="321"/>
      <c r="K38" s="321"/>
      <c r="L38" s="321"/>
      <c r="M38" s="321"/>
      <c r="N38" s="321"/>
      <c r="O38" s="321"/>
      <c r="P38" s="321"/>
      <c r="Q38" s="321"/>
      <c r="R38" s="321"/>
      <c r="S38" s="321"/>
      <c r="T38" s="321"/>
      <c r="U38" s="321"/>
    </row>
    <row r="39" spans="2:21" ht="60" customHeight="1" x14ac:dyDescent="0.3">
      <c r="B39" s="330"/>
      <c r="C39" s="330"/>
      <c r="D39" s="330"/>
      <c r="E39" s="330"/>
      <c r="F39" s="330"/>
      <c r="G39" s="330"/>
      <c r="H39" s="330"/>
      <c r="I39" s="330"/>
      <c r="J39" s="330"/>
      <c r="K39" s="330"/>
      <c r="L39" s="330"/>
      <c r="M39" s="330"/>
      <c r="N39" s="330"/>
      <c r="O39" s="330"/>
      <c r="P39" s="330"/>
      <c r="Q39" s="330"/>
      <c r="R39" s="330"/>
      <c r="S39" s="330"/>
      <c r="T39" s="330"/>
      <c r="U39" s="330"/>
    </row>
    <row r="40" spans="2:21" ht="60" customHeight="1" x14ac:dyDescent="0.3">
      <c r="B40" s="330"/>
      <c r="C40" s="330"/>
      <c r="D40" s="330"/>
      <c r="E40" s="330"/>
      <c r="F40" s="330"/>
      <c r="G40" s="330"/>
      <c r="H40" s="330"/>
      <c r="I40" s="330"/>
      <c r="J40" s="330"/>
      <c r="K40" s="330"/>
      <c r="L40" s="330"/>
      <c r="M40" s="330"/>
      <c r="N40" s="330"/>
      <c r="O40" s="330"/>
      <c r="P40" s="330"/>
      <c r="Q40" s="330"/>
      <c r="R40" s="330"/>
      <c r="S40" s="330"/>
      <c r="T40" s="330"/>
      <c r="U40" s="330"/>
    </row>
    <row r="41" spans="2:21" ht="60" customHeight="1" x14ac:dyDescent="0.3">
      <c r="B41" s="330"/>
      <c r="C41" s="330"/>
      <c r="D41" s="330"/>
      <c r="E41" s="330"/>
      <c r="F41" s="330"/>
      <c r="G41" s="330"/>
      <c r="H41" s="330"/>
      <c r="I41" s="330"/>
      <c r="J41" s="330"/>
      <c r="K41" s="330"/>
      <c r="L41" s="330"/>
      <c r="M41" s="330"/>
      <c r="N41" s="330"/>
      <c r="O41" s="330"/>
      <c r="P41" s="330"/>
      <c r="Q41" s="330"/>
      <c r="R41" s="330"/>
      <c r="S41" s="330"/>
      <c r="T41" s="330"/>
      <c r="U41" s="330"/>
    </row>
    <row r="43" spans="2:21" x14ac:dyDescent="0.3">
      <c r="B43" s="328" t="s">
        <v>180</v>
      </c>
      <c r="C43" s="328"/>
      <c r="D43" s="328"/>
      <c r="E43" s="328"/>
      <c r="F43" s="328"/>
      <c r="G43" s="328"/>
      <c r="H43" s="328"/>
      <c r="I43" s="328"/>
      <c r="J43" s="328"/>
      <c r="K43" s="328"/>
      <c r="L43" s="328"/>
      <c r="M43" s="328"/>
      <c r="N43" s="328"/>
      <c r="O43" s="328"/>
      <c r="P43" s="328"/>
      <c r="Q43" s="328"/>
      <c r="R43" s="328"/>
      <c r="S43" s="328"/>
      <c r="T43" s="328"/>
      <c r="U43" s="328"/>
    </row>
    <row r="44" spans="2:21" ht="19.5" x14ac:dyDescent="0.3">
      <c r="B44" s="334" t="s">
        <v>28</v>
      </c>
      <c r="C44" s="335"/>
      <c r="D44" s="335"/>
      <c r="E44" s="335"/>
      <c r="F44" s="335"/>
      <c r="G44" s="335"/>
      <c r="H44" s="335"/>
      <c r="I44" s="335"/>
      <c r="J44" s="335"/>
      <c r="K44" s="335"/>
      <c r="L44" s="335"/>
      <c r="M44" s="335"/>
      <c r="N44" s="335"/>
      <c r="O44" s="335"/>
      <c r="P44" s="335"/>
      <c r="Q44" s="335"/>
      <c r="R44" s="335"/>
      <c r="S44" s="335"/>
      <c r="T44" s="335"/>
      <c r="U44" s="335"/>
    </row>
    <row r="45" spans="2:21" ht="51.75" customHeight="1" x14ac:dyDescent="0.3">
      <c r="B45" s="330"/>
      <c r="C45" s="330"/>
      <c r="D45" s="330"/>
      <c r="E45" s="330"/>
      <c r="F45" s="330"/>
      <c r="G45" s="330"/>
      <c r="H45" s="330"/>
      <c r="I45" s="330"/>
      <c r="J45" s="330"/>
      <c r="K45" s="330"/>
      <c r="L45" s="330"/>
      <c r="M45" s="330"/>
      <c r="N45" s="330"/>
      <c r="O45" s="330"/>
      <c r="P45" s="330"/>
      <c r="Q45" s="330"/>
      <c r="R45" s="330"/>
      <c r="S45" s="330"/>
      <c r="T45" s="330"/>
      <c r="U45" s="330"/>
    </row>
    <row r="46" spans="2:21" ht="50.25" customHeight="1" x14ac:dyDescent="0.3">
      <c r="B46" s="330"/>
      <c r="C46" s="330"/>
      <c r="D46" s="330"/>
      <c r="E46" s="330"/>
      <c r="F46" s="330"/>
      <c r="G46" s="330"/>
      <c r="H46" s="330"/>
      <c r="I46" s="330"/>
      <c r="J46" s="330"/>
      <c r="K46" s="330"/>
      <c r="L46" s="330"/>
      <c r="M46" s="330"/>
      <c r="N46" s="330"/>
      <c r="O46" s="330"/>
      <c r="P46" s="330"/>
      <c r="Q46" s="330"/>
      <c r="R46" s="330"/>
      <c r="S46" s="330"/>
      <c r="T46" s="330"/>
      <c r="U46" s="330"/>
    </row>
    <row r="47" spans="2:21" ht="19.5" x14ac:dyDescent="0.3">
      <c r="B47" s="321" t="s">
        <v>123</v>
      </c>
      <c r="C47" s="321"/>
      <c r="D47" s="321"/>
      <c r="E47" s="321"/>
      <c r="F47" s="321"/>
      <c r="G47" s="321"/>
      <c r="H47" s="321"/>
      <c r="I47" s="321"/>
      <c r="J47" s="321"/>
      <c r="K47" s="321"/>
      <c r="L47" s="321"/>
      <c r="M47" s="321"/>
      <c r="N47" s="321"/>
      <c r="O47" s="321"/>
      <c r="P47" s="321"/>
      <c r="Q47" s="321"/>
      <c r="R47" s="321"/>
      <c r="S47" s="321"/>
      <c r="T47" s="321"/>
      <c r="U47" s="321"/>
    </row>
    <row r="48" spans="2:21" ht="69.75" customHeight="1" x14ac:dyDescent="0.3">
      <c r="B48" s="330"/>
      <c r="C48" s="330"/>
      <c r="D48" s="330"/>
      <c r="E48" s="330"/>
      <c r="F48" s="330"/>
      <c r="G48" s="330"/>
      <c r="H48" s="330"/>
      <c r="I48" s="330"/>
      <c r="J48" s="330"/>
      <c r="K48" s="330"/>
      <c r="L48" s="330"/>
      <c r="M48" s="330"/>
      <c r="N48" s="330"/>
      <c r="O48" s="330"/>
      <c r="P48" s="330"/>
      <c r="Q48" s="330"/>
      <c r="R48" s="330"/>
      <c r="S48" s="330"/>
      <c r="T48" s="330"/>
      <c r="U48" s="330"/>
    </row>
    <row r="49" spans="2:21" ht="60" customHeight="1" x14ac:dyDescent="0.3">
      <c r="B49" s="330"/>
      <c r="C49" s="330"/>
      <c r="D49" s="330"/>
      <c r="E49" s="330"/>
      <c r="F49" s="330"/>
      <c r="G49" s="330"/>
      <c r="H49" s="330"/>
      <c r="I49" s="330"/>
      <c r="J49" s="330"/>
      <c r="K49" s="330"/>
      <c r="L49" s="330"/>
      <c r="M49" s="330"/>
      <c r="N49" s="330"/>
      <c r="O49" s="330"/>
      <c r="P49" s="330"/>
      <c r="Q49" s="330"/>
      <c r="R49" s="330"/>
      <c r="S49" s="330"/>
      <c r="T49" s="330"/>
      <c r="U49" s="330"/>
    </row>
    <row r="50" spans="2:21" ht="59.25" customHeight="1" x14ac:dyDescent="0.3">
      <c r="B50" s="330"/>
      <c r="C50" s="330"/>
      <c r="D50" s="330"/>
      <c r="E50" s="330"/>
      <c r="F50" s="330"/>
      <c r="G50" s="330"/>
      <c r="H50" s="330"/>
      <c r="I50" s="330"/>
      <c r="J50" s="330"/>
      <c r="K50" s="330"/>
      <c r="L50" s="330"/>
      <c r="M50" s="330"/>
      <c r="N50" s="330"/>
      <c r="O50" s="330"/>
      <c r="P50" s="330"/>
      <c r="Q50" s="330"/>
      <c r="R50" s="330"/>
      <c r="S50" s="330"/>
      <c r="T50" s="330"/>
      <c r="U50" s="330"/>
    </row>
    <row r="65499" spans="2:22" x14ac:dyDescent="0.3">
      <c r="B65499" s="10" t="s">
        <v>29</v>
      </c>
      <c r="C65499" s="10"/>
      <c r="D65499" s="10"/>
      <c r="E65499" s="10"/>
      <c r="F65499" s="10"/>
      <c r="G65499" s="10"/>
      <c r="H65499" s="10"/>
      <c r="I65499" s="10"/>
      <c r="J65499" s="10"/>
      <c r="K65499" s="10"/>
      <c r="L65499" s="10"/>
      <c r="M65499" s="10"/>
      <c r="N65499" s="10"/>
      <c r="O65499" s="10"/>
      <c r="P65499" s="10"/>
      <c r="Q65499" s="10"/>
      <c r="R65499" s="10"/>
      <c r="S65499" s="10"/>
      <c r="T65499" s="10"/>
      <c r="U65499" s="10"/>
      <c r="V65499" s="10"/>
    </row>
    <row r="65500" spans="2:22" x14ac:dyDescent="0.3">
      <c r="B65500" s="11" t="s">
        <v>30</v>
      </c>
      <c r="C65500" s="11"/>
      <c r="D65500" s="11"/>
      <c r="E65500" s="11"/>
      <c r="F65500" s="11"/>
      <c r="G65500" s="11"/>
      <c r="H65500" s="11"/>
      <c r="I65500" s="11"/>
      <c r="J65500" s="11"/>
      <c r="K65500" s="11"/>
      <c r="L65500" s="11"/>
      <c r="M65500" s="11"/>
      <c r="N65500" s="11"/>
      <c r="O65500" s="11"/>
      <c r="P65500" s="11"/>
      <c r="Q65500" s="11"/>
      <c r="R65500" s="11"/>
      <c r="S65500" s="11"/>
      <c r="T65500" s="11"/>
      <c r="U65500" s="11"/>
      <c r="V65500" s="11"/>
    </row>
    <row r="65501" spans="2:22" x14ac:dyDescent="0.3">
      <c r="B65501" s="11" t="s">
        <v>31</v>
      </c>
      <c r="C65501" s="11"/>
      <c r="D65501" s="11"/>
      <c r="E65501" s="11"/>
      <c r="F65501" s="11"/>
      <c r="G65501" s="11"/>
      <c r="H65501" s="11"/>
      <c r="I65501" s="11"/>
      <c r="J65501" s="11"/>
      <c r="K65501" s="11"/>
      <c r="L65501" s="11"/>
      <c r="M65501" s="11"/>
      <c r="N65501" s="11"/>
      <c r="O65501" s="11"/>
      <c r="P65501" s="11"/>
      <c r="Q65501" s="11"/>
      <c r="R65501" s="11"/>
      <c r="S65501" s="11"/>
      <c r="T65501" s="11"/>
      <c r="U65501" s="11"/>
      <c r="V65501" s="11"/>
    </row>
  </sheetData>
  <mergeCells count="44">
    <mergeCell ref="B48:U48"/>
    <mergeCell ref="B49:U49"/>
    <mergeCell ref="B50:U50"/>
    <mergeCell ref="B43:U43"/>
    <mergeCell ref="B44:U44"/>
    <mergeCell ref="B45:U45"/>
    <mergeCell ref="B46:U46"/>
    <mergeCell ref="B47:U47"/>
    <mergeCell ref="B37:U37"/>
    <mergeCell ref="B38:U38"/>
    <mergeCell ref="B39:U39"/>
    <mergeCell ref="B40:U40"/>
    <mergeCell ref="B41:U41"/>
    <mergeCell ref="B31:U31"/>
    <mergeCell ref="B32:U32"/>
    <mergeCell ref="B34:U34"/>
    <mergeCell ref="B35:U35"/>
    <mergeCell ref="B36:U36"/>
    <mergeCell ref="V2:V3"/>
    <mergeCell ref="L3:L9"/>
    <mergeCell ref="C2:F2"/>
    <mergeCell ref="B26:U26"/>
    <mergeCell ref="B27:U27"/>
    <mergeCell ref="H2:K2"/>
    <mergeCell ref="R2:U2"/>
    <mergeCell ref="B12:U12"/>
    <mergeCell ref="B13:U13"/>
    <mergeCell ref="B14:U14"/>
    <mergeCell ref="B15:U15"/>
    <mergeCell ref="B17:U17"/>
    <mergeCell ref="B18:U18"/>
    <mergeCell ref="B19:U19"/>
    <mergeCell ref="B21:U21"/>
    <mergeCell ref="B22:U22"/>
    <mergeCell ref="B29:U29"/>
    <mergeCell ref="B30:U30"/>
    <mergeCell ref="B28:U28"/>
    <mergeCell ref="G3:G9"/>
    <mergeCell ref="B2:B3"/>
    <mergeCell ref="M2:P2"/>
    <mergeCell ref="B16:U16"/>
    <mergeCell ref="B23:U23"/>
    <mergeCell ref="B24:U24"/>
    <mergeCell ref="B25:U25"/>
  </mergeCells>
  <phoneticPr fontId="2" type="noConversion"/>
  <hyperlinks>
    <hyperlink ref="B65501" r:id="rId1" xr:uid="{00000000-0004-0000-0300-000000000000}"/>
    <hyperlink ref="B65500"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60" zoomScaleNormal="60" workbookViewId="0">
      <selection activeCell="H4" sqref="H4:K7"/>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8" t="s">
        <v>137</v>
      </c>
      <c r="C2" s="326" t="s">
        <v>177</v>
      </c>
      <c r="D2" s="326"/>
      <c r="E2" s="326"/>
      <c r="F2" s="326"/>
      <c r="G2" s="2"/>
      <c r="H2" s="327" t="s">
        <v>178</v>
      </c>
      <c r="I2" s="327"/>
      <c r="J2" s="327"/>
      <c r="K2" s="327"/>
      <c r="L2" s="2"/>
      <c r="M2" s="320" t="s">
        <v>179</v>
      </c>
      <c r="N2" s="320"/>
      <c r="O2" s="320"/>
      <c r="P2" s="320"/>
      <c r="Q2" s="55"/>
      <c r="R2" s="328" t="s">
        <v>180</v>
      </c>
      <c r="S2" s="328"/>
      <c r="T2" s="328"/>
      <c r="U2" s="328"/>
      <c r="V2" s="323"/>
    </row>
    <row r="3" spans="2:22" ht="24.75" customHeight="1" thickBot="1" x14ac:dyDescent="0.35">
      <c r="B3" s="319"/>
      <c r="C3" s="3">
        <v>1</v>
      </c>
      <c r="D3" s="3">
        <v>2</v>
      </c>
      <c r="E3" s="4">
        <v>3</v>
      </c>
      <c r="F3" s="5">
        <v>4</v>
      </c>
      <c r="G3" s="316"/>
      <c r="H3" s="3">
        <v>1</v>
      </c>
      <c r="I3" s="3">
        <v>2</v>
      </c>
      <c r="J3" s="4">
        <v>3</v>
      </c>
      <c r="K3" s="5">
        <v>4</v>
      </c>
      <c r="L3" s="324"/>
      <c r="M3" s="3">
        <v>1</v>
      </c>
      <c r="N3" s="3">
        <v>2</v>
      </c>
      <c r="O3" s="4">
        <v>3</v>
      </c>
      <c r="P3" s="5">
        <v>4</v>
      </c>
      <c r="Q3" s="56"/>
      <c r="R3" s="3">
        <v>1</v>
      </c>
      <c r="S3" s="3">
        <v>2</v>
      </c>
      <c r="T3" s="4">
        <v>3</v>
      </c>
      <c r="U3" s="5">
        <v>4</v>
      </c>
      <c r="V3" s="323"/>
    </row>
    <row r="4" spans="2:22" ht="38.15" customHeight="1" thickTop="1" thickBot="1" x14ac:dyDescent="0.35">
      <c r="B4" s="37" t="s">
        <v>133</v>
      </c>
      <c r="C4" s="36">
        <f>Autoevaluación!R84/SUM(Autoevaluación!R84:R87)</f>
        <v>0.33333333333333331</v>
      </c>
      <c r="D4" s="7">
        <f>Autoevaluación!R85/SUM(Autoevaluación!R84:R87)</f>
        <v>0</v>
      </c>
      <c r="E4" s="7">
        <f>Autoevaluación!R86/SUM(Autoevaluación!R84:R87)</f>
        <v>0.66666666666666663</v>
      </c>
      <c r="F4" s="7">
        <f>Autoevaluación!R87/SUM(Autoevaluación!R84:R87)</f>
        <v>0</v>
      </c>
      <c r="G4" s="317"/>
      <c r="H4" s="17">
        <v>0.3</v>
      </c>
      <c r="I4" s="7">
        <v>0.15</v>
      </c>
      <c r="J4" s="7">
        <v>0.1</v>
      </c>
      <c r="K4" s="7">
        <v>0.45</v>
      </c>
      <c r="L4" s="325"/>
      <c r="M4" s="7">
        <f>Autoevaluación!T84/SUM(Autoevaluación!T84:T87)</f>
        <v>0</v>
      </c>
      <c r="N4" s="7">
        <f>Autoevaluación!T85/SUM(Autoevaluación!T84:T87)</f>
        <v>0.33333333333333331</v>
      </c>
      <c r="O4" s="7">
        <f>Autoevaluación!T86/SUM(Autoevaluación!T84:T87)</f>
        <v>0.33333333333333331</v>
      </c>
      <c r="P4" s="7">
        <f>Autoevaluación!T87/SUM(Autoevaluación!T84:T87)</f>
        <v>0.33333333333333331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5" customHeight="1" thickTop="1" thickBot="1" x14ac:dyDescent="0.4">
      <c r="B5" s="39" t="s">
        <v>134</v>
      </c>
      <c r="C5" s="36">
        <f>Autoevaluación!R89/SUM(Autoevaluación!R89:R92)</f>
        <v>0.14285714285714285</v>
      </c>
      <c r="D5" s="7">
        <f>Autoevaluación!R90/SUM(Autoevaluación!R89:R92)</f>
        <v>0.8571428571428571</v>
      </c>
      <c r="E5" s="7">
        <f>Autoevaluación!R91/SUM(Autoevaluación!R89:R92)</f>
        <v>0</v>
      </c>
      <c r="F5" s="7">
        <f>Autoevaluación!R92/SUM(Autoevaluación!R89:R92)</f>
        <v>0</v>
      </c>
      <c r="G5" s="317"/>
      <c r="H5" s="17">
        <v>0.2</v>
      </c>
      <c r="I5" s="7">
        <v>0.1</v>
      </c>
      <c r="J5" s="7">
        <v>0.35</v>
      </c>
      <c r="K5" s="7">
        <v>0.35</v>
      </c>
      <c r="L5" s="325"/>
      <c r="M5" s="7">
        <f>Autoevaluación!T89/SUM(Autoevaluación!T89:T92)</f>
        <v>0</v>
      </c>
      <c r="N5" s="7">
        <f>Autoevaluación!T90/SUM(Autoevaluación!T89:T92)</f>
        <v>0.42857142857142855</v>
      </c>
      <c r="O5" s="7">
        <f>Autoevaluación!T91/SUM(Autoevaluación!T89:T92)</f>
        <v>0.5714285714285714</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5" customHeight="1" thickTop="1" thickBot="1" x14ac:dyDescent="0.35">
      <c r="B6" s="39" t="s">
        <v>32</v>
      </c>
      <c r="C6" s="36">
        <f>Autoevaluación!R98/SUM(Autoevaluación!R98:R101)</f>
        <v>0</v>
      </c>
      <c r="D6" s="7">
        <f>Autoevaluación!R99/SUM(Autoevaluación!R98:R101)</f>
        <v>1</v>
      </c>
      <c r="E6" s="7">
        <f>Autoevaluación!R100/SUM(Autoevaluación!R98:R101)</f>
        <v>0</v>
      </c>
      <c r="F6" s="7">
        <f>Autoevaluación!R101/SUM(Autoevaluación!R98:R101)</f>
        <v>0</v>
      </c>
      <c r="G6" s="317"/>
      <c r="H6" s="17">
        <v>0.25</v>
      </c>
      <c r="I6" s="7">
        <v>0.3</v>
      </c>
      <c r="J6" s="7">
        <v>0.35</v>
      </c>
      <c r="K6" s="7">
        <v>0.1</v>
      </c>
      <c r="L6" s="325"/>
      <c r="M6" s="7">
        <f>Autoevaluación!T98/SUM(Autoevaluación!T98:T101)</f>
        <v>0</v>
      </c>
      <c r="N6" s="7">
        <f>Autoevaluación!T99/SUM(Autoevaluación!T98:T101)</f>
        <v>0.5</v>
      </c>
      <c r="O6" s="7">
        <f>Autoevaluación!T100/SUM(Autoevaluación!T98:T101)</f>
        <v>0.5</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5" customHeight="1" thickTop="1" thickBot="1" x14ac:dyDescent="0.35">
      <c r="B7" s="37" t="s">
        <v>135</v>
      </c>
      <c r="C7" s="36">
        <f>Autoevaluación!R102/SUM(Autoevaluación!R102:R105)</f>
        <v>0.2</v>
      </c>
      <c r="D7" s="7">
        <f>Autoevaluación!R103/SUM(Autoevaluación!R102:R105)</f>
        <v>0.5</v>
      </c>
      <c r="E7" s="7">
        <f>Autoevaluación!R104/SUM(Autoevaluación!R102:R105)</f>
        <v>0.3</v>
      </c>
      <c r="F7" s="7">
        <f>Autoevaluación!R105/SUM(Autoevaluación!R102:R105)</f>
        <v>0</v>
      </c>
      <c r="G7" s="317"/>
      <c r="H7" s="17">
        <v>0.3</v>
      </c>
      <c r="I7" s="7">
        <v>0.4</v>
      </c>
      <c r="J7" s="7">
        <v>0.15</v>
      </c>
      <c r="K7" s="7">
        <v>0.15</v>
      </c>
      <c r="L7" s="325"/>
      <c r="M7" s="7">
        <f>Autoevaluación!T102/SUM(Autoevaluación!T102:T105)</f>
        <v>0</v>
      </c>
      <c r="N7" s="7">
        <f>Autoevaluación!T103/SUM(Autoevaluación!T102:T105)</f>
        <v>0.2</v>
      </c>
      <c r="O7" s="7">
        <f>Autoevaluación!T104/SUM(Autoevaluación!T102:T105)</f>
        <v>0.3</v>
      </c>
      <c r="P7" s="7">
        <f>Autoevaluación!T105/SUM(Autoevaluación!T102:T105)</f>
        <v>0.5</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5" customHeight="1" thickTop="1" thickBot="1" x14ac:dyDescent="0.35">
      <c r="B8" s="37" t="s">
        <v>136</v>
      </c>
      <c r="C8" s="36">
        <f>Autoevaluación!R114/SUM(Autoevaluación!R114:R117)</f>
        <v>0.25</v>
      </c>
      <c r="D8" s="7">
        <f>Autoevaluación!R115/SUM(Autoevaluación!R114:R117)</f>
        <v>0.75</v>
      </c>
      <c r="E8" s="7">
        <f>Autoevaluación!R116/SUM(Autoevaluación!R114:R117)</f>
        <v>0</v>
      </c>
      <c r="F8" s="7">
        <f>Autoevaluación!R117/SUM(Autoevaluación!R114:R117)</f>
        <v>0</v>
      </c>
      <c r="G8" s="317"/>
      <c r="H8" s="17">
        <v>0.25</v>
      </c>
      <c r="I8" s="7">
        <v>0.25</v>
      </c>
      <c r="J8" s="7">
        <v>0.25</v>
      </c>
      <c r="K8" s="7">
        <v>0.25</v>
      </c>
      <c r="L8" s="325"/>
      <c r="M8" s="7">
        <f>Autoevaluación!T114/SUM(Autoevaluación!T114:T117)</f>
        <v>0</v>
      </c>
      <c r="N8" s="7">
        <f>Autoevaluación!T115/SUM(Autoevaluación!T114:T117)</f>
        <v>0</v>
      </c>
      <c r="O8" s="7">
        <f>Autoevaluación!T116/SUM(Autoevaluación!T114:T117)</f>
        <v>0.5</v>
      </c>
      <c r="P8" s="7">
        <f>Autoevaluación!T117/SUM(Autoevaluación!T114:T117)</f>
        <v>0.5</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5" customHeight="1" thickTop="1" x14ac:dyDescent="0.3">
      <c r="B9" s="38"/>
      <c r="C9" s="7"/>
      <c r="D9" s="7"/>
      <c r="E9" s="7"/>
      <c r="F9" s="7"/>
      <c r="G9" s="317"/>
      <c r="H9" s="7"/>
      <c r="I9" s="7"/>
      <c r="J9" s="7"/>
      <c r="K9" s="7"/>
      <c r="L9" s="325"/>
      <c r="M9" s="7"/>
      <c r="N9" s="7"/>
      <c r="O9" s="7"/>
      <c r="P9" s="7"/>
      <c r="Q9" s="53"/>
      <c r="R9" s="7"/>
      <c r="S9" s="7"/>
      <c r="T9" s="7"/>
      <c r="U9" s="7"/>
    </row>
    <row r="10" spans="2:22" ht="42" customHeight="1" x14ac:dyDescent="0.3">
      <c r="B10" s="15" t="s">
        <v>138</v>
      </c>
      <c r="C10" s="12">
        <f>AVERAGE(C4:C9)</f>
        <v>0.18523809523809526</v>
      </c>
      <c r="D10" s="12">
        <f>AVERAGE(D4:D9)</f>
        <v>0.62142857142857144</v>
      </c>
      <c r="E10" s="12">
        <f>AVERAGE(E4:E9)</f>
        <v>0.1933333333333333</v>
      </c>
      <c r="F10" s="12">
        <f>AVERAGE(F4:F9)</f>
        <v>0</v>
      </c>
      <c r="G10" s="9"/>
      <c r="H10" s="12">
        <f>AVERAGE(H4:H9)</f>
        <v>0.26</v>
      </c>
      <c r="I10" s="12">
        <f>AVERAGE(I4:I9)</f>
        <v>0.24000000000000005</v>
      </c>
      <c r="J10" s="12">
        <f>AVERAGE(J4:J9)</f>
        <v>0.24</v>
      </c>
      <c r="K10" s="12">
        <f>AVERAGE(K4:K9)</f>
        <v>0.26</v>
      </c>
      <c r="L10" s="9"/>
      <c r="M10" s="12">
        <f>AVERAGE(M4:M9)</f>
        <v>0</v>
      </c>
      <c r="N10" s="12">
        <f>AVERAGE(N4:N9)</f>
        <v>0.29238095238095235</v>
      </c>
      <c r="O10" s="12">
        <f>AVERAGE(O4:O9)</f>
        <v>0.44095238095238098</v>
      </c>
      <c r="P10" s="12">
        <f>AVERAGE(P4:P9)</f>
        <v>0.26666666666666666</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6" t="s">
        <v>177</v>
      </c>
      <c r="C12" s="326"/>
      <c r="D12" s="326"/>
      <c r="E12" s="326"/>
      <c r="F12" s="326"/>
      <c r="G12" s="326"/>
      <c r="H12" s="326"/>
      <c r="I12" s="326"/>
      <c r="J12" s="326"/>
      <c r="K12" s="326"/>
      <c r="L12" s="326"/>
      <c r="M12" s="326"/>
      <c r="N12" s="326"/>
      <c r="O12" s="326"/>
      <c r="P12" s="326"/>
      <c r="Q12" s="326"/>
      <c r="R12" s="326"/>
      <c r="S12" s="326"/>
      <c r="T12" s="326"/>
      <c r="U12" s="326"/>
    </row>
    <row r="13" spans="2:22" ht="25" customHeight="1" x14ac:dyDescent="0.3">
      <c r="B13" s="329" t="s">
        <v>28</v>
      </c>
      <c r="C13" s="329"/>
      <c r="D13" s="329"/>
      <c r="E13" s="329"/>
      <c r="F13" s="329"/>
      <c r="G13" s="329"/>
      <c r="H13" s="329"/>
      <c r="I13" s="329"/>
      <c r="J13" s="329"/>
      <c r="K13" s="329"/>
      <c r="L13" s="329"/>
      <c r="M13" s="329"/>
      <c r="N13" s="329"/>
      <c r="O13" s="329"/>
      <c r="P13" s="329"/>
      <c r="Q13" s="329"/>
      <c r="R13" s="329"/>
      <c r="S13" s="329"/>
      <c r="T13" s="329"/>
      <c r="U13" s="329"/>
    </row>
    <row r="14" spans="2:22" ht="60" customHeight="1" x14ac:dyDescent="0.3">
      <c r="B14" s="300"/>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3">
      <c r="B15" s="300"/>
      <c r="C15" s="300"/>
      <c r="D15" s="300"/>
      <c r="E15" s="300"/>
      <c r="F15" s="300"/>
      <c r="G15" s="300"/>
      <c r="H15" s="300"/>
      <c r="I15" s="300"/>
      <c r="J15" s="300"/>
      <c r="K15" s="300"/>
      <c r="L15" s="300"/>
      <c r="M15" s="300"/>
      <c r="N15" s="300"/>
      <c r="O15" s="300"/>
      <c r="P15" s="300"/>
      <c r="Q15" s="300"/>
      <c r="R15" s="300"/>
      <c r="S15" s="300"/>
      <c r="T15" s="300"/>
      <c r="U15" s="300"/>
    </row>
    <row r="16" spans="2:22" s="14" customFormat="1" ht="25" customHeight="1" x14ac:dyDescent="0.35">
      <c r="B16" s="321" t="s">
        <v>123</v>
      </c>
      <c r="C16" s="321"/>
      <c r="D16" s="321"/>
      <c r="E16" s="321"/>
      <c r="F16" s="321"/>
      <c r="G16" s="321"/>
      <c r="H16" s="321"/>
      <c r="I16" s="321"/>
      <c r="J16" s="321"/>
      <c r="K16" s="321"/>
      <c r="L16" s="321"/>
      <c r="M16" s="321"/>
      <c r="N16" s="321"/>
      <c r="O16" s="321"/>
      <c r="P16" s="321"/>
      <c r="Q16" s="321"/>
      <c r="R16" s="321"/>
      <c r="S16" s="321"/>
      <c r="T16" s="321"/>
      <c r="U16" s="321"/>
    </row>
    <row r="17" spans="2:21" ht="60" customHeight="1" x14ac:dyDescent="0.3">
      <c r="B17" s="300"/>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3">
      <c r="B18" s="300"/>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3">
      <c r="B19" s="300"/>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31" t="s">
        <v>178</v>
      </c>
      <c r="C21" s="331"/>
      <c r="D21" s="331"/>
      <c r="E21" s="331"/>
      <c r="F21" s="331"/>
      <c r="G21" s="331"/>
      <c r="H21" s="331"/>
      <c r="I21" s="331"/>
      <c r="J21" s="331"/>
      <c r="K21" s="331"/>
      <c r="L21" s="331"/>
      <c r="M21" s="331"/>
      <c r="N21" s="331"/>
      <c r="O21" s="331"/>
      <c r="P21" s="331"/>
      <c r="Q21" s="331"/>
      <c r="R21" s="331"/>
      <c r="S21" s="331"/>
      <c r="T21" s="331"/>
      <c r="U21" s="331"/>
    </row>
    <row r="22" spans="2:21" ht="25" customHeight="1" x14ac:dyDescent="0.3">
      <c r="B22" s="334" t="s">
        <v>28</v>
      </c>
      <c r="C22" s="335"/>
      <c r="D22" s="335"/>
      <c r="E22" s="335"/>
      <c r="F22" s="335"/>
      <c r="G22" s="335"/>
      <c r="H22" s="335"/>
      <c r="I22" s="335"/>
      <c r="J22" s="335"/>
      <c r="K22" s="335"/>
      <c r="L22" s="335"/>
      <c r="M22" s="335"/>
      <c r="N22" s="335"/>
      <c r="O22" s="335"/>
      <c r="P22" s="335"/>
      <c r="Q22" s="335"/>
      <c r="R22" s="335"/>
      <c r="S22" s="335"/>
      <c r="T22" s="335"/>
      <c r="U22" s="335"/>
    </row>
    <row r="23" spans="2:21" ht="60" customHeight="1" x14ac:dyDescent="0.3">
      <c r="B23" s="300"/>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3">
      <c r="B24" s="300"/>
      <c r="C24" s="300"/>
      <c r="D24" s="300"/>
      <c r="E24" s="300"/>
      <c r="F24" s="300"/>
      <c r="G24" s="300"/>
      <c r="H24" s="300"/>
      <c r="I24" s="300"/>
      <c r="J24" s="300"/>
      <c r="K24" s="300"/>
      <c r="L24" s="300"/>
      <c r="M24" s="300"/>
      <c r="N24" s="300"/>
      <c r="O24" s="300"/>
      <c r="P24" s="300"/>
      <c r="Q24" s="300"/>
      <c r="R24" s="300"/>
      <c r="S24" s="300"/>
      <c r="T24" s="300"/>
      <c r="U24" s="300"/>
    </row>
    <row r="25" spans="2:21" s="14" customFormat="1" ht="25" customHeight="1" x14ac:dyDescent="0.35">
      <c r="B25" s="321" t="s">
        <v>123</v>
      </c>
      <c r="C25" s="321"/>
      <c r="D25" s="321"/>
      <c r="E25" s="321"/>
      <c r="F25" s="321"/>
      <c r="G25" s="321"/>
      <c r="H25" s="321"/>
      <c r="I25" s="321"/>
      <c r="J25" s="321"/>
      <c r="K25" s="321"/>
      <c r="L25" s="321"/>
      <c r="M25" s="321"/>
      <c r="N25" s="321"/>
      <c r="O25" s="321"/>
      <c r="P25" s="321"/>
      <c r="Q25" s="321"/>
      <c r="R25" s="321"/>
      <c r="S25" s="321"/>
      <c r="T25" s="321"/>
      <c r="U25" s="321"/>
    </row>
    <row r="26" spans="2:21" ht="60" customHeight="1" x14ac:dyDescent="0.3">
      <c r="B26" s="300"/>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3">
      <c r="B27" s="300"/>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3">
      <c r="B28" s="300"/>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33" t="s">
        <v>179</v>
      </c>
      <c r="C30" s="333"/>
      <c r="D30" s="333"/>
      <c r="E30" s="333"/>
      <c r="F30" s="333"/>
      <c r="G30" s="333"/>
      <c r="H30" s="333"/>
      <c r="I30" s="333"/>
      <c r="J30" s="333"/>
      <c r="K30" s="333"/>
      <c r="L30" s="333"/>
      <c r="M30" s="333"/>
      <c r="N30" s="333"/>
      <c r="O30" s="333"/>
      <c r="P30" s="333"/>
      <c r="Q30" s="333"/>
      <c r="R30" s="333"/>
      <c r="S30" s="333"/>
      <c r="T30" s="333"/>
      <c r="U30" s="333"/>
    </row>
    <row r="31" spans="2:21" ht="25" customHeight="1" x14ac:dyDescent="0.3">
      <c r="B31" s="332"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3">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3">
      <c r="B33" s="300"/>
      <c r="C33" s="300"/>
      <c r="D33" s="300"/>
      <c r="E33" s="300"/>
      <c r="F33" s="300"/>
      <c r="G33" s="300"/>
      <c r="H33" s="300"/>
      <c r="I33" s="300"/>
      <c r="J33" s="300"/>
      <c r="K33" s="300"/>
      <c r="L33" s="300"/>
      <c r="M33" s="300"/>
      <c r="N33" s="300"/>
      <c r="O33" s="300"/>
      <c r="P33" s="300"/>
      <c r="Q33" s="300"/>
      <c r="R33" s="300"/>
      <c r="S33" s="300"/>
      <c r="T33" s="300"/>
      <c r="U33" s="300"/>
    </row>
    <row r="34" spans="2:21" s="14" customFormat="1" ht="25" customHeight="1" x14ac:dyDescent="0.35">
      <c r="B34" s="321" t="s">
        <v>123</v>
      </c>
      <c r="C34" s="321"/>
      <c r="D34" s="321"/>
      <c r="E34" s="321"/>
      <c r="F34" s="321"/>
      <c r="G34" s="321"/>
      <c r="H34" s="321"/>
      <c r="I34" s="321"/>
      <c r="J34" s="321"/>
      <c r="K34" s="321"/>
      <c r="L34" s="321"/>
      <c r="M34" s="321"/>
      <c r="N34" s="321"/>
      <c r="O34" s="321"/>
      <c r="P34" s="321"/>
      <c r="Q34" s="321"/>
      <c r="R34" s="321"/>
      <c r="S34" s="321"/>
      <c r="T34" s="321"/>
      <c r="U34" s="321"/>
    </row>
    <row r="35" spans="2:21" ht="60" customHeight="1" x14ac:dyDescent="0.3">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3">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3">
      <c r="B37" s="300"/>
      <c r="C37" s="300"/>
      <c r="D37" s="300"/>
      <c r="E37" s="300"/>
      <c r="F37" s="300"/>
      <c r="G37" s="300"/>
      <c r="H37" s="300"/>
      <c r="I37" s="300"/>
      <c r="J37" s="300"/>
      <c r="K37" s="300"/>
      <c r="L37" s="300"/>
      <c r="M37" s="300"/>
      <c r="N37" s="300"/>
      <c r="O37" s="300"/>
      <c r="P37" s="300"/>
      <c r="Q37" s="300"/>
      <c r="R37" s="300"/>
      <c r="S37" s="300"/>
      <c r="T37" s="300"/>
      <c r="U37" s="300"/>
    </row>
    <row r="39" spans="2:21" x14ac:dyDescent="0.3">
      <c r="B39" s="328" t="s">
        <v>180</v>
      </c>
      <c r="C39" s="328"/>
      <c r="D39" s="328"/>
      <c r="E39" s="328"/>
      <c r="F39" s="328"/>
      <c r="G39" s="328"/>
      <c r="H39" s="328"/>
      <c r="I39" s="328"/>
      <c r="J39" s="328"/>
      <c r="K39" s="328"/>
      <c r="L39" s="328"/>
      <c r="M39" s="328"/>
      <c r="N39" s="328"/>
      <c r="O39" s="328"/>
      <c r="P39" s="328"/>
      <c r="Q39" s="328"/>
      <c r="R39" s="328"/>
      <c r="S39" s="328"/>
      <c r="T39" s="328"/>
      <c r="U39" s="328"/>
    </row>
    <row r="40" spans="2:21" ht="19.5" x14ac:dyDescent="0.3">
      <c r="B40" s="332" t="s">
        <v>28</v>
      </c>
      <c r="C40" s="332"/>
      <c r="D40" s="332"/>
      <c r="E40" s="332"/>
      <c r="F40" s="332"/>
      <c r="G40" s="332"/>
      <c r="H40" s="332"/>
      <c r="I40" s="332"/>
      <c r="J40" s="332"/>
      <c r="K40" s="332"/>
      <c r="L40" s="332"/>
      <c r="M40" s="332"/>
      <c r="N40" s="332"/>
      <c r="O40" s="332"/>
      <c r="P40" s="332"/>
      <c r="Q40" s="332"/>
      <c r="R40" s="332"/>
      <c r="S40" s="332"/>
      <c r="T40" s="332"/>
      <c r="U40" s="332"/>
    </row>
    <row r="41" spans="2:21" ht="50.25" customHeight="1" x14ac:dyDescent="0.3">
      <c r="B41" s="300"/>
      <c r="C41" s="300"/>
      <c r="D41" s="300"/>
      <c r="E41" s="300"/>
      <c r="F41" s="300"/>
      <c r="G41" s="300"/>
      <c r="H41" s="300"/>
      <c r="I41" s="300"/>
      <c r="J41" s="300"/>
      <c r="K41" s="300"/>
      <c r="L41" s="300"/>
      <c r="M41" s="300"/>
      <c r="N41" s="300"/>
      <c r="O41" s="300"/>
      <c r="P41" s="300"/>
      <c r="Q41" s="300"/>
      <c r="R41" s="300"/>
      <c r="S41" s="300"/>
      <c r="T41" s="300"/>
      <c r="U41" s="300"/>
    </row>
    <row r="42" spans="2:21" ht="51.75" customHeight="1" x14ac:dyDescent="0.3">
      <c r="B42" s="300"/>
      <c r="C42" s="300"/>
      <c r="D42" s="300"/>
      <c r="E42" s="300"/>
      <c r="F42" s="300"/>
      <c r="G42" s="300"/>
      <c r="H42" s="300"/>
      <c r="I42" s="300"/>
      <c r="J42" s="300"/>
      <c r="K42" s="300"/>
      <c r="L42" s="300"/>
      <c r="M42" s="300"/>
      <c r="N42" s="300"/>
      <c r="O42" s="300"/>
      <c r="P42" s="300"/>
      <c r="Q42" s="300"/>
      <c r="R42" s="300"/>
      <c r="S42" s="300"/>
      <c r="T42" s="300"/>
      <c r="U42" s="300"/>
    </row>
    <row r="43" spans="2:21" ht="19.5" x14ac:dyDescent="0.3">
      <c r="B43" s="321" t="s">
        <v>123</v>
      </c>
      <c r="C43" s="321"/>
      <c r="D43" s="321"/>
      <c r="E43" s="321"/>
      <c r="F43" s="321"/>
      <c r="G43" s="321"/>
      <c r="H43" s="321"/>
      <c r="I43" s="321"/>
      <c r="J43" s="321"/>
      <c r="K43" s="321"/>
      <c r="L43" s="321"/>
      <c r="M43" s="321"/>
      <c r="N43" s="321"/>
      <c r="O43" s="321"/>
      <c r="P43" s="321"/>
      <c r="Q43" s="321"/>
      <c r="R43" s="321"/>
      <c r="S43" s="321"/>
      <c r="T43" s="321"/>
      <c r="U43" s="321"/>
    </row>
    <row r="44" spans="2:21" ht="45" customHeight="1" x14ac:dyDescent="0.3">
      <c r="B44" s="300"/>
      <c r="C44" s="300"/>
      <c r="D44" s="300"/>
      <c r="E44" s="300"/>
      <c r="F44" s="300"/>
      <c r="G44" s="300"/>
      <c r="H44" s="300"/>
      <c r="I44" s="300"/>
      <c r="J44" s="300"/>
      <c r="K44" s="300"/>
      <c r="L44" s="300"/>
      <c r="M44" s="300"/>
      <c r="N44" s="300"/>
      <c r="O44" s="300"/>
      <c r="P44" s="300"/>
      <c r="Q44" s="300"/>
      <c r="R44" s="300"/>
      <c r="S44" s="300"/>
      <c r="T44" s="300"/>
      <c r="U44" s="300"/>
    </row>
    <row r="45" spans="2:21" ht="52.5" customHeight="1" x14ac:dyDescent="0.3">
      <c r="B45" s="300"/>
      <c r="C45" s="300"/>
      <c r="D45" s="300"/>
      <c r="E45" s="300"/>
      <c r="F45" s="300"/>
      <c r="G45" s="300"/>
      <c r="H45" s="300"/>
      <c r="I45" s="300"/>
      <c r="J45" s="300"/>
      <c r="K45" s="300"/>
      <c r="L45" s="300"/>
      <c r="M45" s="300"/>
      <c r="N45" s="300"/>
      <c r="O45" s="300"/>
      <c r="P45" s="300"/>
      <c r="Q45" s="300"/>
      <c r="R45" s="300"/>
      <c r="S45" s="300"/>
      <c r="T45" s="300"/>
      <c r="U45" s="300"/>
    </row>
    <row r="46" spans="2:21" ht="55.5" customHeight="1" x14ac:dyDescent="0.3">
      <c r="B46" s="300"/>
      <c r="C46" s="300"/>
      <c r="D46" s="300"/>
      <c r="E46" s="300"/>
      <c r="F46" s="300"/>
      <c r="G46" s="300"/>
      <c r="H46" s="300"/>
      <c r="I46" s="300"/>
      <c r="J46" s="300"/>
      <c r="K46" s="300"/>
      <c r="L46" s="300"/>
      <c r="M46" s="300"/>
      <c r="N46" s="300"/>
      <c r="O46" s="300"/>
      <c r="P46" s="300"/>
      <c r="Q46" s="300"/>
      <c r="R46" s="300"/>
      <c r="S46" s="300"/>
      <c r="T46" s="300"/>
      <c r="U46" s="300"/>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K7" sqref="K7"/>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8" t="s">
        <v>24</v>
      </c>
      <c r="C2" s="326" t="s">
        <v>177</v>
      </c>
      <c r="D2" s="326"/>
      <c r="E2" s="326"/>
      <c r="F2" s="326"/>
      <c r="G2" s="2"/>
      <c r="H2" s="327" t="s">
        <v>178</v>
      </c>
      <c r="I2" s="327"/>
      <c r="J2" s="327"/>
      <c r="K2" s="327"/>
      <c r="L2" s="2"/>
      <c r="M2" s="320" t="s">
        <v>179</v>
      </c>
      <c r="N2" s="320"/>
      <c r="O2" s="320"/>
      <c r="P2" s="320"/>
      <c r="Q2" s="55"/>
      <c r="R2" s="328" t="s">
        <v>180</v>
      </c>
      <c r="S2" s="328"/>
      <c r="T2" s="328"/>
      <c r="U2" s="328"/>
      <c r="V2" s="323"/>
    </row>
    <row r="3" spans="2:22" ht="24.75" customHeight="1" thickBot="1" x14ac:dyDescent="0.35">
      <c r="B3" s="319"/>
      <c r="C3" s="3">
        <v>1</v>
      </c>
      <c r="D3" s="3">
        <v>2</v>
      </c>
      <c r="E3" s="4">
        <v>3</v>
      </c>
      <c r="F3" s="5">
        <v>4</v>
      </c>
      <c r="G3" s="316"/>
      <c r="H3" s="3">
        <v>1</v>
      </c>
      <c r="I3" s="3">
        <v>2</v>
      </c>
      <c r="J3" s="4">
        <v>3</v>
      </c>
      <c r="K3" s="5">
        <v>4</v>
      </c>
      <c r="L3" s="324"/>
      <c r="M3" s="3">
        <v>1</v>
      </c>
      <c r="N3" s="3">
        <v>2</v>
      </c>
      <c r="O3" s="4">
        <v>3</v>
      </c>
      <c r="P3" s="5">
        <v>4</v>
      </c>
      <c r="Q3" s="56"/>
      <c r="R3" s="3">
        <v>1</v>
      </c>
      <c r="S3" s="3">
        <v>2</v>
      </c>
      <c r="T3" s="4">
        <v>3</v>
      </c>
      <c r="U3" s="5">
        <v>4</v>
      </c>
      <c r="V3" s="323"/>
    </row>
    <row r="4" spans="2:22" ht="38.15" customHeight="1" thickTop="1" thickBot="1" x14ac:dyDescent="0.35">
      <c r="B4" s="40" t="s">
        <v>5</v>
      </c>
      <c r="C4" s="36">
        <f>Autoevaluación!R122/SUM(Autoevaluación!R122:R125)</f>
        <v>0.25</v>
      </c>
      <c r="D4" s="7">
        <f>Autoevaluación!R123/SUM(Autoevaluación!R122:R125)</f>
        <v>0.5</v>
      </c>
      <c r="E4" s="7">
        <f>Autoevaluación!R124/SUM(Autoevaluación!R122:R125)</f>
        <v>0.25</v>
      </c>
      <c r="F4" s="7">
        <f>Autoevaluación!R125/SUM(Autoevaluación!R122:R125)</f>
        <v>0</v>
      </c>
      <c r="G4" s="317"/>
      <c r="H4" s="7">
        <v>0.25</v>
      </c>
      <c r="I4" s="7">
        <v>0.5</v>
      </c>
      <c r="J4" s="7">
        <v>0.25</v>
      </c>
      <c r="K4" s="7">
        <v>0</v>
      </c>
      <c r="L4" s="325"/>
      <c r="M4" s="7">
        <f>Autoevaluación!T122/SUM(Autoevaluación!T122:T125)</f>
        <v>0</v>
      </c>
      <c r="N4" s="7">
        <f>Autoevaluación!T123/SUM(Autoevaluación!T122:T125)</f>
        <v>0.25</v>
      </c>
      <c r="O4" s="7">
        <f>Autoevaluación!T124/SUM(Autoevaluación!T122:T125)</f>
        <v>0.75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5" customHeight="1" thickTop="1" thickBot="1" x14ac:dyDescent="0.35">
      <c r="B5" s="41" t="s">
        <v>10</v>
      </c>
      <c r="C5" s="36">
        <f>Autoevaluación!R128/SUM(Autoevaluación!R128:R131)</f>
        <v>0.25</v>
      </c>
      <c r="D5" s="7">
        <f>Autoevaluación!R129/SUM(Autoevaluación!R128:R131)</f>
        <v>0.25</v>
      </c>
      <c r="E5" s="7">
        <f>Autoevaluación!R130/SUM(Autoevaluación!R128:R131)</f>
        <v>0.5</v>
      </c>
      <c r="F5" s="7">
        <f>Autoevaluación!R131/SUM(Autoevaluación!R128:R131)</f>
        <v>0</v>
      </c>
      <c r="G5" s="317"/>
      <c r="H5" s="7">
        <v>0.25</v>
      </c>
      <c r="I5" s="7">
        <v>0.5</v>
      </c>
      <c r="J5" s="7">
        <v>0.25</v>
      </c>
      <c r="K5" s="7">
        <v>0</v>
      </c>
      <c r="L5" s="325"/>
      <c r="M5" s="7">
        <f>Autoevaluación!T128/SUM(Autoevaluación!T128:T131)</f>
        <v>0</v>
      </c>
      <c r="N5" s="7">
        <f>Autoevaluación!T129/SUM(Autoevaluación!T128:T131)</f>
        <v>0</v>
      </c>
      <c r="O5" s="7">
        <f>Autoevaluación!T130/SUM(Autoevaluación!T128:T131)</f>
        <v>0.75</v>
      </c>
      <c r="P5" s="7">
        <f>Autoevaluación!T131/SUM(Autoevaluación!T128:T131)</f>
        <v>0.25</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5" customHeight="1" thickTop="1" thickBot="1" x14ac:dyDescent="0.3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17"/>
      <c r="H6" s="7">
        <v>0.25</v>
      </c>
      <c r="I6" s="7">
        <v>0.25</v>
      </c>
      <c r="J6" s="7">
        <v>0.5</v>
      </c>
      <c r="K6" s="7">
        <v>0</v>
      </c>
      <c r="L6" s="325"/>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5" customHeight="1" thickTop="1" thickBot="1" x14ac:dyDescent="0.35">
      <c r="B7" s="40" t="s">
        <v>19</v>
      </c>
      <c r="C7" s="36">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17"/>
      <c r="H7" s="7">
        <v>0.5</v>
      </c>
      <c r="I7" s="7">
        <v>0.25</v>
      </c>
      <c r="J7" s="7">
        <v>0.25</v>
      </c>
      <c r="K7" s="7">
        <v>0</v>
      </c>
      <c r="L7" s="325"/>
      <c r="M7" s="7">
        <f>Autoevaluación!T139/SUM(Autoevaluación!T139:T142)</f>
        <v>0.33333333333333331</v>
      </c>
      <c r="N7" s="7">
        <f>Autoevaluación!T140/SUM(Autoevaluación!T139:T142)</f>
        <v>0.66666666666666663</v>
      </c>
      <c r="O7" s="7">
        <f>Autoevaluación!T141/SUM(Autoevaluación!T139:T142)</f>
        <v>0</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5" customHeight="1" thickTop="1" x14ac:dyDescent="0.3">
      <c r="B8" s="38"/>
      <c r="C8" s="7"/>
      <c r="D8" s="7"/>
      <c r="E8" s="7"/>
      <c r="F8" s="7"/>
      <c r="G8" s="317"/>
      <c r="H8" s="7"/>
      <c r="I8" s="7"/>
      <c r="J8" s="7"/>
      <c r="K8" s="7"/>
      <c r="L8" s="325"/>
      <c r="M8" s="7"/>
      <c r="N8" s="7"/>
      <c r="O8" s="7"/>
      <c r="P8" s="7"/>
      <c r="Q8" s="53"/>
      <c r="R8" s="7"/>
      <c r="S8" s="7"/>
      <c r="T8" s="7"/>
      <c r="U8" s="7"/>
    </row>
    <row r="9" spans="2:22" ht="38.15" customHeight="1" x14ac:dyDescent="0.3">
      <c r="B9" s="6"/>
      <c r="C9" s="7"/>
      <c r="D9" s="7"/>
      <c r="E9" s="7"/>
      <c r="F9" s="7"/>
      <c r="G9" s="317"/>
      <c r="H9" s="7"/>
      <c r="I9" s="7"/>
      <c r="J9" s="7"/>
      <c r="K9" s="7"/>
      <c r="L9" s="325"/>
      <c r="M9" s="7"/>
      <c r="N9" s="7"/>
      <c r="O9" s="7"/>
      <c r="P9" s="7"/>
      <c r="Q9" s="53"/>
      <c r="R9" s="7"/>
      <c r="S9" s="7"/>
      <c r="T9" s="7"/>
      <c r="U9" s="7"/>
    </row>
    <row r="10" spans="2:22" ht="42" customHeight="1" x14ac:dyDescent="0.3">
      <c r="B10" s="15" t="s">
        <v>139</v>
      </c>
      <c r="C10" s="12">
        <f>AVERAGE(C4:C9)</f>
        <v>0.29166666666666663</v>
      </c>
      <c r="D10" s="12">
        <f>AVERAGE(D4:D9)</f>
        <v>0.27083333333333331</v>
      </c>
      <c r="E10" s="12">
        <f>AVERAGE(E4:E9)</f>
        <v>0.4375</v>
      </c>
      <c r="F10" s="12">
        <f>AVERAGE(F4:F9)</f>
        <v>0</v>
      </c>
      <c r="G10" s="9"/>
      <c r="H10" s="12">
        <f>AVERAGE(H4:H9)</f>
        <v>0.3125</v>
      </c>
      <c r="I10" s="12">
        <f>AVERAGE(I4:I9)</f>
        <v>0.375</v>
      </c>
      <c r="J10" s="12">
        <f>AVERAGE(J4:J9)</f>
        <v>0.3125</v>
      </c>
      <c r="K10" s="12">
        <f>AVERAGE(K4:K9)</f>
        <v>0</v>
      </c>
      <c r="L10" s="9"/>
      <c r="M10" s="12">
        <f>AVERAGE(M4:M9)</f>
        <v>8.3333333333333329E-2</v>
      </c>
      <c r="N10" s="12">
        <f>AVERAGE(N4:N9)</f>
        <v>0.22916666666666666</v>
      </c>
      <c r="O10" s="12">
        <f>AVERAGE(O4:O9)</f>
        <v>0.625</v>
      </c>
      <c r="P10" s="12">
        <f>AVERAGE(P4:P9)</f>
        <v>6.25E-2</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6" t="s">
        <v>177</v>
      </c>
      <c r="C12" s="326"/>
      <c r="D12" s="326"/>
      <c r="E12" s="326"/>
      <c r="F12" s="326"/>
      <c r="G12" s="326"/>
      <c r="H12" s="326"/>
      <c r="I12" s="326"/>
      <c r="J12" s="326"/>
      <c r="K12" s="326"/>
      <c r="L12" s="326"/>
      <c r="M12" s="326"/>
      <c r="N12" s="326"/>
      <c r="O12" s="326"/>
      <c r="P12" s="326"/>
      <c r="Q12" s="326"/>
      <c r="R12" s="326"/>
      <c r="S12" s="326"/>
      <c r="T12" s="326"/>
      <c r="U12" s="326"/>
    </row>
    <row r="13" spans="2:22" ht="25" customHeight="1" x14ac:dyDescent="0.3">
      <c r="B13" s="329" t="s">
        <v>28</v>
      </c>
      <c r="C13" s="329"/>
      <c r="D13" s="329"/>
      <c r="E13" s="329"/>
      <c r="F13" s="329"/>
      <c r="G13" s="329"/>
      <c r="H13" s="329"/>
      <c r="I13" s="329"/>
      <c r="J13" s="329"/>
      <c r="K13" s="329"/>
      <c r="L13" s="329"/>
      <c r="M13" s="329"/>
      <c r="N13" s="329"/>
      <c r="O13" s="329"/>
      <c r="P13" s="329"/>
      <c r="Q13" s="329"/>
      <c r="R13" s="329"/>
      <c r="S13" s="329"/>
      <c r="T13" s="329"/>
      <c r="U13" s="329"/>
    </row>
    <row r="14" spans="2:22" ht="60" customHeight="1" x14ac:dyDescent="0.3">
      <c r="B14" s="300"/>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3">
      <c r="B15" s="300"/>
      <c r="C15" s="300"/>
      <c r="D15" s="300"/>
      <c r="E15" s="300"/>
      <c r="F15" s="300"/>
      <c r="G15" s="300"/>
      <c r="H15" s="300"/>
      <c r="I15" s="300"/>
      <c r="J15" s="300"/>
      <c r="K15" s="300"/>
      <c r="L15" s="300"/>
      <c r="M15" s="300"/>
      <c r="N15" s="300"/>
      <c r="O15" s="300"/>
      <c r="P15" s="300"/>
      <c r="Q15" s="300"/>
      <c r="R15" s="300"/>
      <c r="S15" s="300"/>
      <c r="T15" s="300"/>
      <c r="U15" s="300"/>
    </row>
    <row r="16" spans="2:22" s="14" customFormat="1" ht="25" customHeight="1" x14ac:dyDescent="0.35">
      <c r="B16" s="321" t="s">
        <v>123</v>
      </c>
      <c r="C16" s="321"/>
      <c r="D16" s="321"/>
      <c r="E16" s="321"/>
      <c r="F16" s="321"/>
      <c r="G16" s="321"/>
      <c r="H16" s="321"/>
      <c r="I16" s="321"/>
      <c r="J16" s="321"/>
      <c r="K16" s="321"/>
      <c r="L16" s="321"/>
      <c r="M16" s="321"/>
      <c r="N16" s="321"/>
      <c r="O16" s="321"/>
      <c r="P16" s="321"/>
      <c r="Q16" s="321"/>
      <c r="R16" s="321"/>
      <c r="S16" s="321"/>
      <c r="T16" s="321"/>
      <c r="U16" s="321"/>
    </row>
    <row r="17" spans="2:21" ht="60" customHeight="1" x14ac:dyDescent="0.3">
      <c r="B17" s="300"/>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3">
      <c r="B18" s="300"/>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3">
      <c r="B19" s="300"/>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31" t="s">
        <v>178</v>
      </c>
      <c r="C21" s="331"/>
      <c r="D21" s="331"/>
      <c r="E21" s="331"/>
      <c r="F21" s="331"/>
      <c r="G21" s="331"/>
      <c r="H21" s="331"/>
      <c r="I21" s="331"/>
      <c r="J21" s="331"/>
      <c r="K21" s="331"/>
      <c r="L21" s="331"/>
      <c r="M21" s="331"/>
      <c r="N21" s="331"/>
      <c r="O21" s="331"/>
      <c r="P21" s="331"/>
      <c r="Q21" s="331"/>
      <c r="R21" s="331"/>
      <c r="S21" s="331"/>
      <c r="T21" s="331"/>
      <c r="U21" s="331"/>
    </row>
    <row r="22" spans="2:21" ht="25" customHeight="1" x14ac:dyDescent="0.3">
      <c r="B22" s="332"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3">
      <c r="B23" s="300"/>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3">
      <c r="B24" s="300"/>
      <c r="C24" s="300"/>
      <c r="D24" s="300"/>
      <c r="E24" s="300"/>
      <c r="F24" s="300"/>
      <c r="G24" s="300"/>
      <c r="H24" s="300"/>
      <c r="I24" s="300"/>
      <c r="J24" s="300"/>
      <c r="K24" s="300"/>
      <c r="L24" s="300"/>
      <c r="M24" s="300"/>
      <c r="N24" s="300"/>
      <c r="O24" s="300"/>
      <c r="P24" s="300"/>
      <c r="Q24" s="300"/>
      <c r="R24" s="300"/>
      <c r="S24" s="300"/>
      <c r="T24" s="300"/>
      <c r="U24" s="300"/>
    </row>
    <row r="25" spans="2:21" s="14" customFormat="1" ht="25" customHeight="1" x14ac:dyDescent="0.35">
      <c r="B25" s="321" t="s">
        <v>123</v>
      </c>
      <c r="C25" s="321"/>
      <c r="D25" s="321"/>
      <c r="E25" s="321"/>
      <c r="F25" s="321"/>
      <c r="G25" s="321"/>
      <c r="H25" s="321"/>
      <c r="I25" s="321"/>
      <c r="J25" s="321"/>
      <c r="K25" s="321"/>
      <c r="L25" s="321"/>
      <c r="M25" s="321"/>
      <c r="N25" s="321"/>
      <c r="O25" s="321"/>
      <c r="P25" s="321"/>
      <c r="Q25" s="321"/>
      <c r="R25" s="321"/>
      <c r="S25" s="321"/>
      <c r="T25" s="321"/>
      <c r="U25" s="321"/>
    </row>
    <row r="26" spans="2:21" ht="60" customHeight="1" x14ac:dyDescent="0.3">
      <c r="B26" s="300"/>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3">
      <c r="B27" s="300"/>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3">
      <c r="B28" s="300"/>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33" t="s">
        <v>179</v>
      </c>
      <c r="C30" s="333"/>
      <c r="D30" s="333"/>
      <c r="E30" s="333"/>
      <c r="F30" s="333"/>
      <c r="G30" s="333"/>
      <c r="H30" s="333"/>
      <c r="I30" s="333"/>
      <c r="J30" s="333"/>
      <c r="K30" s="333"/>
      <c r="L30" s="333"/>
      <c r="M30" s="333"/>
      <c r="N30" s="333"/>
      <c r="O30" s="333"/>
      <c r="P30" s="333"/>
      <c r="Q30" s="333"/>
      <c r="R30" s="333"/>
      <c r="S30" s="333"/>
      <c r="T30" s="333"/>
      <c r="U30" s="333"/>
    </row>
    <row r="31" spans="2:21" ht="25" customHeight="1" x14ac:dyDescent="0.3">
      <c r="B31" s="334" t="s">
        <v>28</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3">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3">
      <c r="B33" s="300"/>
      <c r="C33" s="300"/>
      <c r="D33" s="300"/>
      <c r="E33" s="300"/>
      <c r="F33" s="300"/>
      <c r="G33" s="300"/>
      <c r="H33" s="300"/>
      <c r="I33" s="300"/>
      <c r="J33" s="300"/>
      <c r="K33" s="300"/>
      <c r="L33" s="300"/>
      <c r="M33" s="300"/>
      <c r="N33" s="300"/>
      <c r="O33" s="300"/>
      <c r="P33" s="300"/>
      <c r="Q33" s="300"/>
      <c r="R33" s="300"/>
      <c r="S33" s="300"/>
      <c r="T33" s="300"/>
      <c r="U33" s="300"/>
    </row>
    <row r="34" spans="2:21" s="14" customFormat="1" ht="25" customHeight="1" x14ac:dyDescent="0.35">
      <c r="B34" s="321" t="s">
        <v>123</v>
      </c>
      <c r="C34" s="321"/>
      <c r="D34" s="321"/>
      <c r="E34" s="321"/>
      <c r="F34" s="321"/>
      <c r="G34" s="321"/>
      <c r="H34" s="321"/>
      <c r="I34" s="321"/>
      <c r="J34" s="321"/>
      <c r="K34" s="321"/>
      <c r="L34" s="321"/>
      <c r="M34" s="321"/>
      <c r="N34" s="321"/>
      <c r="O34" s="321"/>
      <c r="P34" s="321"/>
      <c r="Q34" s="321"/>
      <c r="R34" s="321"/>
      <c r="S34" s="321"/>
      <c r="T34" s="321"/>
      <c r="U34" s="321"/>
    </row>
    <row r="35" spans="2:21" ht="60" customHeight="1" x14ac:dyDescent="0.3">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3">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3">
      <c r="B37" s="300"/>
      <c r="C37" s="300"/>
      <c r="D37" s="300"/>
      <c r="E37" s="300"/>
      <c r="F37" s="300"/>
      <c r="G37" s="300"/>
      <c r="H37" s="300"/>
      <c r="I37" s="300"/>
      <c r="J37" s="300"/>
      <c r="K37" s="300"/>
      <c r="L37" s="300"/>
      <c r="M37" s="300"/>
      <c r="N37" s="300"/>
      <c r="O37" s="300"/>
      <c r="P37" s="300"/>
      <c r="Q37" s="300"/>
      <c r="R37" s="300"/>
      <c r="S37" s="300"/>
      <c r="T37" s="300"/>
      <c r="U37" s="300"/>
    </row>
    <row r="40" spans="2:21" x14ac:dyDescent="0.3">
      <c r="B40" s="328" t="s">
        <v>180</v>
      </c>
      <c r="C40" s="328"/>
      <c r="D40" s="328"/>
      <c r="E40" s="328"/>
      <c r="F40" s="328"/>
      <c r="G40" s="328"/>
      <c r="H40" s="328"/>
      <c r="I40" s="328"/>
      <c r="J40" s="328"/>
      <c r="K40" s="328"/>
      <c r="L40" s="328"/>
      <c r="M40" s="328"/>
      <c r="N40" s="328"/>
      <c r="O40" s="328"/>
      <c r="P40" s="328"/>
      <c r="Q40" s="328"/>
      <c r="R40" s="328"/>
      <c r="S40" s="328"/>
      <c r="T40" s="328"/>
      <c r="U40" s="328"/>
    </row>
    <row r="41" spans="2:21" ht="19.5" x14ac:dyDescent="0.3">
      <c r="B41" s="334" t="s">
        <v>28</v>
      </c>
      <c r="C41" s="335"/>
      <c r="D41" s="335"/>
      <c r="E41" s="335"/>
      <c r="F41" s="335"/>
      <c r="G41" s="335"/>
      <c r="H41" s="335"/>
      <c r="I41" s="335"/>
      <c r="J41" s="335"/>
      <c r="K41" s="335"/>
      <c r="L41" s="335"/>
      <c r="M41" s="335"/>
      <c r="N41" s="335"/>
      <c r="O41" s="335"/>
      <c r="P41" s="335"/>
      <c r="Q41" s="335"/>
      <c r="R41" s="335"/>
      <c r="S41" s="335"/>
      <c r="T41" s="335"/>
      <c r="U41" s="335"/>
    </row>
    <row r="42" spans="2:21" ht="62.25" customHeight="1" x14ac:dyDescent="0.3">
      <c r="B42" s="300"/>
      <c r="C42" s="300"/>
      <c r="D42" s="300"/>
      <c r="E42" s="300"/>
      <c r="F42" s="300"/>
      <c r="G42" s="300"/>
      <c r="H42" s="300"/>
      <c r="I42" s="300"/>
      <c r="J42" s="300"/>
      <c r="K42" s="300"/>
      <c r="L42" s="300"/>
      <c r="M42" s="300"/>
      <c r="N42" s="300"/>
      <c r="O42" s="300"/>
      <c r="P42" s="300"/>
      <c r="Q42" s="300"/>
      <c r="R42" s="300"/>
      <c r="S42" s="300"/>
      <c r="T42" s="300"/>
      <c r="U42" s="300"/>
    </row>
    <row r="43" spans="2:21" ht="64.5" customHeight="1" x14ac:dyDescent="0.3">
      <c r="B43" s="300"/>
      <c r="C43" s="300"/>
      <c r="D43" s="300"/>
      <c r="E43" s="300"/>
      <c r="F43" s="300"/>
      <c r="G43" s="300"/>
      <c r="H43" s="300"/>
      <c r="I43" s="300"/>
      <c r="J43" s="300"/>
      <c r="K43" s="300"/>
      <c r="L43" s="300"/>
      <c r="M43" s="300"/>
      <c r="N43" s="300"/>
      <c r="O43" s="300"/>
      <c r="P43" s="300"/>
      <c r="Q43" s="300"/>
      <c r="R43" s="300"/>
      <c r="S43" s="300"/>
      <c r="T43" s="300"/>
      <c r="U43" s="300"/>
    </row>
    <row r="44" spans="2:21" ht="19.5" x14ac:dyDescent="0.3">
      <c r="B44" s="321" t="s">
        <v>123</v>
      </c>
      <c r="C44" s="321"/>
      <c r="D44" s="321"/>
      <c r="E44" s="321"/>
      <c r="F44" s="321"/>
      <c r="G44" s="321"/>
      <c r="H44" s="321"/>
      <c r="I44" s="321"/>
      <c r="J44" s="321"/>
      <c r="K44" s="321"/>
      <c r="L44" s="321"/>
      <c r="M44" s="321"/>
      <c r="N44" s="321"/>
      <c r="O44" s="321"/>
      <c r="P44" s="321"/>
      <c r="Q44" s="321"/>
      <c r="R44" s="321"/>
      <c r="S44" s="321"/>
      <c r="T44" s="321"/>
      <c r="U44" s="321"/>
    </row>
    <row r="45" spans="2:21" ht="54.75" customHeight="1" x14ac:dyDescent="0.3">
      <c r="B45" s="300"/>
      <c r="C45" s="300"/>
      <c r="D45" s="300"/>
      <c r="E45" s="300"/>
      <c r="F45" s="300"/>
      <c r="G45" s="300"/>
      <c r="H45" s="300"/>
      <c r="I45" s="300"/>
      <c r="J45" s="300"/>
      <c r="K45" s="300"/>
      <c r="L45" s="300"/>
      <c r="M45" s="300"/>
      <c r="N45" s="300"/>
      <c r="O45" s="300"/>
      <c r="P45" s="300"/>
      <c r="Q45" s="300"/>
      <c r="R45" s="300"/>
      <c r="S45" s="300"/>
      <c r="T45" s="300"/>
      <c r="U45" s="300"/>
    </row>
    <row r="46" spans="2:21" ht="61.5" customHeight="1" x14ac:dyDescent="0.3">
      <c r="B46" s="300"/>
      <c r="C46" s="300"/>
      <c r="D46" s="300"/>
      <c r="E46" s="300"/>
      <c r="F46" s="300"/>
      <c r="G46" s="300"/>
      <c r="H46" s="300"/>
      <c r="I46" s="300"/>
      <c r="J46" s="300"/>
      <c r="K46" s="300"/>
      <c r="L46" s="300"/>
      <c r="M46" s="300"/>
      <c r="N46" s="300"/>
      <c r="O46" s="300"/>
      <c r="P46" s="300"/>
      <c r="Q46" s="300"/>
      <c r="R46" s="300"/>
      <c r="S46" s="300"/>
      <c r="T46" s="300"/>
      <c r="U46" s="300"/>
    </row>
    <row r="47" spans="2:21" ht="64.5" customHeight="1" x14ac:dyDescent="0.3">
      <c r="B47" s="300"/>
      <c r="C47" s="300"/>
      <c r="D47" s="300"/>
      <c r="E47" s="300"/>
      <c r="F47" s="300"/>
      <c r="G47" s="300"/>
      <c r="H47" s="300"/>
      <c r="I47" s="300"/>
      <c r="J47" s="300"/>
      <c r="K47" s="300"/>
      <c r="L47" s="300"/>
      <c r="M47" s="300"/>
      <c r="N47" s="300"/>
      <c r="O47" s="300"/>
      <c r="P47" s="300"/>
      <c r="Q47" s="300"/>
      <c r="R47" s="300"/>
      <c r="S47" s="300"/>
      <c r="T47" s="300"/>
      <c r="U47" s="300"/>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USER</cp:lastModifiedBy>
  <cp:lastPrinted>2011-10-07T14:16:27Z</cp:lastPrinted>
  <dcterms:created xsi:type="dcterms:W3CDTF">2010-02-23T19:10:51Z</dcterms:created>
  <dcterms:modified xsi:type="dcterms:W3CDTF">2026-04-08T03:06:28Z</dcterms:modified>
</cp:coreProperties>
</file>