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C:\Users\SECRETARIA\Documents\DOCUMENTOS ESCRITORIO\2026\ENJAMBRE  2026\ENJAMBRE ENVIAR\CARPETA 1. GESTIÓN DE LA EVALUACIÓN\"/>
    </mc:Choice>
  </mc:AlternateContent>
  <xr:revisionPtr revIDLastSave="0" documentId="8_{0BD22D29-CFFB-4F56-9A86-6FB52FA9BC2E}" xr6:coauthVersionLast="47" xr6:coauthVersionMax="47" xr10:uidLastSave="{00000000-0000-0000-0000-000000000000}"/>
  <bookViews>
    <workbookView xWindow="-120" yWindow="-120" windowWidth="29040" windowHeight="1572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0" i="1" l="1"/>
  <c r="T21" i="1"/>
  <c r="T22" i="1"/>
  <c r="T23" i="1"/>
  <c r="U100" i="1"/>
  <c r="U98" i="1"/>
  <c r="U99" i="1"/>
  <c r="U101" i="1"/>
  <c r="U6" i="6" s="1"/>
  <c r="U87" i="1"/>
  <c r="U92" i="1"/>
  <c r="U89" i="1"/>
  <c r="U90" i="1"/>
  <c r="U91" i="1"/>
  <c r="S142" i="1"/>
  <c r="S139" i="1"/>
  <c r="S140" i="1"/>
  <c r="S141" i="1"/>
  <c r="R84" i="1"/>
  <c r="D4" i="6" s="1"/>
  <c r="R85" i="1"/>
  <c r="R86" i="1"/>
  <c r="R87" i="1"/>
  <c r="F4" i="6" s="1"/>
  <c r="S89" i="1"/>
  <c r="S90" i="1"/>
  <c r="S91" i="1"/>
  <c r="J5" i="6" s="1"/>
  <c r="S92" i="1"/>
  <c r="I5" i="6" s="1"/>
  <c r="R98" i="1"/>
  <c r="R99" i="1"/>
  <c r="R100" i="1"/>
  <c r="R101" i="1"/>
  <c r="R114" i="1"/>
  <c r="R115" i="1"/>
  <c r="R116" i="1"/>
  <c r="C8" i="6" s="1"/>
  <c r="R117" i="1"/>
  <c r="S114" i="1"/>
  <c r="S115" i="1"/>
  <c r="S116" i="1"/>
  <c r="S117" i="1"/>
  <c r="R55" i="1"/>
  <c r="R56" i="1"/>
  <c r="R57" i="1"/>
  <c r="R58" i="1"/>
  <c r="S55" i="1"/>
  <c r="S56" i="1"/>
  <c r="S57" i="1"/>
  <c r="S58" i="1"/>
  <c r="R62" i="1"/>
  <c r="R63" i="1"/>
  <c r="R64" i="1"/>
  <c r="R65" i="1"/>
  <c r="T62" i="1"/>
  <c r="T63" i="1"/>
  <c r="T64" i="1"/>
  <c r="T65" i="1"/>
  <c r="T68" i="1"/>
  <c r="T69" i="1"/>
  <c r="T70" i="1"/>
  <c r="T71" i="1"/>
  <c r="S74" i="1"/>
  <c r="S75" i="1"/>
  <c r="S76" i="1"/>
  <c r="S77" i="1"/>
  <c r="C10" i="4"/>
  <c r="S7" i="1"/>
  <c r="S8" i="1"/>
  <c r="S9" i="1"/>
  <c r="S10" i="1"/>
  <c r="R31" i="1"/>
  <c r="R30" i="1"/>
  <c r="R32" i="1"/>
  <c r="R33" i="1"/>
  <c r="T30" i="1"/>
  <c r="T31" i="1"/>
  <c r="T32" i="1"/>
  <c r="T33" i="1"/>
  <c r="S47" i="1"/>
  <c r="S48" i="1"/>
  <c r="S49" i="1"/>
  <c r="S50" i="1"/>
  <c r="T47" i="1"/>
  <c r="T48" i="1"/>
  <c r="T49" i="1"/>
  <c r="T50" i="1"/>
  <c r="R7" i="1"/>
  <c r="T7" i="1"/>
  <c r="T8" i="1"/>
  <c r="T9" i="1"/>
  <c r="T10" i="1"/>
  <c r="U7" i="1"/>
  <c r="U8" i="1"/>
  <c r="U9" i="1"/>
  <c r="U10" i="1"/>
  <c r="R8" i="1"/>
  <c r="R9" i="1"/>
  <c r="R10" i="1"/>
  <c r="Q11" i="1"/>
  <c r="R11" i="1"/>
  <c r="S11" i="1"/>
  <c r="R13" i="1"/>
  <c r="S13" i="1"/>
  <c r="T13" i="1"/>
  <c r="U13" i="1"/>
  <c r="R14" i="1"/>
  <c r="S14" i="1"/>
  <c r="S15" i="1"/>
  <c r="S16" i="1"/>
  <c r="T14" i="1"/>
  <c r="T15" i="1"/>
  <c r="T16" i="1"/>
  <c r="U14" i="1"/>
  <c r="R15" i="1"/>
  <c r="R16" i="1"/>
  <c r="U15" i="1"/>
  <c r="U16" i="1"/>
  <c r="R20" i="1"/>
  <c r="S20" i="1"/>
  <c r="U20" i="1"/>
  <c r="U23" i="1"/>
  <c r="U21" i="1"/>
  <c r="U22" i="1"/>
  <c r="R21" i="1"/>
  <c r="R23" i="1"/>
  <c r="R22" i="1"/>
  <c r="S21" i="1"/>
  <c r="S22" i="1"/>
  <c r="S23" i="1"/>
  <c r="S30" i="1"/>
  <c r="U30" i="1"/>
  <c r="S31" i="1"/>
  <c r="S32" i="1"/>
  <c r="S33" i="1"/>
  <c r="U31" i="1"/>
  <c r="U32" i="1"/>
  <c r="U33" i="1"/>
  <c r="R36" i="1"/>
  <c r="R37" i="1"/>
  <c r="R38" i="1"/>
  <c r="R39" i="1"/>
  <c r="S36" i="1"/>
  <c r="T36" i="1"/>
  <c r="U36" i="1"/>
  <c r="U37" i="1"/>
  <c r="U38" i="1"/>
  <c r="U39" i="1"/>
  <c r="S37" i="1"/>
  <c r="T37" i="1"/>
  <c r="S38" i="1"/>
  <c r="T38" i="1"/>
  <c r="S39" i="1"/>
  <c r="T39" i="1"/>
  <c r="R47" i="1"/>
  <c r="R48" i="1"/>
  <c r="R49" i="1"/>
  <c r="R50" i="1"/>
  <c r="U47" i="1"/>
  <c r="U48" i="1"/>
  <c r="U49" i="1"/>
  <c r="U50" i="1"/>
  <c r="T55" i="1"/>
  <c r="U55" i="1"/>
  <c r="D10" i="4"/>
  <c r="T56" i="1"/>
  <c r="U56" i="1"/>
  <c r="E10" i="4"/>
  <c r="T57" i="1"/>
  <c r="U57" i="1"/>
  <c r="U58" i="1"/>
  <c r="F10" i="4"/>
  <c r="T58" i="1"/>
  <c r="S62" i="1"/>
  <c r="U62" i="1"/>
  <c r="S63" i="1"/>
  <c r="U63" i="1"/>
  <c r="U64" i="1"/>
  <c r="U65" i="1"/>
  <c r="U5" i="4" s="1"/>
  <c r="S64" i="1"/>
  <c r="S65" i="1"/>
  <c r="R68" i="1"/>
  <c r="S68" i="1"/>
  <c r="U68" i="1"/>
  <c r="R69" i="1"/>
  <c r="S69" i="1"/>
  <c r="U69" i="1"/>
  <c r="R70" i="1"/>
  <c r="S70" i="1"/>
  <c r="S71" i="1"/>
  <c r="U70" i="1"/>
  <c r="R71" i="1"/>
  <c r="U71" i="1"/>
  <c r="R74" i="1"/>
  <c r="T74" i="1"/>
  <c r="U74" i="1"/>
  <c r="U75" i="1"/>
  <c r="U76" i="1"/>
  <c r="U77" i="1"/>
  <c r="R75" i="1"/>
  <c r="R76" i="1"/>
  <c r="R77" i="1"/>
  <c r="T75" i="1"/>
  <c r="T76" i="1"/>
  <c r="T77" i="1"/>
  <c r="S84" i="1"/>
  <c r="S86" i="1"/>
  <c r="S85" i="1"/>
  <c r="S87" i="1"/>
  <c r="T84" i="1"/>
  <c r="U84" i="1"/>
  <c r="T85" i="1"/>
  <c r="U85" i="1"/>
  <c r="T86" i="1"/>
  <c r="U86" i="1"/>
  <c r="T87" i="1"/>
  <c r="R89" i="1"/>
  <c r="T89" i="1"/>
  <c r="R90" i="1"/>
  <c r="T90" i="1"/>
  <c r="T91" i="1"/>
  <c r="T92" i="1"/>
  <c r="R91" i="1"/>
  <c r="R92" i="1"/>
  <c r="D5" i="6" s="1"/>
  <c r="S98" i="1"/>
  <c r="T98" i="1"/>
  <c r="S99" i="1"/>
  <c r="T99" i="1"/>
  <c r="S100" i="1"/>
  <c r="T100" i="1"/>
  <c r="T101" i="1"/>
  <c r="S101" i="1"/>
  <c r="R102" i="1"/>
  <c r="R103" i="1"/>
  <c r="R104" i="1"/>
  <c r="R105" i="1"/>
  <c r="S102" i="1"/>
  <c r="T102" i="1"/>
  <c r="U102" i="1"/>
  <c r="S103" i="1"/>
  <c r="S104" i="1"/>
  <c r="S105" i="1"/>
  <c r="T103" i="1"/>
  <c r="U103" i="1"/>
  <c r="T104" i="1"/>
  <c r="U104" i="1"/>
  <c r="T105" i="1"/>
  <c r="U105" i="1"/>
  <c r="T114" i="1"/>
  <c r="U114" i="1"/>
  <c r="T115" i="1"/>
  <c r="U115" i="1"/>
  <c r="T116" i="1"/>
  <c r="U116" i="1"/>
  <c r="T117" i="1"/>
  <c r="U117" i="1"/>
  <c r="R122" i="1"/>
  <c r="S122" i="1"/>
  <c r="T122" i="1"/>
  <c r="T123" i="1"/>
  <c r="T124" i="1"/>
  <c r="T125" i="1"/>
  <c r="U122" i="1"/>
  <c r="R123" i="1"/>
  <c r="S123" i="1"/>
  <c r="U123" i="1"/>
  <c r="U124" i="1"/>
  <c r="U125" i="1"/>
  <c r="R124" i="1"/>
  <c r="S124" i="1"/>
  <c r="R125" i="1"/>
  <c r="F10" i="5"/>
  <c r="S125" i="1"/>
  <c r="R128" i="1"/>
  <c r="S128" i="1"/>
  <c r="T128" i="1"/>
  <c r="T129" i="1"/>
  <c r="T130" i="1"/>
  <c r="T131" i="1"/>
  <c r="U128" i="1"/>
  <c r="R129" i="1"/>
  <c r="S129" i="1"/>
  <c r="U129" i="1"/>
  <c r="R130" i="1"/>
  <c r="S130" i="1"/>
  <c r="U130" i="1"/>
  <c r="R131" i="1"/>
  <c r="S131" i="1"/>
  <c r="U131" i="1"/>
  <c r="R134" i="1"/>
  <c r="S134" i="1"/>
  <c r="T134" i="1"/>
  <c r="U134" i="1"/>
  <c r="R135" i="1"/>
  <c r="S135" i="1"/>
  <c r="T135" i="1"/>
  <c r="T136" i="1"/>
  <c r="T137" i="1"/>
  <c r="U135" i="1"/>
  <c r="R136" i="1"/>
  <c r="S136" i="1"/>
  <c r="U136" i="1"/>
  <c r="R137" i="1"/>
  <c r="S137" i="1"/>
  <c r="R139" i="1"/>
  <c r="R140" i="1"/>
  <c r="R141" i="1"/>
  <c r="R142" i="1"/>
  <c r="T139" i="1"/>
  <c r="U139" i="1"/>
  <c r="T140" i="1"/>
  <c r="U140" i="1"/>
  <c r="T141" i="1"/>
  <c r="U141" i="1"/>
  <c r="T142" i="1"/>
  <c r="E10" i="5"/>
  <c r="D10" i="5"/>
  <c r="C10" i="5"/>
  <c r="D10" i="2"/>
  <c r="F10" i="2"/>
  <c r="E10" i="2"/>
  <c r="C10" i="2"/>
  <c r="K5" i="6"/>
  <c r="C4" i="6"/>
  <c r="R6" i="6"/>
  <c r="E4" i="6"/>
  <c r="S6" i="6" l="1"/>
  <c r="H5" i="6"/>
  <c r="S5" i="6"/>
  <c r="D8" i="6"/>
  <c r="T6" i="6"/>
  <c r="S7" i="5"/>
  <c r="J8" i="6"/>
  <c r="K7" i="6"/>
  <c r="J7" i="6"/>
  <c r="I6" i="6"/>
  <c r="I7" i="6"/>
  <c r="C5" i="6"/>
  <c r="D7" i="6"/>
  <c r="R5" i="6"/>
  <c r="E5" i="6"/>
  <c r="U7" i="6"/>
  <c r="C7" i="6"/>
  <c r="T7" i="5"/>
  <c r="H7" i="6"/>
  <c r="U6" i="4"/>
  <c r="S5" i="4"/>
  <c r="H6" i="6"/>
  <c r="I4" i="6"/>
  <c r="E8" i="6"/>
  <c r="U7" i="5"/>
  <c r="U6" i="5"/>
  <c r="R5" i="5"/>
  <c r="U4" i="5"/>
  <c r="R4" i="5"/>
  <c r="T8" i="6"/>
  <c r="S8" i="6"/>
  <c r="S7" i="6"/>
  <c r="U5" i="6"/>
  <c r="T5" i="6"/>
  <c r="T4" i="6"/>
  <c r="S4" i="6"/>
  <c r="S7" i="4"/>
  <c r="T6" i="4"/>
  <c r="R6" i="4"/>
  <c r="S6" i="4"/>
  <c r="R5" i="4"/>
  <c r="T5" i="4"/>
  <c r="S4" i="4"/>
  <c r="R4" i="4"/>
  <c r="J10" i="5"/>
  <c r="E7" i="6"/>
  <c r="T6" i="5"/>
  <c r="R7" i="6"/>
  <c r="H10" i="5"/>
  <c r="R6" i="5"/>
  <c r="T7" i="6"/>
  <c r="U8" i="6"/>
  <c r="T4" i="4"/>
  <c r="R4" i="6"/>
  <c r="H4" i="6"/>
  <c r="U4" i="6"/>
  <c r="S4" i="5"/>
  <c r="T7" i="4"/>
  <c r="D6" i="6"/>
  <c r="K6" i="6"/>
  <c r="S6" i="5"/>
  <c r="F5" i="6"/>
  <c r="S5" i="5"/>
  <c r="F8" i="6"/>
  <c r="K4" i="6"/>
  <c r="J6" i="6"/>
  <c r="R8" i="6"/>
  <c r="J4" i="6"/>
  <c r="J10" i="6" s="1"/>
  <c r="R7" i="4"/>
  <c r="U4" i="4"/>
  <c r="F6" i="6"/>
  <c r="T5" i="5"/>
  <c r="R7" i="5"/>
  <c r="F7" i="6"/>
  <c r="U5" i="5"/>
  <c r="U7" i="4"/>
  <c r="T4" i="5"/>
  <c r="H8" i="6"/>
  <c r="N10" i="5"/>
  <c r="O10" i="5"/>
  <c r="P10" i="5"/>
  <c r="M10" i="5"/>
  <c r="K8" i="6"/>
  <c r="I8" i="6"/>
  <c r="E6" i="6"/>
  <c r="C6" i="6"/>
  <c r="O10" i="6"/>
  <c r="N10" i="6"/>
  <c r="P10" i="6"/>
  <c r="P10" i="4"/>
  <c r="M10" i="4"/>
  <c r="H10" i="2"/>
  <c r="J10" i="2"/>
  <c r="C10" i="6" l="1"/>
  <c r="E10" i="6"/>
  <c r="D10" i="6"/>
  <c r="K10" i="6"/>
  <c r="H10" i="6"/>
  <c r="K10" i="5"/>
  <c r="T10" i="5"/>
  <c r="I10" i="6"/>
  <c r="I10" i="5"/>
  <c r="K10" i="4"/>
  <c r="F10" i="6"/>
  <c r="R10" i="5"/>
  <c r="U10" i="5"/>
  <c r="S10" i="5"/>
  <c r="R10" i="6"/>
  <c r="U10" i="6"/>
  <c r="S10" i="6"/>
  <c r="T10" i="6"/>
  <c r="U10" i="4"/>
  <c r="S10" i="4"/>
  <c r="R10" i="4"/>
  <c r="T10" i="4"/>
  <c r="I10" i="4"/>
  <c r="K10" i="2"/>
  <c r="I10" i="2"/>
  <c r="J10" i="4"/>
  <c r="H10" i="4"/>
  <c r="M10" i="6"/>
  <c r="O10" i="4"/>
  <c r="N10" i="4"/>
</calcChain>
</file>

<file path=xl/sharedStrings.xml><?xml version="1.0" encoding="utf-8"?>
<sst xmlns="http://schemas.openxmlformats.org/spreadsheetml/2006/main" count="918" uniqueCount="578">
  <si>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</si>
  <si>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</si>
  <si>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</si>
  <si>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</si>
  <si>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</si>
  <si>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</si>
  <si>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</si>
  <si>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</si>
  <si>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</si>
  <si>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</si>
  <si>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</si>
  <si>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</si>
  <si>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</si>
  <si>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</si>
  <si>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</si>
  <si>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</si>
  <si>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</si>
  <si>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</si>
  <si>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</si>
  <si>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</si>
  <si>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</si>
  <si>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</si>
  <si>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</si>
  <si>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</si>
  <si>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</si>
  <si>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</si>
  <si>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</si>
  <si>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</si>
  <si>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</si>
  <si>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</si>
  <si>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</si>
  <si>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</si>
  <si>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</si>
  <si>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</si>
  <si>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</si>
  <si>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</si>
  <si>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</si>
  <si>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</si>
  <si>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</si>
  <si>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</si>
  <si>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</si>
  <si>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</si>
  <si>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</si>
  <si>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</si>
  <si>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</si>
  <si>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</si>
  <si>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</si>
  <si>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</si>
  <si>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</si>
  <si>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</si>
  <si>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</si>
  <si>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</si>
  <si>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</si>
  <si>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</si>
  <si>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</si>
  <si>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</si>
  <si>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</si>
  <si>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</si>
  <si>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</si>
  <si>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</si>
  <si>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</si>
  <si>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</si>
  <si>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</si>
  <si>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</si>
  <si>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</si>
  <si>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</si>
  <si>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</si>
  <si>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</si>
  <si>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</si>
  <si>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</si>
  <si>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</si>
  <si>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</si>
  <si>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</si>
  <si>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</si>
  <si>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</si>
  <si>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</si>
  <si>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</si>
  <si>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</si>
  <si>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</si>
  <si>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</si>
  <si>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</si>
  <si>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</si>
  <si>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</si>
  <si>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</si>
  <si>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</si>
  <si>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</si>
  <si>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</si>
  <si>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</si>
  <si>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</si>
  <si>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</si>
  <si>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</si>
  <si>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</si>
  <si>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</si>
  <si>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</si>
  <si>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</si>
  <si>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</si>
  <si>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</si>
  <si>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</si>
  <si>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</si>
  <si>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</si>
  <si>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</si>
  <si>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</si>
  <si>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</si>
  <si>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</si>
  <si>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</si>
  <si>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</si>
  <si>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</si>
  <si>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</si>
  <si>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</si>
  <si>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</si>
  <si>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</si>
  <si>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</si>
  <si>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</si>
  <si>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</si>
  <si>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</si>
  <si>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</si>
  <si>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</si>
  <si>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</si>
  <si>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</si>
  <si>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</si>
  <si>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</si>
  <si>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</si>
  <si>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</si>
  <si>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</si>
  <si>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</si>
  <si>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</si>
  <si>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</si>
  <si>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</si>
  <si>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</si>
  <si>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</si>
  <si>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</si>
  <si>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</si>
  <si>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</si>
  <si>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</si>
  <si>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</si>
  <si>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</si>
  <si>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</si>
  <si>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</si>
  <si>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</si>
  <si>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</si>
  <si>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</si>
  <si>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</si>
  <si>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</si>
  <si>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</si>
  <si>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</si>
  <si>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</si>
  <si>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</si>
  <si>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</si>
  <si>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</si>
  <si>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</si>
  <si>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</si>
  <si>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</si>
  <si>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</si>
  <si>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</si>
  <si>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</si>
  <si>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</si>
  <si>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</si>
  <si>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</si>
  <si>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</si>
  <si>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</si>
  <si>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</si>
  <si>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</si>
  <si>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</si>
  <si>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</si>
  <si>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</si>
  <si>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</si>
  <si>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</si>
  <si>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</si>
  <si>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</si>
  <si>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</si>
  <si>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</si>
  <si>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</si>
  <si>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</si>
  <si>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</si>
  <si>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</si>
  <si>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</si>
  <si>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 xml:space="preserve">Instituto Pedagógico Rugrats </t>
  </si>
  <si>
    <t>Chinácota</t>
  </si>
  <si>
    <t xml:space="preserve">Esp. Fabiola Marina Ochoa Camacho </t>
  </si>
  <si>
    <t>jrugrats20@gmail.com</t>
  </si>
  <si>
    <t xml:space="preserve">Av. 3 N°0-45 La Crisana </t>
  </si>
  <si>
    <t xml:space="preserve">Fabiola Marina Ochoa Camacho </t>
  </si>
  <si>
    <t xml:space="preserve">Directora </t>
  </si>
  <si>
    <t>Docente</t>
  </si>
  <si>
    <t>Escuela de padres, talleres grupales, salidas pedagógicas, integraciones por medio de actividades ludicas.</t>
  </si>
  <si>
    <t xml:space="preserve">El plantel educativo debe tener mejoras significativas en cuanto al gobierno escolar debido a la falta de compromiso y dedicación por parte de el comité gobernamental del plantel educativo. </t>
  </si>
  <si>
    <t>En cuento al gestionamiento académico, las docentes presentaron planeaciones curriculares acordes a los planes de área asignados, a su vez se desarrollaron con amplia profesionalidad y pedagogía.</t>
  </si>
  <si>
    <t xml:space="preserve">La implementación de material didáctico y uso de las TIC. </t>
  </si>
  <si>
    <t xml:space="preserve">la falta de vinculación más asertiva por parte de los padres de familia, debido a que siempre estan presentes y al tanto de las actividadeas academicas los mismos padres de familia, se nota es el compromiso de los mismos. </t>
  </si>
  <si>
    <t xml:space="preserve">Siempre se mantuvo la buena comunicación y continua particpación docentes y padres de familia, mediante procesos comunicativos constantes.  </t>
  </si>
  <si>
    <t>Toda la comunidad educativa participa  en la formulación y cumplimiento de las metas institucionales.</t>
  </si>
  <si>
    <t>Actas de reuniones de los diferentes entes del gobierno escolar.</t>
  </si>
  <si>
    <t xml:space="preserve">innovando con el uso de las plataformas educativas para trabajar en linea con padres y estudiantes. </t>
  </si>
  <si>
    <t>registro de notas diariamente, aceso a internet y redes.</t>
  </si>
  <si>
    <t>Actas, socializaciones, fotos, de padres de familia y docentes</t>
  </si>
  <si>
    <t>La institución educativa siempre presentó un buen desempeño en la parte cultural, científica, política o social con toda la comunidad educativa.</t>
  </si>
  <si>
    <t>Capacitación docente con el fin de  ofrecer con idoneidad acciones estratégicas para los diferentes grupos poblacionales que tenemos.</t>
  </si>
  <si>
    <t>Decreto 1421, implementación del PIAR y el DUA.</t>
  </si>
  <si>
    <t>La institución cuenta  con espacios de participación de  toda la comunidad educativa fortaleciendo los criterios básicos de su manejo.</t>
  </si>
  <si>
    <t>En el trabajo en equipo se asignan responsabilidades sobre la elaboración y evaluación de los planes, proyectos y acciones.</t>
  </si>
  <si>
    <t>planes de asignatura, fichas, libros, fotos , videos, audios.</t>
  </si>
  <si>
    <t>La institución cuenta con un archivo sistematizado donde se evidencia los resultados de las diferentes pruebas (docentes, estudiantes)</t>
  </si>
  <si>
    <t>Archivos que reposan en la dirección de la institución.</t>
  </si>
  <si>
    <t xml:space="preserve">La institución realiza procesos permanentes de autoevaluación a todas las acciones pedagógicas que realiza. </t>
  </si>
  <si>
    <t>Registro de autoevaluaciones.</t>
  </si>
  <si>
    <t>El consejo directivo se reune periodicamente de acuerdo con el cronograma establecido.</t>
  </si>
  <si>
    <t>Actas de reuniones, fotos.</t>
  </si>
  <si>
    <t>El consejo académico se reune periodicamente para garantizar que el proyecto pedagógico sea coherente.</t>
  </si>
  <si>
    <t>Actas del comité de evaluación y promoción.</t>
  </si>
  <si>
    <t xml:space="preserve">La comisión de evaluación y promoción se reune oportunamente, o cuando se vea la necesidad, toma decisiones pertinenentes y apoya la definición de políticas. </t>
  </si>
  <si>
    <t>Actas.</t>
  </si>
  <si>
    <t>El comité de convivencia se reune periódicamente  y cuando sea necesario, es reconocido como la instancia encargada de analizar y plantear soluciones a los conflictos de convivencia.</t>
  </si>
  <si>
    <t>El consejo estudiantil está conformado mediante elección democrática pero no se reune periódicamente</t>
  </si>
  <si>
    <t xml:space="preserve">El personero elegido cumplió satisfactoriamente con sus propuestas de mejoramiento y se distinguió por su compromiso con la Institución. </t>
  </si>
  <si>
    <t>Dotación de materiales a la institución.</t>
  </si>
  <si>
    <t>El consejo de padres de familia solamente se reune esporádicamente para trabajar sobre los asuntos de su competencia.</t>
  </si>
  <si>
    <t>Actas</t>
  </si>
  <si>
    <t>La Asamblea de padres de familia se reune periódicamente y es reconocida como la instancia de representación de la comunidad educativa.</t>
  </si>
  <si>
    <t>Actas y fotos.</t>
  </si>
  <si>
    <t xml:space="preserve">Agenda de los niños, circulares, carteles de información diario, cartelera mes a mes con las actividades programadas. </t>
  </si>
  <si>
    <t>La institución ha definido los mecanismos de comunicación de acuerdo con las políticas de la institución.</t>
  </si>
  <si>
    <t xml:space="preserve">Desarolla diferentes proyectos que generan un ambiente de comunicación y confianza en el que todos se sienten acogidos. </t>
  </si>
  <si>
    <t>Resultados de los proyectos, fotos.</t>
  </si>
  <si>
    <t>La institución cuenta con  reconocimientos de logros  de docentes y estudiantes.</t>
  </si>
  <si>
    <t>Fotos.</t>
  </si>
  <si>
    <t>La institución cuenta con una política para identificar y divulgar las buenas prácticas pedagógicas, administrativas y culturales.</t>
  </si>
  <si>
    <t>Los estudiantes tienen sentido de pertenencia por su institución permitiendo la integración y participación entre los estudiantes.</t>
  </si>
  <si>
    <t>Fotos, conformación de la banda show.</t>
  </si>
  <si>
    <t>Aulas de clase grado por grado y  espacios deportivos, otras instituciones educativas</t>
  </si>
  <si>
    <t>Durante la primera semana se realiza la inducción y bienvenida de los estudiantes.</t>
  </si>
  <si>
    <t>Se observa el entusiasmo y la motivación hacia el aprendizaje.</t>
  </si>
  <si>
    <t>Evaluaciones, pruebas y talleres.</t>
  </si>
  <si>
    <t>Se encuentra actualizado de acuerdo a las exigencias de ley.</t>
  </si>
  <si>
    <t>Medio físico y magnético.</t>
  </si>
  <si>
    <t>Se cumple con la programación de actividades extracurriculares.</t>
  </si>
  <si>
    <t>Festival navideño, interclases, semana culturales, actos religiosos, celebración de fechas especiales, fotos.</t>
  </si>
  <si>
    <t xml:space="preserve">Se cuenta con un programa adecuado con la ayuda de autoridades competentes del municipio. </t>
  </si>
  <si>
    <t>Observadores, acta de compromisos, agenda del estudiante.</t>
  </si>
  <si>
    <t>El comité de convivencia escolar cumple con las funciones estipuladas en los protocolos del manual.</t>
  </si>
  <si>
    <t>Fotos, actas de reuniones, actas de seguimiento y  compromisos.</t>
  </si>
  <si>
    <t>La institución acude a mecanismos externos para prevenir situaciones de riesgo y hace seguimiento de los mismos.</t>
  </si>
  <si>
    <t>Actas de compromiso, convenios con el PAB municipal y la Alcaldía.</t>
  </si>
  <si>
    <t>La institución mantiene una buena comunicación con los acudientes y padres de familia.</t>
  </si>
  <si>
    <t>Agenda de los estudiantes.</t>
  </si>
  <si>
    <t>La institución está en constante comunicación con las diferentes autoridades educativas.</t>
  </si>
  <si>
    <t>Correo electrónico.</t>
  </si>
  <si>
    <t>La institución establece acuerdos ocacionales con otras entidades.</t>
  </si>
  <si>
    <t xml:space="preserve">Convenios escritos. </t>
  </si>
  <si>
    <t>Ha sido imposible concertar acuerdos con el sector productivo.</t>
  </si>
  <si>
    <t>Se desarrollo el plan de área y asignatura por cada una de las áreas reglamentarias</t>
  </si>
  <si>
    <t>Parceladores, planes  de estudio, carpeta de seguimiento académico.</t>
  </si>
  <si>
    <t xml:space="preserve">El material bibliográfico se ha ido modificando parcialmente en cada una de las asignaturas. </t>
  </si>
  <si>
    <t>ediciones actualizadas.</t>
  </si>
  <si>
    <t>Horario de clase en cada aula.</t>
  </si>
  <si>
    <t>Los horarios de cada hora son de 60 minutos.</t>
  </si>
  <si>
    <t>SIE es de acuerdo a l decreto 1290, superior, alto, basico y bajo</t>
  </si>
  <si>
    <t xml:space="preserve">Documentos institucionales. </t>
  </si>
  <si>
    <t xml:space="preserve">Se utilizan los diversos medios para la ejecucion de la clases </t>
  </si>
  <si>
    <t xml:space="preserve">Textos, planes de estudio. </t>
  </si>
  <si>
    <t>Se desarrollan fichas por cada una de las áreas de formacion que tiene la institución</t>
  </si>
  <si>
    <t>Talleres, fichas, cuadernos.</t>
  </si>
  <si>
    <t>El docente maneja un horario flexible de acuerdo a los requerimientos de cada área</t>
  </si>
  <si>
    <t>Relaciones estudiante-docente, fotos,correo de la amistad</t>
  </si>
  <si>
    <t>Modelo de enfoque metodológico.</t>
  </si>
  <si>
    <t xml:space="preserve">Parceladores, fichas y recursos didácticos, </t>
  </si>
  <si>
    <t>Material de apoyo, sustentación y evaluación.</t>
  </si>
  <si>
    <t>Los docentes se basan en los valores de debe tener la persona.</t>
  </si>
  <si>
    <t xml:space="preserve">En  el año 2019 se reformó el modelo de parcelación para los grados de primero a quinto. </t>
  </si>
  <si>
    <t>En las actividades se tiene en cuenta la comunidad educativa en general.</t>
  </si>
  <si>
    <t>Se realiza de acuerdo a las necesidades que presenta el estudiante.</t>
  </si>
  <si>
    <t>Los docentes realizan un seguimiento académico grupal, individual, con participación del comité evaluador, dando prioridad a los casos de mayor atención .</t>
  </si>
  <si>
    <t>Informe académico  por bimestres.</t>
  </si>
  <si>
    <t>Se realizan de acuerdo para que cada área pueda mejorar en las falencias que tiene.</t>
  </si>
  <si>
    <t>Simulacrfos, uso de las TICS.</t>
  </si>
  <si>
    <t>Control de asistencia, solictud de permisos, constancia médica.</t>
  </si>
  <si>
    <t>Fichas, talleres, evaluaciones.</t>
  </si>
  <si>
    <t>Formato Proceso  de  seguimiento a exalumnos</t>
  </si>
  <si>
    <t>Se realiza seguimiento en los casos de ausentismo con la participación activa de padres y docentes.</t>
  </si>
  <si>
    <t>Los docentes elaboran actividades complementarias teniendo en cuenta los temas  que presentan fallas académicas.</t>
  </si>
  <si>
    <t>Los docentes buscan estrategias para abordar los casos de bajo rendimiento.</t>
  </si>
  <si>
    <t>Fichas, talleres, juegos didácticos.</t>
  </si>
  <si>
    <t>se tiene un acercamiento parcial con  directivos de algunas instituciones donde se encuentran nuestros exalumnos.</t>
  </si>
  <si>
    <t>La institución cuenta con un proceso de matrícula ágil y oportuno y es de fácil comprensión para la comunidad educativa.</t>
  </si>
  <si>
    <t>Folio de matrículas.</t>
  </si>
  <si>
    <t>La institución cuenta con un archivo sistematizado de fácil acceso para la información de los estudiantes.</t>
  </si>
  <si>
    <t>Archivo sistematizado.</t>
  </si>
  <si>
    <t>La institución maneja la plataforma académica  para la expedición de boletines</t>
  </si>
  <si>
    <t>Plataforma académica .</t>
  </si>
  <si>
    <t>Archivo contable.</t>
  </si>
  <si>
    <t>Proyectos  PRAES, fotos,  campañas de aseo mensual.</t>
  </si>
  <si>
    <t>La institución programa actividades de acuerdo a los espacios físicos disponibles .</t>
  </si>
  <si>
    <t>Planta física y sus dependencias.</t>
  </si>
  <si>
    <t>La institución hace un plan anual sobre las necesidades existentes, dando prioridad a las más urgentes.</t>
  </si>
  <si>
    <t>Listado de necesidades.</t>
  </si>
  <si>
    <t>La institución adquiere y distribuye los materiales oportunamente para el buen funcionamiento del establecimiento.</t>
  </si>
  <si>
    <t>Libros  actualizados, plataforma de  inglés y implementos Pedagógicos tecnológicos.</t>
  </si>
  <si>
    <t>Buen estado de los equipos.</t>
  </si>
  <si>
    <t>Proyecto de prevención de riesgos  y  del  SG - SST</t>
  </si>
  <si>
    <t>el rubro mantenimiento de la planta física se cubre con la recepción del cobro de matrícula.</t>
  </si>
  <si>
    <t>La institución realiza mantenimiento a la planta física finalizando  cada  semestre; en caso de emergencia se da solución inmediata sin que exista algún rubro específico para tal fin.</t>
  </si>
  <si>
    <t>Se realizaron charlas de capacitación a los docentes con profesionales en salud ocupacional. Se dio cumplimiento a  la Implementación del SG - SST.</t>
  </si>
  <si>
    <t>Como estrategia para apoyar a los estudiantes que presentan bajo rendimiento académico o con dificultades de interacción se elaboró un manual de apoyo donde cada docente de acuerdo a la necesidad del estudiante le facilita actividades complementarias.</t>
  </si>
  <si>
    <t>La institución realiza entrevistas para los procesos de selección del personal que vinculará laboralmente en la institución.</t>
  </si>
  <si>
    <t>Hojas de vida de las docentes</t>
  </si>
  <si>
    <t>La directora mediante una entrevista personalizada expone las condiciones de trabajo, según las condiciones establecidas. Al  inicio  del  trabajo  se  capacita sobre  la  forma  de  trabajo ( reglamento  y  funciones ).</t>
  </si>
  <si>
    <t>Contrato laboral.</t>
  </si>
  <si>
    <t xml:space="preserve">La institución permite que sus integrantes opten por sus procesos de capacitación y formación en su campo de acción. </t>
  </si>
  <si>
    <t>Constancia de capacitación.</t>
  </si>
  <si>
    <t>La institución tiene la capacidad de asignar funciones de acuerdo a la capacidad que muestre cada docente  y  su  perfil.</t>
  </si>
  <si>
    <t>Horarios y grados asignados</t>
  </si>
  <si>
    <t>El personal de la institución se siente comprometido con el buen funcionamiento y mejoramiento de la institución. Todo  esto  para  lograr  un  mejor  ambiente  laboral .</t>
  </si>
  <si>
    <t>Actas, socialización de los trabajos, fotos.</t>
  </si>
  <si>
    <t>Finalizando el año escolar se realizará la evaluación de docentes  tanto  por  los  padres  de  familia  como  de  la  institución.</t>
  </si>
  <si>
    <t>Formato de evaluación</t>
  </si>
  <si>
    <t>Certificados,  Evidencias  hoja  de  vida y   buenas  recomendaciones.</t>
  </si>
  <si>
    <t>Programas culturales y artísticos. Integración.</t>
  </si>
  <si>
    <t>La institución hace un  reconocimiento al personal vinculado con incentivo económico y públicamente.</t>
  </si>
  <si>
    <t xml:space="preserve">La  institucion  implementa con ayudas didácticas mediante la compra de  material  tecnológico. </t>
  </si>
  <si>
    <t>Actas, evidencias, facturas de compra.</t>
  </si>
  <si>
    <t>La  institución   creó  un  proyecto "Ser  Maravilloso" aceptado por la comunidad educativa para estimular a docentes y estudiantes.</t>
  </si>
  <si>
    <t>Informe semestral de ganancias y pérdidas de la institución.</t>
  </si>
  <si>
    <t>No aplica</t>
  </si>
  <si>
    <t xml:space="preserve">Las necesidades y expectativas de los estudiantes son divulgados ante la comunidad. </t>
  </si>
  <si>
    <t>Exposiciones.</t>
  </si>
  <si>
    <t>Se tiene en cuenta el reporte del estudiante.</t>
  </si>
  <si>
    <t>trabajos de acuerdo con la necesidad de la población.</t>
  </si>
  <si>
    <t>Basado en las expectativas del estudiante haciendo seguimiento año tras año.</t>
  </si>
  <si>
    <t>fichas, charlas, videos, fotos, trabajo escrito</t>
  </si>
  <si>
    <t>La institución ofrrece un espacio trimestral para la ejecución del proyecto escuela de padres de manera significativa.</t>
  </si>
  <si>
    <t>Fotos, actas y autoevaluación.</t>
  </si>
  <si>
    <t>Constancias y certificados.</t>
  </si>
  <si>
    <t>La institución cuenta con la medios físicos pero no son utilizados por los padres de familia.</t>
  </si>
  <si>
    <t>La institución facilita medios para que los niños puedean acceder a programas comunitarios como familias en acción, deportivos,culturales.</t>
  </si>
  <si>
    <t>Los estudiantes participan en la formación ciudadana en los diferentes actos civicos y culturales programados por la institución.</t>
  </si>
  <si>
    <t>Actas de izadas de bandera, elección del personero, actos culturales y religiosos.</t>
  </si>
  <si>
    <t>Socialización del manual de convivencia para conocimiento de los derechos y deberes de la comunidad educativa.</t>
  </si>
  <si>
    <t>Fotos, actas, presentación en medio magnético y físico.</t>
  </si>
  <si>
    <t>Los padres de familia participan en la toma de decisiones de proyectos y diferentes actividades en la insttución de acuerdo a las necesidades que se presentan</t>
  </si>
  <si>
    <t>Fotos, instalaión de juegos, dotaciones y equipos.</t>
  </si>
  <si>
    <t>Fotos y proyecto de prevención de riesgos.</t>
  </si>
  <si>
    <t>Por medio de la escuela de padres se capacitan en temas de interés familiar.</t>
  </si>
  <si>
    <t>Actas de escuela de padres.</t>
  </si>
  <si>
    <t>La institución cuenta con planes de evacuación en caso de desatres naturales y realiza charlas de orientación familiar.</t>
  </si>
  <si>
    <t>La institución capacitó a los docentes con algunos simulacros de prevención de atención, dirigido por los Bomberos voluntarios.</t>
  </si>
  <si>
    <t>No  aplica</t>
  </si>
  <si>
    <t>Aplicación de un sistema contable.</t>
  </si>
  <si>
    <t>Soportes  contables</t>
  </si>
  <si>
    <t>Se  cuenta  con un contador  que  lleva  los  registros  de  ingresos  y  gastos  de  la  institución.</t>
  </si>
  <si>
    <t>La  Institución cuenta  con  soporte  contables  generados  por  un  contador.</t>
  </si>
  <si>
    <t>Afilicacion a todo el  personal  docente  y  administrativo  a  SSST</t>
  </si>
  <si>
    <t>Adquisición  la  planta  física propia  para  brindar una  mejor calidad educativa</t>
  </si>
  <si>
    <t>El mantenimiento de los equipos se hace cada dos meses de forma preventiva y, general dos veces al año.</t>
  </si>
  <si>
    <t>Se unifico por medio la estructura de cada área a traves de las necesidades de cada una ellas.</t>
  </si>
  <si>
    <t>Rosalba Quintana Parra</t>
  </si>
  <si>
    <t>rosalba.quintanaparra@gmail.com</t>
  </si>
  <si>
    <t>Directiva - Administrativa</t>
  </si>
  <si>
    <t>Académica</t>
  </si>
  <si>
    <t>La institución educativa se adaptó a los requerimientos y necesidades de su comunidad.</t>
  </si>
  <si>
    <t>Escuela de padres, talleres grupales, integraciones por medio de actividades ludicas, atraves de medios de comunación y conexión en línea.</t>
  </si>
  <si>
    <t xml:space="preserve">Innovación y adaptación del uso de plataformas digitales con padres y estudiantes. </t>
  </si>
  <si>
    <t>Capacitación docente con el fin de  ofrecer acciones estratégicas para los diferentes grupos poblacionales que tenemos.</t>
  </si>
  <si>
    <t>El Instituto Pedagógico Rugrats cuenta con espacios de participación de toda la comunidad educativa, adaptados a un formato digital.</t>
  </si>
  <si>
    <t>Planes de estudio, proyectos transversales, proyectos pedagógicos y lúdicos.</t>
  </si>
  <si>
    <t>El Instituto cuenta con una pedagogía basada en guias por grado y material digital complementario.</t>
  </si>
  <si>
    <t xml:space="preserve">Planes de asignatura, fichas educativas, material audiovisual educativo. </t>
  </si>
  <si>
    <t>El consejo directivo se reune periodicamente de forma digital, de acuerdo con el cronograma establecido.</t>
  </si>
  <si>
    <t>El consejo académico se reune periodicamente de forma digital para garantizar que el proyecto pedagógico sea coherente.</t>
  </si>
  <si>
    <t>Actas de reuniones, fotos, grabaciones de reuniones en línea.</t>
  </si>
  <si>
    <t xml:space="preserve">La comisión de evaluación y promoción se reune de forma digital  para el respectivo análisis, toma decisiones pertinenentes y la definición de políticas. </t>
  </si>
  <si>
    <t xml:space="preserve">Actas y grabaciones de reuniones. </t>
  </si>
  <si>
    <t>Actas del comité de evaluación y promoción, grabaciones de reuniones.</t>
  </si>
  <si>
    <t>El comité de convivencia se reune periódicamente de froma digital  y cuando sea necesario, es reconocido como la instancia encargada de analizar y plantear soluciones a los conflictos de convivencia.</t>
  </si>
  <si>
    <t>El consejo estudiantil está conformado mediante elección democrática pero no se reune periódicamente.</t>
  </si>
  <si>
    <t>Medios de comunicación digitales.</t>
  </si>
  <si>
    <t>Evidencias fotograficas</t>
  </si>
  <si>
    <t>Posee algunos espacios suficientes para realizar las labores academicas y se proyecta la adapatación de la planta física.</t>
  </si>
  <si>
    <t>clase desde casa, confinamiento decretado por el gobierno nacional.</t>
  </si>
  <si>
    <t>evidencia fotografica.</t>
  </si>
  <si>
    <t>Correo electrónico  y medios digitales .</t>
  </si>
  <si>
    <t>convenios informados.</t>
  </si>
  <si>
    <t xml:space="preserve">Material audiovisuales educativoS de plataformas digitales. </t>
  </si>
  <si>
    <t>Medio  magnético.</t>
  </si>
  <si>
    <t>Se unificó por medio la estructura de cada área teniendo en cuenta los DBA.</t>
  </si>
  <si>
    <t>Parceladores, planes  de estudio, carpeta de seguimiento académico en medio magnético.</t>
  </si>
  <si>
    <t>Bibliografía actualizada, fichas, videos y plataformas educativas.</t>
  </si>
  <si>
    <t>El horario de trabajo en casa se estableció desde la 7:00 a.m. a 1:00 p.m.</t>
  </si>
  <si>
    <t>Por medio de la plataforma zoom y whatsapp.</t>
  </si>
  <si>
    <t xml:space="preserve">El SIEE se trabajó de acuerdo  al decreto 1290, desempeños: superior, alto, basico y bajo. </t>
  </si>
  <si>
    <t>Se utilizó diverdidad de herramientas para la ejecucuión de las clases.   Las áreas de Ed. Religiosa, Ética y valores, Artística y Ed. Física se manejaron de manera transversal y más vivencial.</t>
  </si>
  <si>
    <t>Planes de estudio, textos y plataformas educativas.</t>
  </si>
  <si>
    <t>Talleres, fichas, videos y plataformas educativas.</t>
  </si>
  <si>
    <t>El docente manejó un horario flexible de acuerdo a la modalidad de trabajo en casa.</t>
  </si>
  <si>
    <t>Horario establecido por la institución.</t>
  </si>
  <si>
    <t xml:space="preserve">Los docentes tienen buenas relaciones interpersonales con los estudiantes. </t>
  </si>
  <si>
    <t>Relaciones estudiante-docente</t>
  </si>
  <si>
    <t>Para el año 2020 se unificó modelo de parcelación para el trabajo en casa.</t>
  </si>
  <si>
    <t>Modelo de parcelación COVID - 19.</t>
  </si>
  <si>
    <t>Se realizaron diferentes actividades en donde se involucró la comunidad educativa.</t>
  </si>
  <si>
    <t>Reuniones de padres de familia, celebraciones institucionales y videos realizados en casa.</t>
  </si>
  <si>
    <t>La evaluación es constante e integral. Se tienen en cuenta las nesidades de los estudiantes.</t>
  </si>
  <si>
    <t>Se realizaron simulacros institucionales enfocados a las áreas de matemáticas y lenguaje y sociales.</t>
  </si>
  <si>
    <t>Simulacros, uso de las TICS.</t>
  </si>
  <si>
    <t>Se realiza seguimiento en los casos de ausentismo.  Se dialoga con los padres y estudiantes.</t>
  </si>
  <si>
    <t>Los docentes desarrollan diferentes  actividades complementarias teniendo en cuenta los temas  que presentan falencias.</t>
  </si>
  <si>
    <t>Fichas y talleres complementarios.</t>
  </si>
  <si>
    <t>Los docentes se apropiaron de situaciones individuales de aprendizaje haciendo acompañamiento personalizado.</t>
  </si>
  <si>
    <t>Cuadernos, fichas de aprendizaje, talleres y fotos.</t>
  </si>
  <si>
    <t>El seguimiento a los egresados es inconstante.</t>
  </si>
  <si>
    <t xml:space="preserve">Los docentes planearon y desarrollaron todas las actividades escolares plasmadas en el plan de estudios.   La comunidad educativa se involucró en las diferentes actividades programadas por la institución en la modalidad de trabajo en casa.                                                           </t>
  </si>
  <si>
    <t>Manejar nuevas plataformas educativas que enriquezcan el proceso de enseñanza - aprendizaje.</t>
  </si>
  <si>
    <t xml:space="preserve">El plantel educativo obtuvo dimensiones estrategicas satisfactorias en cuanto a las mejoras programadas desde un inicio, durante y final de año, entre ellas se puede mencionar lo social, cultural y político.  </t>
  </si>
  <si>
    <t>El plantel educativo debe tener mejoras significativas en cuanto al gobierno escolar debido a la falta de compromiso y dedicación por parte de el comité gobernamental del plantel educativo, desde el enfoque de la gestión de la personera estudiantil.</t>
  </si>
  <si>
    <t xml:space="preserve">Se tiene en cuenta las necesidades de aprendizaje que reporta cada estudiante </t>
  </si>
  <si>
    <t>Actividades pedagogicas adaptadas a la necesidad requerida por cada estudiante</t>
  </si>
  <si>
    <t>las necesidades y expectativas de los estudiantes fueron socializadas ante el cuerpo docente para dar respuesta a las mismas</t>
  </si>
  <si>
    <t xml:space="preserve">vides y plataformas digitales </t>
  </si>
  <si>
    <t>Se fundamente en los propositos y metas de los estudiantes durante el año escolar</t>
  </si>
  <si>
    <t xml:space="preserve">videos, exposiciones, fichas y charlas </t>
  </si>
  <si>
    <t>La institución ofrece videoconferencias para llevar a cabo el  proyecto de escuela de padres una cada periodo</t>
  </si>
  <si>
    <t>actas, videos y fotos</t>
  </si>
  <si>
    <t>La institución ofrece los medios para que los estudiantes puedan acceder a  programas como: familias en acción, culturales,  recreativos y creditos condonables para el pago de pensiones de colegios privados.</t>
  </si>
  <si>
    <t>certificados, correos electronicos y videos</t>
  </si>
  <si>
    <t>la institución cuenta con los medios fisicos pero no son utilizados por los padres de familia.</t>
  </si>
  <si>
    <t>Los estudiantes participan en las diferentes actividades propuestas por la institución.</t>
  </si>
  <si>
    <t>asistencia virtual, actas, videos y fotos tomadas por las diferentes plataformas digitales.</t>
  </si>
  <si>
    <t>Socializacion de la resignificación de los documentos instituciones y las nuevas metodologias a trabajar.</t>
  </si>
  <si>
    <t>fotos, actas, asistencia virtual</t>
  </si>
  <si>
    <t>Loa padres de familia intervienen en la toma de decisiones de las diferentes actividades propuestas por la institución</t>
  </si>
  <si>
    <t xml:space="preserve">No aplica </t>
  </si>
  <si>
    <t>En las diferentes escualas de padres se trabajó sobre temas de inteligencia emocional, cuidados y crianza en tiempos de confiniamiento y estudio en casa.</t>
  </si>
  <si>
    <t>actas de las diferentes escuelas de padres.</t>
  </si>
  <si>
    <t>La institución realiza actividades relacionadas con la prevención del covid-19</t>
  </si>
  <si>
    <t>videos, fotos, exposiciones, dramatizaciones, charlas</t>
  </si>
  <si>
    <t>El rubro mantenimiento de la planta física se cubre con la recepción del cobro de matrícula.</t>
  </si>
  <si>
    <t>Se realiza un plan de prevención y promoción con los estudiantes que presentan dificultades , diseñando estrategias pedagógicas estudiadas con base al tipo de falencia.</t>
  </si>
  <si>
    <t>Observadores de estudiantes, diágnosticos y carpetas de seguimieento.</t>
  </si>
  <si>
    <t>La institución tiene conformado un comité de convivencia.</t>
  </si>
  <si>
    <t>Actas y análisis de las relaciones interpesonales.</t>
  </si>
  <si>
    <t>Adquisición de los recursos para el aprendizaje, tanto físicas como capacitaciones.</t>
  </si>
  <si>
    <t>La institución educativa duran el año 2020 ha desarrollado diferentes propuestas pedagogicas que logran motivar la participación de la comunidad educativa en las diferentes actividades institucionales.</t>
  </si>
  <si>
    <t xml:space="preserve">la institución educativa durante el año 2020 mantuvo una constante comunicación de manera positiva con los diferentes padres de familia mediante diferentes medios de comunicación </t>
  </si>
  <si>
    <t xml:space="preserve">se evidencia falta de sentido de pertenencia por parte de algunos padres de familia en las diferentes actividades academicas propuestas por la institución </t>
  </si>
  <si>
    <t>Se evidencia falta de medios tecnologicos por parte de algunas familias para poder dar cumplimiento a las diferentes clases virtuales</t>
  </si>
  <si>
    <t>Se desarrollaron diferentes actividades lúdicas que complementaban las temáticas vistas en clase.</t>
  </si>
  <si>
    <t>Se desarrollan fichas y material audiovisual educativo por cada una de las áreas de formación que tiene la institución</t>
  </si>
  <si>
    <t>Adquisición de diferentes recursos estrategicos y metodológios para el procceso de enseñanza - aprendizaje.</t>
  </si>
  <si>
    <t>Adquisición  la  planta  física propia  para  brindar una  mejor calidad de ambientes pedagógicos.</t>
  </si>
  <si>
    <t>AÑO 2024</t>
  </si>
  <si>
    <t>AÑO 2025</t>
  </si>
  <si>
    <t>AÑO 2026</t>
  </si>
  <si>
    <t>AÑO 2027</t>
  </si>
  <si>
    <t xml:space="preserve">JULIETA RUÍZ CORTES </t>
  </si>
  <si>
    <t>YELITZA YULIANA HERNÁNDEZ HERNÁNDEZ</t>
  </si>
  <si>
    <t>JOHANA  MARISOL RANGEL GELVEZ</t>
  </si>
  <si>
    <t>FABIOLA  MARINA  OCHOA  CAMACHO</t>
  </si>
  <si>
    <t>ANGIE PAOLA MENDOZA CONTRERAS</t>
  </si>
  <si>
    <t>ROSALBA QUINTANA PARRA</t>
  </si>
  <si>
    <t>julietacortes0899@gmail.com</t>
  </si>
  <si>
    <t>yelitzayuliana@gmail.com</t>
  </si>
  <si>
    <t>gelvezjohana2@gmail.com</t>
  </si>
  <si>
    <t>AÑO  2023</t>
  </si>
  <si>
    <t>AÑO 2023</t>
  </si>
  <si>
    <t>LEIDY TATIANA MONTAÑEZ F.</t>
  </si>
  <si>
    <t>LEIDY MARCELA VILLAMIZAR I.</t>
  </si>
  <si>
    <t>MARISELA CRUZ FONSECA</t>
  </si>
  <si>
    <t>leidytmontañez@gmail.com</t>
  </si>
  <si>
    <t>marcela.villamizar..1703@gmail.com</t>
  </si>
  <si>
    <t>cruzymar@gmail.com</t>
  </si>
  <si>
    <t>MARISELA CRUZ MENDOZA</t>
  </si>
  <si>
    <t>La institución educativa presenta un buen desempeño en las actividades académicas, culturales, cientificas y de convivencia deacuerdo a sus necesidades y la aceptación de la comunidad.</t>
  </si>
  <si>
    <t>La comunidad educativa participa en cada etapa de formulación y cumplimiento de las metas institcuionales.</t>
  </si>
  <si>
    <t>Implementación y uso de las plataformas digitales, para aprovechamiento de la comunicación e información con padres y estudiantes</t>
  </si>
  <si>
    <t>Estudio, capacitación e implementación de la información, estrategias y metodologías con los niños de inclusión o la diferente población que tenemos en la institución.</t>
  </si>
  <si>
    <t>Actas de reunión de los diferentes entes del gobierno escolar.</t>
  </si>
  <si>
    <t>Registro de notas diariamente, revisión de información en redes o plataforma, circulares.</t>
  </si>
  <si>
    <t>Decreto 1421</t>
  </si>
  <si>
    <t>La institución educativa cuenta con espacios de participación de toda la comunidad y así mismo  utiliza los que tiene dentro de su entorno o barrio para aprovechamiento propio y de toda la comunidad.</t>
  </si>
  <si>
    <t>Actas, socialización, actividades lúdico-pedagógicas, fotos de padres de familia  y docentes,</t>
  </si>
  <si>
    <t>En el trabajo en equipo se asignan responsabilidades de verificación y ajustes (si es necesario) sobre los planes de estudio, proyectos y acciones.</t>
  </si>
  <si>
    <t xml:space="preserve">La institución educativa, cuenta con una pedagogía en fichas o guías por grado, apoyo de libro, apoyo digital, complemento de carteleras </t>
  </si>
  <si>
    <t>Planes de estudio, mallas, fichas educativas, material audiovisual, libro digital.</t>
  </si>
  <si>
    <t xml:space="preserve">La institución cuenta con un archivo sistematizado donde se evidencia los resultados de las diferentes pruebas saber, entre otras. ( </t>
  </si>
  <si>
    <t>Archivos que reposan en la dirección y pruebas saber entregadas a los docentes en su proceso.</t>
  </si>
  <si>
    <t>La institución educativa realiza procesos evaluativos permanentes con los padres de familia, docentes y estudiante, teniendo presente las actividades que realiza.</t>
  </si>
  <si>
    <t>Registro en actas y de autoevaluación.</t>
  </si>
  <si>
    <t>El consejo directivo se reune periódicamente, de forma presenciall con el fin de establecer acuerdos y verificar las actividades establecidas en el cronograma.</t>
  </si>
  <si>
    <t>Actas de reunión, fotografía, documentos.</t>
  </si>
  <si>
    <t>El consejo académico se reune con períodicamente de forma presencial, para garantizar los avances académicos, convivenciales y de proyectos que ppermitan el adecuado desarrollo de los estudiantes.</t>
  </si>
  <si>
    <t>Reuniones, actas y fotografias</t>
  </si>
  <si>
    <t>La comisión de evaluación y promoción se reune oportunamente de manera presencial, o virtual sea el caso o la necesidad, para el análisis de los casos pertinente y la toma de decisiones oportunas, teniendo en cuenta los parámetros establecidos en el manual de convivencia.</t>
  </si>
  <si>
    <t>Actas de Evalaución comisión, evaluación y promoción, fotografias, actas, entre otras.</t>
  </si>
  <si>
    <t>El comité de convivencia se reune períodicamente presencialmente y dentro de espacios creados con el fin de analizar situaciones de prioridad y así mismo crear o plantear soluciones viables a los conflictos que se estén generando dentro de los grupos o en la institución.</t>
  </si>
  <si>
    <t>Actas de convivenica, fotografia y acuerdos o compromisos.</t>
  </si>
  <si>
    <t>El consejo estudiantil está conformado por la elección democrática de los representantes de cada grupo, pero se reunen exporadicamente con el fin de plantear sugerencias, según las actividades.</t>
  </si>
  <si>
    <t>Acuerdos y fotografias.</t>
  </si>
  <si>
    <t>El personero elegido por democracia, ejerce su mandato y cumplió satisfactoriamente con sus propuestas promovidas, con el fin de dar un apoyo a los estudiantes, mantener la vocería y por su sentido de pertenencia a la institución al promover y apoyar sus actividades y cronograma.</t>
  </si>
  <si>
    <t>Prouestas, fotografías, eventos presenciales, dotación y apoyo con materiales a la institución.</t>
  </si>
  <si>
    <t>Actas y fotografias.</t>
  </si>
  <si>
    <t>El consejo de padres de familia, se reune períodicamente ellos son la  representación de los padres de familia en la comunidad educativa, quienes apoyan, aportan y dan sugerencias a las actividades o cronograma con el fin de buscar un bien común.</t>
  </si>
  <si>
    <t>La asamblea de padres de familia se reune periodicamente y es reconocida como la instancia de representación de los padres de familia en la comunidad educativa, quienes apoyan, aportan y dan sugerencias.</t>
  </si>
  <si>
    <t>Actas y fotografias, participación en las actividades y cronograma institucional.</t>
  </si>
  <si>
    <t>La institución educativa ha dedfinido los mecanismo de comunicación de acuerdo al buen uso de las tecnologías, teniendo en cuenta los acuerdos con las políticas de la institución.</t>
  </si>
  <si>
    <t>Medios de comunicación digital, circular informativa y redes sociales.</t>
  </si>
  <si>
    <t>Desarrollo de los diferentes proyectos de manera directa y transversal, que generan un ambiente de comunicación y confianza, buenos aprendizajes desde otras perspectivas.</t>
  </si>
  <si>
    <t>Proyectos Transversales, cronograma, fotografías.</t>
  </si>
  <si>
    <t>La institución educativa ha tenido diferentes reconocimientos en las actividades donde participa y así mismo sus docentes y estudiantes son aplaudidos por la labor que desarollan con pertenencia y compromiso.</t>
  </si>
  <si>
    <t>Invitaciones, Evidencias fotográficas, circulares informativas</t>
  </si>
  <si>
    <t>La institución educativa desarrolla las políticas de aplicación de las buenas prácticas por medio de las formaciones, practicas pedagógicas entre compañeros, administrativas y culturales.</t>
  </si>
  <si>
    <t>Circular de buenas prácticas, ventana de buenas prácticas, fotografias.</t>
  </si>
  <si>
    <t>Los estudiantes y la comunidad educativa tienen excelente  sentido de pertenencia por su institución, permitiendo la integración, participación entre los estudiantes dentro y fuera de la institución.</t>
  </si>
  <si>
    <t>Fotografías, circular, conformación de la banda show, invitaciones.</t>
  </si>
  <si>
    <t>Posee buenos espacios suficientes para realizar las labores académicas y se proyecta la adaptación de la planta física, apoyados en aprovechar los ambientes.</t>
  </si>
  <si>
    <t>Aulas de clase por grado y aula multiple con espacio deportivo, laboratorio de inglés y laboratorio de ciencias, así como el aprovechamiento de espacio deportivo de la comunidad.</t>
  </si>
  <si>
    <t>Durante las primeras semanas de actividades escolares se relaiza una inducción y semana diagnóstica con el fin de darle la bienvenida a los nuevos estudiantes y encaminar sus procesos, establecer estratégias y darle una visión de lo que es la institución y sus deberes.</t>
  </si>
  <si>
    <t>Fichas diagnósticas, fotografías y circular.</t>
  </si>
  <si>
    <t>Se realizan actividades que permitan promover en los estudiantes el entusiasmo, la motivación y compromiso hacia el aprendizaje, con el fin de obtener una equidad.</t>
  </si>
  <si>
    <t>Evaluaciones, fichas, pruebas saber y talleres en clase, proyectos transversales.</t>
  </si>
  <si>
    <t>Se realiza la resignificación con el fin de actualizar de acuerdo a las exigencias espedidas por las entidades de control.</t>
  </si>
  <si>
    <t>Medio físico y magnético</t>
  </si>
  <si>
    <t>Se han programado actividades extracurriculares como es la banda Show, con el fin de fortalecer y aprovechar el tiempo libre de los estudiantes, pero así mismo se aprovecha tiempo en actos cívicos, danzas y/o artística.</t>
  </si>
  <si>
    <t>Día deportivo, Actos religiosos, semana cultural, celebración de fechas especiales, festival navideño, interclases, apoyado en invitaciones digitales, fotografías y tarjetas digitales.</t>
  </si>
  <si>
    <t>Se desarrollan actividades del programa de infancia y adolecencia que maneja el municipio, con la adecuada ayuda de las autoridades competentes, así mismo, actividades de salida pedagógica que contribuya al bienestar fuera del salón de clases.</t>
  </si>
  <si>
    <t>circulares, observador, actas de compromiso, notas y citaciones.</t>
  </si>
  <si>
    <t>El comité de convivencia escolar cumple con las funciones estipuladas en los protocolos del manual, así mismo sigue el conducto regular a aplicar del manual de convivencia.</t>
  </si>
  <si>
    <t>Fotos, actas de compromiso, diarios de campo y llamados de atención escrito del aula.</t>
  </si>
  <si>
    <t>La institución viene implementando acuerdos y mecanismo internos y externos para prevenir, conocer y salvaguardar conductas, teniendo en cuenta las posibles situaciones de riesgo y enplea el debido seguimiento.</t>
  </si>
  <si>
    <t>Actas de compromiso, diarios de campo, convenios con el PAB municipal y al alcaldía.</t>
  </si>
  <si>
    <t>La institución mantiene una excelente comunicación con los acudientes y padres de familia con el fin de proyectar la excelencia.</t>
  </si>
  <si>
    <t>Cuaderno de Notas, circular semanal, comunicación digital.</t>
  </si>
  <si>
    <t>La institución mantiene una excelente comunicación con las diferentes autoridades educativas.</t>
  </si>
  <si>
    <t>correo electrónico y medios digitales.</t>
  </si>
  <si>
    <t>Se mantiene muy buena relaciones y establece acuerdos ocasionales con otras entidades dentro y fuera del municipio.</t>
  </si>
  <si>
    <t>Cartas de invitación, convenios informados. Fotografías, autorizaciones.</t>
  </si>
  <si>
    <t>Ha sido mínima los acuerdos establecidos con el sector productivo, aunque se ha buscado su apoyo para ciertas actividades establecidas en el cronograma.</t>
  </si>
  <si>
    <t>Acuerdos, medios digitales.</t>
  </si>
  <si>
    <t>Medios magnéticos</t>
  </si>
  <si>
    <t xml:space="preserve">Se desarrolla el plan de área y asignatura, se desarolla ajustes pertinentes aplicando las nuevas tecnologías, por asignatura y por cada área reglamentaria, buscando la excelencia académica. </t>
  </si>
  <si>
    <t>Se unificó por medio la estructura de cada área a través de las necesidades de cada una de ellas.</t>
  </si>
  <si>
    <t>Planeaciones, planes de estudio, carpeta de seguimiento académico, proyectos.</t>
  </si>
  <si>
    <t>El material bibliográfico se ha ido modificando parcialmente en cada una de las asignaturas, teniendo en cuenta las necesidades y las TICS.</t>
  </si>
  <si>
    <t>Bibliografias de editoriales actualizadas, fichas, medios audiovisulaes y plataformas educativas.</t>
  </si>
  <si>
    <t>El horario de estudio está establecido de 60 minutos para cada hora de clases, teniendo en cuenta lo establecido en el manual de convivencia.</t>
  </si>
  <si>
    <t>Horario de clases en cada aula.</t>
  </si>
  <si>
    <t>Documentos institucionales, circulares y asamblea de padres.</t>
  </si>
  <si>
    <t>El SIEE se trabajó de acuerdo  al decreto 1290, desempeños: superior, alto, basico y bajo, apoyados en la tabla numérica.</t>
  </si>
  <si>
    <t>Se aplica diversas herramientas y prácticas pedagógicas para la ejecución de clases. Todas las áreas se apoyan en la transversalidad y vivencia de experiencias, llevando al estudiante a ser más analítico y aplicativo con sus conocimientos.</t>
  </si>
  <si>
    <t>Planes de estudio, textos y plataformas educativas, así como la utilización de medios audiovisuales.</t>
  </si>
  <si>
    <t>Se basa en aplicar las experiencias, preconocimientos desarrollando actividades lúdicas, juegos, talleres, laboratorios, con temáticas que contengan TICS para apoyar el aprendizaje.</t>
  </si>
  <si>
    <t>Talleres, fichas, videos y plataformas educativas, materiales lúdicos y juegos.</t>
  </si>
  <si>
    <t>Se articula el aprendizaje con apoyo de fichas y amterial audiovisual educativo por cada una de las áreas de formación que tiene la institución, buscando la excelencia educativa en los estudiantes.</t>
  </si>
  <si>
    <t>Material lúdico, materiales de apoyo, medio audiovisulaes, platafomras digitales.</t>
  </si>
  <si>
    <t>El docente maneja el tiempo un horairo flexible de acuerdo a la modalidad de trabajo en clase y apoya las actividades con tareas de fortalecimiento en casa.</t>
  </si>
  <si>
    <t>Las docentes manejan muy buenas relaciones interpersonales con los estudiantes basados en le respeto, el amor y la aplicación de normas.</t>
  </si>
  <si>
    <t>Fichas de seguimiento, actas, comunicación digital, fotos, manual de convivencia.</t>
  </si>
  <si>
    <t>modelo de enfoque metodológico y aula invertida.</t>
  </si>
  <si>
    <t>Se continua fortaleciendo el modelo de parcelación, con el fin de tener en cuenta todos los aspectos para los niños de inclusión.</t>
  </si>
  <si>
    <t>Se desarrollan diferentes actividades como aula invertida, método montesori, buscando la unidad y buen apoyo de toda la comunidad educativa.</t>
  </si>
  <si>
    <t>Acuerdos, planeaciones, fichas, recursos didácticos, medios audiovisuales.</t>
  </si>
  <si>
    <t>La evaluación es constante, permanente oral, escrita, lúdica o integral de acuerdo a las necesidades de los estudiantes, teniendo presente las necesidades que se observen.</t>
  </si>
  <si>
    <t>Material de apoyo, fichas, sustentaciones oral y evalauciones y pruebas saber.</t>
  </si>
  <si>
    <t>Las docentes realizan un seguimiento académico individual y grupas, con participación del comité académico, dando prioridad a los casos de mayor atención y reuqerimiento.</t>
  </si>
  <si>
    <t>Diario de campo, informe académico por bimestre, actas de compromiso.</t>
  </si>
  <si>
    <t>Se desarrollan semestralmente simulacros institucionales enfocados a las áreas de matemáticas, lenguaje y sociales.</t>
  </si>
  <si>
    <t>Simulacros Saber, pruebas.</t>
  </si>
  <si>
    <t>Se realiza seguimiento, apoyo y guia en los casos de ausentismo. Sin importar su justificación se dialoga con los padres de familia y estudiantes con el fin de establecer acuerdo para mejorar y ajustar académicamente, el proceso según el manual de conviencia.</t>
  </si>
  <si>
    <t>Control de asistencia, cartas de permiso, constancias médicas, formato de excusa.</t>
  </si>
  <si>
    <t>Las docentes desarrollan diferentes actividades complementarias para la nivelación, refuerzo y apoyo de las falencias que se presentan.</t>
  </si>
  <si>
    <t>Fichas, talleres complementarios y evaluaciones.</t>
  </si>
  <si>
    <t>Las docentes se apropiaron de situaciones individuales de aprendizaje, aplicando metodologías de apoyo y educación personalizada para el apoyo de las falencias.</t>
  </si>
  <si>
    <t>Cuadernos, fichas de apoyo, talleres y circulares.</t>
  </si>
  <si>
    <t>el seguimiento a los egresados ha sido mínimo pero se solicito, participaciones dentro del spelling bee como parte de la dinámicas de continuar una constante comunicación y proceso.</t>
  </si>
  <si>
    <t>Formato de procesos de seguiiento a exalumnos, cartas de invitación y solicitud de participación a otras instituciones al cual pertenecen. Invitaciones digitales.</t>
  </si>
  <si>
    <t>El plantel educativo debe fortalecer los parámetros y gestiones que debe cumplir el gobierno escolar ya que se debe verificar el buen desarrollo de todos los parámetros que lo conforman para llegar a un 100%</t>
  </si>
  <si>
    <t>El buen desarrollo de los proyectos con enfoque, transversalidad y cumplimiento, así mismo se continua en pleno fortalecimiento de los comites que son convivencia y de gobierno escolar, teniendo en cuenta las recomendaciones anteriores.</t>
  </si>
  <si>
    <t>La proyección de los proyectos debe ser por semestre para tener un mejor enfoque en todos los aspectos, tanto de dinámicas y actividades como engranaje del cronograma del año escolar.</t>
  </si>
  <si>
    <t xml:space="preserve">La institución educativa cuenta con actividades que permiten a la comunidad en general y en especial a los padres de familia participar e integrarse en los proyectos. </t>
  </si>
  <si>
    <t>Fotos</t>
  </si>
  <si>
    <t>Actas de las diferentes escuelas de padres.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</si>
</sst>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theme="1"/>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4" tint="0.79998168889431442"/>
        <bgColor indexed="65"/>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27" fillId="23" borderId="0" applyNumberFormat="0" applyBorder="0" applyAlignment="0" applyProtection="0"/>
  </cellStyleXfs>
  <cellXfs count="30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4" borderId="6"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7" borderId="4" xfId="0" applyFont="1" applyFill="1" applyBorder="1" applyAlignment="1" applyProtection="1">
      <alignment horizontal="left" vertical="justify" wrapText="1"/>
      <protection locked="0"/>
    </xf>
    <xf numFmtId="0" fontId="32" fillId="14" borderId="6" xfId="0" applyFont="1" applyFill="1" applyBorder="1" applyAlignment="1" applyProtection="1">
      <alignment horizontal="left" vertical="justify" wrapText="1"/>
      <protection locked="0"/>
    </xf>
    <xf numFmtId="0" fontId="32" fillId="14"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justify" wrapText="1"/>
      <protection locked="0"/>
    </xf>
    <xf numFmtId="0" fontId="41" fillId="14" borderId="6" xfId="0" applyFont="1" applyFill="1" applyBorder="1" applyAlignment="1" applyProtection="1">
      <alignment horizontal="left" vertical="justify" wrapText="1"/>
      <protection locked="0"/>
    </xf>
    <xf numFmtId="0" fontId="32" fillId="0" borderId="2" xfId="0" applyFont="1" applyBorder="1" applyAlignment="1">
      <alignment vertical="center" wrapText="1"/>
    </xf>
    <xf numFmtId="0" fontId="32" fillId="0" borderId="0" xfId="0" applyFont="1" applyProtection="1">
      <protection locked="0"/>
    </xf>
    <xf numFmtId="0" fontId="40" fillId="10" borderId="6" xfId="0" applyFont="1" applyFill="1" applyBorder="1" applyAlignment="1" applyProtection="1">
      <alignment horizontal="left" vertical="justify" wrapText="1"/>
      <protection locked="0"/>
    </xf>
    <xf numFmtId="0" fontId="40" fillId="10" borderId="2" xfId="0" applyFont="1" applyFill="1" applyBorder="1" applyAlignment="1" applyProtection="1">
      <alignment horizontal="left" vertical="justify" wrapText="1"/>
      <protection locked="0"/>
    </xf>
    <xf numFmtId="0" fontId="40" fillId="10" borderId="6" xfId="0" applyFont="1" applyFill="1" applyBorder="1" applyAlignment="1" applyProtection="1">
      <alignment horizontal="left" vertical="top" wrapText="1"/>
      <protection locked="0"/>
    </xf>
    <xf numFmtId="0" fontId="40" fillId="10" borderId="2" xfId="0" applyFont="1" applyFill="1" applyBorder="1" applyAlignment="1" applyProtection="1">
      <alignment horizontal="left" vertical="center" wrapText="1"/>
      <protection locked="0"/>
    </xf>
    <xf numFmtId="0" fontId="40" fillId="10" borderId="6" xfId="0" applyFont="1" applyFill="1" applyBorder="1" applyAlignment="1" applyProtection="1">
      <alignment horizontal="left" vertical="center" wrapText="1"/>
      <protection locked="0"/>
    </xf>
    <xf numFmtId="0" fontId="41" fillId="10" borderId="2" xfId="0" applyFont="1" applyFill="1" applyBorder="1" applyAlignment="1" applyProtection="1">
      <alignment horizontal="left" vertical="justify" wrapText="1"/>
      <protection locked="0"/>
    </xf>
    <xf numFmtId="0" fontId="41" fillId="10" borderId="15" xfId="0" applyFont="1" applyFill="1" applyBorder="1" applyAlignment="1" applyProtection="1">
      <alignment horizontal="left" vertical="justify" wrapText="1"/>
      <protection locked="0"/>
    </xf>
    <xf numFmtId="0" fontId="41" fillId="10" borderId="6" xfId="0" applyFont="1" applyFill="1" applyBorder="1" applyAlignment="1" applyProtection="1">
      <alignment horizontal="left" vertical="justify" wrapText="1"/>
      <protection locked="0"/>
    </xf>
    <xf numFmtId="0" fontId="41" fillId="10" borderId="4" xfId="0" applyFont="1" applyFill="1" applyBorder="1" applyAlignment="1" applyProtection="1">
      <alignment horizontal="left" vertical="justify" wrapText="1"/>
      <protection locked="0"/>
    </xf>
    <xf numFmtId="0" fontId="32" fillId="17" borderId="15"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protection locked="0"/>
    </xf>
    <xf numFmtId="0" fontId="32" fillId="17" borderId="6" xfId="0" applyFont="1" applyFill="1" applyBorder="1" applyAlignment="1" applyProtection="1">
      <alignment horizontal="left" vertical="top" wrapText="1"/>
      <protection locked="0"/>
    </xf>
    <xf numFmtId="0" fontId="32" fillId="17" borderId="2"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center" wrapText="1"/>
      <protection locked="0"/>
    </xf>
    <xf numFmtId="0" fontId="40" fillId="17" borderId="6" xfId="0" applyFont="1" applyFill="1" applyBorder="1" applyAlignment="1" applyProtection="1">
      <alignment horizontal="left" vertical="center" wrapText="1"/>
      <protection locked="0"/>
    </xf>
    <xf numFmtId="0" fontId="32" fillId="18" borderId="2" xfId="0" applyFont="1" applyFill="1" applyBorder="1" applyAlignment="1" applyProtection="1">
      <alignment horizontal="center" vertical="center" wrapText="1"/>
      <protection locked="0"/>
    </xf>
    <xf numFmtId="0" fontId="32" fillId="14" borderId="4" xfId="0" applyFont="1" applyFill="1" applyBorder="1" applyAlignment="1" applyProtection="1">
      <alignment horizontal="left" vertical="justify" wrapText="1"/>
      <protection locked="0"/>
    </xf>
    <xf numFmtId="0" fontId="0" fillId="23" borderId="2" xfId="7" applyFont="1" applyBorder="1" applyAlignment="1" applyProtection="1">
      <alignment vertical="center"/>
      <protection locked="0"/>
    </xf>
    <xf numFmtId="0" fontId="28" fillId="19" borderId="4" xfId="2" applyFill="1" applyBorder="1" applyAlignment="1" applyProtection="1">
      <alignment vertical="center"/>
      <protection locked="0"/>
    </xf>
    <xf numFmtId="0" fontId="41" fillId="10" borderId="6" xfId="0" applyFont="1" applyFill="1" applyBorder="1" applyAlignment="1" applyProtection="1">
      <alignment horizontal="left" vertical="justify"/>
      <protection locked="0"/>
    </xf>
    <xf numFmtId="0" fontId="41" fillId="10" borderId="6" xfId="0" applyFont="1" applyFill="1" applyBorder="1" applyAlignment="1" applyProtection="1">
      <alignment horizontal="left" vertical="top" wrapText="1"/>
      <protection locked="0"/>
    </xf>
    <xf numFmtId="0" fontId="41" fillId="10" borderId="2" xfId="0" applyFont="1" applyFill="1" applyBorder="1" applyAlignment="1" applyProtection="1">
      <alignment horizontal="left" vertical="top" wrapText="1"/>
      <protection locked="0"/>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0" xfId="0" applyFont="1" applyAlignment="1">
      <alignment horizontal="center"/>
    </xf>
    <xf numFmtId="0" fontId="12" fillId="0" borderId="17"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2" fillId="0" borderId="17" xfId="0" applyFont="1" applyBorder="1" applyAlignment="1">
      <alignment horizontal="center"/>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4" xfId="0" applyFont="1" applyBorder="1" applyAlignment="1" applyProtection="1">
      <alignment horizontal="left" vertical="top" wrapText="1"/>
      <protection locked="0"/>
    </xf>
    <xf numFmtId="0" fontId="29" fillId="0" borderId="5" xfId="0" applyFont="1" applyBorder="1" applyAlignment="1" applyProtection="1">
      <alignment horizontal="left" vertical="top" wrapText="1"/>
      <protection locked="0"/>
    </xf>
    <xf numFmtId="0" fontId="29" fillId="0" borderId="3" xfId="0" applyFont="1" applyBorder="1" applyAlignment="1" applyProtection="1">
      <alignment horizontal="left" vertical="top" wrapText="1"/>
      <protection locked="0"/>
    </xf>
  </cellXfs>
  <cellStyles count="8">
    <cellStyle name="20% - Énfasis1" xfId="7" builtinId="30"/>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AC-4DB8-9F22-A72742C2C47B}"/>
              </c:ext>
            </c:extLst>
          </c:dPt>
          <c:dPt>
            <c:idx val="1"/>
            <c:invertIfNegative val="0"/>
            <c:bubble3D val="0"/>
            <c:spPr>
              <a:solidFill>
                <a:srgbClr val="C00000"/>
              </a:solidFill>
            </c:spPr>
            <c:extLst>
              <c:ext xmlns:c16="http://schemas.microsoft.com/office/drawing/2014/chart" uri="{C3380CC4-5D6E-409C-BE32-E72D297353CC}">
                <c16:uniqueId val="{00000001-0DAC-4DB8-9F22-A72742C2C4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AC-4DB8-9F22-A72742C2C4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AC-4DB8-9F22-A72742C2C4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0.75</c:v>
                </c:pt>
                <c:pt idx="1">
                  <c:v>0.8</c:v>
                </c:pt>
                <c:pt idx="2">
                  <c:v>0.85</c:v>
                </c:pt>
                <c:pt idx="3">
                  <c:v>0.9</c:v>
                </c:pt>
              </c:numCache>
            </c:numRef>
          </c:val>
          <c:extLst>
            <c:ext xmlns:c16="http://schemas.microsoft.com/office/drawing/2014/chart" uri="{C3380CC4-5D6E-409C-BE32-E72D297353CC}">
              <c16:uniqueId val="{00000004-0DAC-4DB8-9F22-A72742C2C47B}"/>
            </c:ext>
          </c:extLst>
        </c:ser>
        <c:dLbls>
          <c:showLegendKey val="0"/>
          <c:showVal val="0"/>
          <c:showCatName val="0"/>
          <c:showSerName val="0"/>
          <c:showPercent val="0"/>
          <c:showBubbleSize val="0"/>
        </c:dLbls>
        <c:gapWidth val="150"/>
        <c:shape val="box"/>
        <c:axId val="1681449712"/>
        <c:axId val="1681283808"/>
        <c:axId val="0"/>
      </c:bar3DChart>
      <c:catAx>
        <c:axId val="168144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81283808"/>
        <c:crosses val="autoZero"/>
        <c:auto val="1"/>
        <c:lblAlgn val="ctr"/>
        <c:lblOffset val="100"/>
        <c:noMultiLvlLbl val="0"/>
      </c:catAx>
      <c:valAx>
        <c:axId val="1681283808"/>
        <c:scaling>
          <c:orientation val="minMax"/>
        </c:scaling>
        <c:delete val="1"/>
        <c:axPos val="l"/>
        <c:numFmt formatCode="0%" sourceLinked="1"/>
        <c:majorTickMark val="out"/>
        <c:minorTickMark val="none"/>
        <c:tickLblPos val="nextTo"/>
        <c:crossAx val="1681449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DA-4E8C-BB6E-80694766BDB6}"/>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DA-4E8C-BB6E-80694766BD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DA-4E8C-BB6E-80694766B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0.75</c:v>
                </c:pt>
                <c:pt idx="1">
                  <c:v>0.8</c:v>
                </c:pt>
                <c:pt idx="2">
                  <c:v>0.85</c:v>
                </c:pt>
                <c:pt idx="3">
                  <c:v>0.9</c:v>
                </c:pt>
              </c:numCache>
            </c:numRef>
          </c:val>
          <c:smooth val="0"/>
          <c:extLst>
            <c:ext xmlns:c16="http://schemas.microsoft.com/office/drawing/2014/chart" uri="{C3380CC4-5D6E-409C-BE32-E72D297353CC}">
              <c16:uniqueId val="{00000003-84DA-4E8C-BB6E-80694766BDB6}"/>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DA-4E8C-BB6E-80694766B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0.75</c:v>
                </c:pt>
                <c:pt idx="1">
                  <c:v>0.8</c:v>
                </c:pt>
                <c:pt idx="2">
                  <c:v>0.85</c:v>
                </c:pt>
                <c:pt idx="3">
                  <c:v>0.9</c:v>
                </c:pt>
              </c:numCache>
            </c:numRef>
          </c:val>
          <c:smooth val="0"/>
          <c:extLst>
            <c:ext xmlns:c16="http://schemas.microsoft.com/office/drawing/2014/chart" uri="{C3380CC4-5D6E-409C-BE32-E72D297353CC}">
              <c16:uniqueId val="{00000005-84DA-4E8C-BB6E-80694766BDB6}"/>
            </c:ext>
          </c:extLst>
        </c:ser>
        <c:ser>
          <c:idx val="1"/>
          <c:order val="2"/>
          <c:tx>
            <c:strRef>
              <c:f>Directiva!$M$2</c:f>
              <c:strCache>
                <c:ptCount val="1"/>
                <c:pt idx="0">
                  <c:v>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4DA-4E8C-BB6E-80694766BDB6}"/>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4DA-4E8C-BB6E-80694766BDB6}"/>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4DA-4E8C-BB6E-80694766BDB6}"/>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4DA-4E8C-BB6E-80694766B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0.8</c:v>
                </c:pt>
                <c:pt idx="1">
                  <c:v>0.8</c:v>
                </c:pt>
                <c:pt idx="2">
                  <c:v>0.9</c:v>
                </c:pt>
                <c:pt idx="3">
                  <c:v>0.9</c:v>
                </c:pt>
              </c:numCache>
            </c:numRef>
          </c:val>
          <c:smooth val="0"/>
          <c:extLst>
            <c:ext xmlns:c16="http://schemas.microsoft.com/office/drawing/2014/chart" uri="{C3380CC4-5D6E-409C-BE32-E72D297353CC}">
              <c16:uniqueId val="{0000000A-84DA-4E8C-BB6E-80694766BDB6}"/>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4DA-4E8C-BB6E-80694766BDB6}"/>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4DA-4E8C-BB6E-80694766BDB6}"/>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DA-4E8C-BB6E-80694766B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numCache>
            </c:numRef>
          </c:val>
          <c:smooth val="0"/>
          <c:extLst>
            <c:ext xmlns:c16="http://schemas.microsoft.com/office/drawing/2014/chart" uri="{C3380CC4-5D6E-409C-BE32-E72D297353CC}">
              <c16:uniqueId val="{0000000E-84DA-4E8C-BB6E-80694766BDB6}"/>
            </c:ext>
          </c:extLst>
        </c:ser>
        <c:dLbls>
          <c:showLegendKey val="0"/>
          <c:showVal val="0"/>
          <c:showCatName val="0"/>
          <c:showSerName val="0"/>
          <c:showPercent val="0"/>
          <c:showBubbleSize val="0"/>
        </c:dLbls>
        <c:smooth val="0"/>
        <c:axId val="1903037136"/>
        <c:axId val="1903525104"/>
      </c:lineChart>
      <c:catAx>
        <c:axId val="190303713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903525104"/>
        <c:crosses val="autoZero"/>
        <c:auto val="1"/>
        <c:lblAlgn val="ctr"/>
        <c:lblOffset val="100"/>
        <c:noMultiLvlLbl val="0"/>
      </c:catAx>
      <c:valAx>
        <c:axId val="1903525104"/>
        <c:scaling>
          <c:orientation val="minMax"/>
        </c:scaling>
        <c:delete val="1"/>
        <c:axPos val="l"/>
        <c:numFmt formatCode="0%" sourceLinked="1"/>
        <c:majorTickMark val="out"/>
        <c:minorTickMark val="none"/>
        <c:tickLblPos val="nextTo"/>
        <c:crossAx val="1903037136"/>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50-4488-845A-3C72EE3884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50-4488-845A-3C72EE3884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0.85</c:v>
                </c:pt>
                <c:pt idx="2">
                  <c:v>0.9</c:v>
                </c:pt>
                <c:pt idx="3">
                  <c:v>0.95</c:v>
                </c:pt>
              </c:numCache>
            </c:numRef>
          </c:val>
          <c:smooth val="0"/>
          <c:extLst>
            <c:ext xmlns:c16="http://schemas.microsoft.com/office/drawing/2014/chart" uri="{C3380CC4-5D6E-409C-BE32-E72D297353CC}">
              <c16:uniqueId val="{00000002-0A00-44A6-95A6-D6C3A158F59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350-4488-845A-3C72EE3884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50-4488-845A-3C72EE3884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50-4488-845A-3C72EE3884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50-4488-845A-3C72EE3884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0.85</c:v>
                </c:pt>
                <c:pt idx="2">
                  <c:v>0.9</c:v>
                </c:pt>
                <c:pt idx="3">
                  <c:v>0.95</c:v>
                </c:pt>
              </c:numCache>
            </c:numRef>
          </c:val>
          <c:smooth val="0"/>
          <c:extLst>
            <c:ext xmlns:c16="http://schemas.microsoft.com/office/drawing/2014/chart" uri="{C3380CC4-5D6E-409C-BE32-E72D297353CC}">
              <c16:uniqueId val="{00000007-0A00-44A6-95A6-D6C3A158F599}"/>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50-4488-845A-3C72EE3884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350-4488-845A-3C72EE3884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50-4488-845A-3C72EE3884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50-4488-845A-3C72EE3884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0.85</c:v>
                </c:pt>
                <c:pt idx="1">
                  <c:v>0.9</c:v>
                </c:pt>
                <c:pt idx="2">
                  <c:v>0.95</c:v>
                </c:pt>
                <c:pt idx="3">
                  <c:v>0.9</c:v>
                </c:pt>
              </c:numCache>
            </c:numRef>
          </c:val>
          <c:smooth val="0"/>
          <c:extLst>
            <c:ext xmlns:c16="http://schemas.microsoft.com/office/drawing/2014/chart" uri="{C3380CC4-5D6E-409C-BE32-E72D297353CC}">
              <c16:uniqueId val="{0000000C-0A00-44A6-95A6-D6C3A158F599}"/>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A00-44A6-95A6-D6C3A158F599}"/>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A00-44A6-95A6-D6C3A158F599}"/>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A00-44A6-95A6-D6C3A158F599}"/>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A00-44A6-95A6-D6C3A158F5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numCache>
            </c:numRef>
          </c:val>
          <c:smooth val="0"/>
          <c:extLst>
            <c:ext xmlns:c16="http://schemas.microsoft.com/office/drawing/2014/chart" uri="{C3380CC4-5D6E-409C-BE32-E72D297353CC}">
              <c16:uniqueId val="{00000011-0A00-44A6-95A6-D6C3A158F599}"/>
            </c:ext>
          </c:extLst>
        </c:ser>
        <c:dLbls>
          <c:showLegendKey val="0"/>
          <c:showVal val="0"/>
          <c:showCatName val="0"/>
          <c:showSerName val="0"/>
          <c:showPercent val="0"/>
          <c:showBubbleSize val="0"/>
        </c:dLbls>
        <c:smooth val="0"/>
        <c:axId val="1903526736"/>
        <c:axId val="1903518576"/>
      </c:lineChart>
      <c:catAx>
        <c:axId val="1903526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3518576"/>
        <c:crosses val="autoZero"/>
        <c:auto val="1"/>
        <c:lblAlgn val="ctr"/>
        <c:lblOffset val="100"/>
        <c:noMultiLvlLbl val="0"/>
      </c:catAx>
      <c:valAx>
        <c:axId val="1903518576"/>
        <c:scaling>
          <c:orientation val="minMax"/>
        </c:scaling>
        <c:delete val="1"/>
        <c:axPos val="l"/>
        <c:numFmt formatCode="0%" sourceLinked="1"/>
        <c:majorTickMark val="out"/>
        <c:minorTickMark val="none"/>
        <c:tickLblPos val="nextTo"/>
        <c:crossAx val="19035267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39-4460-BBBC-C57A275DAE6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39-4460-BBBC-C57A275DAE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0.6</c:v>
                </c:pt>
                <c:pt idx="1">
                  <c:v>0.65</c:v>
                </c:pt>
                <c:pt idx="2">
                  <c:v>0.7</c:v>
                </c:pt>
                <c:pt idx="3">
                  <c:v>0.75</c:v>
                </c:pt>
              </c:numCache>
            </c:numRef>
          </c:val>
          <c:smooth val="0"/>
          <c:extLst>
            <c:ext xmlns:c16="http://schemas.microsoft.com/office/drawing/2014/chart" uri="{C3380CC4-5D6E-409C-BE32-E72D297353CC}">
              <c16:uniqueId val="{00000002-6339-4460-BBBC-C57A275DAE68}"/>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39-4460-BBBC-C57A275DAE6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39-4460-BBBC-C57A275DAE6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39-4460-BBBC-C57A275DAE6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339-4460-BBBC-C57A275DAE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0.6</c:v>
                </c:pt>
                <c:pt idx="1">
                  <c:v>0.65</c:v>
                </c:pt>
                <c:pt idx="2">
                  <c:v>0.7</c:v>
                </c:pt>
                <c:pt idx="3">
                  <c:v>0.75</c:v>
                </c:pt>
              </c:numCache>
            </c:numRef>
          </c:val>
          <c:smooth val="0"/>
          <c:extLst>
            <c:ext xmlns:c16="http://schemas.microsoft.com/office/drawing/2014/chart" uri="{C3380CC4-5D6E-409C-BE32-E72D297353CC}">
              <c16:uniqueId val="{00000007-6339-4460-BBBC-C57A275DAE68}"/>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339-4460-BBBC-C57A275DAE6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339-4460-BBBC-C57A275DAE6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339-4460-BBBC-C57A275DAE6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339-4460-BBBC-C57A275DAE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0.85</c:v>
                </c:pt>
                <c:pt idx="1">
                  <c:v>0.9</c:v>
                </c:pt>
                <c:pt idx="2">
                  <c:v>0.95</c:v>
                </c:pt>
                <c:pt idx="3">
                  <c:v>0.95</c:v>
                </c:pt>
              </c:numCache>
            </c:numRef>
          </c:val>
          <c:smooth val="0"/>
          <c:extLst>
            <c:ext xmlns:c16="http://schemas.microsoft.com/office/drawing/2014/chart" uri="{C3380CC4-5D6E-409C-BE32-E72D297353CC}">
              <c16:uniqueId val="{0000000C-6339-4460-BBBC-C57A275DAE6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numCache>
            </c:numRef>
          </c:val>
          <c:smooth val="0"/>
          <c:extLst>
            <c:ext xmlns:c16="http://schemas.microsoft.com/office/drawing/2014/chart" uri="{C3380CC4-5D6E-409C-BE32-E72D297353CC}">
              <c16:uniqueId val="{0000000D-6339-4460-BBBC-C57A275DAE68}"/>
            </c:ext>
          </c:extLst>
        </c:ser>
        <c:dLbls>
          <c:showLegendKey val="0"/>
          <c:showVal val="0"/>
          <c:showCatName val="0"/>
          <c:showSerName val="0"/>
          <c:showPercent val="0"/>
          <c:showBubbleSize val="0"/>
        </c:dLbls>
        <c:smooth val="0"/>
        <c:axId val="1903528368"/>
        <c:axId val="1903531632"/>
      </c:lineChart>
      <c:catAx>
        <c:axId val="1903528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3531632"/>
        <c:crosses val="autoZero"/>
        <c:auto val="1"/>
        <c:lblAlgn val="ctr"/>
        <c:lblOffset val="100"/>
        <c:noMultiLvlLbl val="0"/>
      </c:catAx>
      <c:valAx>
        <c:axId val="1903531632"/>
        <c:scaling>
          <c:orientation val="minMax"/>
        </c:scaling>
        <c:delete val="1"/>
        <c:axPos val="l"/>
        <c:numFmt formatCode="0%" sourceLinked="1"/>
        <c:majorTickMark val="out"/>
        <c:minorTickMark val="none"/>
        <c:tickLblPos val="nextTo"/>
        <c:crossAx val="19035283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5C-4DCE-853D-E54F79A3F131}"/>
              </c:ext>
            </c:extLst>
          </c:dPt>
          <c:dPt>
            <c:idx val="1"/>
            <c:invertIfNegative val="0"/>
            <c:bubble3D val="0"/>
            <c:spPr>
              <a:solidFill>
                <a:srgbClr val="C00000"/>
              </a:solidFill>
            </c:spPr>
            <c:extLst>
              <c:ext xmlns:c16="http://schemas.microsoft.com/office/drawing/2014/chart" uri="{C3380CC4-5D6E-409C-BE32-E72D297353CC}">
                <c16:uniqueId val="{00000001-B75C-4DCE-853D-E54F79A3F1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5C-4DCE-853D-E54F79A3F1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5C-4DCE-853D-E54F79A3F1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c:v>
                </c:pt>
                <c:pt idx="1">
                  <c:v>0.75</c:v>
                </c:pt>
                <c:pt idx="2">
                  <c:v>0.8</c:v>
                </c:pt>
                <c:pt idx="3">
                  <c:v>0.88</c:v>
                </c:pt>
              </c:numCache>
            </c:numRef>
          </c:val>
          <c:extLst>
            <c:ext xmlns:c16="http://schemas.microsoft.com/office/drawing/2014/chart" uri="{C3380CC4-5D6E-409C-BE32-E72D297353CC}">
              <c16:uniqueId val="{00000004-B75C-4DCE-853D-E54F79A3F131}"/>
            </c:ext>
          </c:extLst>
        </c:ser>
        <c:dLbls>
          <c:showLegendKey val="0"/>
          <c:showVal val="0"/>
          <c:showCatName val="0"/>
          <c:showSerName val="0"/>
          <c:showPercent val="0"/>
          <c:showBubbleSize val="0"/>
        </c:dLbls>
        <c:gapWidth val="150"/>
        <c:shape val="box"/>
        <c:axId val="1903527280"/>
        <c:axId val="1903529456"/>
        <c:axId val="0"/>
      </c:bar3DChart>
      <c:catAx>
        <c:axId val="190352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529456"/>
        <c:crosses val="autoZero"/>
        <c:auto val="1"/>
        <c:lblAlgn val="ctr"/>
        <c:lblOffset val="100"/>
        <c:noMultiLvlLbl val="0"/>
      </c:catAx>
      <c:valAx>
        <c:axId val="1903529456"/>
        <c:scaling>
          <c:orientation val="minMax"/>
        </c:scaling>
        <c:delete val="1"/>
        <c:axPos val="l"/>
        <c:numFmt formatCode="0%" sourceLinked="1"/>
        <c:majorTickMark val="out"/>
        <c:minorTickMark val="none"/>
        <c:tickLblPos val="nextTo"/>
        <c:crossAx val="1903527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3C-481F-9174-466CC79293F2}"/>
              </c:ext>
            </c:extLst>
          </c:dPt>
          <c:dPt>
            <c:idx val="1"/>
            <c:invertIfNegative val="0"/>
            <c:bubble3D val="0"/>
            <c:spPr>
              <a:solidFill>
                <a:srgbClr val="C00000"/>
              </a:solidFill>
            </c:spPr>
            <c:extLst>
              <c:ext xmlns:c16="http://schemas.microsoft.com/office/drawing/2014/chart" uri="{C3380CC4-5D6E-409C-BE32-E72D297353CC}">
                <c16:uniqueId val="{00000001-C33C-481F-9174-466CC79293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3C-481F-9174-466CC79293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3C-481F-9174-466CC79293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c:v>
                </c:pt>
                <c:pt idx="1">
                  <c:v>0.75</c:v>
                </c:pt>
                <c:pt idx="2">
                  <c:v>0.8</c:v>
                </c:pt>
                <c:pt idx="3">
                  <c:v>0.88</c:v>
                </c:pt>
              </c:numCache>
            </c:numRef>
          </c:val>
          <c:extLst>
            <c:ext xmlns:c16="http://schemas.microsoft.com/office/drawing/2014/chart" uri="{C3380CC4-5D6E-409C-BE32-E72D297353CC}">
              <c16:uniqueId val="{00000004-C33C-481F-9174-466CC79293F2}"/>
            </c:ext>
          </c:extLst>
        </c:ser>
        <c:dLbls>
          <c:showLegendKey val="0"/>
          <c:showVal val="0"/>
          <c:showCatName val="0"/>
          <c:showSerName val="0"/>
          <c:showPercent val="0"/>
          <c:showBubbleSize val="0"/>
        </c:dLbls>
        <c:gapWidth val="150"/>
        <c:shape val="box"/>
        <c:axId val="1903530544"/>
        <c:axId val="1903517488"/>
        <c:axId val="0"/>
      </c:bar3DChart>
      <c:catAx>
        <c:axId val="1903530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517488"/>
        <c:crosses val="autoZero"/>
        <c:auto val="1"/>
        <c:lblAlgn val="ctr"/>
        <c:lblOffset val="100"/>
        <c:noMultiLvlLbl val="0"/>
      </c:catAx>
      <c:valAx>
        <c:axId val="1903517488"/>
        <c:scaling>
          <c:orientation val="minMax"/>
        </c:scaling>
        <c:delete val="1"/>
        <c:axPos val="l"/>
        <c:numFmt formatCode="0%" sourceLinked="1"/>
        <c:majorTickMark val="out"/>
        <c:minorTickMark val="none"/>
        <c:tickLblPos val="nextTo"/>
        <c:crossAx val="1903530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52-45C5-A67E-8A310D11A004}"/>
              </c:ext>
            </c:extLst>
          </c:dPt>
          <c:dPt>
            <c:idx val="1"/>
            <c:invertIfNegative val="0"/>
            <c:bubble3D val="0"/>
            <c:spPr>
              <a:solidFill>
                <a:srgbClr val="C00000"/>
              </a:solidFill>
            </c:spPr>
            <c:extLst>
              <c:ext xmlns:c16="http://schemas.microsoft.com/office/drawing/2014/chart" uri="{C3380CC4-5D6E-409C-BE32-E72D297353CC}">
                <c16:uniqueId val="{00000001-6C52-45C5-A67E-8A310D11A0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52-45C5-A67E-8A310D11A0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52-45C5-A67E-8A310D11A0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0.85</c:v>
                </c:pt>
                <c:pt idx="1">
                  <c:v>0.9</c:v>
                </c:pt>
                <c:pt idx="2">
                  <c:v>0.95</c:v>
                </c:pt>
                <c:pt idx="3">
                  <c:v>0.95</c:v>
                </c:pt>
              </c:numCache>
            </c:numRef>
          </c:val>
          <c:extLst>
            <c:ext xmlns:c16="http://schemas.microsoft.com/office/drawing/2014/chart" uri="{C3380CC4-5D6E-409C-BE32-E72D297353CC}">
              <c16:uniqueId val="{00000004-6C52-45C5-A67E-8A310D11A004}"/>
            </c:ext>
          </c:extLst>
        </c:ser>
        <c:dLbls>
          <c:showLegendKey val="0"/>
          <c:showVal val="0"/>
          <c:showCatName val="0"/>
          <c:showSerName val="0"/>
          <c:showPercent val="0"/>
          <c:showBubbleSize val="0"/>
        </c:dLbls>
        <c:gapWidth val="150"/>
        <c:shape val="box"/>
        <c:axId val="1903518032"/>
        <c:axId val="1903519664"/>
        <c:axId val="0"/>
      </c:bar3DChart>
      <c:catAx>
        <c:axId val="190351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519664"/>
        <c:crosses val="autoZero"/>
        <c:auto val="1"/>
        <c:lblAlgn val="ctr"/>
        <c:lblOffset val="100"/>
        <c:noMultiLvlLbl val="0"/>
      </c:catAx>
      <c:valAx>
        <c:axId val="1903519664"/>
        <c:scaling>
          <c:orientation val="minMax"/>
        </c:scaling>
        <c:delete val="1"/>
        <c:axPos val="l"/>
        <c:numFmt formatCode="0%" sourceLinked="1"/>
        <c:majorTickMark val="out"/>
        <c:minorTickMark val="none"/>
        <c:tickLblPos val="nextTo"/>
        <c:crossAx val="1903518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4A1-40EC-97ED-5A85CE4DC4E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A1-40EC-97ED-5A85CE4DC4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c:v>
                </c:pt>
                <c:pt idx="1">
                  <c:v>0.75</c:v>
                </c:pt>
                <c:pt idx="2">
                  <c:v>0.8</c:v>
                </c:pt>
                <c:pt idx="3">
                  <c:v>0.88</c:v>
                </c:pt>
              </c:numCache>
            </c:numRef>
          </c:val>
          <c:smooth val="0"/>
          <c:extLst>
            <c:ext xmlns:c16="http://schemas.microsoft.com/office/drawing/2014/chart" uri="{C3380CC4-5D6E-409C-BE32-E72D297353CC}">
              <c16:uniqueId val="{00000002-34A1-40EC-97ED-5A85CE4DC4E4}"/>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4A1-40EC-97ED-5A85CE4DC4E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A1-40EC-97ED-5A85CE4DC4E4}"/>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4A1-40EC-97ED-5A85CE4DC4E4}"/>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4A1-40EC-97ED-5A85CE4DC4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c:v>
                </c:pt>
                <c:pt idx="1">
                  <c:v>0.75</c:v>
                </c:pt>
                <c:pt idx="2">
                  <c:v>0.8</c:v>
                </c:pt>
                <c:pt idx="3">
                  <c:v>0.88</c:v>
                </c:pt>
              </c:numCache>
            </c:numRef>
          </c:val>
          <c:smooth val="0"/>
          <c:extLst>
            <c:ext xmlns:c16="http://schemas.microsoft.com/office/drawing/2014/chart" uri="{C3380CC4-5D6E-409C-BE32-E72D297353CC}">
              <c16:uniqueId val="{00000007-34A1-40EC-97ED-5A85CE4DC4E4}"/>
            </c:ext>
          </c:extLst>
        </c:ser>
        <c:ser>
          <c:idx val="1"/>
          <c:order val="2"/>
          <c:tx>
            <c:strRef>
              <c:f>Directiva!$M$2</c:f>
              <c:strCache>
                <c:ptCount val="1"/>
                <c:pt idx="0">
                  <c:v>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4A1-40EC-97ED-5A85CE4DC4E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4A1-40EC-97ED-5A85CE4DC4E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4A1-40EC-97ED-5A85CE4DC4E4}"/>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4A1-40EC-97ED-5A85CE4DC4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0.85</c:v>
                </c:pt>
                <c:pt idx="1">
                  <c:v>0.9</c:v>
                </c:pt>
                <c:pt idx="2">
                  <c:v>0.95</c:v>
                </c:pt>
                <c:pt idx="3">
                  <c:v>0.95</c:v>
                </c:pt>
              </c:numCache>
            </c:numRef>
          </c:val>
          <c:smooth val="0"/>
          <c:extLst>
            <c:ext xmlns:c16="http://schemas.microsoft.com/office/drawing/2014/chart" uri="{C3380CC4-5D6E-409C-BE32-E72D297353CC}">
              <c16:uniqueId val="{0000000C-34A1-40EC-97ED-5A85CE4DC4E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numCache>
            </c:numRef>
          </c:val>
          <c:smooth val="0"/>
          <c:extLst>
            <c:ext xmlns:c16="http://schemas.microsoft.com/office/drawing/2014/chart" uri="{C3380CC4-5D6E-409C-BE32-E72D297353CC}">
              <c16:uniqueId val="{0000000D-34A1-40EC-97ED-5A85CE4DC4E4}"/>
            </c:ext>
          </c:extLst>
        </c:ser>
        <c:dLbls>
          <c:showLegendKey val="0"/>
          <c:showVal val="0"/>
          <c:showCatName val="0"/>
          <c:showSerName val="0"/>
          <c:showPercent val="0"/>
          <c:showBubbleSize val="0"/>
        </c:dLbls>
        <c:smooth val="0"/>
        <c:axId val="1903520752"/>
        <c:axId val="1903521840"/>
      </c:lineChart>
      <c:catAx>
        <c:axId val="1903520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3521840"/>
        <c:crosses val="autoZero"/>
        <c:auto val="1"/>
        <c:lblAlgn val="ctr"/>
        <c:lblOffset val="100"/>
        <c:noMultiLvlLbl val="0"/>
      </c:catAx>
      <c:valAx>
        <c:axId val="1903521840"/>
        <c:scaling>
          <c:orientation val="minMax"/>
        </c:scaling>
        <c:delete val="1"/>
        <c:axPos val="l"/>
        <c:numFmt formatCode="0%" sourceLinked="1"/>
        <c:majorTickMark val="out"/>
        <c:minorTickMark val="none"/>
        <c:tickLblPos val="nextTo"/>
        <c:crossAx val="1903520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E0-43C8-83A0-C270D38EE763}"/>
              </c:ext>
            </c:extLst>
          </c:dPt>
          <c:dPt>
            <c:idx val="1"/>
            <c:invertIfNegative val="0"/>
            <c:bubble3D val="0"/>
            <c:spPr>
              <a:solidFill>
                <a:srgbClr val="C00000"/>
              </a:solidFill>
            </c:spPr>
            <c:extLst>
              <c:ext xmlns:c16="http://schemas.microsoft.com/office/drawing/2014/chart" uri="{C3380CC4-5D6E-409C-BE32-E72D297353CC}">
                <c16:uniqueId val="{00000001-06E0-43C8-83A0-C270D38EE7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E0-43C8-83A0-C270D38EE7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E0-43C8-83A0-C270D38EE7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0.8</c:v>
                </c:pt>
                <c:pt idx="1">
                  <c:v>0.85</c:v>
                </c:pt>
                <c:pt idx="2">
                  <c:v>0.91</c:v>
                </c:pt>
                <c:pt idx="3">
                  <c:v>0.95</c:v>
                </c:pt>
              </c:numCache>
            </c:numRef>
          </c:val>
          <c:extLst>
            <c:ext xmlns:c16="http://schemas.microsoft.com/office/drawing/2014/chart" uri="{C3380CC4-5D6E-409C-BE32-E72D297353CC}">
              <c16:uniqueId val="{00000004-06E0-43C8-83A0-C270D38EE763}"/>
            </c:ext>
          </c:extLst>
        </c:ser>
        <c:dLbls>
          <c:showLegendKey val="0"/>
          <c:showVal val="0"/>
          <c:showCatName val="0"/>
          <c:showSerName val="0"/>
          <c:showPercent val="0"/>
          <c:showBubbleSize val="0"/>
        </c:dLbls>
        <c:gapWidth val="150"/>
        <c:shape val="box"/>
        <c:axId val="1903524016"/>
        <c:axId val="1903522928"/>
        <c:axId val="0"/>
      </c:bar3DChart>
      <c:catAx>
        <c:axId val="1903524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522928"/>
        <c:crosses val="autoZero"/>
        <c:auto val="1"/>
        <c:lblAlgn val="ctr"/>
        <c:lblOffset val="100"/>
        <c:noMultiLvlLbl val="0"/>
      </c:catAx>
      <c:valAx>
        <c:axId val="1903522928"/>
        <c:scaling>
          <c:orientation val="minMax"/>
        </c:scaling>
        <c:delete val="1"/>
        <c:axPos val="l"/>
        <c:numFmt formatCode="0%" sourceLinked="1"/>
        <c:majorTickMark val="out"/>
        <c:minorTickMark val="none"/>
        <c:tickLblPos val="nextTo"/>
        <c:crossAx val="1903524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111-4EA9-A049-7EC72A24955F}"/>
              </c:ext>
            </c:extLst>
          </c:dPt>
          <c:dPt>
            <c:idx val="1"/>
            <c:invertIfNegative val="0"/>
            <c:bubble3D val="0"/>
            <c:spPr>
              <a:solidFill>
                <a:srgbClr val="C00000"/>
              </a:solidFill>
            </c:spPr>
            <c:extLst>
              <c:ext xmlns:c16="http://schemas.microsoft.com/office/drawing/2014/chart" uri="{C3380CC4-5D6E-409C-BE32-E72D297353CC}">
                <c16:uniqueId val="{00000001-8111-4EA9-A049-7EC72A249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11-4EA9-A049-7EC72A249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11-4EA9-A049-7EC72A249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0.8</c:v>
                </c:pt>
                <c:pt idx="1">
                  <c:v>0.85</c:v>
                </c:pt>
                <c:pt idx="2">
                  <c:v>0.91</c:v>
                </c:pt>
                <c:pt idx="3">
                  <c:v>0.95</c:v>
                </c:pt>
              </c:numCache>
            </c:numRef>
          </c:val>
          <c:extLst>
            <c:ext xmlns:c16="http://schemas.microsoft.com/office/drawing/2014/chart" uri="{C3380CC4-5D6E-409C-BE32-E72D297353CC}">
              <c16:uniqueId val="{00000004-8111-4EA9-A049-7EC72A24955F}"/>
            </c:ext>
          </c:extLst>
        </c:ser>
        <c:dLbls>
          <c:showLegendKey val="0"/>
          <c:showVal val="0"/>
          <c:showCatName val="0"/>
          <c:showSerName val="0"/>
          <c:showPercent val="0"/>
          <c:showBubbleSize val="0"/>
        </c:dLbls>
        <c:gapWidth val="150"/>
        <c:shape val="box"/>
        <c:axId val="1904549792"/>
        <c:axId val="1904560128"/>
        <c:axId val="0"/>
      </c:bar3DChart>
      <c:catAx>
        <c:axId val="190454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560128"/>
        <c:crosses val="autoZero"/>
        <c:auto val="1"/>
        <c:lblAlgn val="ctr"/>
        <c:lblOffset val="100"/>
        <c:noMultiLvlLbl val="0"/>
      </c:catAx>
      <c:valAx>
        <c:axId val="1904560128"/>
        <c:scaling>
          <c:orientation val="minMax"/>
        </c:scaling>
        <c:delete val="1"/>
        <c:axPos val="l"/>
        <c:numFmt formatCode="0%" sourceLinked="1"/>
        <c:majorTickMark val="out"/>
        <c:minorTickMark val="none"/>
        <c:tickLblPos val="nextTo"/>
        <c:crossAx val="1904549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67-44BF-8734-D228CE6ED079}"/>
              </c:ext>
            </c:extLst>
          </c:dPt>
          <c:dPt>
            <c:idx val="1"/>
            <c:invertIfNegative val="0"/>
            <c:bubble3D val="0"/>
            <c:spPr>
              <a:solidFill>
                <a:srgbClr val="C00000"/>
              </a:solidFill>
            </c:spPr>
            <c:extLst>
              <c:ext xmlns:c16="http://schemas.microsoft.com/office/drawing/2014/chart" uri="{C3380CC4-5D6E-409C-BE32-E72D297353CC}">
                <c16:uniqueId val="{00000001-5467-44BF-8734-D228CE6ED0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67-44BF-8734-D228CE6ED0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67-44BF-8734-D228CE6ED0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0.8</c:v>
                </c:pt>
                <c:pt idx="1">
                  <c:v>0.85</c:v>
                </c:pt>
                <c:pt idx="2">
                  <c:v>0.9</c:v>
                </c:pt>
                <c:pt idx="3">
                  <c:v>0.95</c:v>
                </c:pt>
              </c:numCache>
            </c:numRef>
          </c:val>
          <c:extLst>
            <c:ext xmlns:c16="http://schemas.microsoft.com/office/drawing/2014/chart" uri="{C3380CC4-5D6E-409C-BE32-E72D297353CC}">
              <c16:uniqueId val="{00000004-5467-44BF-8734-D228CE6ED079}"/>
            </c:ext>
          </c:extLst>
        </c:ser>
        <c:dLbls>
          <c:showLegendKey val="0"/>
          <c:showVal val="0"/>
          <c:showCatName val="0"/>
          <c:showSerName val="0"/>
          <c:showPercent val="0"/>
          <c:showBubbleSize val="0"/>
        </c:dLbls>
        <c:gapWidth val="150"/>
        <c:shape val="box"/>
        <c:axId val="1904548704"/>
        <c:axId val="1904559584"/>
        <c:axId val="0"/>
      </c:bar3DChart>
      <c:catAx>
        <c:axId val="190454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559584"/>
        <c:crosses val="autoZero"/>
        <c:auto val="1"/>
        <c:lblAlgn val="ctr"/>
        <c:lblOffset val="100"/>
        <c:noMultiLvlLbl val="0"/>
      </c:catAx>
      <c:valAx>
        <c:axId val="1904559584"/>
        <c:scaling>
          <c:orientation val="minMax"/>
        </c:scaling>
        <c:delete val="1"/>
        <c:axPos val="l"/>
        <c:numFmt formatCode="0%" sourceLinked="1"/>
        <c:majorTickMark val="out"/>
        <c:minorTickMark val="none"/>
        <c:tickLblPos val="nextTo"/>
        <c:crossAx val="1904548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EB-4674-A9D4-DD0E4D15F439}"/>
              </c:ext>
            </c:extLst>
          </c:dPt>
          <c:dPt>
            <c:idx val="1"/>
            <c:invertIfNegative val="0"/>
            <c:bubble3D val="0"/>
            <c:spPr>
              <a:solidFill>
                <a:srgbClr val="C00000"/>
              </a:solidFill>
            </c:spPr>
            <c:extLst>
              <c:ext xmlns:c16="http://schemas.microsoft.com/office/drawing/2014/chart" uri="{C3380CC4-5D6E-409C-BE32-E72D297353CC}">
                <c16:uniqueId val="{00000001-E5EB-4674-A9D4-DD0E4D15F4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EB-4674-A9D4-DD0E4D15F4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EB-4674-A9D4-DD0E4D15F4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0.75</c:v>
                </c:pt>
                <c:pt idx="1">
                  <c:v>0.8</c:v>
                </c:pt>
                <c:pt idx="2">
                  <c:v>0.85</c:v>
                </c:pt>
                <c:pt idx="3">
                  <c:v>0.9</c:v>
                </c:pt>
              </c:numCache>
            </c:numRef>
          </c:val>
          <c:extLst>
            <c:ext xmlns:c16="http://schemas.microsoft.com/office/drawing/2014/chart" uri="{C3380CC4-5D6E-409C-BE32-E72D297353CC}">
              <c16:uniqueId val="{00000004-E5EB-4674-A9D4-DD0E4D15F439}"/>
            </c:ext>
          </c:extLst>
        </c:ser>
        <c:dLbls>
          <c:showLegendKey val="0"/>
          <c:showVal val="0"/>
          <c:showCatName val="0"/>
          <c:showSerName val="0"/>
          <c:showPercent val="0"/>
          <c:showBubbleSize val="0"/>
        </c:dLbls>
        <c:gapWidth val="150"/>
        <c:shape val="box"/>
        <c:axId val="1681276736"/>
        <c:axId val="1681277824"/>
        <c:axId val="0"/>
      </c:bar3DChart>
      <c:catAx>
        <c:axId val="1681276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81277824"/>
        <c:crosses val="autoZero"/>
        <c:auto val="1"/>
        <c:lblAlgn val="ctr"/>
        <c:lblOffset val="100"/>
        <c:noMultiLvlLbl val="0"/>
      </c:catAx>
      <c:valAx>
        <c:axId val="1681277824"/>
        <c:scaling>
          <c:orientation val="minMax"/>
        </c:scaling>
        <c:delete val="1"/>
        <c:axPos val="l"/>
        <c:numFmt formatCode="0%" sourceLinked="1"/>
        <c:majorTickMark val="out"/>
        <c:minorTickMark val="none"/>
        <c:tickLblPos val="nextTo"/>
        <c:crossAx val="1681276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62C-43FD-BBE9-764D160802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62C-43FD-BBE9-764D160802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0.8</c:v>
                </c:pt>
                <c:pt idx="1">
                  <c:v>0.85</c:v>
                </c:pt>
                <c:pt idx="2">
                  <c:v>0.91</c:v>
                </c:pt>
                <c:pt idx="3">
                  <c:v>0.95</c:v>
                </c:pt>
              </c:numCache>
            </c:numRef>
          </c:val>
          <c:smooth val="0"/>
          <c:extLst>
            <c:ext xmlns:c16="http://schemas.microsoft.com/office/drawing/2014/chart" uri="{C3380CC4-5D6E-409C-BE32-E72D297353CC}">
              <c16:uniqueId val="{00000002-7305-473C-9B97-5CD4A346B39B}"/>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62C-43FD-BBE9-764D160802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62C-43FD-BBE9-764D160802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62C-43FD-BBE9-764D160802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62C-43FD-BBE9-764D160802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0.8</c:v>
                </c:pt>
                <c:pt idx="1">
                  <c:v>0.85</c:v>
                </c:pt>
                <c:pt idx="2">
                  <c:v>0.91</c:v>
                </c:pt>
                <c:pt idx="3">
                  <c:v>0.95</c:v>
                </c:pt>
              </c:numCache>
            </c:numRef>
          </c:val>
          <c:smooth val="0"/>
          <c:extLst>
            <c:ext xmlns:c16="http://schemas.microsoft.com/office/drawing/2014/chart" uri="{C3380CC4-5D6E-409C-BE32-E72D297353CC}">
              <c16:uniqueId val="{00000007-7305-473C-9B97-5CD4A346B39B}"/>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62C-43FD-BBE9-764D160802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62C-43FD-BBE9-764D160802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62C-43FD-BBE9-764D160802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62C-43FD-BBE9-764D160802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0.8</c:v>
                </c:pt>
                <c:pt idx="1">
                  <c:v>0.85</c:v>
                </c:pt>
                <c:pt idx="2">
                  <c:v>0.9</c:v>
                </c:pt>
                <c:pt idx="3">
                  <c:v>0.95</c:v>
                </c:pt>
              </c:numCache>
            </c:numRef>
          </c:val>
          <c:smooth val="0"/>
          <c:extLst>
            <c:ext xmlns:c16="http://schemas.microsoft.com/office/drawing/2014/chart" uri="{C3380CC4-5D6E-409C-BE32-E72D297353CC}">
              <c16:uniqueId val="{0000000C-7305-473C-9B97-5CD4A346B39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numCache>
            </c:numRef>
          </c:val>
          <c:smooth val="0"/>
          <c:extLst>
            <c:ext xmlns:c16="http://schemas.microsoft.com/office/drawing/2014/chart" uri="{C3380CC4-5D6E-409C-BE32-E72D297353CC}">
              <c16:uniqueId val="{0000000D-7305-473C-9B97-5CD4A346B39B}"/>
            </c:ext>
          </c:extLst>
        </c:ser>
        <c:dLbls>
          <c:showLegendKey val="0"/>
          <c:showVal val="0"/>
          <c:showCatName val="0"/>
          <c:showSerName val="0"/>
          <c:showPercent val="0"/>
          <c:showBubbleSize val="0"/>
        </c:dLbls>
        <c:smooth val="0"/>
        <c:axId val="1904557952"/>
        <c:axId val="1904554144"/>
      </c:lineChart>
      <c:catAx>
        <c:axId val="1904557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4554144"/>
        <c:crosses val="autoZero"/>
        <c:auto val="1"/>
        <c:lblAlgn val="ctr"/>
        <c:lblOffset val="100"/>
        <c:noMultiLvlLbl val="0"/>
      </c:catAx>
      <c:valAx>
        <c:axId val="1904554144"/>
        <c:scaling>
          <c:orientation val="minMax"/>
        </c:scaling>
        <c:delete val="1"/>
        <c:axPos val="l"/>
        <c:numFmt formatCode="0%" sourceLinked="1"/>
        <c:majorTickMark val="out"/>
        <c:minorTickMark val="none"/>
        <c:tickLblPos val="nextTo"/>
        <c:crossAx val="1904557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42-4558-9D3F-7DE49FD7CE9D}"/>
              </c:ext>
            </c:extLst>
          </c:dPt>
          <c:dPt>
            <c:idx val="1"/>
            <c:invertIfNegative val="0"/>
            <c:bubble3D val="0"/>
            <c:spPr>
              <a:solidFill>
                <a:srgbClr val="C00000"/>
              </a:solidFill>
            </c:spPr>
            <c:extLst>
              <c:ext xmlns:c16="http://schemas.microsoft.com/office/drawing/2014/chart" uri="{C3380CC4-5D6E-409C-BE32-E72D297353CC}">
                <c16:uniqueId val="{00000001-A942-4558-9D3F-7DE49FD7CE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42-4558-9D3F-7DE49FD7CE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42-4558-9D3F-7DE49FD7CE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0.8</c:v>
                </c:pt>
                <c:pt idx="1">
                  <c:v>0.85</c:v>
                </c:pt>
                <c:pt idx="2">
                  <c:v>0.9</c:v>
                </c:pt>
                <c:pt idx="3">
                  <c:v>0.95</c:v>
                </c:pt>
              </c:numCache>
            </c:numRef>
          </c:val>
          <c:extLst>
            <c:ext xmlns:c16="http://schemas.microsoft.com/office/drawing/2014/chart" uri="{C3380CC4-5D6E-409C-BE32-E72D297353CC}">
              <c16:uniqueId val="{00000004-A942-4558-9D3F-7DE49FD7CE9D}"/>
            </c:ext>
          </c:extLst>
        </c:ser>
        <c:dLbls>
          <c:showLegendKey val="0"/>
          <c:showVal val="0"/>
          <c:showCatName val="0"/>
          <c:showSerName val="0"/>
          <c:showPercent val="0"/>
          <c:showBubbleSize val="0"/>
        </c:dLbls>
        <c:gapWidth val="150"/>
        <c:shape val="box"/>
        <c:axId val="1904551424"/>
        <c:axId val="1904556320"/>
        <c:axId val="0"/>
      </c:bar3DChart>
      <c:catAx>
        <c:axId val="190455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556320"/>
        <c:crosses val="autoZero"/>
        <c:auto val="1"/>
        <c:lblAlgn val="ctr"/>
        <c:lblOffset val="100"/>
        <c:noMultiLvlLbl val="0"/>
      </c:catAx>
      <c:valAx>
        <c:axId val="1904556320"/>
        <c:scaling>
          <c:orientation val="minMax"/>
        </c:scaling>
        <c:delete val="1"/>
        <c:axPos val="l"/>
        <c:numFmt formatCode="0%" sourceLinked="1"/>
        <c:majorTickMark val="out"/>
        <c:minorTickMark val="none"/>
        <c:tickLblPos val="nextTo"/>
        <c:crossAx val="190455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F7-47BF-9A43-6B4FA047F4FD}"/>
              </c:ext>
            </c:extLst>
          </c:dPt>
          <c:dPt>
            <c:idx val="1"/>
            <c:invertIfNegative val="0"/>
            <c:bubble3D val="0"/>
            <c:spPr>
              <a:solidFill>
                <a:srgbClr val="C00000"/>
              </a:solidFill>
            </c:spPr>
            <c:extLst>
              <c:ext xmlns:c16="http://schemas.microsoft.com/office/drawing/2014/chart" uri="{C3380CC4-5D6E-409C-BE32-E72D297353CC}">
                <c16:uniqueId val="{00000001-A0F7-47BF-9A43-6B4FA047F4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7-47BF-9A43-6B4FA047F4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7-47BF-9A43-6B4FA047F4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0.8</c:v>
                </c:pt>
                <c:pt idx="1">
                  <c:v>0.85</c:v>
                </c:pt>
                <c:pt idx="2">
                  <c:v>0.9</c:v>
                </c:pt>
                <c:pt idx="3">
                  <c:v>0.95</c:v>
                </c:pt>
              </c:numCache>
            </c:numRef>
          </c:val>
          <c:extLst>
            <c:ext xmlns:c16="http://schemas.microsoft.com/office/drawing/2014/chart" uri="{C3380CC4-5D6E-409C-BE32-E72D297353CC}">
              <c16:uniqueId val="{00000004-A0F7-47BF-9A43-6B4FA047F4FD}"/>
            </c:ext>
          </c:extLst>
        </c:ser>
        <c:dLbls>
          <c:showLegendKey val="0"/>
          <c:showVal val="0"/>
          <c:showCatName val="0"/>
          <c:showSerName val="0"/>
          <c:showPercent val="0"/>
          <c:showBubbleSize val="0"/>
        </c:dLbls>
        <c:gapWidth val="150"/>
        <c:shape val="box"/>
        <c:axId val="1904547616"/>
        <c:axId val="1904553056"/>
        <c:axId val="0"/>
      </c:bar3DChart>
      <c:catAx>
        <c:axId val="1904547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553056"/>
        <c:crosses val="autoZero"/>
        <c:auto val="1"/>
        <c:lblAlgn val="ctr"/>
        <c:lblOffset val="100"/>
        <c:noMultiLvlLbl val="0"/>
      </c:catAx>
      <c:valAx>
        <c:axId val="1904553056"/>
        <c:scaling>
          <c:orientation val="minMax"/>
        </c:scaling>
        <c:delete val="1"/>
        <c:axPos val="l"/>
        <c:numFmt formatCode="0%" sourceLinked="1"/>
        <c:majorTickMark val="out"/>
        <c:minorTickMark val="none"/>
        <c:tickLblPos val="nextTo"/>
        <c:crossAx val="1904547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14-404E-9ECD-0D63E7D3959E}"/>
              </c:ext>
            </c:extLst>
          </c:dPt>
          <c:dPt>
            <c:idx val="1"/>
            <c:invertIfNegative val="0"/>
            <c:bubble3D val="0"/>
            <c:spPr>
              <a:solidFill>
                <a:srgbClr val="C00000"/>
              </a:solidFill>
            </c:spPr>
            <c:extLst>
              <c:ext xmlns:c16="http://schemas.microsoft.com/office/drawing/2014/chart" uri="{C3380CC4-5D6E-409C-BE32-E72D297353CC}">
                <c16:uniqueId val="{00000001-9714-404E-9ECD-0D63E7D395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14-404E-9ECD-0D63E7D395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14-404E-9ECD-0D63E7D395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0.8</c:v>
                </c:pt>
                <c:pt idx="1">
                  <c:v>0.85</c:v>
                </c:pt>
                <c:pt idx="2">
                  <c:v>0.8</c:v>
                </c:pt>
                <c:pt idx="3">
                  <c:v>0.85</c:v>
                </c:pt>
              </c:numCache>
            </c:numRef>
          </c:val>
          <c:extLst>
            <c:ext xmlns:c16="http://schemas.microsoft.com/office/drawing/2014/chart" uri="{C3380CC4-5D6E-409C-BE32-E72D297353CC}">
              <c16:uniqueId val="{00000004-9714-404E-9ECD-0D63E7D3959E}"/>
            </c:ext>
          </c:extLst>
        </c:ser>
        <c:dLbls>
          <c:showLegendKey val="0"/>
          <c:showVal val="0"/>
          <c:showCatName val="0"/>
          <c:showSerName val="0"/>
          <c:showPercent val="0"/>
          <c:showBubbleSize val="0"/>
        </c:dLbls>
        <c:gapWidth val="150"/>
        <c:shape val="box"/>
        <c:axId val="1904549248"/>
        <c:axId val="1904555232"/>
        <c:axId val="0"/>
      </c:bar3DChart>
      <c:catAx>
        <c:axId val="190454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555232"/>
        <c:crosses val="autoZero"/>
        <c:auto val="1"/>
        <c:lblAlgn val="ctr"/>
        <c:lblOffset val="100"/>
        <c:noMultiLvlLbl val="0"/>
      </c:catAx>
      <c:valAx>
        <c:axId val="1904555232"/>
        <c:scaling>
          <c:orientation val="minMax"/>
        </c:scaling>
        <c:delete val="1"/>
        <c:axPos val="l"/>
        <c:numFmt formatCode="0%" sourceLinked="1"/>
        <c:majorTickMark val="out"/>
        <c:minorTickMark val="none"/>
        <c:tickLblPos val="nextTo"/>
        <c:crossAx val="1904549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F7-4F7A-B019-342306C39E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F7-4F7A-B019-342306C39E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0.8</c:v>
                </c:pt>
                <c:pt idx="1">
                  <c:v>0.85</c:v>
                </c:pt>
                <c:pt idx="2">
                  <c:v>0.91</c:v>
                </c:pt>
                <c:pt idx="3">
                  <c:v>0.95</c:v>
                </c:pt>
              </c:numCache>
            </c:numRef>
          </c:val>
          <c:smooth val="0"/>
          <c:extLst>
            <c:ext xmlns:c16="http://schemas.microsoft.com/office/drawing/2014/chart" uri="{C3380CC4-5D6E-409C-BE32-E72D297353CC}">
              <c16:uniqueId val="{00000002-1A2E-40B4-9E90-0E4FE6FDF0B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4F7-4F7A-B019-342306C39E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F7-4F7A-B019-342306C39E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F7-4F7A-B019-342306C39E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F7-4F7A-B019-342306C39E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0.8</c:v>
                </c:pt>
                <c:pt idx="1">
                  <c:v>0.85</c:v>
                </c:pt>
                <c:pt idx="2">
                  <c:v>0.91</c:v>
                </c:pt>
                <c:pt idx="3">
                  <c:v>0.95</c:v>
                </c:pt>
              </c:numCache>
            </c:numRef>
          </c:val>
          <c:smooth val="0"/>
          <c:extLst>
            <c:ext xmlns:c16="http://schemas.microsoft.com/office/drawing/2014/chart" uri="{C3380CC4-5D6E-409C-BE32-E72D297353CC}">
              <c16:uniqueId val="{00000007-1A2E-40B4-9E90-0E4FE6FDF0BC}"/>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F7-4F7A-B019-342306C39E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4F7-4F7A-B019-342306C39E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F7-4F7A-B019-342306C39E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F7-4F7A-B019-342306C39E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0.8</c:v>
                </c:pt>
                <c:pt idx="1">
                  <c:v>0.85</c:v>
                </c:pt>
                <c:pt idx="2">
                  <c:v>0.9</c:v>
                </c:pt>
                <c:pt idx="3">
                  <c:v>0.95</c:v>
                </c:pt>
              </c:numCache>
            </c:numRef>
          </c:val>
          <c:smooth val="0"/>
          <c:extLst>
            <c:ext xmlns:c16="http://schemas.microsoft.com/office/drawing/2014/chart" uri="{C3380CC4-5D6E-409C-BE32-E72D297353CC}">
              <c16:uniqueId val="{0000000C-1A2E-40B4-9E90-0E4FE6FDF0B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numCache>
            </c:numRef>
          </c:val>
          <c:smooth val="0"/>
          <c:extLst>
            <c:ext xmlns:c16="http://schemas.microsoft.com/office/drawing/2014/chart" uri="{C3380CC4-5D6E-409C-BE32-E72D297353CC}">
              <c16:uniqueId val="{0000000D-1A2E-40B4-9E90-0E4FE6FDF0BC}"/>
            </c:ext>
          </c:extLst>
        </c:ser>
        <c:dLbls>
          <c:showLegendKey val="0"/>
          <c:showVal val="0"/>
          <c:showCatName val="0"/>
          <c:showSerName val="0"/>
          <c:showPercent val="0"/>
          <c:showBubbleSize val="0"/>
        </c:dLbls>
        <c:smooth val="0"/>
        <c:axId val="1904561216"/>
        <c:axId val="1904560672"/>
      </c:lineChart>
      <c:catAx>
        <c:axId val="1904561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4560672"/>
        <c:crosses val="autoZero"/>
        <c:auto val="1"/>
        <c:lblAlgn val="ctr"/>
        <c:lblOffset val="100"/>
        <c:noMultiLvlLbl val="0"/>
      </c:catAx>
      <c:valAx>
        <c:axId val="1904560672"/>
        <c:scaling>
          <c:orientation val="minMax"/>
        </c:scaling>
        <c:delete val="1"/>
        <c:axPos val="l"/>
        <c:numFmt formatCode="0%" sourceLinked="1"/>
        <c:majorTickMark val="out"/>
        <c:minorTickMark val="none"/>
        <c:tickLblPos val="nextTo"/>
        <c:crossAx val="19045612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FE7-4CFD-9F34-69CC7F6030A5}"/>
              </c:ext>
            </c:extLst>
          </c:dPt>
          <c:dPt>
            <c:idx val="1"/>
            <c:invertIfNegative val="0"/>
            <c:bubble3D val="0"/>
            <c:spPr>
              <a:solidFill>
                <a:srgbClr val="C00000"/>
              </a:solidFill>
            </c:spPr>
            <c:extLst>
              <c:ext xmlns:c16="http://schemas.microsoft.com/office/drawing/2014/chart" uri="{C3380CC4-5D6E-409C-BE32-E72D297353CC}">
                <c16:uniqueId val="{00000001-5FE7-4CFD-9F34-69CC7F6030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E7-4CFD-9F34-69CC7F6030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E7-4CFD-9F34-69CC7F6030A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numCache>
            </c:numRef>
          </c:val>
          <c:extLst>
            <c:ext xmlns:c16="http://schemas.microsoft.com/office/drawing/2014/chart" uri="{C3380CC4-5D6E-409C-BE32-E72D297353CC}">
              <c16:uniqueId val="{00000004-5FE7-4CFD-9F34-69CC7F6030A5}"/>
            </c:ext>
          </c:extLst>
        </c:ser>
        <c:dLbls>
          <c:showLegendKey val="0"/>
          <c:showVal val="0"/>
          <c:showCatName val="0"/>
          <c:showSerName val="0"/>
          <c:showPercent val="0"/>
          <c:showBubbleSize val="0"/>
        </c:dLbls>
        <c:gapWidth val="150"/>
        <c:shape val="box"/>
        <c:axId val="1905470448"/>
        <c:axId val="1905464464"/>
        <c:axId val="0"/>
      </c:bar3DChart>
      <c:catAx>
        <c:axId val="1905470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64464"/>
        <c:crosses val="autoZero"/>
        <c:auto val="1"/>
        <c:lblAlgn val="ctr"/>
        <c:lblOffset val="100"/>
        <c:noMultiLvlLbl val="0"/>
      </c:catAx>
      <c:valAx>
        <c:axId val="1905464464"/>
        <c:scaling>
          <c:orientation val="minMax"/>
        </c:scaling>
        <c:delete val="1"/>
        <c:axPos val="l"/>
        <c:numFmt formatCode="0%" sourceLinked="1"/>
        <c:majorTickMark val="out"/>
        <c:minorTickMark val="none"/>
        <c:tickLblPos val="nextTo"/>
        <c:crossAx val="1905470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1BB-45C5-8BC9-8CE2E4CC7774}"/>
              </c:ext>
            </c:extLst>
          </c:dPt>
          <c:dPt>
            <c:idx val="1"/>
            <c:invertIfNegative val="0"/>
            <c:bubble3D val="0"/>
            <c:spPr>
              <a:solidFill>
                <a:srgbClr val="CC0000"/>
              </a:solidFill>
            </c:spPr>
            <c:extLst>
              <c:ext xmlns:c16="http://schemas.microsoft.com/office/drawing/2014/chart" uri="{C3380CC4-5D6E-409C-BE32-E72D297353CC}">
                <c16:uniqueId val="{00000001-11BB-45C5-8BC9-8CE2E4CC77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BB-45C5-8BC9-8CE2E4CC77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BB-45C5-8BC9-8CE2E4CC777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numCache>
            </c:numRef>
          </c:val>
          <c:extLst>
            <c:ext xmlns:c16="http://schemas.microsoft.com/office/drawing/2014/chart" uri="{C3380CC4-5D6E-409C-BE32-E72D297353CC}">
              <c16:uniqueId val="{00000004-11BB-45C5-8BC9-8CE2E4CC7774}"/>
            </c:ext>
          </c:extLst>
        </c:ser>
        <c:dLbls>
          <c:showLegendKey val="0"/>
          <c:showVal val="0"/>
          <c:showCatName val="0"/>
          <c:showSerName val="0"/>
          <c:showPercent val="0"/>
          <c:showBubbleSize val="0"/>
        </c:dLbls>
        <c:gapWidth val="150"/>
        <c:shape val="box"/>
        <c:axId val="1905469904"/>
        <c:axId val="1905465008"/>
        <c:axId val="0"/>
      </c:bar3DChart>
      <c:catAx>
        <c:axId val="1905469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65008"/>
        <c:crosses val="autoZero"/>
        <c:auto val="1"/>
        <c:lblAlgn val="ctr"/>
        <c:lblOffset val="100"/>
        <c:noMultiLvlLbl val="0"/>
      </c:catAx>
      <c:valAx>
        <c:axId val="1905465008"/>
        <c:scaling>
          <c:orientation val="minMax"/>
        </c:scaling>
        <c:delete val="1"/>
        <c:axPos val="l"/>
        <c:numFmt formatCode="0%" sourceLinked="1"/>
        <c:majorTickMark val="out"/>
        <c:minorTickMark val="none"/>
        <c:tickLblPos val="nextTo"/>
        <c:crossAx val="1905469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FA1-4315-8610-3E6600D1936F}"/>
              </c:ext>
            </c:extLst>
          </c:dPt>
          <c:dPt>
            <c:idx val="1"/>
            <c:invertIfNegative val="0"/>
            <c:bubble3D val="0"/>
            <c:spPr>
              <a:solidFill>
                <a:srgbClr val="CC0000"/>
              </a:solidFill>
            </c:spPr>
            <c:extLst>
              <c:ext xmlns:c16="http://schemas.microsoft.com/office/drawing/2014/chart" uri="{C3380CC4-5D6E-409C-BE32-E72D297353CC}">
                <c16:uniqueId val="{00000001-2FA1-4315-8610-3E6600D193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A1-4315-8610-3E6600D193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A1-4315-8610-3E6600D193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numCache>
            </c:numRef>
          </c:val>
          <c:extLst>
            <c:ext xmlns:c16="http://schemas.microsoft.com/office/drawing/2014/chart" uri="{C3380CC4-5D6E-409C-BE32-E72D297353CC}">
              <c16:uniqueId val="{00000004-2FA1-4315-8610-3E6600D1936F}"/>
            </c:ext>
          </c:extLst>
        </c:ser>
        <c:dLbls>
          <c:showLegendKey val="0"/>
          <c:showVal val="0"/>
          <c:showCatName val="0"/>
          <c:showSerName val="0"/>
          <c:showPercent val="0"/>
          <c:showBubbleSize val="0"/>
        </c:dLbls>
        <c:gapWidth val="150"/>
        <c:shape val="box"/>
        <c:axId val="1905460112"/>
        <c:axId val="1905460656"/>
        <c:axId val="0"/>
      </c:bar3DChart>
      <c:catAx>
        <c:axId val="190546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60656"/>
        <c:crosses val="autoZero"/>
        <c:auto val="1"/>
        <c:lblAlgn val="ctr"/>
        <c:lblOffset val="100"/>
        <c:noMultiLvlLbl val="0"/>
      </c:catAx>
      <c:valAx>
        <c:axId val="1905460656"/>
        <c:scaling>
          <c:orientation val="minMax"/>
        </c:scaling>
        <c:delete val="1"/>
        <c:axPos val="l"/>
        <c:numFmt formatCode="0%" sourceLinked="1"/>
        <c:majorTickMark val="out"/>
        <c:minorTickMark val="none"/>
        <c:tickLblPos val="nextTo"/>
        <c:crossAx val="190546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1E0-4637-AAC3-D9E960DC3BF5}"/>
              </c:ext>
            </c:extLst>
          </c:dPt>
          <c:dPt>
            <c:idx val="1"/>
            <c:invertIfNegative val="0"/>
            <c:bubble3D val="0"/>
            <c:spPr>
              <a:solidFill>
                <a:srgbClr val="CC0000"/>
              </a:solidFill>
            </c:spPr>
            <c:extLst>
              <c:ext xmlns:c16="http://schemas.microsoft.com/office/drawing/2014/chart" uri="{C3380CC4-5D6E-409C-BE32-E72D297353CC}">
                <c16:uniqueId val="{00000001-C1E0-4637-AAC3-D9E960DC3B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E0-4637-AAC3-D9E960DC3B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E0-4637-AAC3-D9E960DC3B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numCache>
            </c:numRef>
          </c:val>
          <c:extLst>
            <c:ext xmlns:c16="http://schemas.microsoft.com/office/drawing/2014/chart" uri="{C3380CC4-5D6E-409C-BE32-E72D297353CC}">
              <c16:uniqueId val="{00000004-C1E0-4637-AAC3-D9E960DC3BF5}"/>
            </c:ext>
          </c:extLst>
        </c:ser>
        <c:dLbls>
          <c:showLegendKey val="0"/>
          <c:showVal val="0"/>
          <c:showCatName val="0"/>
          <c:showSerName val="0"/>
          <c:showPercent val="0"/>
          <c:showBubbleSize val="0"/>
        </c:dLbls>
        <c:gapWidth val="150"/>
        <c:shape val="box"/>
        <c:axId val="1905462288"/>
        <c:axId val="1905466640"/>
        <c:axId val="0"/>
      </c:bar3DChart>
      <c:catAx>
        <c:axId val="1905462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66640"/>
        <c:crosses val="autoZero"/>
        <c:auto val="1"/>
        <c:lblAlgn val="ctr"/>
        <c:lblOffset val="100"/>
        <c:noMultiLvlLbl val="0"/>
      </c:catAx>
      <c:valAx>
        <c:axId val="1905466640"/>
        <c:scaling>
          <c:orientation val="minMax"/>
        </c:scaling>
        <c:delete val="1"/>
        <c:axPos val="l"/>
        <c:numFmt formatCode="0%" sourceLinked="1"/>
        <c:majorTickMark val="out"/>
        <c:minorTickMark val="none"/>
        <c:tickLblPos val="nextTo"/>
        <c:crossAx val="1905462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3D9-46AE-9C3D-ABDE747F6021}"/>
              </c:ext>
            </c:extLst>
          </c:dPt>
          <c:dPt>
            <c:idx val="1"/>
            <c:invertIfNegative val="0"/>
            <c:bubble3D val="0"/>
            <c:spPr>
              <a:solidFill>
                <a:srgbClr val="CC0000"/>
              </a:solidFill>
            </c:spPr>
            <c:extLst>
              <c:ext xmlns:c16="http://schemas.microsoft.com/office/drawing/2014/chart" uri="{C3380CC4-5D6E-409C-BE32-E72D297353CC}">
                <c16:uniqueId val="{00000001-E3D9-46AE-9C3D-ABDE747F60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D9-46AE-9C3D-ABDE747F60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D9-46AE-9C3D-ABDE747F60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numCache>
            </c:numRef>
          </c:val>
          <c:extLst>
            <c:ext xmlns:c16="http://schemas.microsoft.com/office/drawing/2014/chart" uri="{C3380CC4-5D6E-409C-BE32-E72D297353CC}">
              <c16:uniqueId val="{00000004-E3D9-46AE-9C3D-ABDE747F6021}"/>
            </c:ext>
          </c:extLst>
        </c:ser>
        <c:dLbls>
          <c:showLegendKey val="0"/>
          <c:showVal val="0"/>
          <c:showCatName val="0"/>
          <c:showSerName val="0"/>
          <c:showPercent val="0"/>
          <c:showBubbleSize val="0"/>
        </c:dLbls>
        <c:gapWidth val="150"/>
        <c:shape val="box"/>
        <c:axId val="1905461200"/>
        <c:axId val="1905455216"/>
        <c:axId val="0"/>
      </c:bar3DChart>
      <c:catAx>
        <c:axId val="1905461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55216"/>
        <c:crosses val="autoZero"/>
        <c:auto val="1"/>
        <c:lblAlgn val="ctr"/>
        <c:lblOffset val="100"/>
        <c:noMultiLvlLbl val="0"/>
      </c:catAx>
      <c:valAx>
        <c:axId val="1905455216"/>
        <c:scaling>
          <c:orientation val="minMax"/>
        </c:scaling>
        <c:delete val="1"/>
        <c:axPos val="l"/>
        <c:numFmt formatCode="0%" sourceLinked="1"/>
        <c:majorTickMark val="out"/>
        <c:minorTickMark val="none"/>
        <c:tickLblPos val="nextTo"/>
        <c:crossAx val="190546120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81-4831-AC68-729332478034}"/>
              </c:ext>
            </c:extLst>
          </c:dPt>
          <c:dPt>
            <c:idx val="1"/>
            <c:invertIfNegative val="0"/>
            <c:bubble3D val="0"/>
            <c:spPr>
              <a:solidFill>
                <a:srgbClr val="C00000"/>
              </a:solidFill>
            </c:spPr>
            <c:extLst>
              <c:ext xmlns:c16="http://schemas.microsoft.com/office/drawing/2014/chart" uri="{C3380CC4-5D6E-409C-BE32-E72D297353CC}">
                <c16:uniqueId val="{00000001-FC81-4831-AC68-7293324780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81-4831-AC68-7293324780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81-4831-AC68-7293324780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0.8</c:v>
                </c:pt>
                <c:pt idx="1">
                  <c:v>0.8</c:v>
                </c:pt>
                <c:pt idx="2">
                  <c:v>0.9</c:v>
                </c:pt>
                <c:pt idx="3">
                  <c:v>0.9</c:v>
                </c:pt>
              </c:numCache>
            </c:numRef>
          </c:val>
          <c:extLst>
            <c:ext xmlns:c16="http://schemas.microsoft.com/office/drawing/2014/chart" uri="{C3380CC4-5D6E-409C-BE32-E72D297353CC}">
              <c16:uniqueId val="{00000004-FC81-4831-AC68-729332478034}"/>
            </c:ext>
          </c:extLst>
        </c:ser>
        <c:dLbls>
          <c:showLegendKey val="0"/>
          <c:showVal val="0"/>
          <c:showCatName val="0"/>
          <c:showSerName val="0"/>
          <c:showPercent val="0"/>
          <c:showBubbleSize val="0"/>
        </c:dLbls>
        <c:gapWidth val="150"/>
        <c:shape val="box"/>
        <c:axId val="1903037680"/>
        <c:axId val="1903024624"/>
        <c:axId val="0"/>
      </c:bar3DChart>
      <c:catAx>
        <c:axId val="190303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24624"/>
        <c:crosses val="autoZero"/>
        <c:auto val="1"/>
        <c:lblAlgn val="ctr"/>
        <c:lblOffset val="100"/>
        <c:noMultiLvlLbl val="0"/>
      </c:catAx>
      <c:valAx>
        <c:axId val="1903024624"/>
        <c:scaling>
          <c:orientation val="minMax"/>
        </c:scaling>
        <c:delete val="1"/>
        <c:axPos val="l"/>
        <c:numFmt formatCode="0%" sourceLinked="1"/>
        <c:majorTickMark val="out"/>
        <c:minorTickMark val="none"/>
        <c:tickLblPos val="nextTo"/>
        <c:crossAx val="1903037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EBB-4798-B682-37B0DD5EDCCF}"/>
              </c:ext>
            </c:extLst>
          </c:dPt>
          <c:dPt>
            <c:idx val="1"/>
            <c:invertIfNegative val="0"/>
            <c:bubble3D val="0"/>
            <c:spPr>
              <a:solidFill>
                <a:srgbClr val="CC0000"/>
              </a:solidFill>
            </c:spPr>
            <c:extLst>
              <c:ext xmlns:c16="http://schemas.microsoft.com/office/drawing/2014/chart" uri="{C3380CC4-5D6E-409C-BE32-E72D297353CC}">
                <c16:uniqueId val="{00000001-5EBB-4798-B682-37B0DD5EDC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EBB-4798-B682-37B0DD5EDC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EBB-4798-B682-37B0DD5EDC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numCache>
            </c:numRef>
          </c:val>
          <c:extLst>
            <c:ext xmlns:c16="http://schemas.microsoft.com/office/drawing/2014/chart" uri="{C3380CC4-5D6E-409C-BE32-E72D297353CC}">
              <c16:uniqueId val="{00000004-5EBB-4798-B682-37B0DD5EDCCF}"/>
            </c:ext>
          </c:extLst>
        </c:ser>
        <c:dLbls>
          <c:showLegendKey val="0"/>
          <c:showVal val="0"/>
          <c:showCatName val="0"/>
          <c:showSerName val="0"/>
          <c:showPercent val="0"/>
          <c:showBubbleSize val="0"/>
        </c:dLbls>
        <c:gapWidth val="150"/>
        <c:shape val="box"/>
        <c:axId val="1905461744"/>
        <c:axId val="1905455760"/>
        <c:axId val="0"/>
      </c:bar3DChart>
      <c:catAx>
        <c:axId val="1905461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5455760"/>
        <c:crosses val="autoZero"/>
        <c:auto val="1"/>
        <c:lblAlgn val="ctr"/>
        <c:lblOffset val="100"/>
        <c:noMultiLvlLbl val="0"/>
      </c:catAx>
      <c:valAx>
        <c:axId val="1905455760"/>
        <c:scaling>
          <c:orientation val="minMax"/>
        </c:scaling>
        <c:delete val="1"/>
        <c:axPos val="l"/>
        <c:numFmt formatCode="0%" sourceLinked="1"/>
        <c:majorTickMark val="out"/>
        <c:minorTickMark val="none"/>
        <c:tickLblPos val="nextTo"/>
        <c:crossAx val="1905461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1D-4125-9D98-AD6304676C5F}"/>
              </c:ext>
            </c:extLst>
          </c:dPt>
          <c:dPt>
            <c:idx val="1"/>
            <c:invertIfNegative val="0"/>
            <c:bubble3D val="0"/>
            <c:spPr>
              <a:solidFill>
                <a:srgbClr val="C00000"/>
              </a:solidFill>
            </c:spPr>
            <c:extLst>
              <c:ext xmlns:c16="http://schemas.microsoft.com/office/drawing/2014/chart" uri="{C3380CC4-5D6E-409C-BE32-E72D297353CC}">
                <c16:uniqueId val="{00000001-081D-4125-9D98-AD6304676C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1D-4125-9D98-AD6304676C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1D-4125-9D98-AD6304676C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0.9</c:v>
                </c:pt>
                <c:pt idx="1">
                  <c:v>0.9</c:v>
                </c:pt>
                <c:pt idx="2">
                  <c:v>0.95</c:v>
                </c:pt>
                <c:pt idx="3">
                  <c:v>0.98</c:v>
                </c:pt>
              </c:numCache>
            </c:numRef>
          </c:val>
          <c:extLst>
            <c:ext xmlns:c16="http://schemas.microsoft.com/office/drawing/2014/chart" uri="{C3380CC4-5D6E-409C-BE32-E72D297353CC}">
              <c16:uniqueId val="{00000004-081D-4125-9D98-AD6304676C5F}"/>
            </c:ext>
          </c:extLst>
        </c:ser>
        <c:dLbls>
          <c:showLegendKey val="0"/>
          <c:showVal val="0"/>
          <c:showCatName val="0"/>
          <c:showSerName val="0"/>
          <c:showPercent val="0"/>
          <c:showBubbleSize val="0"/>
        </c:dLbls>
        <c:gapWidth val="150"/>
        <c:shape val="box"/>
        <c:axId val="1905468816"/>
        <c:axId val="1905469360"/>
        <c:axId val="0"/>
      </c:bar3DChart>
      <c:catAx>
        <c:axId val="1905468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5469360"/>
        <c:crosses val="autoZero"/>
        <c:auto val="1"/>
        <c:lblAlgn val="ctr"/>
        <c:lblOffset val="100"/>
        <c:noMultiLvlLbl val="0"/>
      </c:catAx>
      <c:valAx>
        <c:axId val="1905469360"/>
        <c:scaling>
          <c:orientation val="minMax"/>
        </c:scaling>
        <c:delete val="1"/>
        <c:axPos val="l"/>
        <c:numFmt formatCode="0%" sourceLinked="1"/>
        <c:majorTickMark val="out"/>
        <c:minorTickMark val="none"/>
        <c:tickLblPos val="nextTo"/>
        <c:crossAx val="1905468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A5-46B5-ACDD-DDC6B3928187}"/>
              </c:ext>
            </c:extLst>
          </c:dPt>
          <c:dPt>
            <c:idx val="1"/>
            <c:invertIfNegative val="0"/>
            <c:bubble3D val="0"/>
            <c:spPr>
              <a:solidFill>
                <a:srgbClr val="C00000"/>
              </a:solidFill>
            </c:spPr>
            <c:extLst>
              <c:ext xmlns:c16="http://schemas.microsoft.com/office/drawing/2014/chart" uri="{C3380CC4-5D6E-409C-BE32-E72D297353CC}">
                <c16:uniqueId val="{00000001-71A5-46B5-ACDD-DDC6B39281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A5-46B5-ACDD-DDC6B39281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A5-46B5-ACDD-DDC6B39281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0.9</c:v>
                </c:pt>
                <c:pt idx="1">
                  <c:v>0.9</c:v>
                </c:pt>
                <c:pt idx="2">
                  <c:v>0.95</c:v>
                </c:pt>
                <c:pt idx="3">
                  <c:v>0.95</c:v>
                </c:pt>
              </c:numCache>
            </c:numRef>
          </c:val>
          <c:extLst>
            <c:ext xmlns:c16="http://schemas.microsoft.com/office/drawing/2014/chart" uri="{C3380CC4-5D6E-409C-BE32-E72D297353CC}">
              <c16:uniqueId val="{00000004-71A5-46B5-ACDD-DDC6B3928187}"/>
            </c:ext>
          </c:extLst>
        </c:ser>
        <c:dLbls>
          <c:showLegendKey val="0"/>
          <c:showVal val="0"/>
          <c:showCatName val="0"/>
          <c:showSerName val="0"/>
          <c:showPercent val="0"/>
          <c:showBubbleSize val="0"/>
        </c:dLbls>
        <c:gapWidth val="150"/>
        <c:shape val="box"/>
        <c:axId val="1902262864"/>
        <c:axId val="1902273744"/>
        <c:axId val="0"/>
      </c:bar3DChart>
      <c:catAx>
        <c:axId val="1902262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3744"/>
        <c:crosses val="autoZero"/>
        <c:auto val="1"/>
        <c:lblAlgn val="ctr"/>
        <c:lblOffset val="100"/>
        <c:noMultiLvlLbl val="0"/>
      </c:catAx>
      <c:valAx>
        <c:axId val="1902273744"/>
        <c:scaling>
          <c:orientation val="minMax"/>
        </c:scaling>
        <c:delete val="1"/>
        <c:axPos val="l"/>
        <c:numFmt formatCode="0%" sourceLinked="1"/>
        <c:majorTickMark val="out"/>
        <c:minorTickMark val="none"/>
        <c:tickLblPos val="nextTo"/>
        <c:crossAx val="1902262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4E-4378-83F2-B556640D4240}"/>
              </c:ext>
            </c:extLst>
          </c:dPt>
          <c:dPt>
            <c:idx val="1"/>
            <c:invertIfNegative val="0"/>
            <c:bubble3D val="0"/>
            <c:spPr>
              <a:solidFill>
                <a:srgbClr val="C00000"/>
              </a:solidFill>
            </c:spPr>
            <c:extLst>
              <c:ext xmlns:c16="http://schemas.microsoft.com/office/drawing/2014/chart" uri="{C3380CC4-5D6E-409C-BE32-E72D297353CC}">
                <c16:uniqueId val="{00000001-044E-4378-83F2-B556640D4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4E-4378-83F2-B556640D4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4E-4378-83F2-B556640D4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0.9</c:v>
                </c:pt>
                <c:pt idx="1">
                  <c:v>0.9</c:v>
                </c:pt>
                <c:pt idx="2">
                  <c:v>0.9</c:v>
                </c:pt>
                <c:pt idx="3">
                  <c:v>0.9</c:v>
                </c:pt>
              </c:numCache>
            </c:numRef>
          </c:val>
          <c:extLst>
            <c:ext xmlns:c16="http://schemas.microsoft.com/office/drawing/2014/chart" uri="{C3380CC4-5D6E-409C-BE32-E72D297353CC}">
              <c16:uniqueId val="{00000004-044E-4378-83F2-B556640D4240}"/>
            </c:ext>
          </c:extLst>
        </c:ser>
        <c:dLbls>
          <c:showLegendKey val="0"/>
          <c:showVal val="0"/>
          <c:showCatName val="0"/>
          <c:showSerName val="0"/>
          <c:showPercent val="0"/>
          <c:showBubbleSize val="0"/>
        </c:dLbls>
        <c:gapWidth val="150"/>
        <c:shape val="box"/>
        <c:axId val="1902265584"/>
        <c:axId val="1902274832"/>
        <c:axId val="0"/>
      </c:bar3DChart>
      <c:catAx>
        <c:axId val="190226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4832"/>
        <c:crosses val="autoZero"/>
        <c:auto val="1"/>
        <c:lblAlgn val="ctr"/>
        <c:lblOffset val="100"/>
        <c:noMultiLvlLbl val="0"/>
      </c:catAx>
      <c:valAx>
        <c:axId val="1902274832"/>
        <c:scaling>
          <c:orientation val="minMax"/>
        </c:scaling>
        <c:delete val="1"/>
        <c:axPos val="l"/>
        <c:numFmt formatCode="0%" sourceLinked="1"/>
        <c:majorTickMark val="out"/>
        <c:minorTickMark val="none"/>
        <c:tickLblPos val="nextTo"/>
        <c:crossAx val="190226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D1-4591-A9C2-F57A763CC292}"/>
              </c:ext>
            </c:extLst>
          </c:dPt>
          <c:dPt>
            <c:idx val="1"/>
            <c:invertIfNegative val="0"/>
            <c:bubble3D val="0"/>
            <c:spPr>
              <a:solidFill>
                <a:srgbClr val="C00000"/>
              </a:solidFill>
            </c:spPr>
            <c:extLst>
              <c:ext xmlns:c16="http://schemas.microsoft.com/office/drawing/2014/chart" uri="{C3380CC4-5D6E-409C-BE32-E72D297353CC}">
                <c16:uniqueId val="{00000001-66D1-4591-A9C2-F57A763CC2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D1-4591-A9C2-F57A763CC2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D1-4591-A9C2-F57A763CC2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0.95</c:v>
                </c:pt>
                <c:pt idx="1">
                  <c:v>0.95</c:v>
                </c:pt>
                <c:pt idx="2">
                  <c:v>0.95</c:v>
                </c:pt>
                <c:pt idx="3">
                  <c:v>0.98</c:v>
                </c:pt>
              </c:numCache>
            </c:numRef>
          </c:val>
          <c:extLst>
            <c:ext xmlns:c16="http://schemas.microsoft.com/office/drawing/2014/chart" uri="{C3380CC4-5D6E-409C-BE32-E72D297353CC}">
              <c16:uniqueId val="{00000004-66D1-4591-A9C2-F57A763CC292}"/>
            </c:ext>
          </c:extLst>
        </c:ser>
        <c:dLbls>
          <c:showLegendKey val="0"/>
          <c:showVal val="0"/>
          <c:showCatName val="0"/>
          <c:showSerName val="0"/>
          <c:showPercent val="0"/>
          <c:showBubbleSize val="0"/>
        </c:dLbls>
        <c:gapWidth val="150"/>
        <c:shape val="box"/>
        <c:axId val="1902266672"/>
        <c:axId val="1902277008"/>
        <c:axId val="0"/>
      </c:bar3DChart>
      <c:catAx>
        <c:axId val="190226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7008"/>
        <c:crosses val="autoZero"/>
        <c:auto val="1"/>
        <c:lblAlgn val="ctr"/>
        <c:lblOffset val="100"/>
        <c:noMultiLvlLbl val="0"/>
      </c:catAx>
      <c:valAx>
        <c:axId val="1902277008"/>
        <c:scaling>
          <c:orientation val="minMax"/>
        </c:scaling>
        <c:delete val="1"/>
        <c:axPos val="l"/>
        <c:numFmt formatCode="0%" sourceLinked="1"/>
        <c:majorTickMark val="out"/>
        <c:minorTickMark val="none"/>
        <c:tickLblPos val="nextTo"/>
        <c:crossAx val="1902266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58-4107-98AA-FA0523017078}"/>
              </c:ext>
            </c:extLst>
          </c:dPt>
          <c:dPt>
            <c:idx val="1"/>
            <c:invertIfNegative val="0"/>
            <c:bubble3D val="0"/>
            <c:spPr>
              <a:solidFill>
                <a:srgbClr val="C00000"/>
              </a:solidFill>
            </c:spPr>
            <c:extLst>
              <c:ext xmlns:c16="http://schemas.microsoft.com/office/drawing/2014/chart" uri="{C3380CC4-5D6E-409C-BE32-E72D297353CC}">
                <c16:uniqueId val="{00000001-6258-4107-98AA-FA05230170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58-4107-98AA-FA05230170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58-4107-98AA-FA05230170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0.85</c:v>
                </c:pt>
                <c:pt idx="1">
                  <c:v>0.9</c:v>
                </c:pt>
                <c:pt idx="2">
                  <c:v>0.95</c:v>
                </c:pt>
                <c:pt idx="3">
                  <c:v>0.95</c:v>
                </c:pt>
              </c:numCache>
            </c:numRef>
          </c:val>
          <c:extLst>
            <c:ext xmlns:c16="http://schemas.microsoft.com/office/drawing/2014/chart" uri="{C3380CC4-5D6E-409C-BE32-E72D297353CC}">
              <c16:uniqueId val="{00000004-6258-4107-98AA-FA0523017078}"/>
            </c:ext>
          </c:extLst>
        </c:ser>
        <c:dLbls>
          <c:showLegendKey val="0"/>
          <c:showVal val="0"/>
          <c:showCatName val="0"/>
          <c:showSerName val="0"/>
          <c:showPercent val="0"/>
          <c:showBubbleSize val="0"/>
        </c:dLbls>
        <c:gapWidth val="150"/>
        <c:shape val="box"/>
        <c:axId val="1902274288"/>
        <c:axId val="1902273200"/>
        <c:axId val="0"/>
      </c:bar3DChart>
      <c:catAx>
        <c:axId val="190227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3200"/>
        <c:crosses val="autoZero"/>
        <c:auto val="1"/>
        <c:lblAlgn val="ctr"/>
        <c:lblOffset val="100"/>
        <c:noMultiLvlLbl val="0"/>
      </c:catAx>
      <c:valAx>
        <c:axId val="1902273200"/>
        <c:scaling>
          <c:orientation val="minMax"/>
        </c:scaling>
        <c:delete val="1"/>
        <c:axPos val="l"/>
        <c:numFmt formatCode="0%" sourceLinked="1"/>
        <c:majorTickMark val="out"/>
        <c:minorTickMark val="none"/>
        <c:tickLblPos val="nextTo"/>
        <c:crossAx val="1902274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AB-47C5-BEC8-9C6C551CD3FF}"/>
              </c:ext>
            </c:extLst>
          </c:dPt>
          <c:dPt>
            <c:idx val="1"/>
            <c:invertIfNegative val="0"/>
            <c:bubble3D val="0"/>
            <c:spPr>
              <a:solidFill>
                <a:srgbClr val="C00000"/>
              </a:solidFill>
            </c:spPr>
            <c:extLst>
              <c:ext xmlns:c16="http://schemas.microsoft.com/office/drawing/2014/chart" uri="{C3380CC4-5D6E-409C-BE32-E72D297353CC}">
                <c16:uniqueId val="{00000001-7CAB-47C5-BEC8-9C6C551CD3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AB-47C5-BEC8-9C6C551CD3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AB-47C5-BEC8-9C6C551CD3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0.85</c:v>
                </c:pt>
                <c:pt idx="1">
                  <c:v>0.9</c:v>
                </c:pt>
                <c:pt idx="2">
                  <c:v>0.95</c:v>
                </c:pt>
                <c:pt idx="3">
                  <c:v>0.9</c:v>
                </c:pt>
              </c:numCache>
            </c:numRef>
          </c:val>
          <c:extLst>
            <c:ext xmlns:c16="http://schemas.microsoft.com/office/drawing/2014/chart" uri="{C3380CC4-5D6E-409C-BE32-E72D297353CC}">
              <c16:uniqueId val="{00000004-7CAB-47C5-BEC8-9C6C551CD3FF}"/>
            </c:ext>
          </c:extLst>
        </c:ser>
        <c:dLbls>
          <c:showLegendKey val="0"/>
          <c:showVal val="0"/>
          <c:showCatName val="0"/>
          <c:showSerName val="0"/>
          <c:showPercent val="0"/>
          <c:showBubbleSize val="0"/>
        </c:dLbls>
        <c:gapWidth val="150"/>
        <c:shape val="box"/>
        <c:axId val="1902269392"/>
        <c:axId val="1902276464"/>
        <c:axId val="0"/>
      </c:bar3DChart>
      <c:catAx>
        <c:axId val="190226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6464"/>
        <c:crosses val="autoZero"/>
        <c:auto val="1"/>
        <c:lblAlgn val="ctr"/>
        <c:lblOffset val="100"/>
        <c:noMultiLvlLbl val="0"/>
      </c:catAx>
      <c:valAx>
        <c:axId val="1902276464"/>
        <c:scaling>
          <c:orientation val="minMax"/>
        </c:scaling>
        <c:delete val="1"/>
        <c:axPos val="l"/>
        <c:numFmt formatCode="0%" sourceLinked="1"/>
        <c:majorTickMark val="out"/>
        <c:minorTickMark val="none"/>
        <c:tickLblPos val="nextTo"/>
        <c:crossAx val="1902269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B3-4A3C-9D39-E7872ADA1DA2}"/>
              </c:ext>
            </c:extLst>
          </c:dPt>
          <c:dPt>
            <c:idx val="1"/>
            <c:invertIfNegative val="0"/>
            <c:bubble3D val="0"/>
            <c:spPr>
              <a:solidFill>
                <a:srgbClr val="C00000"/>
              </a:solidFill>
            </c:spPr>
            <c:extLst>
              <c:ext xmlns:c16="http://schemas.microsoft.com/office/drawing/2014/chart" uri="{C3380CC4-5D6E-409C-BE32-E72D297353CC}">
                <c16:uniqueId val="{00000001-06B3-4A3C-9D39-E7872ADA1D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B3-4A3C-9D39-E7872ADA1D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B3-4A3C-9D39-E7872ADA1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0.8</c:v>
                </c:pt>
                <c:pt idx="1">
                  <c:v>0.85</c:v>
                </c:pt>
                <c:pt idx="2">
                  <c:v>0.85</c:v>
                </c:pt>
                <c:pt idx="3">
                  <c:v>0.89</c:v>
                </c:pt>
              </c:numCache>
            </c:numRef>
          </c:val>
          <c:extLst>
            <c:ext xmlns:c16="http://schemas.microsoft.com/office/drawing/2014/chart" uri="{C3380CC4-5D6E-409C-BE32-E72D297353CC}">
              <c16:uniqueId val="{00000004-06B3-4A3C-9D39-E7872ADA1DA2}"/>
            </c:ext>
          </c:extLst>
        </c:ser>
        <c:dLbls>
          <c:showLegendKey val="0"/>
          <c:showVal val="0"/>
          <c:showCatName val="0"/>
          <c:showSerName val="0"/>
          <c:showPercent val="0"/>
          <c:showBubbleSize val="0"/>
        </c:dLbls>
        <c:gapWidth val="150"/>
        <c:shape val="box"/>
        <c:axId val="1902272112"/>
        <c:axId val="1902272656"/>
        <c:axId val="0"/>
      </c:bar3DChart>
      <c:catAx>
        <c:axId val="190227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72656"/>
        <c:crosses val="autoZero"/>
        <c:auto val="1"/>
        <c:lblAlgn val="ctr"/>
        <c:lblOffset val="100"/>
        <c:noMultiLvlLbl val="0"/>
      </c:catAx>
      <c:valAx>
        <c:axId val="1902272656"/>
        <c:scaling>
          <c:orientation val="minMax"/>
        </c:scaling>
        <c:delete val="1"/>
        <c:axPos val="l"/>
        <c:numFmt formatCode="0%" sourceLinked="1"/>
        <c:majorTickMark val="out"/>
        <c:minorTickMark val="none"/>
        <c:tickLblPos val="nextTo"/>
        <c:crossAx val="1902272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46-4837-8AD3-D6A4C5885381}"/>
              </c:ext>
            </c:extLst>
          </c:dPt>
          <c:dPt>
            <c:idx val="1"/>
            <c:invertIfNegative val="0"/>
            <c:bubble3D val="0"/>
            <c:spPr>
              <a:solidFill>
                <a:srgbClr val="C00000"/>
              </a:solidFill>
            </c:spPr>
            <c:extLst>
              <c:ext xmlns:c16="http://schemas.microsoft.com/office/drawing/2014/chart" uri="{C3380CC4-5D6E-409C-BE32-E72D297353CC}">
                <c16:uniqueId val="{00000001-D646-4837-8AD3-D6A4C5885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46-4837-8AD3-D6A4C5885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46-4837-8AD3-D6A4C5885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0.9</c:v>
                </c:pt>
                <c:pt idx="1">
                  <c:v>0.9</c:v>
                </c:pt>
                <c:pt idx="2">
                  <c:v>0.95</c:v>
                </c:pt>
                <c:pt idx="3">
                  <c:v>0.95</c:v>
                </c:pt>
              </c:numCache>
            </c:numRef>
          </c:val>
          <c:extLst>
            <c:ext xmlns:c16="http://schemas.microsoft.com/office/drawing/2014/chart" uri="{C3380CC4-5D6E-409C-BE32-E72D297353CC}">
              <c16:uniqueId val="{00000004-D646-4837-8AD3-D6A4C5885381}"/>
            </c:ext>
          </c:extLst>
        </c:ser>
        <c:dLbls>
          <c:showLegendKey val="0"/>
          <c:showVal val="0"/>
          <c:showCatName val="0"/>
          <c:showSerName val="0"/>
          <c:showPercent val="0"/>
          <c:showBubbleSize val="0"/>
        </c:dLbls>
        <c:gapWidth val="150"/>
        <c:shape val="box"/>
        <c:axId val="1902263952"/>
        <c:axId val="1902269936"/>
        <c:axId val="0"/>
      </c:bar3DChart>
      <c:catAx>
        <c:axId val="1902263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269936"/>
        <c:crosses val="autoZero"/>
        <c:auto val="1"/>
        <c:lblAlgn val="ctr"/>
        <c:lblOffset val="100"/>
        <c:noMultiLvlLbl val="0"/>
      </c:catAx>
      <c:valAx>
        <c:axId val="1902269936"/>
        <c:scaling>
          <c:orientation val="minMax"/>
        </c:scaling>
        <c:delete val="1"/>
        <c:axPos val="l"/>
        <c:numFmt formatCode="0%" sourceLinked="1"/>
        <c:majorTickMark val="out"/>
        <c:minorTickMark val="none"/>
        <c:tickLblPos val="nextTo"/>
        <c:crossAx val="1902263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E7-477E-9BF4-39EBF2E77BED}"/>
              </c:ext>
            </c:extLst>
          </c:dPt>
          <c:dPt>
            <c:idx val="1"/>
            <c:invertIfNegative val="0"/>
            <c:bubble3D val="0"/>
            <c:spPr>
              <a:solidFill>
                <a:srgbClr val="C00000"/>
              </a:solidFill>
            </c:spPr>
            <c:extLst>
              <c:ext xmlns:c16="http://schemas.microsoft.com/office/drawing/2014/chart" uri="{C3380CC4-5D6E-409C-BE32-E72D297353CC}">
                <c16:uniqueId val="{00000001-F2E7-477E-9BF4-39EBF2E77B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E7-477E-9BF4-39EBF2E77B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E7-477E-9BF4-39EBF2E77B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0.95</c:v>
                </c:pt>
                <c:pt idx="1">
                  <c:v>0.95</c:v>
                </c:pt>
                <c:pt idx="2">
                  <c:v>0.95</c:v>
                </c:pt>
                <c:pt idx="3">
                  <c:v>0.95</c:v>
                </c:pt>
              </c:numCache>
            </c:numRef>
          </c:val>
          <c:extLst>
            <c:ext xmlns:c16="http://schemas.microsoft.com/office/drawing/2014/chart" uri="{C3380CC4-5D6E-409C-BE32-E72D297353CC}">
              <c16:uniqueId val="{00000004-F2E7-477E-9BF4-39EBF2E77BED}"/>
            </c:ext>
          </c:extLst>
        </c:ser>
        <c:dLbls>
          <c:showLegendKey val="0"/>
          <c:showVal val="0"/>
          <c:showCatName val="0"/>
          <c:showSerName val="0"/>
          <c:showPercent val="0"/>
          <c:showBubbleSize val="0"/>
        </c:dLbls>
        <c:gapWidth val="150"/>
        <c:shape val="box"/>
        <c:axId val="1902270480"/>
        <c:axId val="1906732176"/>
        <c:axId val="0"/>
      </c:bar3DChart>
      <c:catAx>
        <c:axId val="190227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6732176"/>
        <c:crosses val="autoZero"/>
        <c:auto val="1"/>
        <c:lblAlgn val="ctr"/>
        <c:lblOffset val="100"/>
        <c:noMultiLvlLbl val="0"/>
      </c:catAx>
      <c:valAx>
        <c:axId val="1906732176"/>
        <c:scaling>
          <c:orientation val="minMax"/>
        </c:scaling>
        <c:delete val="1"/>
        <c:axPos val="l"/>
        <c:numFmt formatCode="0%" sourceLinked="1"/>
        <c:majorTickMark val="out"/>
        <c:minorTickMark val="none"/>
        <c:tickLblPos val="nextTo"/>
        <c:crossAx val="1902270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94-48F6-A162-99BDABB6A793}"/>
              </c:ext>
            </c:extLst>
          </c:dPt>
          <c:dPt>
            <c:idx val="1"/>
            <c:invertIfNegative val="0"/>
            <c:bubble3D val="0"/>
            <c:spPr>
              <a:solidFill>
                <a:srgbClr val="C00000"/>
              </a:solidFill>
            </c:spPr>
            <c:extLst>
              <c:ext xmlns:c16="http://schemas.microsoft.com/office/drawing/2014/chart" uri="{C3380CC4-5D6E-409C-BE32-E72D297353CC}">
                <c16:uniqueId val="{00000001-A894-48F6-A162-99BDABB6A7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94-48F6-A162-99BDABB6A7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94-48F6-A162-99BDABB6A7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0.85</c:v>
                </c:pt>
                <c:pt idx="2">
                  <c:v>0.9</c:v>
                </c:pt>
                <c:pt idx="3">
                  <c:v>0.95</c:v>
                </c:pt>
              </c:numCache>
            </c:numRef>
          </c:val>
          <c:extLst>
            <c:ext xmlns:c16="http://schemas.microsoft.com/office/drawing/2014/chart" uri="{C3380CC4-5D6E-409C-BE32-E72D297353CC}">
              <c16:uniqueId val="{00000004-A894-48F6-A162-99BDABB6A793}"/>
            </c:ext>
          </c:extLst>
        </c:ser>
        <c:dLbls>
          <c:showLegendKey val="0"/>
          <c:showVal val="0"/>
          <c:showCatName val="0"/>
          <c:showSerName val="0"/>
          <c:showPercent val="0"/>
          <c:showBubbleSize val="0"/>
        </c:dLbls>
        <c:gapWidth val="150"/>
        <c:shape val="box"/>
        <c:axId val="1903023536"/>
        <c:axId val="1903026256"/>
        <c:axId val="0"/>
      </c:bar3DChart>
      <c:catAx>
        <c:axId val="190302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26256"/>
        <c:crosses val="autoZero"/>
        <c:auto val="1"/>
        <c:lblAlgn val="ctr"/>
        <c:lblOffset val="100"/>
        <c:noMultiLvlLbl val="0"/>
      </c:catAx>
      <c:valAx>
        <c:axId val="1903026256"/>
        <c:scaling>
          <c:orientation val="minMax"/>
        </c:scaling>
        <c:delete val="1"/>
        <c:axPos val="l"/>
        <c:numFmt formatCode="0%" sourceLinked="1"/>
        <c:majorTickMark val="out"/>
        <c:minorTickMark val="none"/>
        <c:tickLblPos val="nextTo"/>
        <c:crossAx val="1903023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E9-4D05-AE83-A9F1FD3EBE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E9-4D05-AE83-A9F1FD3EBE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0.9</c:v>
                </c:pt>
                <c:pt idx="1">
                  <c:v>0.9</c:v>
                </c:pt>
                <c:pt idx="2">
                  <c:v>0.95</c:v>
                </c:pt>
                <c:pt idx="3">
                  <c:v>0.98</c:v>
                </c:pt>
              </c:numCache>
            </c:numRef>
          </c:val>
          <c:smooth val="0"/>
          <c:extLst>
            <c:ext xmlns:c16="http://schemas.microsoft.com/office/drawing/2014/chart" uri="{C3380CC4-5D6E-409C-BE32-E72D297353CC}">
              <c16:uniqueId val="{00000002-E370-470D-A3DB-0C8D225422F3}"/>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7E9-4D05-AE83-A9F1FD3EBE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E9-4D05-AE83-A9F1FD3EBE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E9-4D05-AE83-A9F1FD3EBE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E9-4D05-AE83-A9F1FD3EBE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0.9</c:v>
                </c:pt>
                <c:pt idx="1">
                  <c:v>0.9</c:v>
                </c:pt>
                <c:pt idx="2">
                  <c:v>0.95</c:v>
                </c:pt>
                <c:pt idx="3">
                  <c:v>0.95</c:v>
                </c:pt>
              </c:numCache>
            </c:numRef>
          </c:val>
          <c:smooth val="0"/>
          <c:extLst>
            <c:ext xmlns:c16="http://schemas.microsoft.com/office/drawing/2014/chart" uri="{C3380CC4-5D6E-409C-BE32-E72D297353CC}">
              <c16:uniqueId val="{00000007-E370-470D-A3DB-0C8D225422F3}"/>
            </c:ext>
          </c:extLst>
        </c:ser>
        <c:ser>
          <c:idx val="1"/>
          <c:order val="2"/>
          <c:tx>
            <c:strRef>
              <c:f>Academica!$M$2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E9-4D05-AE83-A9F1FD3EBE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7E9-4D05-AE83-A9F1FD3EBE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E9-4D05-AE83-A9F1FD3EBE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E9-4D05-AE83-A9F1FD3EBE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E370-470D-A3DB-0C8D225422F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370-470D-A3DB-0C8D225422F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370-470D-A3DB-0C8D225422F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370-470D-A3DB-0C8D225422F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370-470D-A3DB-0C8D225422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370-470D-A3DB-0C8D225422F3}"/>
            </c:ext>
          </c:extLst>
        </c:ser>
        <c:dLbls>
          <c:showLegendKey val="0"/>
          <c:showVal val="0"/>
          <c:showCatName val="0"/>
          <c:showSerName val="0"/>
          <c:showPercent val="0"/>
          <c:showBubbleSize val="0"/>
        </c:dLbls>
        <c:smooth val="0"/>
        <c:axId val="1906735984"/>
        <c:axId val="1906735440"/>
      </c:lineChart>
      <c:catAx>
        <c:axId val="1906735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6735440"/>
        <c:crosses val="autoZero"/>
        <c:auto val="1"/>
        <c:lblAlgn val="ctr"/>
        <c:lblOffset val="100"/>
        <c:noMultiLvlLbl val="0"/>
      </c:catAx>
      <c:valAx>
        <c:axId val="1906735440"/>
        <c:scaling>
          <c:orientation val="minMax"/>
        </c:scaling>
        <c:delete val="1"/>
        <c:axPos val="l"/>
        <c:numFmt formatCode="0%" sourceLinked="1"/>
        <c:majorTickMark val="out"/>
        <c:minorTickMark val="none"/>
        <c:tickLblPos val="nextTo"/>
        <c:crossAx val="19067359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47-4F86-9669-7D64F5FB5B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47-4F86-9669-7D64F5FB5B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0.95</c:v>
                </c:pt>
                <c:pt idx="1">
                  <c:v>0.95</c:v>
                </c:pt>
                <c:pt idx="2">
                  <c:v>0.95</c:v>
                </c:pt>
                <c:pt idx="3">
                  <c:v>0.98</c:v>
                </c:pt>
              </c:numCache>
            </c:numRef>
          </c:val>
          <c:smooth val="0"/>
          <c:extLst>
            <c:ext xmlns:c16="http://schemas.microsoft.com/office/drawing/2014/chart" uri="{C3380CC4-5D6E-409C-BE32-E72D297353CC}">
              <c16:uniqueId val="{00000002-F340-4F3C-96ED-225BE2A17A1D}"/>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847-4F86-9669-7D64F5FB5B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47-4F86-9669-7D64F5FB5B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47-4F86-9669-7D64F5FB5B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47-4F86-9669-7D64F5FB5B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0.85</c:v>
                </c:pt>
                <c:pt idx="1">
                  <c:v>0.9</c:v>
                </c:pt>
                <c:pt idx="2">
                  <c:v>0.95</c:v>
                </c:pt>
                <c:pt idx="3">
                  <c:v>0.95</c:v>
                </c:pt>
              </c:numCache>
            </c:numRef>
          </c:val>
          <c:smooth val="0"/>
          <c:extLst>
            <c:ext xmlns:c16="http://schemas.microsoft.com/office/drawing/2014/chart" uri="{C3380CC4-5D6E-409C-BE32-E72D297353CC}">
              <c16:uniqueId val="{00000007-F340-4F3C-96ED-225BE2A17A1D}"/>
            </c:ext>
          </c:extLst>
        </c:ser>
        <c:ser>
          <c:idx val="1"/>
          <c:order val="2"/>
          <c:tx>
            <c:strRef>
              <c:f>Academica!$M$2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47-4F86-9669-7D64F5FB5B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847-4F86-9669-7D64F5FB5B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47-4F86-9669-7D64F5FB5B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47-4F86-9669-7D64F5FB5B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F340-4F3C-96ED-225BE2A17A1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40-4F3C-96ED-225BE2A17A1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40-4F3C-96ED-225BE2A17A1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340-4F3C-96ED-225BE2A17A1D}"/>
            </c:ext>
          </c:extLst>
        </c:ser>
        <c:dLbls>
          <c:showLegendKey val="0"/>
          <c:showVal val="0"/>
          <c:showCatName val="0"/>
          <c:showSerName val="0"/>
          <c:showPercent val="0"/>
          <c:showBubbleSize val="0"/>
        </c:dLbls>
        <c:smooth val="0"/>
        <c:axId val="1906737072"/>
        <c:axId val="1906730544"/>
      </c:lineChart>
      <c:catAx>
        <c:axId val="1906737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6730544"/>
        <c:crosses val="autoZero"/>
        <c:auto val="1"/>
        <c:lblAlgn val="ctr"/>
        <c:lblOffset val="100"/>
        <c:noMultiLvlLbl val="0"/>
      </c:catAx>
      <c:valAx>
        <c:axId val="1906730544"/>
        <c:scaling>
          <c:orientation val="minMax"/>
        </c:scaling>
        <c:delete val="1"/>
        <c:axPos val="l"/>
        <c:numFmt formatCode="0%" sourceLinked="1"/>
        <c:majorTickMark val="out"/>
        <c:minorTickMark val="none"/>
        <c:tickLblPos val="nextTo"/>
        <c:crossAx val="19067370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A66-4B84-AB05-203B6661797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A66-4B84-AB05-203B6661797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0.8</c:v>
                </c:pt>
                <c:pt idx="1">
                  <c:v>0.85</c:v>
                </c:pt>
                <c:pt idx="2">
                  <c:v>0.85</c:v>
                </c:pt>
                <c:pt idx="3">
                  <c:v>0.89</c:v>
                </c:pt>
              </c:numCache>
            </c:numRef>
          </c:val>
          <c:smooth val="0"/>
          <c:extLst>
            <c:ext xmlns:c16="http://schemas.microsoft.com/office/drawing/2014/chart" uri="{C3380CC4-5D6E-409C-BE32-E72D297353CC}">
              <c16:uniqueId val="{00000002-7A17-42A8-8ABB-1F4C379C31AB}"/>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A66-4B84-AB05-203B6661797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A66-4B84-AB05-203B6661797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A66-4B84-AB05-203B6661797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A66-4B84-AB05-203B6661797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0.9</c:v>
                </c:pt>
                <c:pt idx="1">
                  <c:v>0.9</c:v>
                </c:pt>
                <c:pt idx="2">
                  <c:v>0.95</c:v>
                </c:pt>
                <c:pt idx="3">
                  <c:v>0.95</c:v>
                </c:pt>
              </c:numCache>
            </c:numRef>
          </c:val>
          <c:smooth val="0"/>
          <c:extLst>
            <c:ext xmlns:c16="http://schemas.microsoft.com/office/drawing/2014/chart" uri="{C3380CC4-5D6E-409C-BE32-E72D297353CC}">
              <c16:uniqueId val="{00000007-7A17-42A8-8ABB-1F4C379C31AB}"/>
            </c:ext>
          </c:extLst>
        </c:ser>
        <c:ser>
          <c:idx val="1"/>
          <c:order val="2"/>
          <c:tx>
            <c:strRef>
              <c:f>Academica!$M$2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A66-4B84-AB05-203B6661797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A66-4B84-AB05-203B6661797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A66-4B84-AB05-203B6661797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A66-4B84-AB05-203B6661797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0.95</c:v>
                </c:pt>
                <c:pt idx="1">
                  <c:v>0.95</c:v>
                </c:pt>
                <c:pt idx="2">
                  <c:v>0.95</c:v>
                </c:pt>
                <c:pt idx="3">
                  <c:v>0.95</c:v>
                </c:pt>
              </c:numCache>
            </c:numRef>
          </c:val>
          <c:smooth val="0"/>
          <c:extLst>
            <c:ext xmlns:c16="http://schemas.microsoft.com/office/drawing/2014/chart" uri="{C3380CC4-5D6E-409C-BE32-E72D297353CC}">
              <c16:uniqueId val="{0000000C-7A17-42A8-8ABB-1F4C379C31AB}"/>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A17-42A8-8ABB-1F4C379C31AB}"/>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A17-42A8-8ABB-1F4C379C31AB}"/>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A17-42A8-8ABB-1F4C379C31AB}"/>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A17-42A8-8ABB-1F4C379C31AB}"/>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A17-42A8-8ABB-1F4C379C31AB}"/>
            </c:ext>
          </c:extLst>
        </c:ser>
        <c:dLbls>
          <c:showLegendKey val="0"/>
          <c:showVal val="0"/>
          <c:showCatName val="0"/>
          <c:showSerName val="0"/>
          <c:showPercent val="0"/>
          <c:showBubbleSize val="0"/>
        </c:dLbls>
        <c:smooth val="0"/>
        <c:axId val="1906733808"/>
        <c:axId val="1906731632"/>
      </c:lineChart>
      <c:catAx>
        <c:axId val="1906733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6731632"/>
        <c:crosses val="autoZero"/>
        <c:auto val="1"/>
        <c:lblAlgn val="ctr"/>
        <c:lblOffset val="100"/>
        <c:noMultiLvlLbl val="0"/>
      </c:catAx>
      <c:valAx>
        <c:axId val="1906731632"/>
        <c:scaling>
          <c:orientation val="minMax"/>
        </c:scaling>
        <c:delete val="1"/>
        <c:axPos val="l"/>
        <c:numFmt formatCode="0%" sourceLinked="1"/>
        <c:majorTickMark val="out"/>
        <c:minorTickMark val="none"/>
        <c:tickLblPos val="nextTo"/>
        <c:crossAx val="1906733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6B-4489-8CF5-1F5C0C3588C6}"/>
              </c:ext>
            </c:extLst>
          </c:dPt>
          <c:dPt>
            <c:idx val="1"/>
            <c:invertIfNegative val="0"/>
            <c:bubble3D val="0"/>
            <c:spPr>
              <a:solidFill>
                <a:srgbClr val="C00000"/>
              </a:solidFill>
            </c:spPr>
            <c:extLst>
              <c:ext xmlns:c16="http://schemas.microsoft.com/office/drawing/2014/chart" uri="{C3380CC4-5D6E-409C-BE32-E72D297353CC}">
                <c16:uniqueId val="{00000001-146B-4489-8CF5-1F5C0C3588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6B-4489-8CF5-1F5C0C3588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6B-4489-8CF5-1F5C0C3588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c:v>
                </c:pt>
                <c:pt idx="1">
                  <c:v>0.75</c:v>
                </c:pt>
                <c:pt idx="2">
                  <c:v>0.8</c:v>
                </c:pt>
                <c:pt idx="3">
                  <c:v>0.88</c:v>
                </c:pt>
              </c:numCache>
            </c:numRef>
          </c:val>
          <c:extLst>
            <c:ext xmlns:c16="http://schemas.microsoft.com/office/drawing/2014/chart" uri="{C3380CC4-5D6E-409C-BE32-E72D297353CC}">
              <c16:uniqueId val="{00000004-146B-4489-8CF5-1F5C0C3588C6}"/>
            </c:ext>
          </c:extLst>
        </c:ser>
        <c:dLbls>
          <c:showLegendKey val="0"/>
          <c:showVal val="0"/>
          <c:showCatName val="0"/>
          <c:showSerName val="0"/>
          <c:showPercent val="0"/>
          <c:showBubbleSize val="0"/>
        </c:dLbls>
        <c:gapWidth val="150"/>
        <c:shape val="box"/>
        <c:axId val="1913284528"/>
        <c:axId val="1913292688"/>
        <c:axId val="0"/>
      </c:bar3DChart>
      <c:catAx>
        <c:axId val="1913284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292688"/>
        <c:crosses val="autoZero"/>
        <c:auto val="1"/>
        <c:lblAlgn val="ctr"/>
        <c:lblOffset val="100"/>
        <c:noMultiLvlLbl val="0"/>
      </c:catAx>
      <c:valAx>
        <c:axId val="1913292688"/>
        <c:scaling>
          <c:orientation val="minMax"/>
        </c:scaling>
        <c:delete val="1"/>
        <c:axPos val="l"/>
        <c:numFmt formatCode="0%" sourceLinked="1"/>
        <c:majorTickMark val="out"/>
        <c:minorTickMark val="none"/>
        <c:tickLblPos val="nextTo"/>
        <c:crossAx val="1913284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13-4393-81E6-A2FA7F3BABA1}"/>
              </c:ext>
            </c:extLst>
          </c:dPt>
          <c:dPt>
            <c:idx val="1"/>
            <c:invertIfNegative val="0"/>
            <c:bubble3D val="0"/>
            <c:spPr>
              <a:solidFill>
                <a:srgbClr val="C00000"/>
              </a:solidFill>
            </c:spPr>
            <c:extLst>
              <c:ext xmlns:c16="http://schemas.microsoft.com/office/drawing/2014/chart" uri="{C3380CC4-5D6E-409C-BE32-E72D297353CC}">
                <c16:uniqueId val="{00000001-2113-4393-81E6-A2FA7F3BAB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13-4393-81E6-A2FA7F3BAB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13-4393-81E6-A2FA7F3BAB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c:v>
                </c:pt>
                <c:pt idx="1">
                  <c:v>0.75</c:v>
                </c:pt>
                <c:pt idx="2">
                  <c:v>0.8</c:v>
                </c:pt>
                <c:pt idx="3">
                  <c:v>0.88</c:v>
                </c:pt>
              </c:numCache>
            </c:numRef>
          </c:val>
          <c:extLst>
            <c:ext xmlns:c16="http://schemas.microsoft.com/office/drawing/2014/chart" uri="{C3380CC4-5D6E-409C-BE32-E72D297353CC}">
              <c16:uniqueId val="{00000004-2113-4393-81E6-A2FA7F3BABA1}"/>
            </c:ext>
          </c:extLst>
        </c:ser>
        <c:dLbls>
          <c:showLegendKey val="0"/>
          <c:showVal val="0"/>
          <c:showCatName val="0"/>
          <c:showSerName val="0"/>
          <c:showPercent val="0"/>
          <c:showBubbleSize val="0"/>
        </c:dLbls>
        <c:gapWidth val="150"/>
        <c:shape val="box"/>
        <c:axId val="1913298128"/>
        <c:axId val="1913286160"/>
        <c:axId val="0"/>
      </c:bar3DChart>
      <c:catAx>
        <c:axId val="1913298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286160"/>
        <c:crosses val="autoZero"/>
        <c:auto val="1"/>
        <c:lblAlgn val="ctr"/>
        <c:lblOffset val="100"/>
        <c:noMultiLvlLbl val="0"/>
      </c:catAx>
      <c:valAx>
        <c:axId val="1913286160"/>
        <c:scaling>
          <c:orientation val="minMax"/>
        </c:scaling>
        <c:delete val="1"/>
        <c:axPos val="l"/>
        <c:numFmt formatCode="0%" sourceLinked="1"/>
        <c:majorTickMark val="out"/>
        <c:minorTickMark val="none"/>
        <c:tickLblPos val="nextTo"/>
        <c:crossAx val="1913298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82-4F35-81C3-20F91E9EE35A}"/>
              </c:ext>
            </c:extLst>
          </c:dPt>
          <c:dPt>
            <c:idx val="1"/>
            <c:invertIfNegative val="0"/>
            <c:bubble3D val="0"/>
            <c:spPr>
              <a:solidFill>
                <a:srgbClr val="C00000"/>
              </a:solidFill>
            </c:spPr>
            <c:extLst>
              <c:ext xmlns:c16="http://schemas.microsoft.com/office/drawing/2014/chart" uri="{C3380CC4-5D6E-409C-BE32-E72D297353CC}">
                <c16:uniqueId val="{00000001-F282-4F35-81C3-20F91E9EE3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82-4F35-81C3-20F91E9EE3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82-4F35-81C3-20F91E9EE3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0.85</c:v>
                </c:pt>
                <c:pt idx="1">
                  <c:v>0.9</c:v>
                </c:pt>
                <c:pt idx="2">
                  <c:v>0.95</c:v>
                </c:pt>
                <c:pt idx="3">
                  <c:v>0.95</c:v>
                </c:pt>
              </c:numCache>
            </c:numRef>
          </c:val>
          <c:extLst>
            <c:ext xmlns:c16="http://schemas.microsoft.com/office/drawing/2014/chart" uri="{C3380CC4-5D6E-409C-BE32-E72D297353CC}">
              <c16:uniqueId val="{00000004-F282-4F35-81C3-20F91E9EE35A}"/>
            </c:ext>
          </c:extLst>
        </c:ser>
        <c:dLbls>
          <c:showLegendKey val="0"/>
          <c:showVal val="0"/>
          <c:showCatName val="0"/>
          <c:showSerName val="0"/>
          <c:showPercent val="0"/>
          <c:showBubbleSize val="0"/>
        </c:dLbls>
        <c:gapWidth val="150"/>
        <c:shape val="box"/>
        <c:axId val="1913287248"/>
        <c:axId val="1913288880"/>
        <c:axId val="0"/>
      </c:bar3DChart>
      <c:catAx>
        <c:axId val="1913287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288880"/>
        <c:crosses val="autoZero"/>
        <c:auto val="1"/>
        <c:lblAlgn val="ctr"/>
        <c:lblOffset val="100"/>
        <c:noMultiLvlLbl val="0"/>
      </c:catAx>
      <c:valAx>
        <c:axId val="1913288880"/>
        <c:scaling>
          <c:orientation val="minMax"/>
        </c:scaling>
        <c:delete val="1"/>
        <c:axPos val="l"/>
        <c:numFmt formatCode="0%" sourceLinked="1"/>
        <c:majorTickMark val="out"/>
        <c:minorTickMark val="none"/>
        <c:tickLblPos val="nextTo"/>
        <c:crossAx val="1913287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EA-4E08-801A-C58F659B620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EA-4E08-801A-C58F659B62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0.8</c:v>
                </c:pt>
                <c:pt idx="1">
                  <c:v>0.85</c:v>
                </c:pt>
                <c:pt idx="2">
                  <c:v>0.86</c:v>
                </c:pt>
                <c:pt idx="3">
                  <c:v>0.9</c:v>
                </c:pt>
              </c:numCache>
            </c:numRef>
          </c:val>
          <c:smooth val="0"/>
          <c:extLst>
            <c:ext xmlns:c16="http://schemas.microsoft.com/office/drawing/2014/chart" uri="{C3380CC4-5D6E-409C-BE32-E72D297353CC}">
              <c16:uniqueId val="{00000002-53EA-4E08-801A-C58F659B6202}"/>
            </c:ext>
          </c:extLst>
        </c:ser>
        <c:ser>
          <c:idx val="0"/>
          <c:order val="1"/>
          <c:tx>
            <c:strRef>
              <c:f>Academica!$H$2</c:f>
              <c:strCache>
                <c:ptCount val="1"/>
                <c:pt idx="0">
                  <c:v>AÑO 2025</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3EA-4E08-801A-C58F659B620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EA-4E08-801A-C58F659B620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EA-4E08-801A-C58F659B620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3EA-4E08-801A-C58F659B62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0.9</c:v>
                </c:pt>
                <c:pt idx="1">
                  <c:v>0.95</c:v>
                </c:pt>
                <c:pt idx="2">
                  <c:v>0.98</c:v>
                </c:pt>
                <c:pt idx="3">
                  <c:v>0.98</c:v>
                </c:pt>
              </c:numCache>
            </c:numRef>
          </c:val>
          <c:smooth val="0"/>
          <c:extLst>
            <c:ext xmlns:c16="http://schemas.microsoft.com/office/drawing/2014/chart" uri="{C3380CC4-5D6E-409C-BE32-E72D297353CC}">
              <c16:uniqueId val="{00000007-53EA-4E08-801A-C58F659B6202}"/>
            </c:ext>
          </c:extLst>
        </c:ser>
        <c:ser>
          <c:idx val="1"/>
          <c:order val="2"/>
          <c:tx>
            <c:strRef>
              <c:f>Academica!$M$2</c:f>
              <c:strCache>
                <c:ptCount val="1"/>
                <c:pt idx="0">
                  <c:v>AÑO 2026</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3EA-4E08-801A-C58F659B620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3EA-4E08-801A-C58F659B620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3EA-4E08-801A-C58F659B620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3EA-4E08-801A-C58F659B62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53EA-4E08-801A-C58F659B620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3EA-4E08-801A-C58F659B6202}"/>
            </c:ext>
          </c:extLst>
        </c:ser>
        <c:dLbls>
          <c:showLegendKey val="0"/>
          <c:showVal val="0"/>
          <c:showCatName val="0"/>
          <c:showSerName val="0"/>
          <c:showPercent val="0"/>
          <c:showBubbleSize val="0"/>
        </c:dLbls>
        <c:smooth val="0"/>
        <c:axId val="1913297584"/>
        <c:axId val="1913287792"/>
      </c:lineChart>
      <c:catAx>
        <c:axId val="1913297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3287792"/>
        <c:crosses val="autoZero"/>
        <c:auto val="1"/>
        <c:lblAlgn val="ctr"/>
        <c:lblOffset val="100"/>
        <c:noMultiLvlLbl val="0"/>
      </c:catAx>
      <c:valAx>
        <c:axId val="1913287792"/>
        <c:scaling>
          <c:orientation val="minMax"/>
        </c:scaling>
        <c:delete val="1"/>
        <c:axPos val="l"/>
        <c:numFmt formatCode="0%" sourceLinked="1"/>
        <c:majorTickMark val="out"/>
        <c:minorTickMark val="none"/>
        <c:tickLblPos val="nextTo"/>
        <c:crossAx val="19132975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3D2-4092-8F7C-842D65EE0613}"/>
              </c:ext>
            </c:extLst>
          </c:dPt>
          <c:dPt>
            <c:idx val="1"/>
            <c:invertIfNegative val="0"/>
            <c:bubble3D val="0"/>
            <c:spPr>
              <a:solidFill>
                <a:srgbClr val="C00000"/>
              </a:solidFill>
            </c:spPr>
            <c:extLst>
              <c:ext xmlns:c16="http://schemas.microsoft.com/office/drawing/2014/chart" uri="{C3380CC4-5D6E-409C-BE32-E72D297353CC}">
                <c16:uniqueId val="{00000001-C3D2-4092-8F7C-842D65EE06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D2-4092-8F7C-842D65EE06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D2-4092-8F7C-842D65EE06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3D2-4092-8F7C-842D65EE0613}"/>
            </c:ext>
          </c:extLst>
        </c:ser>
        <c:dLbls>
          <c:showLegendKey val="0"/>
          <c:showVal val="0"/>
          <c:showCatName val="0"/>
          <c:showSerName val="0"/>
          <c:showPercent val="0"/>
          <c:showBubbleSize val="0"/>
        </c:dLbls>
        <c:gapWidth val="150"/>
        <c:shape val="box"/>
        <c:axId val="1913291056"/>
        <c:axId val="1913291600"/>
        <c:axId val="0"/>
      </c:bar3DChart>
      <c:catAx>
        <c:axId val="1913291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3291600"/>
        <c:crosses val="autoZero"/>
        <c:auto val="1"/>
        <c:lblAlgn val="ctr"/>
        <c:lblOffset val="100"/>
        <c:noMultiLvlLbl val="0"/>
      </c:catAx>
      <c:valAx>
        <c:axId val="1913291600"/>
        <c:scaling>
          <c:orientation val="minMax"/>
        </c:scaling>
        <c:delete val="1"/>
        <c:axPos val="l"/>
        <c:numFmt formatCode="0%" sourceLinked="1"/>
        <c:majorTickMark val="out"/>
        <c:minorTickMark val="none"/>
        <c:tickLblPos val="nextTo"/>
        <c:crossAx val="1913291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ECC-41F2-9330-F29ADB1A8456}"/>
              </c:ext>
            </c:extLst>
          </c:dPt>
          <c:dPt>
            <c:idx val="1"/>
            <c:invertIfNegative val="0"/>
            <c:bubble3D val="0"/>
            <c:spPr>
              <a:solidFill>
                <a:srgbClr val="C00000"/>
              </a:solidFill>
            </c:spPr>
            <c:extLst>
              <c:ext xmlns:c16="http://schemas.microsoft.com/office/drawing/2014/chart" uri="{C3380CC4-5D6E-409C-BE32-E72D297353CC}">
                <c16:uniqueId val="{00000001-BECC-41F2-9330-F29ADB1A84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CC-41F2-9330-F29ADB1A84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CC-41F2-9330-F29ADB1A845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ECC-41F2-9330-F29ADB1A8456}"/>
            </c:ext>
          </c:extLst>
        </c:ser>
        <c:dLbls>
          <c:showLegendKey val="0"/>
          <c:showVal val="0"/>
          <c:showCatName val="0"/>
          <c:showSerName val="0"/>
          <c:showPercent val="0"/>
          <c:showBubbleSize val="0"/>
        </c:dLbls>
        <c:gapWidth val="150"/>
        <c:shape val="box"/>
        <c:axId val="1913283440"/>
        <c:axId val="1913293776"/>
        <c:axId val="0"/>
      </c:bar3DChart>
      <c:catAx>
        <c:axId val="1913283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3293776"/>
        <c:crosses val="autoZero"/>
        <c:auto val="1"/>
        <c:lblAlgn val="ctr"/>
        <c:lblOffset val="100"/>
        <c:noMultiLvlLbl val="0"/>
      </c:catAx>
      <c:valAx>
        <c:axId val="1913293776"/>
        <c:scaling>
          <c:orientation val="minMax"/>
        </c:scaling>
        <c:delete val="1"/>
        <c:axPos val="l"/>
        <c:numFmt formatCode="0%" sourceLinked="1"/>
        <c:majorTickMark val="out"/>
        <c:minorTickMark val="none"/>
        <c:tickLblPos val="nextTo"/>
        <c:crossAx val="1913283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268-415E-A1F0-9E960EB452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268-415E-A1F0-9E960EB452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268-415E-A1F0-9E960EB452A0}"/>
            </c:ext>
          </c:extLst>
        </c:ser>
        <c:dLbls>
          <c:showLegendKey val="0"/>
          <c:showVal val="0"/>
          <c:showCatName val="0"/>
          <c:showSerName val="0"/>
          <c:showPercent val="0"/>
          <c:showBubbleSize val="0"/>
        </c:dLbls>
        <c:gapWidth val="150"/>
        <c:shape val="box"/>
        <c:axId val="1913285072"/>
        <c:axId val="1913294320"/>
        <c:axId val="0"/>
      </c:bar3DChart>
      <c:catAx>
        <c:axId val="1913285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3294320"/>
        <c:crosses val="autoZero"/>
        <c:auto val="1"/>
        <c:lblAlgn val="ctr"/>
        <c:lblOffset val="100"/>
        <c:noMultiLvlLbl val="0"/>
      </c:catAx>
      <c:valAx>
        <c:axId val="1913294320"/>
        <c:scaling>
          <c:orientation val="minMax"/>
        </c:scaling>
        <c:delete val="1"/>
        <c:axPos val="l"/>
        <c:numFmt formatCode="0%" sourceLinked="1"/>
        <c:majorTickMark val="out"/>
        <c:minorTickMark val="none"/>
        <c:tickLblPos val="nextTo"/>
        <c:crossAx val="19132850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27-457E-A28B-27D2C4578F35}"/>
              </c:ext>
            </c:extLst>
          </c:dPt>
          <c:dPt>
            <c:idx val="1"/>
            <c:invertIfNegative val="0"/>
            <c:bubble3D val="0"/>
            <c:spPr>
              <a:solidFill>
                <a:srgbClr val="C00000"/>
              </a:solidFill>
            </c:spPr>
            <c:extLst>
              <c:ext xmlns:c16="http://schemas.microsoft.com/office/drawing/2014/chart" uri="{C3380CC4-5D6E-409C-BE32-E72D297353CC}">
                <c16:uniqueId val="{00000001-0E27-457E-A28B-27D2C4578F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27-457E-A28B-27D2C4578F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27-457E-A28B-27D2C4578F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0.85</c:v>
                </c:pt>
                <c:pt idx="2">
                  <c:v>0.9</c:v>
                </c:pt>
                <c:pt idx="3">
                  <c:v>0.95</c:v>
                </c:pt>
              </c:numCache>
            </c:numRef>
          </c:val>
          <c:extLst>
            <c:ext xmlns:c16="http://schemas.microsoft.com/office/drawing/2014/chart" uri="{C3380CC4-5D6E-409C-BE32-E72D297353CC}">
              <c16:uniqueId val="{00000004-0E27-457E-A28B-27D2C4578F35}"/>
            </c:ext>
          </c:extLst>
        </c:ser>
        <c:dLbls>
          <c:showLegendKey val="0"/>
          <c:showVal val="0"/>
          <c:showCatName val="0"/>
          <c:showSerName val="0"/>
          <c:showPercent val="0"/>
          <c:showBubbleSize val="0"/>
        </c:dLbls>
        <c:gapWidth val="150"/>
        <c:shape val="box"/>
        <c:axId val="1903025712"/>
        <c:axId val="1903033328"/>
        <c:axId val="0"/>
      </c:bar3DChart>
      <c:catAx>
        <c:axId val="190302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33328"/>
        <c:crosses val="autoZero"/>
        <c:auto val="1"/>
        <c:lblAlgn val="ctr"/>
        <c:lblOffset val="100"/>
        <c:noMultiLvlLbl val="0"/>
      </c:catAx>
      <c:valAx>
        <c:axId val="1903033328"/>
        <c:scaling>
          <c:orientation val="minMax"/>
        </c:scaling>
        <c:delete val="1"/>
        <c:axPos val="l"/>
        <c:numFmt formatCode="0%" sourceLinked="1"/>
        <c:majorTickMark val="out"/>
        <c:minorTickMark val="none"/>
        <c:tickLblPos val="nextTo"/>
        <c:crossAx val="1903025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DB8-44D2-BAF8-0ECE4A6B4DBE}"/>
              </c:ext>
            </c:extLst>
          </c:dPt>
          <c:dPt>
            <c:idx val="1"/>
            <c:invertIfNegative val="0"/>
            <c:bubble3D val="0"/>
            <c:spPr>
              <a:solidFill>
                <a:srgbClr val="C00000"/>
              </a:solidFill>
            </c:spPr>
            <c:extLst>
              <c:ext xmlns:c16="http://schemas.microsoft.com/office/drawing/2014/chart" uri="{C3380CC4-5D6E-409C-BE32-E72D297353CC}">
                <c16:uniqueId val="{00000001-2DB8-44D2-BAF8-0ECE4A6B4D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B8-44D2-BAF8-0ECE4A6B4D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B8-44D2-BAF8-0ECE4A6B4D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DB8-44D2-BAF8-0ECE4A6B4DBE}"/>
            </c:ext>
          </c:extLst>
        </c:ser>
        <c:dLbls>
          <c:showLegendKey val="0"/>
          <c:showVal val="0"/>
          <c:showCatName val="0"/>
          <c:showSerName val="0"/>
          <c:showPercent val="0"/>
          <c:showBubbleSize val="0"/>
        </c:dLbls>
        <c:gapWidth val="150"/>
        <c:shape val="box"/>
        <c:axId val="1913932656"/>
        <c:axId val="1913942448"/>
        <c:axId val="0"/>
      </c:bar3DChart>
      <c:catAx>
        <c:axId val="1913932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3942448"/>
        <c:crosses val="autoZero"/>
        <c:auto val="1"/>
        <c:lblAlgn val="ctr"/>
        <c:lblOffset val="100"/>
        <c:noMultiLvlLbl val="0"/>
      </c:catAx>
      <c:valAx>
        <c:axId val="1913942448"/>
        <c:scaling>
          <c:orientation val="minMax"/>
        </c:scaling>
        <c:delete val="1"/>
        <c:axPos val="l"/>
        <c:numFmt formatCode="0%" sourceLinked="1"/>
        <c:majorTickMark val="out"/>
        <c:minorTickMark val="none"/>
        <c:tickLblPos val="nextTo"/>
        <c:crossAx val="1913932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A6-4D72-B31B-3894D06F6201}"/>
              </c:ext>
            </c:extLst>
          </c:dPt>
          <c:dPt>
            <c:idx val="1"/>
            <c:invertIfNegative val="0"/>
            <c:bubble3D val="0"/>
            <c:spPr>
              <a:solidFill>
                <a:srgbClr val="C00000"/>
              </a:solidFill>
            </c:spPr>
            <c:extLst>
              <c:ext xmlns:c16="http://schemas.microsoft.com/office/drawing/2014/chart" uri="{C3380CC4-5D6E-409C-BE32-E72D297353CC}">
                <c16:uniqueId val="{00000001-F2A6-4D72-B31B-3894D06F62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A6-4D72-B31B-3894D06F62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A6-4D72-B31B-3894D06F62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F2A6-4D72-B31B-3894D06F6201}"/>
            </c:ext>
          </c:extLst>
        </c:ser>
        <c:dLbls>
          <c:showLegendKey val="0"/>
          <c:showVal val="0"/>
          <c:showCatName val="0"/>
          <c:showSerName val="0"/>
          <c:showPercent val="0"/>
          <c:showBubbleSize val="0"/>
        </c:dLbls>
        <c:gapWidth val="150"/>
        <c:shape val="box"/>
        <c:axId val="1913939728"/>
        <c:axId val="1913943536"/>
        <c:axId val="0"/>
      </c:bar3DChart>
      <c:catAx>
        <c:axId val="191393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43536"/>
        <c:crosses val="autoZero"/>
        <c:auto val="1"/>
        <c:lblAlgn val="ctr"/>
        <c:lblOffset val="100"/>
        <c:noMultiLvlLbl val="0"/>
      </c:catAx>
      <c:valAx>
        <c:axId val="1913943536"/>
        <c:scaling>
          <c:orientation val="minMax"/>
        </c:scaling>
        <c:delete val="1"/>
        <c:axPos val="l"/>
        <c:numFmt formatCode="0%" sourceLinked="1"/>
        <c:majorTickMark val="out"/>
        <c:minorTickMark val="none"/>
        <c:tickLblPos val="nextTo"/>
        <c:crossAx val="1913939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59-472D-97B6-755BCBDD2999}"/>
              </c:ext>
            </c:extLst>
          </c:dPt>
          <c:dPt>
            <c:idx val="1"/>
            <c:invertIfNegative val="0"/>
            <c:bubble3D val="0"/>
            <c:spPr>
              <a:solidFill>
                <a:srgbClr val="C00000"/>
              </a:solidFill>
            </c:spPr>
            <c:extLst>
              <c:ext xmlns:c16="http://schemas.microsoft.com/office/drawing/2014/chart" uri="{C3380CC4-5D6E-409C-BE32-E72D297353CC}">
                <c16:uniqueId val="{00000001-3859-472D-97B6-755BCBDD29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59-472D-97B6-755BCBDD29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59-472D-97B6-755BCBDD29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3859-472D-97B6-755BCBDD2999}"/>
            </c:ext>
          </c:extLst>
        </c:ser>
        <c:dLbls>
          <c:showLegendKey val="0"/>
          <c:showVal val="0"/>
          <c:showCatName val="0"/>
          <c:showSerName val="0"/>
          <c:showPercent val="0"/>
          <c:showBubbleSize val="0"/>
        </c:dLbls>
        <c:gapWidth val="150"/>
        <c:shape val="box"/>
        <c:axId val="1913944080"/>
        <c:axId val="1913944624"/>
        <c:axId val="0"/>
      </c:bar3DChart>
      <c:catAx>
        <c:axId val="1913944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44624"/>
        <c:crosses val="autoZero"/>
        <c:auto val="1"/>
        <c:lblAlgn val="ctr"/>
        <c:lblOffset val="100"/>
        <c:noMultiLvlLbl val="0"/>
      </c:catAx>
      <c:valAx>
        <c:axId val="1913944624"/>
        <c:scaling>
          <c:orientation val="minMax"/>
        </c:scaling>
        <c:delete val="1"/>
        <c:axPos val="l"/>
        <c:numFmt formatCode="0%" sourceLinked="1"/>
        <c:majorTickMark val="out"/>
        <c:minorTickMark val="none"/>
        <c:tickLblPos val="nextTo"/>
        <c:crossAx val="1913944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B2-4FCF-BD38-CBFD905780E3}"/>
              </c:ext>
            </c:extLst>
          </c:dPt>
          <c:dPt>
            <c:idx val="1"/>
            <c:invertIfNegative val="0"/>
            <c:bubble3D val="0"/>
            <c:spPr>
              <a:solidFill>
                <a:srgbClr val="C00000"/>
              </a:solidFill>
            </c:spPr>
            <c:extLst>
              <c:ext xmlns:c16="http://schemas.microsoft.com/office/drawing/2014/chart" uri="{C3380CC4-5D6E-409C-BE32-E72D297353CC}">
                <c16:uniqueId val="{00000001-70B2-4FCF-BD38-CBFD905780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B2-4FCF-BD38-CBFD905780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B2-4FCF-BD38-CBFD905780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0.8</c:v>
                </c:pt>
                <c:pt idx="1">
                  <c:v>0.8</c:v>
                </c:pt>
                <c:pt idx="2">
                  <c:v>0.9</c:v>
                </c:pt>
                <c:pt idx="3">
                  <c:v>0.9</c:v>
                </c:pt>
              </c:numCache>
            </c:numRef>
          </c:val>
          <c:extLst>
            <c:ext xmlns:c16="http://schemas.microsoft.com/office/drawing/2014/chart" uri="{C3380CC4-5D6E-409C-BE32-E72D297353CC}">
              <c16:uniqueId val="{00000004-70B2-4FCF-BD38-CBFD905780E3}"/>
            </c:ext>
          </c:extLst>
        </c:ser>
        <c:dLbls>
          <c:showLegendKey val="0"/>
          <c:showVal val="0"/>
          <c:showCatName val="0"/>
          <c:showSerName val="0"/>
          <c:showPercent val="0"/>
          <c:showBubbleSize val="0"/>
        </c:dLbls>
        <c:gapWidth val="150"/>
        <c:shape val="box"/>
        <c:axId val="1913940272"/>
        <c:axId val="1913945168"/>
        <c:axId val="0"/>
      </c:bar3DChart>
      <c:catAx>
        <c:axId val="1913940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45168"/>
        <c:crosses val="autoZero"/>
        <c:auto val="1"/>
        <c:lblAlgn val="ctr"/>
        <c:lblOffset val="100"/>
        <c:noMultiLvlLbl val="0"/>
      </c:catAx>
      <c:valAx>
        <c:axId val="1913945168"/>
        <c:scaling>
          <c:orientation val="minMax"/>
        </c:scaling>
        <c:delete val="1"/>
        <c:axPos val="l"/>
        <c:numFmt formatCode="0%" sourceLinked="1"/>
        <c:majorTickMark val="out"/>
        <c:minorTickMark val="none"/>
        <c:tickLblPos val="nextTo"/>
        <c:crossAx val="1913940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F6-4DF1-AF13-8D2BAB59C27F}"/>
              </c:ext>
            </c:extLst>
          </c:dPt>
          <c:dPt>
            <c:idx val="1"/>
            <c:invertIfNegative val="0"/>
            <c:bubble3D val="0"/>
            <c:spPr>
              <a:solidFill>
                <a:srgbClr val="C00000"/>
              </a:solidFill>
            </c:spPr>
            <c:extLst>
              <c:ext xmlns:c16="http://schemas.microsoft.com/office/drawing/2014/chart" uri="{C3380CC4-5D6E-409C-BE32-E72D297353CC}">
                <c16:uniqueId val="{00000001-B5F6-4DF1-AF13-8D2BAB59C2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F6-4DF1-AF13-8D2BAB59C2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F6-4DF1-AF13-8D2BAB59C2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B5F6-4DF1-AF13-8D2BAB59C27F}"/>
            </c:ext>
          </c:extLst>
        </c:ser>
        <c:dLbls>
          <c:showLegendKey val="0"/>
          <c:showVal val="0"/>
          <c:showCatName val="0"/>
          <c:showSerName val="0"/>
          <c:showPercent val="0"/>
          <c:showBubbleSize val="0"/>
        </c:dLbls>
        <c:gapWidth val="150"/>
        <c:shape val="box"/>
        <c:axId val="1913942992"/>
        <c:axId val="1913929936"/>
        <c:axId val="0"/>
      </c:bar3DChart>
      <c:catAx>
        <c:axId val="191394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29936"/>
        <c:crosses val="autoZero"/>
        <c:auto val="1"/>
        <c:lblAlgn val="ctr"/>
        <c:lblOffset val="100"/>
        <c:noMultiLvlLbl val="0"/>
      </c:catAx>
      <c:valAx>
        <c:axId val="1913929936"/>
        <c:scaling>
          <c:orientation val="minMax"/>
        </c:scaling>
        <c:delete val="1"/>
        <c:axPos val="l"/>
        <c:numFmt formatCode="0%" sourceLinked="1"/>
        <c:majorTickMark val="out"/>
        <c:minorTickMark val="none"/>
        <c:tickLblPos val="nextTo"/>
        <c:crossAx val="1913942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26-4999-9AAA-E84A23B668D6}"/>
              </c:ext>
            </c:extLst>
          </c:dPt>
          <c:dPt>
            <c:idx val="1"/>
            <c:invertIfNegative val="0"/>
            <c:bubble3D val="0"/>
            <c:spPr>
              <a:solidFill>
                <a:srgbClr val="C00000"/>
              </a:solidFill>
            </c:spPr>
            <c:extLst>
              <c:ext xmlns:c16="http://schemas.microsoft.com/office/drawing/2014/chart" uri="{C3380CC4-5D6E-409C-BE32-E72D297353CC}">
                <c16:uniqueId val="{00000001-DE26-4999-9AAA-E84A23B668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26-4999-9AAA-E84A23B668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26-4999-9AAA-E84A23B668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DE26-4999-9AAA-E84A23B668D6}"/>
            </c:ext>
          </c:extLst>
        </c:ser>
        <c:dLbls>
          <c:showLegendKey val="0"/>
          <c:showVal val="0"/>
          <c:showCatName val="0"/>
          <c:showSerName val="0"/>
          <c:showPercent val="0"/>
          <c:showBubbleSize val="0"/>
        </c:dLbls>
        <c:gapWidth val="150"/>
        <c:shape val="box"/>
        <c:axId val="1913941360"/>
        <c:axId val="1913941904"/>
        <c:axId val="0"/>
      </c:bar3DChart>
      <c:catAx>
        <c:axId val="1913941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41904"/>
        <c:crosses val="autoZero"/>
        <c:auto val="1"/>
        <c:lblAlgn val="ctr"/>
        <c:lblOffset val="100"/>
        <c:noMultiLvlLbl val="0"/>
      </c:catAx>
      <c:valAx>
        <c:axId val="1913941904"/>
        <c:scaling>
          <c:orientation val="minMax"/>
        </c:scaling>
        <c:delete val="1"/>
        <c:axPos val="l"/>
        <c:numFmt formatCode="0%" sourceLinked="1"/>
        <c:majorTickMark val="out"/>
        <c:minorTickMark val="none"/>
        <c:tickLblPos val="nextTo"/>
        <c:crossAx val="1913941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80-45B8-B091-1FD47EC7DD57}"/>
              </c:ext>
            </c:extLst>
          </c:dPt>
          <c:dPt>
            <c:idx val="1"/>
            <c:invertIfNegative val="0"/>
            <c:bubble3D val="0"/>
            <c:spPr>
              <a:solidFill>
                <a:srgbClr val="C00000"/>
              </a:solidFill>
            </c:spPr>
            <c:extLst>
              <c:ext xmlns:c16="http://schemas.microsoft.com/office/drawing/2014/chart" uri="{C3380CC4-5D6E-409C-BE32-E72D297353CC}">
                <c16:uniqueId val="{00000001-0A80-45B8-B091-1FD47EC7DD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80-45B8-B091-1FD47EC7DD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80-45B8-B091-1FD47EC7DD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0.85</c:v>
                </c:pt>
                <c:pt idx="1">
                  <c:v>0.85</c:v>
                </c:pt>
                <c:pt idx="2">
                  <c:v>0.85</c:v>
                </c:pt>
                <c:pt idx="3">
                  <c:v>0.85</c:v>
                </c:pt>
              </c:numCache>
            </c:numRef>
          </c:val>
          <c:extLst>
            <c:ext xmlns:c16="http://schemas.microsoft.com/office/drawing/2014/chart" uri="{C3380CC4-5D6E-409C-BE32-E72D297353CC}">
              <c16:uniqueId val="{00000004-0A80-45B8-B091-1FD47EC7DD57}"/>
            </c:ext>
          </c:extLst>
        </c:ser>
        <c:dLbls>
          <c:showLegendKey val="0"/>
          <c:showVal val="0"/>
          <c:showCatName val="0"/>
          <c:showSerName val="0"/>
          <c:showPercent val="0"/>
          <c:showBubbleSize val="0"/>
        </c:dLbls>
        <c:gapWidth val="150"/>
        <c:shape val="box"/>
        <c:axId val="1913932112"/>
        <c:axId val="1913934288"/>
        <c:axId val="0"/>
      </c:bar3DChart>
      <c:catAx>
        <c:axId val="191393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3934288"/>
        <c:crosses val="autoZero"/>
        <c:auto val="1"/>
        <c:lblAlgn val="ctr"/>
        <c:lblOffset val="100"/>
        <c:noMultiLvlLbl val="0"/>
      </c:catAx>
      <c:valAx>
        <c:axId val="1913934288"/>
        <c:scaling>
          <c:orientation val="minMax"/>
        </c:scaling>
        <c:delete val="1"/>
        <c:axPos val="l"/>
        <c:numFmt formatCode="0%" sourceLinked="1"/>
        <c:majorTickMark val="out"/>
        <c:minorTickMark val="none"/>
        <c:tickLblPos val="nextTo"/>
        <c:crossAx val="191393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46-4B93-A58C-7F041A3AB928}"/>
              </c:ext>
            </c:extLst>
          </c:dPt>
          <c:dPt>
            <c:idx val="1"/>
            <c:invertIfNegative val="0"/>
            <c:bubble3D val="0"/>
            <c:spPr>
              <a:solidFill>
                <a:srgbClr val="C00000"/>
              </a:solidFill>
            </c:spPr>
            <c:extLst>
              <c:ext xmlns:c16="http://schemas.microsoft.com/office/drawing/2014/chart" uri="{C3380CC4-5D6E-409C-BE32-E72D297353CC}">
                <c16:uniqueId val="{00000001-0646-4B93-A58C-7F041A3AB9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46-4B93-A58C-7F041A3AB9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46-4B93-A58C-7F041A3AB9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646-4B93-A58C-7F041A3AB928}"/>
            </c:ext>
          </c:extLst>
        </c:ser>
        <c:dLbls>
          <c:showLegendKey val="0"/>
          <c:showVal val="0"/>
          <c:showCatName val="0"/>
          <c:showSerName val="0"/>
          <c:showPercent val="0"/>
          <c:showBubbleSize val="0"/>
        </c:dLbls>
        <c:gapWidth val="150"/>
        <c:shape val="box"/>
        <c:axId val="1913939184"/>
        <c:axId val="1914595568"/>
        <c:axId val="0"/>
      </c:bar3DChart>
      <c:catAx>
        <c:axId val="1913939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595568"/>
        <c:crosses val="autoZero"/>
        <c:auto val="1"/>
        <c:lblAlgn val="ctr"/>
        <c:lblOffset val="100"/>
        <c:noMultiLvlLbl val="0"/>
      </c:catAx>
      <c:valAx>
        <c:axId val="1914595568"/>
        <c:scaling>
          <c:orientation val="minMax"/>
        </c:scaling>
        <c:delete val="1"/>
        <c:axPos val="l"/>
        <c:numFmt formatCode="0%" sourceLinked="1"/>
        <c:majorTickMark val="out"/>
        <c:minorTickMark val="none"/>
        <c:tickLblPos val="nextTo"/>
        <c:crossAx val="1913939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E6-4E5E-AE90-A604B2636037}"/>
              </c:ext>
            </c:extLst>
          </c:dPt>
          <c:dPt>
            <c:idx val="1"/>
            <c:invertIfNegative val="0"/>
            <c:bubble3D val="0"/>
            <c:spPr>
              <a:solidFill>
                <a:srgbClr val="C00000"/>
              </a:solidFill>
            </c:spPr>
            <c:extLst>
              <c:ext xmlns:c16="http://schemas.microsoft.com/office/drawing/2014/chart" uri="{C3380CC4-5D6E-409C-BE32-E72D297353CC}">
                <c16:uniqueId val="{00000001-C1E6-4E5E-AE90-A604B26360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E6-4E5E-AE90-A604B26360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E6-4E5E-AE90-A604B26360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4</c:v>
                </c:pt>
              </c:numCache>
            </c:numRef>
          </c:val>
          <c:extLst>
            <c:ext xmlns:c16="http://schemas.microsoft.com/office/drawing/2014/chart" uri="{C3380CC4-5D6E-409C-BE32-E72D297353CC}">
              <c16:uniqueId val="{00000004-C1E6-4E5E-AE90-A604B2636037}"/>
            </c:ext>
          </c:extLst>
        </c:ser>
        <c:dLbls>
          <c:showLegendKey val="0"/>
          <c:showVal val="0"/>
          <c:showCatName val="0"/>
          <c:showSerName val="0"/>
          <c:showPercent val="0"/>
          <c:showBubbleSize val="0"/>
        </c:dLbls>
        <c:gapWidth val="150"/>
        <c:shape val="box"/>
        <c:axId val="1914602640"/>
        <c:axId val="1914594480"/>
        <c:axId val="0"/>
      </c:bar3DChart>
      <c:catAx>
        <c:axId val="191460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594480"/>
        <c:crosses val="autoZero"/>
        <c:auto val="1"/>
        <c:lblAlgn val="ctr"/>
        <c:lblOffset val="100"/>
        <c:noMultiLvlLbl val="0"/>
      </c:catAx>
      <c:valAx>
        <c:axId val="1914594480"/>
        <c:scaling>
          <c:orientation val="minMax"/>
        </c:scaling>
        <c:delete val="1"/>
        <c:axPos val="l"/>
        <c:numFmt formatCode="0%" sourceLinked="1"/>
        <c:majorTickMark val="out"/>
        <c:minorTickMark val="none"/>
        <c:tickLblPos val="nextTo"/>
        <c:crossAx val="191460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E4-48D3-B34C-5F8301B0D829}"/>
              </c:ext>
            </c:extLst>
          </c:dPt>
          <c:dPt>
            <c:idx val="1"/>
            <c:invertIfNegative val="0"/>
            <c:bubble3D val="0"/>
            <c:spPr>
              <a:solidFill>
                <a:srgbClr val="C00000"/>
              </a:solidFill>
            </c:spPr>
            <c:extLst>
              <c:ext xmlns:c16="http://schemas.microsoft.com/office/drawing/2014/chart" uri="{C3380CC4-5D6E-409C-BE32-E72D297353CC}">
                <c16:uniqueId val="{00000001-5DE4-48D3-B34C-5F8301B0D8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E4-48D3-B34C-5F8301B0D8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E4-48D3-B34C-5F8301B0D8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0.9</c:v>
                </c:pt>
                <c:pt idx="1">
                  <c:v>0.9</c:v>
                </c:pt>
                <c:pt idx="2">
                  <c:v>0.9</c:v>
                </c:pt>
                <c:pt idx="3">
                  <c:v>0.9</c:v>
                </c:pt>
              </c:numCache>
            </c:numRef>
          </c:val>
          <c:extLst>
            <c:ext xmlns:c16="http://schemas.microsoft.com/office/drawing/2014/chart" uri="{C3380CC4-5D6E-409C-BE32-E72D297353CC}">
              <c16:uniqueId val="{00000004-5DE4-48D3-B34C-5F8301B0D829}"/>
            </c:ext>
          </c:extLst>
        </c:ser>
        <c:dLbls>
          <c:showLegendKey val="0"/>
          <c:showVal val="0"/>
          <c:showCatName val="0"/>
          <c:showSerName val="0"/>
          <c:showPercent val="0"/>
          <c:showBubbleSize val="0"/>
        </c:dLbls>
        <c:gapWidth val="150"/>
        <c:shape val="box"/>
        <c:axId val="1914596112"/>
        <c:axId val="1914600464"/>
        <c:axId val="0"/>
      </c:bar3DChart>
      <c:catAx>
        <c:axId val="191459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00464"/>
        <c:crosses val="autoZero"/>
        <c:auto val="1"/>
        <c:lblAlgn val="ctr"/>
        <c:lblOffset val="100"/>
        <c:noMultiLvlLbl val="0"/>
      </c:catAx>
      <c:valAx>
        <c:axId val="1914600464"/>
        <c:scaling>
          <c:orientation val="minMax"/>
        </c:scaling>
        <c:delete val="1"/>
        <c:axPos val="l"/>
        <c:numFmt formatCode="0%" sourceLinked="1"/>
        <c:majorTickMark val="out"/>
        <c:minorTickMark val="none"/>
        <c:tickLblPos val="nextTo"/>
        <c:crossAx val="1914596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0C-4CB7-B1BD-E02F67E66D77}"/>
              </c:ext>
            </c:extLst>
          </c:dPt>
          <c:dPt>
            <c:idx val="1"/>
            <c:invertIfNegative val="0"/>
            <c:bubble3D val="0"/>
            <c:spPr>
              <a:solidFill>
                <a:srgbClr val="C00000"/>
              </a:solidFill>
            </c:spPr>
            <c:extLst>
              <c:ext xmlns:c16="http://schemas.microsoft.com/office/drawing/2014/chart" uri="{C3380CC4-5D6E-409C-BE32-E72D297353CC}">
                <c16:uniqueId val="{00000001-770C-4CB7-B1BD-E02F67E66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0C-4CB7-B1BD-E02F67E66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0C-4CB7-B1BD-E02F67E66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0.85</c:v>
                </c:pt>
                <c:pt idx="1">
                  <c:v>0.9</c:v>
                </c:pt>
                <c:pt idx="2">
                  <c:v>0.95</c:v>
                </c:pt>
                <c:pt idx="3">
                  <c:v>0.9</c:v>
                </c:pt>
              </c:numCache>
            </c:numRef>
          </c:val>
          <c:extLst>
            <c:ext xmlns:c16="http://schemas.microsoft.com/office/drawing/2014/chart" uri="{C3380CC4-5D6E-409C-BE32-E72D297353CC}">
              <c16:uniqueId val="{00000004-770C-4CB7-B1BD-E02F67E66D77}"/>
            </c:ext>
          </c:extLst>
        </c:ser>
        <c:dLbls>
          <c:showLegendKey val="0"/>
          <c:showVal val="0"/>
          <c:showCatName val="0"/>
          <c:showSerName val="0"/>
          <c:showPercent val="0"/>
          <c:showBubbleSize val="0"/>
        </c:dLbls>
        <c:gapWidth val="150"/>
        <c:shape val="box"/>
        <c:axId val="1903034960"/>
        <c:axId val="1903032240"/>
        <c:axId val="0"/>
      </c:bar3DChart>
      <c:catAx>
        <c:axId val="190303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32240"/>
        <c:crosses val="autoZero"/>
        <c:auto val="1"/>
        <c:lblAlgn val="ctr"/>
        <c:lblOffset val="100"/>
        <c:noMultiLvlLbl val="0"/>
      </c:catAx>
      <c:valAx>
        <c:axId val="1903032240"/>
        <c:scaling>
          <c:orientation val="minMax"/>
        </c:scaling>
        <c:delete val="1"/>
        <c:axPos val="l"/>
        <c:numFmt formatCode="0%" sourceLinked="1"/>
        <c:majorTickMark val="out"/>
        <c:minorTickMark val="none"/>
        <c:tickLblPos val="nextTo"/>
        <c:crossAx val="190303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A8-4FFA-8778-4CEC80F4F5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A8-4FFA-8778-4CEC80F4F5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62B-498A-9DFE-7D43DD6B0D86}"/>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A8-4FFA-8778-4CEC80F4F5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A8-4FFA-8778-4CEC80F4F5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A8-4FFA-8778-4CEC80F4F5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A8-4FFA-8778-4CEC80F4F5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62B-498A-9DFE-7D43DD6B0D86}"/>
            </c:ext>
          </c:extLst>
        </c:ser>
        <c:ser>
          <c:idx val="1"/>
          <c:order val="2"/>
          <c:tx>
            <c:strRef>
              <c:f>Admon!$M$2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A8-4FFA-8778-4CEC80F4F5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A8-4FFA-8778-4CEC80F4F5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A8-4FFA-8778-4CEC80F4F5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A8-4FFA-8778-4CEC80F4F5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762B-498A-9DFE-7D43DD6B0D8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62B-498A-9DFE-7D43DD6B0D8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62B-498A-9DFE-7D43DD6B0D8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62B-498A-9DFE-7D43DD6B0D8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62B-498A-9DFE-7D43DD6B0D86}"/>
            </c:ext>
          </c:extLst>
        </c:ser>
        <c:dLbls>
          <c:showLegendKey val="0"/>
          <c:showVal val="0"/>
          <c:showCatName val="0"/>
          <c:showSerName val="0"/>
          <c:showPercent val="0"/>
          <c:showBubbleSize val="0"/>
        </c:dLbls>
        <c:smooth val="0"/>
        <c:axId val="1914598288"/>
        <c:axId val="1914603728"/>
      </c:lineChart>
      <c:catAx>
        <c:axId val="1914598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603728"/>
        <c:crosses val="autoZero"/>
        <c:auto val="1"/>
        <c:lblAlgn val="ctr"/>
        <c:lblOffset val="100"/>
        <c:noMultiLvlLbl val="0"/>
      </c:catAx>
      <c:valAx>
        <c:axId val="1914603728"/>
        <c:scaling>
          <c:orientation val="minMax"/>
        </c:scaling>
        <c:delete val="1"/>
        <c:axPos val="l"/>
        <c:numFmt formatCode="0%" sourceLinked="1"/>
        <c:majorTickMark val="out"/>
        <c:minorTickMark val="none"/>
        <c:tickLblPos val="nextTo"/>
        <c:crossAx val="19145982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F4-4E59-8380-A0347F34CFD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F4-4E59-8380-A0347F34CF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8F4-4E59-8380-A0347F34CFDB}"/>
            </c:ext>
          </c:extLst>
        </c:ser>
        <c:ser>
          <c:idx val="0"/>
          <c:order val="1"/>
          <c:tx>
            <c:strRef>
              <c:f>Admon!$H$2</c:f>
              <c:strCache>
                <c:ptCount val="1"/>
                <c:pt idx="0">
                  <c:v>AÑO 2025</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4-4E59-8380-A0347F34CFD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4-4E59-8380-A0347F34CFD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4-4E59-8380-A0347F34CFD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F4-4E59-8380-A0347F34CF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8F4-4E59-8380-A0347F34CFDB}"/>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F4-4E59-8380-A0347F34CFD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F4-4E59-8380-A0347F34CFD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8F4-4E59-8380-A0347F34CFD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F4-4E59-8380-A0347F34CF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0.85</c:v>
                </c:pt>
                <c:pt idx="1">
                  <c:v>0.9</c:v>
                </c:pt>
                <c:pt idx="2">
                  <c:v>0.95</c:v>
                </c:pt>
                <c:pt idx="3">
                  <c:v>0.9</c:v>
                </c:pt>
              </c:numCache>
            </c:numRef>
          </c:val>
          <c:smooth val="0"/>
          <c:extLst>
            <c:ext xmlns:c16="http://schemas.microsoft.com/office/drawing/2014/chart" uri="{C3380CC4-5D6E-409C-BE32-E72D297353CC}">
              <c16:uniqueId val="{0000000C-28F4-4E59-8380-A0347F34CFDB}"/>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F4-4E59-8380-A0347F34CFDB}"/>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8F4-4E59-8380-A0347F34CFDB}"/>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8F4-4E59-8380-A0347F34CFDB}"/>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8F4-4E59-8380-A0347F34CF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8F4-4E59-8380-A0347F34CFDB}"/>
            </c:ext>
          </c:extLst>
        </c:ser>
        <c:dLbls>
          <c:showLegendKey val="0"/>
          <c:showVal val="0"/>
          <c:showCatName val="0"/>
          <c:showSerName val="0"/>
          <c:showPercent val="0"/>
          <c:showBubbleSize val="0"/>
        </c:dLbls>
        <c:smooth val="0"/>
        <c:axId val="1914593392"/>
        <c:axId val="1914598832"/>
      </c:lineChart>
      <c:catAx>
        <c:axId val="1914593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598832"/>
        <c:crosses val="autoZero"/>
        <c:auto val="1"/>
        <c:lblAlgn val="ctr"/>
        <c:lblOffset val="100"/>
        <c:noMultiLvlLbl val="0"/>
      </c:catAx>
      <c:valAx>
        <c:axId val="1914598832"/>
        <c:scaling>
          <c:orientation val="minMax"/>
        </c:scaling>
        <c:delete val="1"/>
        <c:axPos val="l"/>
        <c:numFmt formatCode="0%" sourceLinked="1"/>
        <c:majorTickMark val="out"/>
        <c:minorTickMark val="none"/>
        <c:tickLblPos val="nextTo"/>
        <c:crossAx val="19145933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046-4831-BF9A-3570311C84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046-4831-BF9A-3570311C84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BB3-4403-8302-25194BEDB8AE}"/>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046-4831-BF9A-3570311C84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046-4831-BF9A-3570311C84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046-4831-BF9A-3570311C84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046-4831-BF9A-3570311C84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4</c:v>
                </c:pt>
              </c:numCache>
            </c:numRef>
          </c:val>
          <c:smooth val="0"/>
          <c:extLst>
            <c:ext xmlns:c16="http://schemas.microsoft.com/office/drawing/2014/chart" uri="{C3380CC4-5D6E-409C-BE32-E72D297353CC}">
              <c16:uniqueId val="{00000007-1BB3-4403-8302-25194BEDB8AE}"/>
            </c:ext>
          </c:extLst>
        </c:ser>
        <c:ser>
          <c:idx val="1"/>
          <c:order val="2"/>
          <c:tx>
            <c:strRef>
              <c:f>Admon!$M$2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046-4831-BF9A-3570311C84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046-4831-BF9A-3570311C84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046-4831-BF9A-3570311C84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046-4831-BF9A-3570311C84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1BB3-4403-8302-25194BEDB8A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B3-4403-8302-25194BEDB8AE}"/>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B3-4403-8302-25194BEDB8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F-1BB3-4403-8302-25194BEDB8AE}"/>
            </c:ext>
          </c:extLst>
        </c:ser>
        <c:dLbls>
          <c:showLegendKey val="0"/>
          <c:showVal val="0"/>
          <c:showCatName val="0"/>
          <c:showSerName val="0"/>
          <c:showPercent val="0"/>
          <c:showBubbleSize val="0"/>
        </c:dLbls>
        <c:smooth val="0"/>
        <c:axId val="1914604816"/>
        <c:axId val="1914602096"/>
      </c:lineChart>
      <c:catAx>
        <c:axId val="1914604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602096"/>
        <c:crosses val="autoZero"/>
        <c:auto val="1"/>
        <c:lblAlgn val="ctr"/>
        <c:lblOffset val="100"/>
        <c:noMultiLvlLbl val="0"/>
      </c:catAx>
      <c:valAx>
        <c:axId val="1914602096"/>
        <c:scaling>
          <c:orientation val="minMax"/>
        </c:scaling>
        <c:delete val="1"/>
        <c:axPos val="l"/>
        <c:numFmt formatCode="0%" sourceLinked="1"/>
        <c:majorTickMark val="out"/>
        <c:minorTickMark val="none"/>
        <c:tickLblPos val="nextTo"/>
        <c:crossAx val="19146048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FB-43AF-AFDD-775D936D9012}"/>
              </c:ext>
            </c:extLst>
          </c:dPt>
          <c:dPt>
            <c:idx val="1"/>
            <c:invertIfNegative val="0"/>
            <c:bubble3D val="0"/>
            <c:spPr>
              <a:solidFill>
                <a:srgbClr val="C00000"/>
              </a:solidFill>
            </c:spPr>
            <c:extLst>
              <c:ext xmlns:c16="http://schemas.microsoft.com/office/drawing/2014/chart" uri="{C3380CC4-5D6E-409C-BE32-E72D297353CC}">
                <c16:uniqueId val="{00000001-0BFB-43AF-AFDD-775D936D90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FB-43AF-AFDD-775D936D90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FB-43AF-AFDD-775D936D90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0.44444444444444442</c:v>
                </c:pt>
                <c:pt idx="3">
                  <c:v>0.55555555555555558</c:v>
                </c:pt>
              </c:numCache>
            </c:numRef>
          </c:val>
          <c:extLst>
            <c:ext xmlns:c16="http://schemas.microsoft.com/office/drawing/2014/chart" uri="{C3380CC4-5D6E-409C-BE32-E72D297353CC}">
              <c16:uniqueId val="{00000004-0BFB-43AF-AFDD-775D936D9012}"/>
            </c:ext>
          </c:extLst>
        </c:ser>
        <c:dLbls>
          <c:showLegendKey val="0"/>
          <c:showVal val="0"/>
          <c:showCatName val="0"/>
          <c:showSerName val="0"/>
          <c:showPercent val="0"/>
          <c:showBubbleSize val="0"/>
        </c:dLbls>
        <c:gapWidth val="150"/>
        <c:shape val="box"/>
        <c:axId val="1914593936"/>
        <c:axId val="1914610256"/>
        <c:axId val="0"/>
      </c:bar3DChart>
      <c:catAx>
        <c:axId val="1914593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10256"/>
        <c:crosses val="autoZero"/>
        <c:auto val="1"/>
        <c:lblAlgn val="ctr"/>
        <c:lblOffset val="100"/>
        <c:noMultiLvlLbl val="0"/>
      </c:catAx>
      <c:valAx>
        <c:axId val="1914610256"/>
        <c:scaling>
          <c:orientation val="minMax"/>
        </c:scaling>
        <c:delete val="1"/>
        <c:axPos val="l"/>
        <c:numFmt formatCode="0%" sourceLinked="1"/>
        <c:majorTickMark val="out"/>
        <c:minorTickMark val="none"/>
        <c:tickLblPos val="nextTo"/>
        <c:crossAx val="1914593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4A-405E-B7E3-2CFEA419068A}"/>
              </c:ext>
            </c:extLst>
          </c:dPt>
          <c:dPt>
            <c:idx val="1"/>
            <c:invertIfNegative val="0"/>
            <c:bubble3D val="0"/>
            <c:spPr>
              <a:solidFill>
                <a:srgbClr val="C00000"/>
              </a:solidFill>
            </c:spPr>
            <c:extLst>
              <c:ext xmlns:c16="http://schemas.microsoft.com/office/drawing/2014/chart" uri="{C3380CC4-5D6E-409C-BE32-E72D297353CC}">
                <c16:uniqueId val="{00000001-644A-405E-B7E3-2CFEA41906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4A-405E-B7E3-2CFEA41906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4A-405E-B7E3-2CFEA41906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644A-405E-B7E3-2CFEA419068A}"/>
            </c:ext>
          </c:extLst>
        </c:ser>
        <c:dLbls>
          <c:showLegendKey val="0"/>
          <c:showVal val="0"/>
          <c:showCatName val="0"/>
          <c:showSerName val="0"/>
          <c:showPercent val="0"/>
          <c:showBubbleSize val="0"/>
        </c:dLbls>
        <c:gapWidth val="150"/>
        <c:shape val="box"/>
        <c:axId val="1914616240"/>
        <c:axId val="1914607536"/>
        <c:axId val="0"/>
      </c:bar3DChart>
      <c:catAx>
        <c:axId val="191461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07536"/>
        <c:crosses val="autoZero"/>
        <c:auto val="1"/>
        <c:lblAlgn val="ctr"/>
        <c:lblOffset val="100"/>
        <c:noMultiLvlLbl val="0"/>
      </c:catAx>
      <c:valAx>
        <c:axId val="1914607536"/>
        <c:scaling>
          <c:orientation val="minMax"/>
        </c:scaling>
        <c:delete val="1"/>
        <c:axPos val="l"/>
        <c:numFmt formatCode="0%" sourceLinked="1"/>
        <c:majorTickMark val="out"/>
        <c:minorTickMark val="none"/>
        <c:tickLblPos val="nextTo"/>
        <c:crossAx val="1914616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42-46FD-99D1-6439FA8CC7C2}"/>
              </c:ext>
            </c:extLst>
          </c:dPt>
          <c:dPt>
            <c:idx val="1"/>
            <c:invertIfNegative val="0"/>
            <c:bubble3D val="0"/>
            <c:spPr>
              <a:solidFill>
                <a:srgbClr val="C00000"/>
              </a:solidFill>
            </c:spPr>
            <c:extLst>
              <c:ext xmlns:c16="http://schemas.microsoft.com/office/drawing/2014/chart" uri="{C3380CC4-5D6E-409C-BE32-E72D297353CC}">
                <c16:uniqueId val="{00000001-9042-46FD-99D1-6439FA8CC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42-46FD-99D1-6439FA8CC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42-46FD-99D1-6439FA8CC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9042-46FD-99D1-6439FA8CC7C2}"/>
            </c:ext>
          </c:extLst>
        </c:ser>
        <c:dLbls>
          <c:showLegendKey val="0"/>
          <c:showVal val="0"/>
          <c:showCatName val="0"/>
          <c:showSerName val="0"/>
          <c:showPercent val="0"/>
          <c:showBubbleSize val="0"/>
        </c:dLbls>
        <c:gapWidth val="150"/>
        <c:shape val="box"/>
        <c:axId val="1914604272"/>
        <c:axId val="1914620048"/>
        <c:axId val="0"/>
      </c:bar3DChart>
      <c:catAx>
        <c:axId val="1914604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20048"/>
        <c:crosses val="autoZero"/>
        <c:auto val="1"/>
        <c:lblAlgn val="ctr"/>
        <c:lblOffset val="100"/>
        <c:noMultiLvlLbl val="0"/>
      </c:catAx>
      <c:valAx>
        <c:axId val="1914620048"/>
        <c:scaling>
          <c:orientation val="minMax"/>
        </c:scaling>
        <c:delete val="1"/>
        <c:axPos val="l"/>
        <c:numFmt formatCode="0%" sourceLinked="1"/>
        <c:majorTickMark val="out"/>
        <c:minorTickMark val="none"/>
        <c:tickLblPos val="nextTo"/>
        <c:crossAx val="1914604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B3-471B-A859-EA612E27C1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B3-471B-A859-EA612E27C1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0307-45EC-A14C-C3B70517EA67}"/>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B3-471B-A859-EA612E27C1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B3-471B-A859-EA612E27C1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B3-471B-A859-EA612E27C1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B3-471B-A859-EA612E27C1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307-45EC-A14C-C3B70517EA67}"/>
            </c:ext>
          </c:extLst>
        </c:ser>
        <c:ser>
          <c:idx val="1"/>
          <c:order val="2"/>
          <c:tx>
            <c:strRef>
              <c:f>Admon!$M$2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B3-471B-A859-EA612E27C1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B3-471B-A859-EA612E27C1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B3-471B-A859-EA612E27C1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B3-471B-A859-EA612E27C1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0.95</c:v>
                </c:pt>
                <c:pt idx="1">
                  <c:v>0.95</c:v>
                </c:pt>
                <c:pt idx="2">
                  <c:v>0.95</c:v>
                </c:pt>
                <c:pt idx="3">
                  <c:v>0.95</c:v>
                </c:pt>
              </c:numCache>
            </c:numRef>
          </c:val>
          <c:smooth val="0"/>
          <c:extLst>
            <c:ext xmlns:c16="http://schemas.microsoft.com/office/drawing/2014/chart" uri="{C3380CC4-5D6E-409C-BE32-E72D297353CC}">
              <c16:uniqueId val="{0000000C-0307-45EC-A14C-C3B70517EA6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07-45EC-A14C-C3B70517EA6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07-45EC-A14C-C3B70517EA6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07-45EC-A14C-C3B70517EA6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07-45EC-A14C-C3B70517EA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0307-45EC-A14C-C3B70517EA67}"/>
            </c:ext>
          </c:extLst>
        </c:ser>
        <c:dLbls>
          <c:showLegendKey val="0"/>
          <c:showVal val="0"/>
          <c:showCatName val="0"/>
          <c:showSerName val="0"/>
          <c:showPercent val="0"/>
          <c:showBubbleSize val="0"/>
        </c:dLbls>
        <c:smooth val="0"/>
        <c:axId val="1914617872"/>
        <c:axId val="1914606992"/>
      </c:lineChart>
      <c:catAx>
        <c:axId val="1914617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606992"/>
        <c:crosses val="autoZero"/>
        <c:auto val="1"/>
        <c:lblAlgn val="ctr"/>
        <c:lblOffset val="100"/>
        <c:noMultiLvlLbl val="0"/>
      </c:catAx>
      <c:valAx>
        <c:axId val="1914606992"/>
        <c:scaling>
          <c:orientation val="minMax"/>
        </c:scaling>
        <c:delete val="1"/>
        <c:axPos val="l"/>
        <c:numFmt formatCode="0%" sourceLinked="1"/>
        <c:majorTickMark val="out"/>
        <c:minorTickMark val="none"/>
        <c:tickLblPos val="nextTo"/>
        <c:crossAx val="19146178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E2-4952-91BC-8813D6BD32FA}"/>
              </c:ext>
            </c:extLst>
          </c:dPt>
          <c:dPt>
            <c:idx val="1"/>
            <c:invertIfNegative val="0"/>
            <c:bubble3D val="0"/>
            <c:spPr>
              <a:solidFill>
                <a:srgbClr val="C00000"/>
              </a:solidFill>
            </c:spPr>
            <c:extLst>
              <c:ext xmlns:c16="http://schemas.microsoft.com/office/drawing/2014/chart" uri="{C3380CC4-5D6E-409C-BE32-E72D297353CC}">
                <c16:uniqueId val="{00000001-02E2-4952-91BC-8813D6BD32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E2-4952-91BC-8813D6BD32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E2-4952-91BC-8813D6BD32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02E2-4952-91BC-8813D6BD32FA}"/>
            </c:ext>
          </c:extLst>
        </c:ser>
        <c:dLbls>
          <c:showLegendKey val="0"/>
          <c:showVal val="0"/>
          <c:showCatName val="0"/>
          <c:showSerName val="0"/>
          <c:showPercent val="0"/>
          <c:showBubbleSize val="0"/>
        </c:dLbls>
        <c:gapWidth val="150"/>
        <c:shape val="box"/>
        <c:axId val="1914613520"/>
        <c:axId val="1914605360"/>
        <c:axId val="0"/>
      </c:bar3DChart>
      <c:catAx>
        <c:axId val="1914613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05360"/>
        <c:crosses val="autoZero"/>
        <c:auto val="1"/>
        <c:lblAlgn val="ctr"/>
        <c:lblOffset val="100"/>
        <c:noMultiLvlLbl val="0"/>
      </c:catAx>
      <c:valAx>
        <c:axId val="1914605360"/>
        <c:scaling>
          <c:orientation val="minMax"/>
        </c:scaling>
        <c:delete val="1"/>
        <c:axPos val="l"/>
        <c:numFmt formatCode="0%" sourceLinked="1"/>
        <c:majorTickMark val="out"/>
        <c:minorTickMark val="none"/>
        <c:tickLblPos val="nextTo"/>
        <c:crossAx val="1914613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7E-41D2-A2C0-16FF763AFDE7}"/>
              </c:ext>
            </c:extLst>
          </c:dPt>
          <c:dPt>
            <c:idx val="1"/>
            <c:invertIfNegative val="0"/>
            <c:bubble3D val="0"/>
            <c:spPr>
              <a:solidFill>
                <a:srgbClr val="C00000"/>
              </a:solidFill>
            </c:spPr>
            <c:extLst>
              <c:ext xmlns:c16="http://schemas.microsoft.com/office/drawing/2014/chart" uri="{C3380CC4-5D6E-409C-BE32-E72D297353CC}">
                <c16:uniqueId val="{00000001-CB7E-41D2-A2C0-16FF763AFD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7E-41D2-A2C0-16FF763AFD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7E-41D2-A2C0-16FF763AFD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CB7E-41D2-A2C0-16FF763AFDE7}"/>
            </c:ext>
          </c:extLst>
        </c:ser>
        <c:dLbls>
          <c:showLegendKey val="0"/>
          <c:showVal val="0"/>
          <c:showCatName val="0"/>
          <c:showSerName val="0"/>
          <c:showPercent val="0"/>
          <c:showBubbleSize val="0"/>
        </c:dLbls>
        <c:gapWidth val="150"/>
        <c:shape val="box"/>
        <c:axId val="1914622768"/>
        <c:axId val="1914611344"/>
        <c:axId val="0"/>
      </c:bar3DChart>
      <c:catAx>
        <c:axId val="1914622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11344"/>
        <c:crosses val="autoZero"/>
        <c:auto val="1"/>
        <c:lblAlgn val="ctr"/>
        <c:lblOffset val="100"/>
        <c:noMultiLvlLbl val="0"/>
      </c:catAx>
      <c:valAx>
        <c:axId val="1914611344"/>
        <c:scaling>
          <c:orientation val="minMax"/>
        </c:scaling>
        <c:delete val="1"/>
        <c:axPos val="l"/>
        <c:numFmt formatCode="0%" sourceLinked="1"/>
        <c:majorTickMark val="out"/>
        <c:minorTickMark val="none"/>
        <c:tickLblPos val="nextTo"/>
        <c:crossAx val="1914622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79-492D-8066-16C5EDF0031A}"/>
              </c:ext>
            </c:extLst>
          </c:dPt>
          <c:dPt>
            <c:idx val="1"/>
            <c:invertIfNegative val="0"/>
            <c:bubble3D val="0"/>
            <c:spPr>
              <a:solidFill>
                <a:srgbClr val="C00000"/>
              </a:solidFill>
            </c:spPr>
            <c:extLst>
              <c:ext xmlns:c16="http://schemas.microsoft.com/office/drawing/2014/chart" uri="{C3380CC4-5D6E-409C-BE32-E72D297353CC}">
                <c16:uniqueId val="{00000001-D279-492D-8066-16C5EDF003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79-492D-8066-16C5EDF003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79-492D-8066-16C5EDF003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0.9</c:v>
                </c:pt>
                <c:pt idx="1">
                  <c:v>0.9</c:v>
                </c:pt>
                <c:pt idx="2">
                  <c:v>0.9</c:v>
                </c:pt>
                <c:pt idx="3">
                  <c:v>0.9</c:v>
                </c:pt>
              </c:numCache>
            </c:numRef>
          </c:val>
          <c:extLst>
            <c:ext xmlns:c16="http://schemas.microsoft.com/office/drawing/2014/chart" uri="{C3380CC4-5D6E-409C-BE32-E72D297353CC}">
              <c16:uniqueId val="{00000004-D279-492D-8066-16C5EDF0031A}"/>
            </c:ext>
          </c:extLst>
        </c:ser>
        <c:dLbls>
          <c:showLegendKey val="0"/>
          <c:showVal val="0"/>
          <c:showCatName val="0"/>
          <c:showSerName val="0"/>
          <c:showPercent val="0"/>
          <c:showBubbleSize val="0"/>
        </c:dLbls>
        <c:gapWidth val="150"/>
        <c:shape val="box"/>
        <c:axId val="1914612976"/>
        <c:axId val="1914615696"/>
        <c:axId val="0"/>
      </c:bar3DChart>
      <c:catAx>
        <c:axId val="1914612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4615696"/>
        <c:crosses val="autoZero"/>
        <c:auto val="1"/>
        <c:lblAlgn val="ctr"/>
        <c:lblOffset val="100"/>
        <c:noMultiLvlLbl val="0"/>
      </c:catAx>
      <c:valAx>
        <c:axId val="1914615696"/>
        <c:scaling>
          <c:orientation val="minMax"/>
        </c:scaling>
        <c:delete val="1"/>
        <c:axPos val="l"/>
        <c:numFmt formatCode="0%" sourceLinked="1"/>
        <c:majorTickMark val="out"/>
        <c:minorTickMark val="none"/>
        <c:tickLblPos val="nextTo"/>
        <c:crossAx val="1914612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76-440F-A762-5BE30B06B8BB}"/>
              </c:ext>
            </c:extLst>
          </c:dPt>
          <c:dPt>
            <c:idx val="1"/>
            <c:invertIfNegative val="0"/>
            <c:bubble3D val="0"/>
            <c:spPr>
              <a:solidFill>
                <a:srgbClr val="C00000"/>
              </a:solidFill>
            </c:spPr>
            <c:extLst>
              <c:ext xmlns:c16="http://schemas.microsoft.com/office/drawing/2014/chart" uri="{C3380CC4-5D6E-409C-BE32-E72D297353CC}">
                <c16:uniqueId val="{00000001-D676-440F-A762-5BE30B06B8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76-440F-A762-5BE30B06B8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76-440F-A762-5BE30B06B8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0.6</c:v>
                </c:pt>
                <c:pt idx="1">
                  <c:v>0.65</c:v>
                </c:pt>
                <c:pt idx="2">
                  <c:v>0.7</c:v>
                </c:pt>
                <c:pt idx="3">
                  <c:v>0.75</c:v>
                </c:pt>
              </c:numCache>
            </c:numRef>
          </c:val>
          <c:extLst>
            <c:ext xmlns:c16="http://schemas.microsoft.com/office/drawing/2014/chart" uri="{C3380CC4-5D6E-409C-BE32-E72D297353CC}">
              <c16:uniqueId val="{00000004-D676-440F-A762-5BE30B06B8BB}"/>
            </c:ext>
          </c:extLst>
        </c:ser>
        <c:dLbls>
          <c:showLegendKey val="0"/>
          <c:showVal val="0"/>
          <c:showCatName val="0"/>
          <c:showSerName val="0"/>
          <c:showPercent val="0"/>
          <c:showBubbleSize val="0"/>
        </c:dLbls>
        <c:gapWidth val="150"/>
        <c:shape val="box"/>
        <c:axId val="1903027344"/>
        <c:axId val="1903029520"/>
        <c:axId val="0"/>
      </c:bar3DChart>
      <c:catAx>
        <c:axId val="190302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29520"/>
        <c:crosses val="autoZero"/>
        <c:auto val="1"/>
        <c:lblAlgn val="ctr"/>
        <c:lblOffset val="100"/>
        <c:noMultiLvlLbl val="0"/>
      </c:catAx>
      <c:valAx>
        <c:axId val="1903029520"/>
        <c:scaling>
          <c:orientation val="minMax"/>
        </c:scaling>
        <c:delete val="1"/>
        <c:axPos val="l"/>
        <c:numFmt formatCode="0%" sourceLinked="1"/>
        <c:majorTickMark val="out"/>
        <c:minorTickMark val="none"/>
        <c:tickLblPos val="nextTo"/>
        <c:crossAx val="1903027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4C-4174-8921-32BF96F945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4C-4174-8921-32BF96F94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83D-43D3-97D2-2A0261543A1C}"/>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74C-4174-8921-32BF96F945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4C-4174-8921-32BF96F945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4C-4174-8921-32BF96F945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4C-4174-8921-32BF96F94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83D-43D3-97D2-2A0261543A1C}"/>
            </c:ext>
          </c:extLst>
        </c:ser>
        <c:ser>
          <c:idx val="1"/>
          <c:order val="2"/>
          <c:tx>
            <c:strRef>
              <c:f>Admon!$M$2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4C-4174-8921-32BF96F945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74C-4174-8921-32BF96F945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4C-4174-8921-32BF96F945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4C-4174-8921-32BF96F94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C-783D-43D3-97D2-2A0261543A1C}"/>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3D-43D3-97D2-2A0261543A1C}"/>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3D-43D3-97D2-2A0261543A1C}"/>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3D-43D3-97D2-2A0261543A1C}"/>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3D-43D3-97D2-2A0261543A1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83D-43D3-97D2-2A0261543A1C}"/>
            </c:ext>
          </c:extLst>
        </c:ser>
        <c:dLbls>
          <c:showLegendKey val="0"/>
          <c:showVal val="0"/>
          <c:showCatName val="0"/>
          <c:showSerName val="0"/>
          <c:showPercent val="0"/>
          <c:showBubbleSize val="0"/>
        </c:dLbls>
        <c:smooth val="0"/>
        <c:axId val="1914623856"/>
        <c:axId val="1914619504"/>
      </c:lineChart>
      <c:catAx>
        <c:axId val="1914623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619504"/>
        <c:crosses val="autoZero"/>
        <c:auto val="1"/>
        <c:lblAlgn val="ctr"/>
        <c:lblOffset val="100"/>
        <c:noMultiLvlLbl val="0"/>
      </c:catAx>
      <c:valAx>
        <c:axId val="1914619504"/>
        <c:scaling>
          <c:orientation val="minMax"/>
        </c:scaling>
        <c:delete val="1"/>
        <c:axPos val="l"/>
        <c:numFmt formatCode="0%" sourceLinked="1"/>
        <c:majorTickMark val="out"/>
        <c:minorTickMark val="none"/>
        <c:tickLblPos val="nextTo"/>
        <c:crossAx val="19146238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73B-43FB-9035-850CC9A84FE8}"/>
              </c:ext>
            </c:extLst>
          </c:dPt>
          <c:dPt>
            <c:idx val="1"/>
            <c:invertIfNegative val="0"/>
            <c:bubble3D val="0"/>
            <c:spPr>
              <a:solidFill>
                <a:srgbClr val="C00000"/>
              </a:solidFill>
            </c:spPr>
            <c:extLst>
              <c:ext xmlns:c16="http://schemas.microsoft.com/office/drawing/2014/chart" uri="{C3380CC4-5D6E-409C-BE32-E72D297353CC}">
                <c16:uniqueId val="{00000001-973B-43FB-9035-850CC9A84F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3B-43FB-9035-850CC9A84F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3B-43FB-9035-850CC9A84F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73B-43FB-9035-850CC9A84FE8}"/>
            </c:ext>
          </c:extLst>
        </c:ser>
        <c:dLbls>
          <c:showLegendKey val="0"/>
          <c:showVal val="0"/>
          <c:showCatName val="0"/>
          <c:showSerName val="0"/>
          <c:showPercent val="0"/>
          <c:showBubbleSize val="0"/>
        </c:dLbls>
        <c:gapWidth val="150"/>
        <c:shape val="box"/>
        <c:axId val="1914608080"/>
        <c:axId val="1914624944"/>
        <c:axId val="0"/>
      </c:bar3DChart>
      <c:catAx>
        <c:axId val="1914608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4624944"/>
        <c:crosses val="autoZero"/>
        <c:auto val="1"/>
        <c:lblAlgn val="ctr"/>
        <c:lblOffset val="100"/>
        <c:noMultiLvlLbl val="0"/>
      </c:catAx>
      <c:valAx>
        <c:axId val="1914624944"/>
        <c:scaling>
          <c:orientation val="minMax"/>
        </c:scaling>
        <c:delete val="1"/>
        <c:axPos val="l"/>
        <c:numFmt formatCode="0%" sourceLinked="1"/>
        <c:majorTickMark val="out"/>
        <c:minorTickMark val="none"/>
        <c:tickLblPos val="nextTo"/>
        <c:crossAx val="1914608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6F5-4929-99A8-2C96C9D43CA8}"/>
              </c:ext>
            </c:extLst>
          </c:dPt>
          <c:dPt>
            <c:idx val="1"/>
            <c:invertIfNegative val="0"/>
            <c:bubble3D val="0"/>
            <c:spPr>
              <a:solidFill>
                <a:srgbClr val="C00000"/>
              </a:solidFill>
            </c:spPr>
            <c:extLst>
              <c:ext xmlns:c16="http://schemas.microsoft.com/office/drawing/2014/chart" uri="{C3380CC4-5D6E-409C-BE32-E72D297353CC}">
                <c16:uniqueId val="{00000001-B6F5-4929-99A8-2C96C9D43C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F5-4929-99A8-2C96C9D43C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F5-4929-99A8-2C96C9D43C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6F5-4929-99A8-2C96C9D43CA8}"/>
            </c:ext>
          </c:extLst>
        </c:ser>
        <c:dLbls>
          <c:showLegendKey val="0"/>
          <c:showVal val="0"/>
          <c:showCatName val="0"/>
          <c:showSerName val="0"/>
          <c:showPercent val="0"/>
          <c:showBubbleSize val="0"/>
        </c:dLbls>
        <c:gapWidth val="150"/>
        <c:shape val="box"/>
        <c:axId val="1914609168"/>
        <c:axId val="1916476704"/>
        <c:axId val="0"/>
      </c:bar3DChart>
      <c:catAx>
        <c:axId val="1914609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6476704"/>
        <c:crosses val="autoZero"/>
        <c:auto val="1"/>
        <c:lblAlgn val="ctr"/>
        <c:lblOffset val="100"/>
        <c:noMultiLvlLbl val="0"/>
      </c:catAx>
      <c:valAx>
        <c:axId val="1916476704"/>
        <c:scaling>
          <c:orientation val="minMax"/>
        </c:scaling>
        <c:delete val="1"/>
        <c:axPos val="l"/>
        <c:numFmt formatCode="0%" sourceLinked="1"/>
        <c:majorTickMark val="out"/>
        <c:minorTickMark val="none"/>
        <c:tickLblPos val="nextTo"/>
        <c:crossAx val="1914609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122-4DF4-A8E1-5DC10C270D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122-4DF4-A8E1-5DC10C270D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2-0122-4DF4-A8E1-5DC10C270DA8}"/>
            </c:ext>
          </c:extLst>
        </c:ser>
        <c:dLbls>
          <c:showLegendKey val="0"/>
          <c:showVal val="0"/>
          <c:showCatName val="0"/>
          <c:showSerName val="0"/>
          <c:showPercent val="0"/>
          <c:showBubbleSize val="0"/>
        </c:dLbls>
        <c:gapWidth val="150"/>
        <c:shape val="box"/>
        <c:axId val="1916484320"/>
        <c:axId val="1916471808"/>
        <c:axId val="0"/>
      </c:bar3DChart>
      <c:catAx>
        <c:axId val="1916484320"/>
        <c:scaling>
          <c:orientation val="minMax"/>
        </c:scaling>
        <c:delete val="1"/>
        <c:axPos val="b"/>
        <c:majorTickMark val="out"/>
        <c:minorTickMark val="none"/>
        <c:tickLblPos val="nextTo"/>
        <c:crossAx val="1916471808"/>
        <c:crosses val="autoZero"/>
        <c:auto val="1"/>
        <c:lblAlgn val="ctr"/>
        <c:lblOffset val="100"/>
        <c:noMultiLvlLbl val="0"/>
      </c:catAx>
      <c:valAx>
        <c:axId val="1916471808"/>
        <c:scaling>
          <c:orientation val="minMax"/>
        </c:scaling>
        <c:delete val="1"/>
        <c:axPos val="l"/>
        <c:numFmt formatCode="0%" sourceLinked="1"/>
        <c:majorTickMark val="out"/>
        <c:minorTickMark val="none"/>
        <c:tickLblPos val="nextTo"/>
        <c:crossAx val="1916484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857-4D03-83FC-5DA4845480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857-4D03-83FC-5DA4845480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1</c:v>
                </c:pt>
              </c:numCache>
            </c:numRef>
          </c:val>
          <c:extLst>
            <c:ext xmlns:c16="http://schemas.microsoft.com/office/drawing/2014/chart" uri="{C3380CC4-5D6E-409C-BE32-E72D297353CC}">
              <c16:uniqueId val="{00000002-4857-4D03-83FC-5DA484548083}"/>
            </c:ext>
          </c:extLst>
        </c:ser>
        <c:dLbls>
          <c:showLegendKey val="0"/>
          <c:showVal val="0"/>
          <c:showCatName val="0"/>
          <c:showSerName val="0"/>
          <c:showPercent val="0"/>
          <c:showBubbleSize val="0"/>
        </c:dLbls>
        <c:gapWidth val="150"/>
        <c:shape val="box"/>
        <c:axId val="1916477248"/>
        <c:axId val="1916469632"/>
        <c:axId val="0"/>
      </c:bar3DChart>
      <c:catAx>
        <c:axId val="191647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6469632"/>
        <c:crosses val="autoZero"/>
        <c:auto val="1"/>
        <c:lblAlgn val="ctr"/>
        <c:lblOffset val="100"/>
        <c:noMultiLvlLbl val="0"/>
      </c:catAx>
      <c:valAx>
        <c:axId val="1916469632"/>
        <c:scaling>
          <c:orientation val="minMax"/>
        </c:scaling>
        <c:delete val="1"/>
        <c:axPos val="l"/>
        <c:numFmt formatCode="0%" sourceLinked="1"/>
        <c:majorTickMark val="out"/>
        <c:minorTickMark val="none"/>
        <c:tickLblPos val="nextTo"/>
        <c:crossAx val="191647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50-45F6-94DD-229F6719E355}"/>
              </c:ext>
            </c:extLst>
          </c:dPt>
          <c:dPt>
            <c:idx val="1"/>
            <c:invertIfNegative val="0"/>
            <c:bubble3D val="0"/>
            <c:spPr>
              <a:solidFill>
                <a:srgbClr val="C00000"/>
              </a:solidFill>
            </c:spPr>
            <c:extLst>
              <c:ext xmlns:c16="http://schemas.microsoft.com/office/drawing/2014/chart" uri="{C3380CC4-5D6E-409C-BE32-E72D297353CC}">
                <c16:uniqueId val="{00000001-EB50-45F6-94DD-229F6719E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50-45F6-94DD-229F6719E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50-45F6-94DD-229F6719E3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B50-45F6-94DD-229F6719E355}"/>
            </c:ext>
          </c:extLst>
        </c:ser>
        <c:dLbls>
          <c:showLegendKey val="0"/>
          <c:showVal val="0"/>
          <c:showCatName val="0"/>
          <c:showSerName val="0"/>
          <c:showPercent val="0"/>
          <c:showBubbleSize val="0"/>
        </c:dLbls>
        <c:gapWidth val="150"/>
        <c:shape val="box"/>
        <c:axId val="1916487040"/>
        <c:axId val="1916475072"/>
        <c:axId val="0"/>
      </c:bar3DChart>
      <c:catAx>
        <c:axId val="1916487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6475072"/>
        <c:crosses val="autoZero"/>
        <c:auto val="1"/>
        <c:lblAlgn val="ctr"/>
        <c:lblOffset val="100"/>
        <c:noMultiLvlLbl val="0"/>
      </c:catAx>
      <c:valAx>
        <c:axId val="1916475072"/>
        <c:scaling>
          <c:orientation val="minMax"/>
        </c:scaling>
        <c:delete val="1"/>
        <c:axPos val="l"/>
        <c:numFmt formatCode="0%" sourceLinked="1"/>
        <c:majorTickMark val="out"/>
        <c:minorTickMark val="none"/>
        <c:tickLblPos val="nextTo"/>
        <c:crossAx val="1916487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62-4DD7-8D77-5C3104A5E6FF}"/>
              </c:ext>
            </c:extLst>
          </c:dPt>
          <c:dPt>
            <c:idx val="1"/>
            <c:invertIfNegative val="0"/>
            <c:bubble3D val="0"/>
            <c:spPr>
              <a:solidFill>
                <a:srgbClr val="C00000"/>
              </a:solidFill>
            </c:spPr>
            <c:extLst>
              <c:ext xmlns:c16="http://schemas.microsoft.com/office/drawing/2014/chart" uri="{C3380CC4-5D6E-409C-BE32-E72D297353CC}">
                <c16:uniqueId val="{00000001-0D62-4DD7-8D77-5C3104A5E6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62-4DD7-8D77-5C3104A5E6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62-4DD7-8D77-5C3104A5E6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c:v>
                </c:pt>
                <c:pt idx="1">
                  <c:v>0.75</c:v>
                </c:pt>
                <c:pt idx="2">
                  <c:v>0.75</c:v>
                </c:pt>
                <c:pt idx="3">
                  <c:v>0.7</c:v>
                </c:pt>
              </c:numCache>
            </c:numRef>
          </c:val>
          <c:extLst>
            <c:ext xmlns:c16="http://schemas.microsoft.com/office/drawing/2014/chart" uri="{C3380CC4-5D6E-409C-BE32-E72D297353CC}">
              <c16:uniqueId val="{00000004-0D62-4DD7-8D77-5C3104A5E6FF}"/>
            </c:ext>
          </c:extLst>
        </c:ser>
        <c:dLbls>
          <c:showLegendKey val="0"/>
          <c:showVal val="0"/>
          <c:showCatName val="0"/>
          <c:showSerName val="0"/>
          <c:showPercent val="0"/>
          <c:showBubbleSize val="0"/>
        </c:dLbls>
        <c:gapWidth val="150"/>
        <c:shape val="box"/>
        <c:axId val="1916485952"/>
        <c:axId val="1916477792"/>
        <c:axId val="0"/>
      </c:bar3DChart>
      <c:catAx>
        <c:axId val="1916485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77792"/>
        <c:crosses val="autoZero"/>
        <c:auto val="1"/>
        <c:lblAlgn val="ctr"/>
        <c:lblOffset val="100"/>
        <c:noMultiLvlLbl val="0"/>
      </c:catAx>
      <c:valAx>
        <c:axId val="1916477792"/>
        <c:scaling>
          <c:orientation val="minMax"/>
        </c:scaling>
        <c:delete val="1"/>
        <c:axPos val="l"/>
        <c:numFmt formatCode="0%" sourceLinked="1"/>
        <c:majorTickMark val="out"/>
        <c:minorTickMark val="none"/>
        <c:tickLblPos val="nextTo"/>
        <c:crossAx val="1916485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14-4FFE-4B99-A602-C26237EA9E13}"/>
              </c:ext>
            </c:extLst>
          </c:dPt>
          <c:dPt>
            <c:idx val="1"/>
            <c:invertIfNegative val="0"/>
            <c:bubble3D val="0"/>
            <c:spPr>
              <a:solidFill>
                <a:srgbClr val="C00000"/>
              </a:solidFill>
            </c:spPr>
            <c:extLst>
              <c:ext xmlns:c16="http://schemas.microsoft.com/office/drawing/2014/chart" uri="{C3380CC4-5D6E-409C-BE32-E72D297353CC}">
                <c16:uniqueId val="{00000015-4FFE-4B99-A602-C26237EA9E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16-4FFE-4B99-A602-C26237EA9E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17-4FFE-4B99-A602-C26237EA9E13}"/>
              </c:ext>
            </c:extLst>
          </c:dPt>
          <c:val>
            <c:numRef>
              <c:f>Comunidad!$H$4:$K$4</c:f>
              <c:numCache>
                <c:formatCode>0%</c:formatCode>
                <c:ptCount val="4"/>
                <c:pt idx="0">
                  <c:v>0.9</c:v>
                </c:pt>
                <c:pt idx="1">
                  <c:v>0.9</c:v>
                </c:pt>
                <c:pt idx="2">
                  <c:v>0.9</c:v>
                </c:pt>
                <c:pt idx="3">
                  <c:v>0.9</c:v>
                </c:pt>
              </c:numCache>
            </c:numRef>
          </c:val>
          <c:extLst>
            <c:ext xmlns:c16="http://schemas.microsoft.com/office/drawing/2014/chart" uri="{C3380CC4-5D6E-409C-BE32-E72D297353CC}">
              <c16:uniqueId val="{00000013-4FFE-4B99-A602-C26237EA9E13}"/>
            </c:ext>
          </c:extLst>
        </c:ser>
        <c:ser>
          <c:idx val="2"/>
          <c:order val="1"/>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B-4FFE-4B99-A602-C26237EA9E13}"/>
              </c:ext>
            </c:extLst>
          </c:dPt>
          <c:dPt>
            <c:idx val="1"/>
            <c:invertIfNegative val="0"/>
            <c:bubble3D val="0"/>
            <c:spPr>
              <a:solidFill>
                <a:srgbClr val="C00000"/>
              </a:solidFill>
            </c:spPr>
            <c:extLst>
              <c:ext xmlns:c16="http://schemas.microsoft.com/office/drawing/2014/chart" uri="{C3380CC4-5D6E-409C-BE32-E72D297353CC}">
                <c16:uniqueId val="{0000000D-4FFE-4B99-A602-C26237EA9E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F-4FFE-4B99-A602-C26237EA9E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11-4FFE-4B99-A602-C26237EA9E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c:v>
                </c:pt>
                <c:pt idx="1">
                  <c:v>0.75</c:v>
                </c:pt>
                <c:pt idx="2">
                  <c:v>0.75</c:v>
                </c:pt>
                <c:pt idx="3">
                  <c:v>0.7</c:v>
                </c:pt>
              </c:numCache>
            </c:numRef>
          </c:val>
          <c:extLst>
            <c:ext xmlns:c16="http://schemas.microsoft.com/office/drawing/2014/chart" uri="{C3380CC4-5D6E-409C-BE32-E72D297353CC}">
              <c16:uniqueId val="{00000012-4FFE-4B99-A602-C26237EA9E13}"/>
            </c:ext>
          </c:extLst>
        </c:ser>
        <c:dLbls>
          <c:showLegendKey val="0"/>
          <c:showVal val="0"/>
          <c:showCatName val="0"/>
          <c:showSerName val="0"/>
          <c:showPercent val="0"/>
          <c:showBubbleSize val="0"/>
        </c:dLbls>
        <c:gapWidth val="150"/>
        <c:shape val="box"/>
        <c:axId val="1916485952"/>
        <c:axId val="1916477792"/>
        <c:axId val="0"/>
      </c:bar3DChart>
      <c:catAx>
        <c:axId val="1916485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77792"/>
        <c:crosses val="autoZero"/>
        <c:auto val="1"/>
        <c:lblAlgn val="ctr"/>
        <c:lblOffset val="100"/>
        <c:noMultiLvlLbl val="0"/>
      </c:catAx>
      <c:valAx>
        <c:axId val="1916477792"/>
        <c:scaling>
          <c:orientation val="minMax"/>
        </c:scaling>
        <c:delete val="1"/>
        <c:axPos val="l"/>
        <c:numFmt formatCode="0%" sourceLinked="1"/>
        <c:majorTickMark val="out"/>
        <c:minorTickMark val="none"/>
        <c:tickLblPos val="nextTo"/>
        <c:crossAx val="1916485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94-4D4D-AF92-9DFD8127E7C0}"/>
              </c:ext>
            </c:extLst>
          </c:dPt>
          <c:dPt>
            <c:idx val="1"/>
            <c:invertIfNegative val="0"/>
            <c:bubble3D val="0"/>
            <c:spPr>
              <a:solidFill>
                <a:srgbClr val="C00000"/>
              </a:solidFill>
            </c:spPr>
            <c:extLst>
              <c:ext xmlns:c16="http://schemas.microsoft.com/office/drawing/2014/chart" uri="{C3380CC4-5D6E-409C-BE32-E72D297353CC}">
                <c16:uniqueId val="{00000001-8894-4D4D-AF92-9DFD8127E7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94-4D4D-AF92-9DFD8127E7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94-4D4D-AF92-9DFD8127E7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0.9</c:v>
                </c:pt>
                <c:pt idx="1">
                  <c:v>0.95</c:v>
                </c:pt>
                <c:pt idx="2">
                  <c:v>0.95</c:v>
                </c:pt>
                <c:pt idx="3">
                  <c:v>0.95</c:v>
                </c:pt>
              </c:numCache>
            </c:numRef>
          </c:val>
          <c:extLst>
            <c:ext xmlns:c16="http://schemas.microsoft.com/office/drawing/2014/chart" uri="{C3380CC4-5D6E-409C-BE32-E72D297353CC}">
              <c16:uniqueId val="{00000004-8894-4D4D-AF92-9DFD8127E7C0}"/>
            </c:ext>
          </c:extLst>
        </c:ser>
        <c:dLbls>
          <c:showLegendKey val="0"/>
          <c:showVal val="0"/>
          <c:showCatName val="0"/>
          <c:showSerName val="0"/>
          <c:showPercent val="0"/>
          <c:showBubbleSize val="0"/>
        </c:dLbls>
        <c:gapWidth val="150"/>
        <c:shape val="box"/>
        <c:axId val="1916473984"/>
        <c:axId val="1916479968"/>
        <c:axId val="0"/>
      </c:bar3DChart>
      <c:catAx>
        <c:axId val="1916473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79968"/>
        <c:crosses val="autoZero"/>
        <c:auto val="1"/>
        <c:lblAlgn val="ctr"/>
        <c:lblOffset val="100"/>
        <c:noMultiLvlLbl val="0"/>
      </c:catAx>
      <c:valAx>
        <c:axId val="1916479968"/>
        <c:scaling>
          <c:orientation val="minMax"/>
        </c:scaling>
        <c:delete val="1"/>
        <c:axPos val="l"/>
        <c:numFmt formatCode="0%" sourceLinked="1"/>
        <c:majorTickMark val="out"/>
        <c:minorTickMark val="none"/>
        <c:tickLblPos val="nextTo"/>
        <c:crossAx val="1916473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06-4A57-9DE8-C4D7D764AF9F}"/>
              </c:ext>
            </c:extLst>
          </c:dPt>
          <c:dPt>
            <c:idx val="1"/>
            <c:invertIfNegative val="0"/>
            <c:bubble3D val="0"/>
            <c:spPr>
              <a:solidFill>
                <a:srgbClr val="C00000"/>
              </a:solidFill>
            </c:spPr>
            <c:extLst>
              <c:ext xmlns:c16="http://schemas.microsoft.com/office/drawing/2014/chart" uri="{C3380CC4-5D6E-409C-BE32-E72D297353CC}">
                <c16:uniqueId val="{00000001-1106-4A57-9DE8-C4D7D764AF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06-4A57-9DE8-C4D7D764AF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06-4A57-9DE8-C4D7D764AF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0.8</c:v>
                </c:pt>
                <c:pt idx="2">
                  <c:v>0.85</c:v>
                </c:pt>
                <c:pt idx="3">
                  <c:v>0.9</c:v>
                </c:pt>
              </c:numCache>
            </c:numRef>
          </c:val>
          <c:extLst>
            <c:ext xmlns:c16="http://schemas.microsoft.com/office/drawing/2014/chart" uri="{C3380CC4-5D6E-409C-BE32-E72D297353CC}">
              <c16:uniqueId val="{00000004-1106-4A57-9DE8-C4D7D764AF9F}"/>
            </c:ext>
          </c:extLst>
        </c:ser>
        <c:dLbls>
          <c:showLegendKey val="0"/>
          <c:showVal val="0"/>
          <c:showCatName val="0"/>
          <c:showSerName val="0"/>
          <c:showPercent val="0"/>
          <c:showBubbleSize val="0"/>
        </c:dLbls>
        <c:gapWidth val="150"/>
        <c:shape val="box"/>
        <c:axId val="1916472352"/>
        <c:axId val="1916480512"/>
        <c:axId val="0"/>
      </c:bar3DChart>
      <c:catAx>
        <c:axId val="191647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80512"/>
        <c:crosses val="autoZero"/>
        <c:auto val="1"/>
        <c:lblAlgn val="ctr"/>
        <c:lblOffset val="100"/>
        <c:noMultiLvlLbl val="0"/>
      </c:catAx>
      <c:valAx>
        <c:axId val="1916480512"/>
        <c:scaling>
          <c:orientation val="minMax"/>
        </c:scaling>
        <c:delete val="1"/>
        <c:axPos val="l"/>
        <c:numFmt formatCode="0%" sourceLinked="1"/>
        <c:majorTickMark val="out"/>
        <c:minorTickMark val="none"/>
        <c:tickLblPos val="nextTo"/>
        <c:crossAx val="1916472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F7-492F-A5FA-EF677DB6F8DD}"/>
              </c:ext>
            </c:extLst>
          </c:dPt>
          <c:dPt>
            <c:idx val="1"/>
            <c:invertIfNegative val="0"/>
            <c:bubble3D val="0"/>
            <c:spPr>
              <a:solidFill>
                <a:srgbClr val="C00000"/>
              </a:solidFill>
            </c:spPr>
            <c:extLst>
              <c:ext xmlns:c16="http://schemas.microsoft.com/office/drawing/2014/chart" uri="{C3380CC4-5D6E-409C-BE32-E72D297353CC}">
                <c16:uniqueId val="{00000001-1FF7-492F-A5FA-EF677DB6F8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F7-492F-A5FA-EF677DB6F8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F7-492F-A5FA-EF677DB6F8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0.6</c:v>
                </c:pt>
                <c:pt idx="1">
                  <c:v>0.65</c:v>
                </c:pt>
                <c:pt idx="2">
                  <c:v>0.7</c:v>
                </c:pt>
                <c:pt idx="3">
                  <c:v>0.75</c:v>
                </c:pt>
              </c:numCache>
            </c:numRef>
          </c:val>
          <c:extLst>
            <c:ext xmlns:c16="http://schemas.microsoft.com/office/drawing/2014/chart" uri="{C3380CC4-5D6E-409C-BE32-E72D297353CC}">
              <c16:uniqueId val="{00000004-1FF7-492F-A5FA-EF677DB6F8DD}"/>
            </c:ext>
          </c:extLst>
        </c:ser>
        <c:dLbls>
          <c:showLegendKey val="0"/>
          <c:showVal val="0"/>
          <c:showCatName val="0"/>
          <c:showSerName val="0"/>
          <c:showPercent val="0"/>
          <c:showBubbleSize val="0"/>
        </c:dLbls>
        <c:gapWidth val="150"/>
        <c:shape val="box"/>
        <c:axId val="1903030608"/>
        <c:axId val="1903036048"/>
        <c:axId val="0"/>
      </c:bar3DChart>
      <c:catAx>
        <c:axId val="1903030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36048"/>
        <c:crosses val="autoZero"/>
        <c:auto val="1"/>
        <c:lblAlgn val="ctr"/>
        <c:lblOffset val="100"/>
        <c:noMultiLvlLbl val="0"/>
      </c:catAx>
      <c:valAx>
        <c:axId val="1903036048"/>
        <c:scaling>
          <c:orientation val="minMax"/>
        </c:scaling>
        <c:delete val="1"/>
        <c:axPos val="l"/>
        <c:numFmt formatCode="0%" sourceLinked="1"/>
        <c:majorTickMark val="out"/>
        <c:minorTickMark val="none"/>
        <c:tickLblPos val="nextTo"/>
        <c:crossAx val="1903030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05-40F0-A80A-1913A7C08F5C}"/>
              </c:ext>
            </c:extLst>
          </c:dPt>
          <c:dPt>
            <c:idx val="1"/>
            <c:invertIfNegative val="0"/>
            <c:bubble3D val="0"/>
            <c:spPr>
              <a:solidFill>
                <a:srgbClr val="C00000"/>
              </a:solidFill>
            </c:spPr>
            <c:extLst>
              <c:ext xmlns:c16="http://schemas.microsoft.com/office/drawing/2014/chart" uri="{C3380CC4-5D6E-409C-BE32-E72D297353CC}">
                <c16:uniqueId val="{00000001-7A05-40F0-A80A-1913A7C08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05-40F0-A80A-1913A7C08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05-40F0-A80A-1913A7C08F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0.85</c:v>
                </c:pt>
                <c:pt idx="1">
                  <c:v>0.85</c:v>
                </c:pt>
                <c:pt idx="2">
                  <c:v>0.85</c:v>
                </c:pt>
                <c:pt idx="3">
                  <c:v>0.85</c:v>
                </c:pt>
              </c:numCache>
            </c:numRef>
          </c:val>
          <c:extLst>
            <c:ext xmlns:c16="http://schemas.microsoft.com/office/drawing/2014/chart" uri="{C3380CC4-5D6E-409C-BE32-E72D297353CC}">
              <c16:uniqueId val="{00000004-7A05-40F0-A80A-1913A7C08F5C}"/>
            </c:ext>
          </c:extLst>
        </c:ser>
        <c:dLbls>
          <c:showLegendKey val="0"/>
          <c:showVal val="0"/>
          <c:showCatName val="0"/>
          <c:showSerName val="0"/>
          <c:showPercent val="0"/>
          <c:showBubbleSize val="0"/>
        </c:dLbls>
        <c:gapWidth val="150"/>
        <c:shape val="box"/>
        <c:axId val="1916488128"/>
        <c:axId val="1916482144"/>
        <c:axId val="0"/>
      </c:bar3DChart>
      <c:catAx>
        <c:axId val="1916488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82144"/>
        <c:crosses val="autoZero"/>
        <c:auto val="1"/>
        <c:lblAlgn val="ctr"/>
        <c:lblOffset val="100"/>
        <c:noMultiLvlLbl val="0"/>
      </c:catAx>
      <c:valAx>
        <c:axId val="1916482144"/>
        <c:scaling>
          <c:orientation val="minMax"/>
        </c:scaling>
        <c:delete val="1"/>
        <c:axPos val="l"/>
        <c:numFmt formatCode="0%" sourceLinked="1"/>
        <c:majorTickMark val="out"/>
        <c:minorTickMark val="none"/>
        <c:tickLblPos val="nextTo"/>
        <c:crossAx val="1916488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D6-4863-B924-E0264068F0AD}"/>
              </c:ext>
            </c:extLst>
          </c:dPt>
          <c:dPt>
            <c:idx val="1"/>
            <c:invertIfNegative val="0"/>
            <c:bubble3D val="0"/>
            <c:spPr>
              <a:solidFill>
                <a:srgbClr val="C00000"/>
              </a:solidFill>
            </c:spPr>
            <c:extLst>
              <c:ext xmlns:c16="http://schemas.microsoft.com/office/drawing/2014/chart" uri="{C3380CC4-5D6E-409C-BE32-E72D297353CC}">
                <c16:uniqueId val="{00000001-C8D6-4863-B924-E0264068F0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D6-4863-B924-E0264068F0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D6-4863-B924-E0264068F0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0.9</c:v>
                </c:pt>
                <c:pt idx="1">
                  <c:v>0.95</c:v>
                </c:pt>
                <c:pt idx="2">
                  <c:v>0.95</c:v>
                </c:pt>
                <c:pt idx="3">
                  <c:v>0.95</c:v>
                </c:pt>
              </c:numCache>
            </c:numRef>
          </c:val>
          <c:extLst>
            <c:ext xmlns:c16="http://schemas.microsoft.com/office/drawing/2014/chart" uri="{C3380CC4-5D6E-409C-BE32-E72D297353CC}">
              <c16:uniqueId val="{00000004-C8D6-4863-B924-E0264068F0AD}"/>
            </c:ext>
          </c:extLst>
        </c:ser>
        <c:dLbls>
          <c:showLegendKey val="0"/>
          <c:showVal val="0"/>
          <c:showCatName val="0"/>
          <c:showSerName val="0"/>
          <c:showPercent val="0"/>
          <c:showBubbleSize val="0"/>
        </c:dLbls>
        <c:gapWidth val="150"/>
        <c:shape val="box"/>
        <c:axId val="1916489216"/>
        <c:axId val="1916472896"/>
        <c:axId val="0"/>
      </c:bar3DChart>
      <c:catAx>
        <c:axId val="1916489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72896"/>
        <c:crosses val="autoZero"/>
        <c:auto val="1"/>
        <c:lblAlgn val="ctr"/>
        <c:lblOffset val="100"/>
        <c:noMultiLvlLbl val="0"/>
      </c:catAx>
      <c:valAx>
        <c:axId val="1916472896"/>
        <c:scaling>
          <c:orientation val="minMax"/>
        </c:scaling>
        <c:delete val="1"/>
        <c:axPos val="l"/>
        <c:numFmt formatCode="0%" sourceLinked="1"/>
        <c:majorTickMark val="out"/>
        <c:minorTickMark val="none"/>
        <c:tickLblPos val="nextTo"/>
        <c:crossAx val="1916489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1B-4D13-8A5D-4331E12CA4FA}"/>
              </c:ext>
            </c:extLst>
          </c:dPt>
          <c:dPt>
            <c:idx val="1"/>
            <c:invertIfNegative val="0"/>
            <c:bubble3D val="0"/>
            <c:spPr>
              <a:solidFill>
                <a:srgbClr val="C00000"/>
              </a:solidFill>
            </c:spPr>
            <c:extLst>
              <c:ext xmlns:c16="http://schemas.microsoft.com/office/drawing/2014/chart" uri="{C3380CC4-5D6E-409C-BE32-E72D297353CC}">
                <c16:uniqueId val="{00000001-D71B-4D13-8A5D-4331E12CA4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1B-4D13-8A5D-4331E12CA4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1B-4D13-8A5D-4331E12CA4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0.7</c:v>
                </c:pt>
                <c:pt idx="1">
                  <c:v>0.75</c:v>
                </c:pt>
                <c:pt idx="2">
                  <c:v>0.75</c:v>
                </c:pt>
                <c:pt idx="3">
                  <c:v>0.8</c:v>
                </c:pt>
              </c:numCache>
            </c:numRef>
          </c:val>
          <c:extLst>
            <c:ext xmlns:c16="http://schemas.microsoft.com/office/drawing/2014/chart" uri="{C3380CC4-5D6E-409C-BE32-E72D297353CC}">
              <c16:uniqueId val="{00000004-D71B-4D13-8A5D-4331E12CA4FA}"/>
            </c:ext>
          </c:extLst>
        </c:ser>
        <c:dLbls>
          <c:showLegendKey val="0"/>
          <c:showVal val="0"/>
          <c:showCatName val="0"/>
          <c:showSerName val="0"/>
          <c:showPercent val="0"/>
          <c:showBubbleSize val="0"/>
        </c:dLbls>
        <c:gapWidth val="150"/>
        <c:shape val="box"/>
        <c:axId val="1916493568"/>
        <c:axId val="1916494656"/>
        <c:axId val="0"/>
      </c:bar3DChart>
      <c:catAx>
        <c:axId val="191649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94656"/>
        <c:crosses val="autoZero"/>
        <c:auto val="1"/>
        <c:lblAlgn val="ctr"/>
        <c:lblOffset val="100"/>
        <c:noMultiLvlLbl val="0"/>
      </c:catAx>
      <c:valAx>
        <c:axId val="1916494656"/>
        <c:scaling>
          <c:orientation val="minMax"/>
        </c:scaling>
        <c:delete val="1"/>
        <c:axPos val="l"/>
        <c:numFmt formatCode="0%" sourceLinked="1"/>
        <c:majorTickMark val="out"/>
        <c:minorTickMark val="none"/>
        <c:tickLblPos val="nextTo"/>
        <c:crossAx val="1916493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58-4686-BA48-F22F2A18E987}"/>
              </c:ext>
            </c:extLst>
          </c:dPt>
          <c:dPt>
            <c:idx val="1"/>
            <c:invertIfNegative val="0"/>
            <c:bubble3D val="0"/>
            <c:spPr>
              <a:solidFill>
                <a:srgbClr val="C00000"/>
              </a:solidFill>
            </c:spPr>
            <c:extLst>
              <c:ext xmlns:c16="http://schemas.microsoft.com/office/drawing/2014/chart" uri="{C3380CC4-5D6E-409C-BE32-E72D297353CC}">
                <c16:uniqueId val="{00000001-6958-4686-BA48-F22F2A18E9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58-4686-BA48-F22F2A18E9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58-4686-BA48-F22F2A18E9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0.9</c:v>
                </c:pt>
                <c:pt idx="1">
                  <c:v>0.9</c:v>
                </c:pt>
                <c:pt idx="2">
                  <c:v>0.9</c:v>
                </c:pt>
                <c:pt idx="3">
                  <c:v>0.9</c:v>
                </c:pt>
              </c:numCache>
            </c:numRef>
          </c:val>
          <c:extLst>
            <c:ext xmlns:c16="http://schemas.microsoft.com/office/drawing/2014/chart" uri="{C3380CC4-5D6E-409C-BE32-E72D297353CC}">
              <c16:uniqueId val="{00000004-6958-4686-BA48-F22F2A18E987}"/>
            </c:ext>
          </c:extLst>
        </c:ser>
        <c:dLbls>
          <c:showLegendKey val="0"/>
          <c:showVal val="0"/>
          <c:showCatName val="0"/>
          <c:showSerName val="0"/>
          <c:showPercent val="0"/>
          <c:showBubbleSize val="0"/>
        </c:dLbls>
        <c:gapWidth val="150"/>
        <c:shape val="box"/>
        <c:axId val="1916489760"/>
        <c:axId val="1916490304"/>
        <c:axId val="0"/>
      </c:bar3DChart>
      <c:catAx>
        <c:axId val="1916489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90304"/>
        <c:crosses val="autoZero"/>
        <c:auto val="1"/>
        <c:lblAlgn val="ctr"/>
        <c:lblOffset val="100"/>
        <c:noMultiLvlLbl val="0"/>
      </c:catAx>
      <c:valAx>
        <c:axId val="1916490304"/>
        <c:scaling>
          <c:orientation val="minMax"/>
        </c:scaling>
        <c:delete val="1"/>
        <c:axPos val="l"/>
        <c:numFmt formatCode="0%" sourceLinked="1"/>
        <c:majorTickMark val="out"/>
        <c:minorTickMark val="none"/>
        <c:tickLblPos val="nextTo"/>
        <c:crossAx val="1916489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01-4B20-8643-E915CE9EB71A}"/>
              </c:ext>
            </c:extLst>
          </c:dPt>
          <c:dPt>
            <c:idx val="1"/>
            <c:invertIfNegative val="0"/>
            <c:bubble3D val="0"/>
            <c:spPr>
              <a:solidFill>
                <a:srgbClr val="C00000"/>
              </a:solidFill>
            </c:spPr>
            <c:extLst>
              <c:ext xmlns:c16="http://schemas.microsoft.com/office/drawing/2014/chart" uri="{C3380CC4-5D6E-409C-BE32-E72D297353CC}">
                <c16:uniqueId val="{00000001-4701-4B20-8643-E915CE9EB7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01-4B20-8643-E915CE9EB7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01-4B20-8643-E915CE9EB7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0.9</c:v>
                </c:pt>
                <c:pt idx="1">
                  <c:v>0.95</c:v>
                </c:pt>
                <c:pt idx="2">
                  <c:v>0.9</c:v>
                </c:pt>
                <c:pt idx="3">
                  <c:v>0.95</c:v>
                </c:pt>
              </c:numCache>
            </c:numRef>
          </c:val>
          <c:extLst>
            <c:ext xmlns:c16="http://schemas.microsoft.com/office/drawing/2014/chart" uri="{C3380CC4-5D6E-409C-BE32-E72D297353CC}">
              <c16:uniqueId val="{00000004-4701-4B20-8643-E915CE9EB71A}"/>
            </c:ext>
          </c:extLst>
        </c:ser>
        <c:dLbls>
          <c:showLegendKey val="0"/>
          <c:showVal val="0"/>
          <c:showCatName val="0"/>
          <c:showSerName val="0"/>
          <c:showPercent val="0"/>
          <c:showBubbleSize val="0"/>
        </c:dLbls>
        <c:gapWidth val="150"/>
        <c:shape val="box"/>
        <c:axId val="1916497376"/>
        <c:axId val="1916494112"/>
        <c:axId val="0"/>
      </c:bar3DChart>
      <c:catAx>
        <c:axId val="191649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494112"/>
        <c:crosses val="autoZero"/>
        <c:auto val="1"/>
        <c:lblAlgn val="ctr"/>
        <c:lblOffset val="100"/>
        <c:noMultiLvlLbl val="0"/>
      </c:catAx>
      <c:valAx>
        <c:axId val="1916494112"/>
        <c:scaling>
          <c:orientation val="minMax"/>
        </c:scaling>
        <c:delete val="1"/>
        <c:axPos val="l"/>
        <c:numFmt formatCode="0%" sourceLinked="1"/>
        <c:majorTickMark val="out"/>
        <c:minorTickMark val="none"/>
        <c:tickLblPos val="nextTo"/>
        <c:crossAx val="1916497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FCC-4C3C-AC9E-5E5D6701D6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FCC-4C3C-AC9E-5E5D6701D6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c:v>
                </c:pt>
                <c:pt idx="1">
                  <c:v>0.75</c:v>
                </c:pt>
                <c:pt idx="2">
                  <c:v>0.75</c:v>
                </c:pt>
                <c:pt idx="3">
                  <c:v>0.7</c:v>
                </c:pt>
              </c:numCache>
            </c:numRef>
          </c:val>
          <c:smooth val="0"/>
          <c:extLst>
            <c:ext xmlns:c16="http://schemas.microsoft.com/office/drawing/2014/chart" uri="{C3380CC4-5D6E-409C-BE32-E72D297353CC}">
              <c16:uniqueId val="{00000002-2621-4D5F-B56F-9E79E1AC6D87}"/>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FCC-4C3C-AC9E-5E5D6701D6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FCC-4C3C-AC9E-5E5D6701D6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FCC-4C3C-AC9E-5E5D6701D6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FCC-4C3C-AC9E-5E5D6701D6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7-2621-4D5F-B56F-9E79E1AC6D87}"/>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FCC-4C3C-AC9E-5E5D6701D6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FCC-4C3C-AC9E-5E5D6701D6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FCC-4C3C-AC9E-5E5D6701D6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FCC-4C3C-AC9E-5E5D6701D6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0.9</c:v>
                </c:pt>
                <c:pt idx="1">
                  <c:v>0.95</c:v>
                </c:pt>
                <c:pt idx="2">
                  <c:v>0.95</c:v>
                </c:pt>
                <c:pt idx="3">
                  <c:v>0.95</c:v>
                </c:pt>
              </c:numCache>
            </c:numRef>
          </c:val>
          <c:smooth val="0"/>
          <c:extLst>
            <c:ext xmlns:c16="http://schemas.microsoft.com/office/drawing/2014/chart" uri="{C3380CC4-5D6E-409C-BE32-E72D297353CC}">
              <c16:uniqueId val="{0000000C-2621-4D5F-B56F-9E79E1AC6D87}"/>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621-4D5F-B56F-9E79E1AC6D87}"/>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621-4D5F-B56F-9E79E1AC6D87}"/>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621-4D5F-B56F-9E79E1AC6D87}"/>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621-4D5F-B56F-9E79E1AC6D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621-4D5F-B56F-9E79E1AC6D87}"/>
            </c:ext>
          </c:extLst>
        </c:ser>
        <c:dLbls>
          <c:showLegendKey val="0"/>
          <c:showVal val="0"/>
          <c:showCatName val="0"/>
          <c:showSerName val="0"/>
          <c:showPercent val="0"/>
          <c:showBubbleSize val="0"/>
        </c:dLbls>
        <c:smooth val="0"/>
        <c:axId val="1916498464"/>
        <c:axId val="1916495200"/>
      </c:lineChart>
      <c:catAx>
        <c:axId val="1916498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6495200"/>
        <c:crosses val="autoZero"/>
        <c:auto val="1"/>
        <c:lblAlgn val="ctr"/>
        <c:lblOffset val="100"/>
        <c:noMultiLvlLbl val="0"/>
      </c:catAx>
      <c:valAx>
        <c:axId val="1916495200"/>
        <c:scaling>
          <c:orientation val="minMax"/>
        </c:scaling>
        <c:delete val="1"/>
        <c:axPos val="l"/>
        <c:numFmt formatCode="0%" sourceLinked="1"/>
        <c:majorTickMark val="out"/>
        <c:minorTickMark val="none"/>
        <c:tickLblPos val="nextTo"/>
        <c:crossAx val="19164984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C3B-44D1-9D16-877A40AC73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C3B-44D1-9D16-877A40AC73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0.8</c:v>
                </c:pt>
                <c:pt idx="2">
                  <c:v>0.85</c:v>
                </c:pt>
                <c:pt idx="3">
                  <c:v>0.9</c:v>
                </c:pt>
              </c:numCache>
            </c:numRef>
          </c:val>
          <c:smooth val="0"/>
          <c:extLst>
            <c:ext xmlns:c16="http://schemas.microsoft.com/office/drawing/2014/chart" uri="{C3380CC4-5D6E-409C-BE32-E72D297353CC}">
              <c16:uniqueId val="{00000002-7049-4B0C-9CD3-661A309885F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C3B-44D1-9D16-877A40AC73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C3B-44D1-9D16-877A40AC73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C3B-44D1-9D16-877A40AC73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C3B-44D1-9D16-877A40AC73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0.85</c:v>
                </c:pt>
                <c:pt idx="1">
                  <c:v>0.85</c:v>
                </c:pt>
                <c:pt idx="2">
                  <c:v>0.85</c:v>
                </c:pt>
                <c:pt idx="3">
                  <c:v>0.85</c:v>
                </c:pt>
              </c:numCache>
            </c:numRef>
          </c:val>
          <c:smooth val="0"/>
          <c:extLst>
            <c:ext xmlns:c16="http://schemas.microsoft.com/office/drawing/2014/chart" uri="{C3380CC4-5D6E-409C-BE32-E72D297353CC}">
              <c16:uniqueId val="{00000007-7049-4B0C-9CD3-661A309885F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C3B-44D1-9D16-877A40AC73B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C3B-44D1-9D16-877A40AC73B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C3B-44D1-9D16-877A40AC73B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C3B-44D1-9D16-877A40AC73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0.9</c:v>
                </c:pt>
                <c:pt idx="1">
                  <c:v>0.95</c:v>
                </c:pt>
                <c:pt idx="2">
                  <c:v>0.95</c:v>
                </c:pt>
                <c:pt idx="3">
                  <c:v>0.95</c:v>
                </c:pt>
              </c:numCache>
            </c:numRef>
          </c:val>
          <c:smooth val="0"/>
          <c:extLst>
            <c:ext xmlns:c16="http://schemas.microsoft.com/office/drawing/2014/chart" uri="{C3380CC4-5D6E-409C-BE32-E72D297353CC}">
              <c16:uniqueId val="{0000000C-7049-4B0C-9CD3-661A309885F0}"/>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049-4B0C-9CD3-661A309885F0}"/>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049-4B0C-9CD3-661A309885F0}"/>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049-4B0C-9CD3-661A309885F0}"/>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049-4B0C-9CD3-661A30988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049-4B0C-9CD3-661A309885F0}"/>
            </c:ext>
          </c:extLst>
        </c:ser>
        <c:dLbls>
          <c:showLegendKey val="0"/>
          <c:showVal val="0"/>
          <c:showCatName val="0"/>
          <c:showSerName val="0"/>
          <c:showPercent val="0"/>
          <c:showBubbleSize val="0"/>
        </c:dLbls>
        <c:smooth val="0"/>
        <c:axId val="1916499552"/>
        <c:axId val="1916491936"/>
      </c:lineChart>
      <c:catAx>
        <c:axId val="1916499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6491936"/>
        <c:crosses val="autoZero"/>
        <c:auto val="1"/>
        <c:lblAlgn val="ctr"/>
        <c:lblOffset val="100"/>
        <c:noMultiLvlLbl val="0"/>
      </c:catAx>
      <c:valAx>
        <c:axId val="1916491936"/>
        <c:scaling>
          <c:orientation val="minMax"/>
        </c:scaling>
        <c:delete val="1"/>
        <c:axPos val="l"/>
        <c:numFmt formatCode="0%" sourceLinked="1"/>
        <c:majorTickMark val="out"/>
        <c:minorTickMark val="none"/>
        <c:tickLblPos val="nextTo"/>
        <c:crossAx val="19164995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25B-4925-9A79-8406BD46DE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25B-4925-9A79-8406BD46DE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0.7</c:v>
                </c:pt>
                <c:pt idx="1">
                  <c:v>0.75</c:v>
                </c:pt>
                <c:pt idx="2">
                  <c:v>0.75</c:v>
                </c:pt>
                <c:pt idx="3">
                  <c:v>0.8</c:v>
                </c:pt>
              </c:numCache>
            </c:numRef>
          </c:val>
          <c:smooth val="0"/>
          <c:extLst>
            <c:ext xmlns:c16="http://schemas.microsoft.com/office/drawing/2014/chart" uri="{C3380CC4-5D6E-409C-BE32-E72D297353CC}">
              <c16:uniqueId val="{00000002-37DB-4938-BF7D-4006D8969E5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25B-4925-9A79-8406BD46DE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25B-4925-9A79-8406BD46DE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25B-4925-9A79-8406BD46DE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25B-4925-9A79-8406BD46DE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0.9</c:v>
                </c:pt>
                <c:pt idx="1">
                  <c:v>0.9</c:v>
                </c:pt>
                <c:pt idx="2">
                  <c:v>0.9</c:v>
                </c:pt>
                <c:pt idx="3">
                  <c:v>0.9</c:v>
                </c:pt>
              </c:numCache>
            </c:numRef>
          </c:val>
          <c:smooth val="0"/>
          <c:extLst>
            <c:ext xmlns:c16="http://schemas.microsoft.com/office/drawing/2014/chart" uri="{C3380CC4-5D6E-409C-BE32-E72D297353CC}">
              <c16:uniqueId val="{00000007-37DB-4938-BF7D-4006D8969E5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25B-4925-9A79-8406BD46DE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25B-4925-9A79-8406BD46DE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25B-4925-9A79-8406BD46DE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25B-4925-9A79-8406BD46DE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0.9</c:v>
                </c:pt>
                <c:pt idx="1">
                  <c:v>0.95</c:v>
                </c:pt>
                <c:pt idx="2">
                  <c:v>0.9</c:v>
                </c:pt>
                <c:pt idx="3">
                  <c:v>0.95</c:v>
                </c:pt>
              </c:numCache>
            </c:numRef>
          </c:val>
          <c:smooth val="0"/>
          <c:extLst>
            <c:ext xmlns:c16="http://schemas.microsoft.com/office/drawing/2014/chart" uri="{C3380CC4-5D6E-409C-BE32-E72D297353CC}">
              <c16:uniqueId val="{0000000C-37DB-4938-BF7D-4006D8969E5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7DB-4938-BF7D-4006D8969E5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7DB-4938-BF7D-4006D8969E5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7DB-4938-BF7D-4006D8969E5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7DB-4938-BF7D-4006D8969E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7DB-4938-BF7D-4006D8969E56}"/>
            </c:ext>
          </c:extLst>
        </c:ser>
        <c:dLbls>
          <c:showLegendKey val="0"/>
          <c:showVal val="0"/>
          <c:showCatName val="0"/>
          <c:showSerName val="0"/>
          <c:showPercent val="0"/>
          <c:showBubbleSize val="0"/>
        </c:dLbls>
        <c:smooth val="0"/>
        <c:axId val="1916492480"/>
        <c:axId val="1918275008"/>
      </c:lineChart>
      <c:catAx>
        <c:axId val="1916492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8275008"/>
        <c:crosses val="autoZero"/>
        <c:auto val="1"/>
        <c:lblAlgn val="ctr"/>
        <c:lblOffset val="100"/>
        <c:noMultiLvlLbl val="0"/>
      </c:catAx>
      <c:valAx>
        <c:axId val="1918275008"/>
        <c:scaling>
          <c:orientation val="minMax"/>
        </c:scaling>
        <c:delete val="1"/>
        <c:axPos val="l"/>
        <c:numFmt formatCode="0%" sourceLinked="1"/>
        <c:majorTickMark val="out"/>
        <c:minorTickMark val="none"/>
        <c:tickLblPos val="nextTo"/>
        <c:crossAx val="19164924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6E-4AA1-8CC0-48A096B6D108}"/>
              </c:ext>
            </c:extLst>
          </c:dPt>
          <c:dPt>
            <c:idx val="1"/>
            <c:invertIfNegative val="0"/>
            <c:bubble3D val="0"/>
            <c:spPr>
              <a:solidFill>
                <a:srgbClr val="C00000"/>
              </a:solidFill>
            </c:spPr>
            <c:extLst>
              <c:ext xmlns:c16="http://schemas.microsoft.com/office/drawing/2014/chart" uri="{C3380CC4-5D6E-409C-BE32-E72D297353CC}">
                <c16:uniqueId val="{00000001-6A6E-4AA1-8CC0-48A096B6D1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6E-4AA1-8CC0-48A096B6D1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6E-4AA1-8CC0-48A096B6D1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0.7</c:v>
                </c:pt>
                <c:pt idx="1">
                  <c:v>0.7</c:v>
                </c:pt>
                <c:pt idx="2">
                  <c:v>0.7</c:v>
                </c:pt>
                <c:pt idx="3">
                  <c:v>0.7</c:v>
                </c:pt>
              </c:numCache>
            </c:numRef>
          </c:val>
          <c:extLst>
            <c:ext xmlns:c16="http://schemas.microsoft.com/office/drawing/2014/chart" uri="{C3380CC4-5D6E-409C-BE32-E72D297353CC}">
              <c16:uniqueId val="{00000004-6A6E-4AA1-8CC0-48A096B6D108}"/>
            </c:ext>
          </c:extLst>
        </c:ser>
        <c:dLbls>
          <c:showLegendKey val="0"/>
          <c:showVal val="0"/>
          <c:showCatName val="0"/>
          <c:showSerName val="0"/>
          <c:showPercent val="0"/>
          <c:showBubbleSize val="0"/>
        </c:dLbls>
        <c:gapWidth val="150"/>
        <c:shape val="box"/>
        <c:axId val="1918282080"/>
        <c:axId val="1918277184"/>
        <c:axId val="0"/>
      </c:bar3DChart>
      <c:catAx>
        <c:axId val="191828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277184"/>
        <c:crosses val="autoZero"/>
        <c:auto val="1"/>
        <c:lblAlgn val="ctr"/>
        <c:lblOffset val="100"/>
        <c:noMultiLvlLbl val="0"/>
      </c:catAx>
      <c:valAx>
        <c:axId val="1918277184"/>
        <c:scaling>
          <c:orientation val="minMax"/>
        </c:scaling>
        <c:delete val="1"/>
        <c:axPos val="l"/>
        <c:numFmt formatCode="0%" sourceLinked="1"/>
        <c:majorTickMark val="out"/>
        <c:minorTickMark val="none"/>
        <c:tickLblPos val="nextTo"/>
        <c:crossAx val="1918282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7-475C-B7C9-1BB0CE14F7FB}"/>
              </c:ext>
            </c:extLst>
          </c:dPt>
          <c:dPt>
            <c:idx val="1"/>
            <c:invertIfNegative val="0"/>
            <c:bubble3D val="0"/>
            <c:spPr>
              <a:solidFill>
                <a:srgbClr val="C00000"/>
              </a:solidFill>
            </c:spPr>
            <c:extLst>
              <c:ext xmlns:c16="http://schemas.microsoft.com/office/drawing/2014/chart" uri="{C3380CC4-5D6E-409C-BE32-E72D297353CC}">
                <c16:uniqueId val="{00000001-F027-475C-B7C9-1BB0CE14F7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7-475C-B7C9-1BB0CE14F7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7-475C-B7C9-1BB0CE14F7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0.85</c:v>
                </c:pt>
                <c:pt idx="1">
                  <c:v>0.85</c:v>
                </c:pt>
                <c:pt idx="2">
                  <c:v>0.85</c:v>
                </c:pt>
                <c:pt idx="3">
                  <c:v>0.85</c:v>
                </c:pt>
              </c:numCache>
            </c:numRef>
          </c:val>
          <c:extLst>
            <c:ext xmlns:c16="http://schemas.microsoft.com/office/drawing/2014/chart" uri="{C3380CC4-5D6E-409C-BE32-E72D297353CC}">
              <c16:uniqueId val="{00000004-F027-475C-B7C9-1BB0CE14F7FB}"/>
            </c:ext>
          </c:extLst>
        </c:ser>
        <c:dLbls>
          <c:showLegendKey val="0"/>
          <c:showVal val="0"/>
          <c:showCatName val="0"/>
          <c:showSerName val="0"/>
          <c:showPercent val="0"/>
          <c:showBubbleSize val="0"/>
        </c:dLbls>
        <c:gapWidth val="150"/>
        <c:shape val="box"/>
        <c:axId val="1918279904"/>
        <c:axId val="1918282624"/>
        <c:axId val="0"/>
      </c:bar3DChart>
      <c:catAx>
        <c:axId val="1918279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282624"/>
        <c:crosses val="autoZero"/>
        <c:auto val="1"/>
        <c:lblAlgn val="ctr"/>
        <c:lblOffset val="100"/>
        <c:noMultiLvlLbl val="0"/>
      </c:catAx>
      <c:valAx>
        <c:axId val="1918282624"/>
        <c:scaling>
          <c:orientation val="minMax"/>
        </c:scaling>
        <c:delete val="1"/>
        <c:axPos val="l"/>
        <c:numFmt formatCode="0%" sourceLinked="1"/>
        <c:majorTickMark val="out"/>
        <c:minorTickMark val="none"/>
        <c:tickLblPos val="nextTo"/>
        <c:crossAx val="1918279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C2-4284-99D1-2A261ECD3559}"/>
              </c:ext>
            </c:extLst>
          </c:dPt>
          <c:dPt>
            <c:idx val="1"/>
            <c:invertIfNegative val="0"/>
            <c:bubble3D val="0"/>
            <c:spPr>
              <a:solidFill>
                <a:srgbClr val="C00000"/>
              </a:solidFill>
            </c:spPr>
            <c:extLst>
              <c:ext xmlns:c16="http://schemas.microsoft.com/office/drawing/2014/chart" uri="{C3380CC4-5D6E-409C-BE32-E72D297353CC}">
                <c16:uniqueId val="{00000001-80C2-4284-99D1-2A261ECD35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C2-4284-99D1-2A261ECD35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C2-4284-99D1-2A261ECD35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0.85</c:v>
                </c:pt>
                <c:pt idx="1">
                  <c:v>0.9</c:v>
                </c:pt>
                <c:pt idx="2">
                  <c:v>0.95</c:v>
                </c:pt>
                <c:pt idx="3">
                  <c:v>0.95</c:v>
                </c:pt>
              </c:numCache>
            </c:numRef>
          </c:val>
          <c:extLst>
            <c:ext xmlns:c16="http://schemas.microsoft.com/office/drawing/2014/chart" uri="{C3380CC4-5D6E-409C-BE32-E72D297353CC}">
              <c16:uniqueId val="{00000004-80C2-4284-99D1-2A261ECD3559}"/>
            </c:ext>
          </c:extLst>
        </c:ser>
        <c:dLbls>
          <c:showLegendKey val="0"/>
          <c:showVal val="0"/>
          <c:showCatName val="0"/>
          <c:showSerName val="0"/>
          <c:showPercent val="0"/>
          <c:showBubbleSize val="0"/>
        </c:dLbls>
        <c:gapWidth val="150"/>
        <c:shape val="box"/>
        <c:axId val="1903032784"/>
        <c:axId val="1903033872"/>
        <c:axId val="0"/>
      </c:bar3DChart>
      <c:catAx>
        <c:axId val="190303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033872"/>
        <c:crosses val="autoZero"/>
        <c:auto val="1"/>
        <c:lblAlgn val="ctr"/>
        <c:lblOffset val="100"/>
        <c:noMultiLvlLbl val="0"/>
      </c:catAx>
      <c:valAx>
        <c:axId val="1903033872"/>
        <c:scaling>
          <c:orientation val="minMax"/>
        </c:scaling>
        <c:delete val="1"/>
        <c:axPos val="l"/>
        <c:numFmt formatCode="0%" sourceLinked="1"/>
        <c:majorTickMark val="out"/>
        <c:minorTickMark val="none"/>
        <c:tickLblPos val="nextTo"/>
        <c:crossAx val="1903032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AD-494F-88FC-976F98AEFA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0.9</c:v>
                </c:pt>
                <c:pt idx="1">
                  <c:v>0.9</c:v>
                </c:pt>
                <c:pt idx="2">
                  <c:v>0.9</c:v>
                </c:pt>
                <c:pt idx="3">
                  <c:v>0.9</c:v>
                </c:pt>
              </c:numCache>
            </c:numRef>
          </c:val>
          <c:extLst>
            <c:ext xmlns:c16="http://schemas.microsoft.com/office/drawing/2014/chart" uri="{C3380CC4-5D6E-409C-BE32-E72D297353CC}">
              <c16:uniqueId val="{00000001-1DAD-494F-88FC-976F98AEFA9D}"/>
            </c:ext>
          </c:extLst>
        </c:ser>
        <c:dLbls>
          <c:showLegendKey val="0"/>
          <c:showVal val="0"/>
          <c:showCatName val="0"/>
          <c:showSerName val="0"/>
          <c:showPercent val="0"/>
          <c:showBubbleSize val="0"/>
        </c:dLbls>
        <c:gapWidth val="150"/>
        <c:shape val="box"/>
        <c:axId val="1918271200"/>
        <c:axId val="1918284256"/>
        <c:axId val="0"/>
      </c:bar3DChart>
      <c:catAx>
        <c:axId val="191827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284256"/>
        <c:crosses val="autoZero"/>
        <c:auto val="1"/>
        <c:lblAlgn val="ctr"/>
        <c:lblOffset val="100"/>
        <c:noMultiLvlLbl val="0"/>
      </c:catAx>
      <c:valAx>
        <c:axId val="1918284256"/>
        <c:scaling>
          <c:orientation val="minMax"/>
        </c:scaling>
        <c:delete val="1"/>
        <c:axPos val="l"/>
        <c:numFmt formatCode="0%" sourceLinked="1"/>
        <c:majorTickMark val="out"/>
        <c:minorTickMark val="none"/>
        <c:tickLblPos val="nextTo"/>
        <c:crossAx val="1918271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31-45B9-84B7-B4D35AC606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31-45B9-84B7-B4D35AC606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0.7</c:v>
                </c:pt>
                <c:pt idx="1">
                  <c:v>0.7</c:v>
                </c:pt>
                <c:pt idx="2">
                  <c:v>0.7</c:v>
                </c:pt>
                <c:pt idx="3">
                  <c:v>0.7</c:v>
                </c:pt>
              </c:numCache>
            </c:numRef>
          </c:val>
          <c:smooth val="0"/>
          <c:extLst>
            <c:ext xmlns:c16="http://schemas.microsoft.com/office/drawing/2014/chart" uri="{C3380CC4-5D6E-409C-BE32-E72D297353CC}">
              <c16:uniqueId val="{00000002-833B-4A48-88C5-8A6113ED33FB}"/>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531-45B9-84B7-B4D35AC606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31-45B9-84B7-B4D35AC606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31-45B9-84B7-B4D35AC606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31-45B9-84B7-B4D35AC606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0.85</c:v>
                </c:pt>
                <c:pt idx="1">
                  <c:v>0.85</c:v>
                </c:pt>
                <c:pt idx="2">
                  <c:v>0.85</c:v>
                </c:pt>
                <c:pt idx="3">
                  <c:v>0.85</c:v>
                </c:pt>
              </c:numCache>
            </c:numRef>
          </c:val>
          <c:smooth val="0"/>
          <c:extLst>
            <c:ext xmlns:c16="http://schemas.microsoft.com/office/drawing/2014/chart" uri="{C3380CC4-5D6E-409C-BE32-E72D297353CC}">
              <c16:uniqueId val="{00000007-833B-4A48-88C5-8A6113ED33FB}"/>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31-45B9-84B7-B4D35AC606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531-45B9-84B7-B4D35AC606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31-45B9-84B7-B4D35AC606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31-45B9-84B7-B4D35AC606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0.75</c:v>
                </c:pt>
                <c:pt idx="1">
                  <c:v>0.85</c:v>
                </c:pt>
                <c:pt idx="2">
                  <c:v>0.9</c:v>
                </c:pt>
                <c:pt idx="3">
                  <c:v>0.9</c:v>
                </c:pt>
              </c:numCache>
            </c:numRef>
          </c:val>
          <c:smooth val="0"/>
          <c:extLst>
            <c:ext xmlns:c16="http://schemas.microsoft.com/office/drawing/2014/chart" uri="{C3380CC4-5D6E-409C-BE32-E72D297353CC}">
              <c16:uniqueId val="{0000000C-833B-4A48-88C5-8A6113ED33FB}"/>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33B-4A48-88C5-8A6113ED33FB}"/>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33B-4A48-88C5-8A6113ED33FB}"/>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33B-4A48-88C5-8A6113ED33FB}"/>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33B-4A48-88C5-8A6113ED33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33B-4A48-88C5-8A6113ED33FB}"/>
            </c:ext>
          </c:extLst>
        </c:ser>
        <c:dLbls>
          <c:showLegendKey val="0"/>
          <c:showVal val="0"/>
          <c:showCatName val="0"/>
          <c:showSerName val="0"/>
          <c:showPercent val="0"/>
          <c:showBubbleSize val="0"/>
        </c:dLbls>
        <c:smooth val="0"/>
        <c:axId val="1918276096"/>
        <c:axId val="1918278816"/>
      </c:lineChart>
      <c:catAx>
        <c:axId val="1918276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8278816"/>
        <c:crosses val="autoZero"/>
        <c:auto val="1"/>
        <c:lblAlgn val="ctr"/>
        <c:lblOffset val="100"/>
        <c:noMultiLvlLbl val="0"/>
      </c:catAx>
      <c:valAx>
        <c:axId val="1918278816"/>
        <c:scaling>
          <c:orientation val="minMax"/>
        </c:scaling>
        <c:delete val="1"/>
        <c:axPos val="l"/>
        <c:numFmt formatCode="0%" sourceLinked="1"/>
        <c:majorTickMark val="out"/>
        <c:minorTickMark val="none"/>
        <c:tickLblPos val="nextTo"/>
        <c:crossAx val="1918276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12B-47D9-BB82-4AB1DAD116AA}"/>
              </c:ext>
            </c:extLst>
          </c:dPt>
          <c:dPt>
            <c:idx val="1"/>
            <c:invertIfNegative val="0"/>
            <c:bubble3D val="0"/>
            <c:spPr>
              <a:solidFill>
                <a:srgbClr val="C00000"/>
              </a:solidFill>
            </c:spPr>
            <c:extLst>
              <c:ext xmlns:c16="http://schemas.microsoft.com/office/drawing/2014/chart" uri="{C3380CC4-5D6E-409C-BE32-E72D297353CC}">
                <c16:uniqueId val="{00000001-012B-47D9-BB82-4AB1DAD11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2B-47D9-BB82-4AB1DAD11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2B-47D9-BB82-4AB1DAD116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012B-47D9-BB82-4AB1DAD116AA}"/>
            </c:ext>
          </c:extLst>
        </c:ser>
        <c:dLbls>
          <c:showLegendKey val="0"/>
          <c:showVal val="0"/>
          <c:showCatName val="0"/>
          <c:showSerName val="0"/>
          <c:showPercent val="0"/>
          <c:showBubbleSize val="0"/>
        </c:dLbls>
        <c:gapWidth val="150"/>
        <c:shape val="box"/>
        <c:axId val="1918276640"/>
        <c:axId val="1918274464"/>
        <c:axId val="0"/>
      </c:bar3DChart>
      <c:catAx>
        <c:axId val="1918276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274464"/>
        <c:crosses val="autoZero"/>
        <c:auto val="1"/>
        <c:lblAlgn val="ctr"/>
        <c:lblOffset val="100"/>
        <c:noMultiLvlLbl val="0"/>
      </c:catAx>
      <c:valAx>
        <c:axId val="1918274464"/>
        <c:scaling>
          <c:orientation val="minMax"/>
        </c:scaling>
        <c:delete val="1"/>
        <c:axPos val="l"/>
        <c:numFmt formatCode="0%" sourceLinked="1"/>
        <c:majorTickMark val="out"/>
        <c:minorTickMark val="none"/>
        <c:tickLblPos val="nextTo"/>
        <c:crossAx val="1918276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46D-4818-A658-906C0A7FCD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46D-4818-A658-906C0A7FCD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E46D-4818-A658-906C0A7FCD46}"/>
            </c:ext>
          </c:extLst>
        </c:ser>
        <c:dLbls>
          <c:showLegendKey val="0"/>
          <c:showVal val="0"/>
          <c:showCatName val="0"/>
          <c:showSerName val="0"/>
          <c:showPercent val="0"/>
          <c:showBubbleSize val="0"/>
        </c:dLbls>
        <c:gapWidth val="150"/>
        <c:shape val="box"/>
        <c:axId val="1918285888"/>
        <c:axId val="1918272288"/>
        <c:axId val="0"/>
      </c:bar3DChart>
      <c:catAx>
        <c:axId val="1918285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272288"/>
        <c:crosses val="autoZero"/>
        <c:auto val="1"/>
        <c:lblAlgn val="ctr"/>
        <c:lblOffset val="100"/>
        <c:noMultiLvlLbl val="0"/>
      </c:catAx>
      <c:valAx>
        <c:axId val="1918272288"/>
        <c:scaling>
          <c:orientation val="minMax"/>
        </c:scaling>
        <c:delete val="1"/>
        <c:axPos val="l"/>
        <c:numFmt formatCode="0%" sourceLinked="1"/>
        <c:majorTickMark val="out"/>
        <c:minorTickMark val="none"/>
        <c:tickLblPos val="nextTo"/>
        <c:crossAx val="1918285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1DD-4A40-A22C-8E0BB84602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1DD-4A40-A22C-8E0BB84602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1DD-4A40-A22C-8E0BB8460212}"/>
            </c:ext>
          </c:extLst>
        </c:ser>
        <c:dLbls>
          <c:showLegendKey val="0"/>
          <c:showVal val="0"/>
          <c:showCatName val="0"/>
          <c:showSerName val="0"/>
          <c:showPercent val="0"/>
          <c:showBubbleSize val="0"/>
        </c:dLbls>
        <c:gapWidth val="150"/>
        <c:shape val="box"/>
        <c:axId val="1918286432"/>
        <c:axId val="1918286976"/>
        <c:axId val="0"/>
      </c:bar3DChart>
      <c:catAx>
        <c:axId val="1918286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286976"/>
        <c:crosses val="autoZero"/>
        <c:auto val="1"/>
        <c:lblAlgn val="ctr"/>
        <c:lblOffset val="100"/>
        <c:noMultiLvlLbl val="0"/>
      </c:catAx>
      <c:valAx>
        <c:axId val="1918286976"/>
        <c:scaling>
          <c:orientation val="minMax"/>
        </c:scaling>
        <c:delete val="1"/>
        <c:axPos val="l"/>
        <c:numFmt formatCode="0%" sourceLinked="1"/>
        <c:majorTickMark val="out"/>
        <c:minorTickMark val="none"/>
        <c:tickLblPos val="nextTo"/>
        <c:crossAx val="1918286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766-4A0A-AE7B-9A8D72304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766-4A0A-AE7B-9A8D72304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6766-4A0A-AE7B-9A8D723048E7}"/>
            </c:ext>
          </c:extLst>
        </c:ser>
        <c:dLbls>
          <c:showLegendKey val="0"/>
          <c:showVal val="0"/>
          <c:showCatName val="0"/>
          <c:showSerName val="0"/>
          <c:showPercent val="0"/>
          <c:showBubbleSize val="0"/>
        </c:dLbls>
        <c:gapWidth val="150"/>
        <c:shape val="box"/>
        <c:axId val="1918273920"/>
        <c:axId val="1918288064"/>
        <c:axId val="0"/>
      </c:bar3DChart>
      <c:catAx>
        <c:axId val="1918273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288064"/>
        <c:crosses val="autoZero"/>
        <c:auto val="1"/>
        <c:lblAlgn val="ctr"/>
        <c:lblOffset val="100"/>
        <c:noMultiLvlLbl val="0"/>
      </c:catAx>
      <c:valAx>
        <c:axId val="1918288064"/>
        <c:scaling>
          <c:orientation val="minMax"/>
        </c:scaling>
        <c:delete val="1"/>
        <c:axPos val="l"/>
        <c:numFmt formatCode="0%" sourceLinked="1"/>
        <c:majorTickMark val="out"/>
        <c:minorTickMark val="none"/>
        <c:tickLblPos val="nextTo"/>
        <c:crossAx val="1918273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28577</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19048</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28574</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19052</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19049</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6</xdr:row>
      <xdr:rowOff>9525</xdr:rowOff>
    </xdr:from>
    <xdr:to>
      <xdr:col>3</xdr:col>
      <xdr:colOff>38100</xdr:colOff>
      <xdr:row>6</xdr:row>
      <xdr:rowOff>266700</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223963"/>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xdr:row>
      <xdr:rowOff>9525</xdr:rowOff>
    </xdr:from>
    <xdr:to>
      <xdr:col>3</xdr:col>
      <xdr:colOff>38100</xdr:colOff>
      <xdr:row>7</xdr:row>
      <xdr:rowOff>266700</xdr:rowOff>
    </xdr:to>
    <xdr:pic>
      <xdr:nvPicPr>
        <xdr:cNvPr id="24" name="2 Imagen">
          <a:hlinkClick xmlns:r="http://schemas.openxmlformats.org/officeDocument/2006/relationships" r:id="rId1"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223963"/>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8</xdr:row>
      <xdr:rowOff>9525</xdr:rowOff>
    </xdr:from>
    <xdr:to>
      <xdr:col>3</xdr:col>
      <xdr:colOff>38100</xdr:colOff>
      <xdr:row>8</xdr:row>
      <xdr:rowOff>266700</xdr:rowOff>
    </xdr:to>
    <xdr:pic>
      <xdr:nvPicPr>
        <xdr:cNvPr id="25" name="2 Imagen">
          <a:hlinkClick xmlns:r="http://schemas.openxmlformats.org/officeDocument/2006/relationships" r:id="rId1"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462088"/>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8</xdr:row>
      <xdr:rowOff>9525</xdr:rowOff>
    </xdr:from>
    <xdr:to>
      <xdr:col>3</xdr:col>
      <xdr:colOff>38100</xdr:colOff>
      <xdr:row>8</xdr:row>
      <xdr:rowOff>266700</xdr:rowOff>
    </xdr:to>
    <xdr:pic>
      <xdr:nvPicPr>
        <xdr:cNvPr id="26" name="2 Imagen">
          <a:hlinkClick xmlns:r="http://schemas.openxmlformats.org/officeDocument/2006/relationships" r:id="rId1"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223963"/>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9</xdr:row>
      <xdr:rowOff>9525</xdr:rowOff>
    </xdr:from>
    <xdr:to>
      <xdr:col>3</xdr:col>
      <xdr:colOff>38100</xdr:colOff>
      <xdr:row>9</xdr:row>
      <xdr:rowOff>266700</xdr:rowOff>
    </xdr:to>
    <xdr:pic>
      <xdr:nvPicPr>
        <xdr:cNvPr id="27" name="2 Imagen">
          <a:hlinkClick xmlns:r="http://schemas.openxmlformats.org/officeDocument/2006/relationships" r:id="rId1"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462088"/>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638175</xdr:colOff>
      <xdr:row>96</xdr:row>
      <xdr:rowOff>9525</xdr:rowOff>
    </xdr:from>
    <xdr:ext cx="247650" cy="247650"/>
    <xdr:pic>
      <xdr:nvPicPr>
        <xdr:cNvPr id="28"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19613" y="3516868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29" name="15 Imagen">
          <a:hlinkClick xmlns:r="http://schemas.openxmlformats.org/officeDocument/2006/relationships" r:id="rId19"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19613" y="3516868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638175</xdr:colOff>
      <xdr:row>96</xdr:row>
      <xdr:rowOff>9525</xdr:rowOff>
    </xdr:from>
    <xdr:ext cx="247650" cy="247650"/>
    <xdr:pic>
      <xdr:nvPicPr>
        <xdr:cNvPr id="30" name="15 Imagen">
          <a:hlinkClick xmlns:r="http://schemas.openxmlformats.org/officeDocument/2006/relationships" r:id="rId19"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19613" y="35168681"/>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31" name="15 Imagen">
          <a:hlinkClick xmlns:r="http://schemas.openxmlformats.org/officeDocument/2006/relationships" r:id="rId19"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2027354" y="43946989"/>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638175</xdr:colOff>
      <xdr:row>96</xdr:row>
      <xdr:rowOff>9525</xdr:rowOff>
    </xdr:from>
    <xdr:ext cx="247650" cy="247650"/>
    <xdr:pic>
      <xdr:nvPicPr>
        <xdr:cNvPr id="32" name="15 Imagen">
          <a:hlinkClick xmlns:r="http://schemas.openxmlformats.org/officeDocument/2006/relationships" r:id="rId19"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2027354" y="43946989"/>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638175</xdr:colOff>
      <xdr:row>96</xdr:row>
      <xdr:rowOff>9525</xdr:rowOff>
    </xdr:from>
    <xdr:ext cx="247650" cy="247650"/>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7354550" y="44396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638175</xdr:colOff>
      <xdr:row>96</xdr:row>
      <xdr:rowOff>9525</xdr:rowOff>
    </xdr:from>
    <xdr:ext cx="247650" cy="247650"/>
    <xdr:pic>
      <xdr:nvPicPr>
        <xdr:cNvPr id="34" name="15 Imagen">
          <a:hlinkClick xmlns:r="http://schemas.openxmlformats.org/officeDocument/2006/relationships" r:id="rId19"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0386675" y="44396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27</xdr:col>
      <xdr:colOff>108857</xdr:colOff>
      <xdr:row>20</xdr:row>
      <xdr:rowOff>40821</xdr:rowOff>
    </xdr:from>
    <xdr:to>
      <xdr:col>32</xdr:col>
      <xdr:colOff>715735</xdr:colOff>
      <xdr:row>25</xdr:row>
      <xdr:rowOff>297996</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D8" zoomScale="80" zoomScaleNormal="80" workbookViewId="0">
      <selection activeCell="L20" sqref="L20"/>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7"/>
      <c r="B1" s="218"/>
      <c r="C1" s="225" t="s">
        <v>169</v>
      </c>
      <c r="D1" s="226"/>
      <c r="E1" s="226"/>
      <c r="F1" s="226"/>
      <c r="G1" s="226"/>
      <c r="H1" s="223" t="s">
        <v>170</v>
      </c>
      <c r="I1" s="224"/>
    </row>
    <row r="2" spans="1:13" ht="18.75" customHeight="1" x14ac:dyDescent="0.25">
      <c r="A2" s="219"/>
      <c r="B2" s="220"/>
      <c r="C2" s="225" t="s">
        <v>171</v>
      </c>
      <c r="D2" s="226"/>
      <c r="E2" s="226"/>
      <c r="F2" s="226"/>
      <c r="G2" s="226"/>
      <c r="H2" s="87">
        <v>41241</v>
      </c>
      <c r="I2" s="88" t="s">
        <v>175</v>
      </c>
    </row>
    <row r="3" spans="1:13" ht="21" customHeight="1" x14ac:dyDescent="0.25">
      <c r="A3" s="221"/>
      <c r="B3" s="222"/>
      <c r="C3" s="225" t="s">
        <v>172</v>
      </c>
      <c r="D3" s="226"/>
      <c r="E3" s="226"/>
      <c r="F3" s="226"/>
      <c r="G3" s="226"/>
      <c r="H3" s="223" t="s">
        <v>173</v>
      </c>
      <c r="I3" s="224"/>
    </row>
    <row r="4" spans="1:13" ht="5.25" customHeight="1" x14ac:dyDescent="0.2"/>
    <row r="5" spans="1:13" ht="34.5" customHeight="1" x14ac:dyDescent="0.2">
      <c r="A5" s="250" t="s">
        <v>164</v>
      </c>
      <c r="B5" s="250"/>
      <c r="C5" s="250"/>
      <c r="D5" s="250"/>
      <c r="E5" s="250"/>
      <c r="F5" s="250"/>
      <c r="G5" s="250"/>
      <c r="H5" s="250"/>
      <c r="I5" s="250"/>
      <c r="K5" s="251" t="s">
        <v>140</v>
      </c>
      <c r="L5" s="251"/>
      <c r="M5" s="251"/>
    </row>
    <row r="6" spans="1:13" ht="23.25" customHeight="1" x14ac:dyDescent="0.2">
      <c r="A6" s="252" t="s">
        <v>162</v>
      </c>
      <c r="B6" s="253"/>
      <c r="C6" s="253"/>
      <c r="D6" s="253"/>
      <c r="E6" s="253"/>
      <c r="F6" s="264" t="s">
        <v>141</v>
      </c>
      <c r="G6" s="265"/>
      <c r="H6" s="265"/>
      <c r="I6" s="265"/>
      <c r="K6" s="90" t="s">
        <v>142</v>
      </c>
      <c r="L6" s="91" t="s">
        <v>143</v>
      </c>
      <c r="M6" s="92" t="s">
        <v>144</v>
      </c>
    </row>
    <row r="7" spans="1:13" ht="20.100000000000001" customHeight="1" x14ac:dyDescent="0.2">
      <c r="A7" s="254" t="s">
        <v>176</v>
      </c>
      <c r="B7" s="255"/>
      <c r="C7" s="255"/>
      <c r="D7" s="255"/>
      <c r="E7" s="255"/>
      <c r="F7" s="266">
        <v>44895</v>
      </c>
      <c r="G7" s="266"/>
      <c r="H7" s="266"/>
      <c r="I7" s="266"/>
      <c r="K7" s="256" t="s">
        <v>166</v>
      </c>
      <c r="L7" s="105" t="s">
        <v>145</v>
      </c>
      <c r="M7" s="257" t="s">
        <v>146</v>
      </c>
    </row>
    <row r="8" spans="1:13" ht="33.75" customHeight="1" x14ac:dyDescent="0.2">
      <c r="A8" s="254"/>
      <c r="B8" s="255"/>
      <c r="C8" s="255"/>
      <c r="D8" s="255"/>
      <c r="E8" s="255"/>
      <c r="F8" s="258" t="s">
        <v>160</v>
      </c>
      <c r="G8" s="259"/>
      <c r="H8" s="260">
        <v>354172000432</v>
      </c>
      <c r="I8" s="261"/>
      <c r="K8" s="257"/>
      <c r="L8" s="105" t="s">
        <v>159</v>
      </c>
      <c r="M8" s="257"/>
    </row>
    <row r="9" spans="1:13" ht="20.100000000000001" customHeight="1" x14ac:dyDescent="0.2">
      <c r="A9" s="85" t="s">
        <v>147</v>
      </c>
      <c r="B9" s="86"/>
      <c r="C9" s="229" t="s">
        <v>180</v>
      </c>
      <c r="D9" s="229"/>
      <c r="E9" s="230"/>
      <c r="F9" s="231" t="s">
        <v>163</v>
      </c>
      <c r="G9" s="232"/>
      <c r="H9" s="267" t="s">
        <v>177</v>
      </c>
      <c r="I9" s="268"/>
      <c r="K9" s="257"/>
      <c r="L9" s="105" t="s">
        <v>148</v>
      </c>
      <c r="M9" s="257" t="s">
        <v>149</v>
      </c>
    </row>
    <row r="10" spans="1:13" ht="20.100000000000001" customHeight="1" x14ac:dyDescent="0.2">
      <c r="A10" s="227" t="s">
        <v>168</v>
      </c>
      <c r="B10" s="228"/>
      <c r="C10" s="229" t="s">
        <v>179</v>
      </c>
      <c r="D10" s="229"/>
      <c r="E10" s="229"/>
      <c r="F10" s="230"/>
      <c r="G10" s="89" t="s">
        <v>150</v>
      </c>
      <c r="H10" s="262">
        <v>5864567</v>
      </c>
      <c r="I10" s="263"/>
      <c r="K10" s="257"/>
      <c r="L10" s="105" t="s">
        <v>151</v>
      </c>
      <c r="M10" s="257"/>
    </row>
    <row r="11" spans="1:13" ht="20.100000000000001" customHeight="1" x14ac:dyDescent="0.2">
      <c r="A11" s="227" t="s">
        <v>165</v>
      </c>
      <c r="B11" s="228"/>
      <c r="C11" s="229" t="s">
        <v>178</v>
      </c>
      <c r="D11" s="229"/>
      <c r="E11" s="229"/>
      <c r="F11" s="230"/>
      <c r="G11" s="89" t="s">
        <v>174</v>
      </c>
      <c r="H11" s="244"/>
      <c r="I11" s="245"/>
      <c r="K11" s="246"/>
      <c r="L11" s="106"/>
      <c r="M11" s="106"/>
    </row>
    <row r="12" spans="1:13" ht="19.5" customHeight="1" x14ac:dyDescent="0.2">
      <c r="A12" s="247" t="s">
        <v>152</v>
      </c>
      <c r="B12" s="248"/>
      <c r="C12" s="248"/>
      <c r="D12" s="248"/>
      <c r="E12" s="248"/>
      <c r="F12" s="248"/>
      <c r="G12" s="248"/>
      <c r="H12" s="248"/>
      <c r="I12" s="249"/>
      <c r="K12" s="243"/>
      <c r="L12" s="106"/>
      <c r="M12" s="243"/>
    </row>
    <row r="13" spans="1:13" ht="20.100000000000001" customHeight="1" x14ac:dyDescent="0.2">
      <c r="A13" s="235" t="s">
        <v>153</v>
      </c>
      <c r="B13" s="235"/>
      <c r="C13" s="235"/>
      <c r="D13" s="235" t="s">
        <v>154</v>
      </c>
      <c r="E13" s="235"/>
      <c r="F13" s="235"/>
      <c r="G13" s="235" t="s">
        <v>161</v>
      </c>
      <c r="H13" s="235"/>
      <c r="I13" s="235"/>
      <c r="K13" s="243"/>
      <c r="L13" s="106"/>
      <c r="M13" s="243"/>
    </row>
    <row r="14" spans="1:13" ht="20.100000000000001" customHeight="1" x14ac:dyDescent="0.2">
      <c r="A14" s="238" t="s">
        <v>454</v>
      </c>
      <c r="B14" s="238"/>
      <c r="C14" s="238"/>
      <c r="D14" s="238" t="s">
        <v>182</v>
      </c>
      <c r="E14" s="238"/>
      <c r="F14" s="238"/>
      <c r="G14" s="238" t="s">
        <v>179</v>
      </c>
      <c r="H14" s="238"/>
      <c r="I14" s="238"/>
      <c r="K14" s="243"/>
      <c r="L14" s="106"/>
      <c r="M14" s="243"/>
    </row>
    <row r="15" spans="1:13" ht="20.100000000000001" customHeight="1" x14ac:dyDescent="0.2">
      <c r="A15" s="238" t="s">
        <v>455</v>
      </c>
      <c r="B15" s="238"/>
      <c r="C15" s="238"/>
      <c r="D15" s="238" t="s">
        <v>183</v>
      </c>
      <c r="E15" s="238"/>
      <c r="F15" s="238"/>
      <c r="G15" s="238" t="s">
        <v>467</v>
      </c>
      <c r="H15" s="238"/>
      <c r="I15" s="238"/>
      <c r="K15" s="243"/>
      <c r="L15" s="106"/>
      <c r="M15" s="106"/>
    </row>
    <row r="16" spans="1:13" ht="20.100000000000001" customHeight="1" x14ac:dyDescent="0.2">
      <c r="A16" s="238" t="s">
        <v>451</v>
      </c>
      <c r="B16" s="238"/>
      <c r="C16" s="238"/>
      <c r="D16" s="238" t="s">
        <v>183</v>
      </c>
      <c r="E16" s="238"/>
      <c r="F16" s="238"/>
      <c r="G16" s="238" t="s">
        <v>457</v>
      </c>
      <c r="H16" s="238"/>
      <c r="I16" s="238"/>
      <c r="K16" s="243"/>
      <c r="L16" s="106"/>
      <c r="M16" s="106"/>
    </row>
    <row r="17" spans="1:13" ht="20.100000000000001" customHeight="1" x14ac:dyDescent="0.2">
      <c r="A17" s="239" t="s">
        <v>462</v>
      </c>
      <c r="B17" s="240"/>
      <c r="C17" s="241"/>
      <c r="D17" s="239" t="s">
        <v>183</v>
      </c>
      <c r="E17" s="240"/>
      <c r="F17" s="241"/>
      <c r="G17" s="239" t="s">
        <v>465</v>
      </c>
      <c r="H17" s="240"/>
      <c r="I17" s="241"/>
      <c r="K17" s="243"/>
      <c r="L17" s="106"/>
      <c r="M17" s="106"/>
    </row>
    <row r="18" spans="1:13" ht="20.100000000000001" customHeight="1" x14ac:dyDescent="0.2">
      <c r="A18" s="238" t="s">
        <v>452</v>
      </c>
      <c r="B18" s="238"/>
      <c r="C18" s="238"/>
      <c r="D18" s="238" t="s">
        <v>183</v>
      </c>
      <c r="E18" s="238"/>
      <c r="F18" s="238"/>
      <c r="G18" s="238" t="s">
        <v>458</v>
      </c>
      <c r="H18" s="238"/>
      <c r="I18" s="238"/>
      <c r="K18" s="242"/>
      <c r="L18" s="106"/>
      <c r="M18" s="106"/>
    </row>
    <row r="19" spans="1:13" ht="20.100000000000001" customHeight="1" x14ac:dyDescent="0.2">
      <c r="A19" s="238" t="s">
        <v>463</v>
      </c>
      <c r="B19" s="238"/>
      <c r="C19" s="238"/>
      <c r="D19" s="238" t="s">
        <v>183</v>
      </c>
      <c r="E19" s="238"/>
      <c r="F19" s="238"/>
      <c r="G19" s="238" t="s">
        <v>466</v>
      </c>
      <c r="H19" s="238"/>
      <c r="I19" s="238"/>
      <c r="K19" s="243"/>
      <c r="L19" s="106"/>
      <c r="M19" s="106"/>
    </row>
    <row r="20" spans="1:13" ht="20.100000000000001" customHeight="1" x14ac:dyDescent="0.2">
      <c r="A20" s="238" t="s">
        <v>456</v>
      </c>
      <c r="B20" s="238"/>
      <c r="C20" s="238"/>
      <c r="D20" s="238" t="s">
        <v>183</v>
      </c>
      <c r="E20" s="238"/>
      <c r="F20" s="238"/>
      <c r="G20" s="238" t="s">
        <v>354</v>
      </c>
      <c r="H20" s="238"/>
      <c r="I20" s="238"/>
      <c r="K20" s="243"/>
      <c r="L20" s="106"/>
      <c r="M20" s="106"/>
    </row>
    <row r="21" spans="1:13" ht="20.100000000000001" customHeight="1" x14ac:dyDescent="0.2">
      <c r="A21" s="238" t="s">
        <v>464</v>
      </c>
      <c r="B21" s="238"/>
      <c r="C21" s="238"/>
      <c r="D21" s="238" t="s">
        <v>183</v>
      </c>
      <c r="E21" s="238"/>
      <c r="F21" s="238"/>
      <c r="G21" s="238" t="s">
        <v>467</v>
      </c>
      <c r="H21" s="238"/>
      <c r="I21" s="238"/>
      <c r="K21" s="243"/>
      <c r="L21" s="106"/>
      <c r="M21" s="107"/>
    </row>
    <row r="22" spans="1:13" ht="20.100000000000001" customHeight="1" x14ac:dyDescent="0.2">
      <c r="A22" s="147"/>
      <c r="B22" s="129"/>
      <c r="C22" s="129"/>
      <c r="D22" s="129"/>
      <c r="E22" s="129"/>
      <c r="F22" s="129"/>
      <c r="G22" s="148"/>
      <c r="H22" s="129"/>
      <c r="I22" s="129"/>
    </row>
    <row r="23" spans="1:13" s="19" customFormat="1" ht="20.25" x14ac:dyDescent="0.3">
      <c r="A23" s="238" t="s">
        <v>453</v>
      </c>
      <c r="B23" s="238"/>
      <c r="C23" s="238"/>
      <c r="D23" s="238" t="s">
        <v>183</v>
      </c>
      <c r="E23" s="238"/>
      <c r="F23" s="238"/>
      <c r="G23" s="238" t="s">
        <v>459</v>
      </c>
      <c r="H23" s="238"/>
      <c r="I23" s="238"/>
      <c r="K23" s="233"/>
      <c r="L23" s="233"/>
    </row>
    <row r="24" spans="1:13" ht="30" customHeight="1" x14ac:dyDescent="0.2">
      <c r="A24" s="234" t="s">
        <v>155</v>
      </c>
      <c r="B24" s="234"/>
      <c r="C24" s="234"/>
      <c r="D24" s="234"/>
      <c r="E24" s="234"/>
      <c r="F24" s="234"/>
      <c r="G24" s="234"/>
      <c r="H24" s="234"/>
      <c r="I24" s="234"/>
      <c r="K24" s="20"/>
      <c r="L24" s="20"/>
    </row>
    <row r="25" spans="1:13" ht="33.75" customHeight="1" x14ac:dyDescent="0.2">
      <c r="A25" s="235" t="s">
        <v>153</v>
      </c>
      <c r="B25" s="235"/>
      <c r="C25" s="235"/>
      <c r="D25" s="235" t="s">
        <v>154</v>
      </c>
      <c r="E25" s="235"/>
      <c r="F25" s="235"/>
      <c r="G25" s="235" t="s">
        <v>23</v>
      </c>
      <c r="H25" s="235"/>
      <c r="I25" s="235"/>
      <c r="K25" s="21"/>
      <c r="L25" s="22"/>
      <c r="M25" s="18" t="s">
        <v>156</v>
      </c>
    </row>
    <row r="26" spans="1:13" ht="20.100000000000001" customHeight="1" x14ac:dyDescent="0.2">
      <c r="A26" s="238" t="s">
        <v>181</v>
      </c>
      <c r="B26" s="238"/>
      <c r="C26" s="238"/>
      <c r="D26" s="238" t="s">
        <v>182</v>
      </c>
      <c r="E26" s="238"/>
      <c r="F26" s="238"/>
      <c r="G26" s="238" t="s">
        <v>355</v>
      </c>
      <c r="H26" s="238"/>
      <c r="I26" s="238"/>
      <c r="K26" s="21"/>
      <c r="L26" s="22"/>
    </row>
    <row r="27" spans="1:13" ht="20.100000000000001" customHeight="1" x14ac:dyDescent="0.2">
      <c r="A27" s="238" t="s">
        <v>468</v>
      </c>
      <c r="B27" s="238"/>
      <c r="C27" s="238"/>
      <c r="D27" s="239" t="s">
        <v>183</v>
      </c>
      <c r="E27" s="240"/>
      <c r="F27" s="241"/>
      <c r="G27" s="238" t="s">
        <v>355</v>
      </c>
      <c r="H27" s="238"/>
      <c r="I27" s="238"/>
      <c r="K27" s="21"/>
      <c r="L27" s="23"/>
    </row>
    <row r="28" spans="1:13" ht="20.100000000000001" customHeight="1" x14ac:dyDescent="0.2">
      <c r="A28" s="238" t="s">
        <v>353</v>
      </c>
      <c r="B28" s="238"/>
      <c r="C28" s="238"/>
      <c r="D28" s="238" t="s">
        <v>183</v>
      </c>
      <c r="E28" s="238"/>
      <c r="F28" s="238"/>
      <c r="G28" s="238" t="s">
        <v>356</v>
      </c>
      <c r="H28" s="238"/>
      <c r="I28" s="238"/>
      <c r="K28" s="21"/>
      <c r="L28" s="23"/>
    </row>
    <row r="29" spans="1:13" ht="20.100000000000001" customHeight="1" x14ac:dyDescent="0.2">
      <c r="A29" s="238"/>
      <c r="B29" s="238"/>
      <c r="C29" s="238"/>
      <c r="D29" s="238"/>
      <c r="E29" s="238"/>
      <c r="F29" s="238"/>
      <c r="G29" s="238"/>
      <c r="H29" s="238"/>
      <c r="I29" s="238"/>
      <c r="K29" s="21"/>
      <c r="L29" s="22"/>
    </row>
    <row r="30" spans="1:13" ht="20.100000000000001" customHeight="1" x14ac:dyDescent="0.2">
      <c r="A30" s="238"/>
      <c r="B30" s="238"/>
      <c r="C30" s="238"/>
      <c r="D30" s="238"/>
      <c r="E30" s="238"/>
      <c r="F30" s="238"/>
      <c r="G30" s="238"/>
      <c r="H30" s="238"/>
      <c r="I30" s="238"/>
      <c r="K30" s="21"/>
      <c r="L30" s="23"/>
    </row>
    <row r="31" spans="1:13" ht="20.100000000000001" customHeight="1" x14ac:dyDescent="0.2">
      <c r="A31" s="238"/>
      <c r="B31" s="238"/>
      <c r="C31" s="238"/>
      <c r="D31" s="238"/>
      <c r="E31" s="238"/>
      <c r="F31" s="238"/>
      <c r="G31" s="238"/>
      <c r="H31" s="238"/>
      <c r="I31" s="238"/>
      <c r="K31" s="21"/>
      <c r="L31" s="24"/>
    </row>
    <row r="32" spans="1:13" ht="20.100000000000001" customHeight="1" x14ac:dyDescent="0.2">
      <c r="A32" s="238"/>
      <c r="B32" s="238"/>
      <c r="C32" s="238"/>
      <c r="D32" s="238"/>
      <c r="E32" s="238"/>
      <c r="F32" s="238"/>
      <c r="G32" s="238"/>
      <c r="H32" s="238"/>
      <c r="I32" s="238"/>
      <c r="K32" s="236"/>
      <c r="L32" s="22"/>
    </row>
    <row r="33" spans="11:12" ht="15" x14ac:dyDescent="0.2">
      <c r="K33" s="236"/>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3" t="s">
        <v>29</v>
      </c>
      <c r="B65526" s="203"/>
      <c r="C65526" s="203"/>
      <c r="D65526" s="203"/>
      <c r="E65526" s="203"/>
    </row>
    <row r="65527" spans="1:5" x14ac:dyDescent="0.2">
      <c r="A65527" s="237" t="s">
        <v>30</v>
      </c>
      <c r="B65527" s="237"/>
      <c r="C65527" s="237"/>
      <c r="D65527" s="237"/>
      <c r="E65527" s="237"/>
    </row>
    <row r="65528" spans="1:5" x14ac:dyDescent="0.2">
      <c r="A65528" s="237" t="s">
        <v>31</v>
      </c>
      <c r="B65528" s="237"/>
      <c r="C65528" s="237"/>
      <c r="D65528" s="237"/>
      <c r="E65528" s="237"/>
    </row>
    <row r="65529" spans="1:5" x14ac:dyDescent="0.2">
      <c r="A65529" s="18" t="s">
        <v>157</v>
      </c>
      <c r="D65529" s="18" t="s">
        <v>158</v>
      </c>
    </row>
  </sheetData>
  <sheetProtection password="F5F0" sheet="1"/>
  <mergeCells count="90">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K18:K21"/>
    <mergeCell ref="A19:C19"/>
    <mergeCell ref="D19:F19"/>
    <mergeCell ref="G19:I19"/>
    <mergeCell ref="A20:C20"/>
    <mergeCell ref="D20:F20"/>
    <mergeCell ref="G20:I20"/>
    <mergeCell ref="A21:C21"/>
    <mergeCell ref="D21:F21"/>
    <mergeCell ref="G21:I21"/>
    <mergeCell ref="G26:I26"/>
    <mergeCell ref="A18:C18"/>
    <mergeCell ref="D18:F18"/>
    <mergeCell ref="G18:I18"/>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I38" zoomScale="88" zoomScaleNormal="88" workbookViewId="0">
      <selection activeCell="W6" sqref="W6"/>
    </sheetView>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162" t="s">
        <v>124</v>
      </c>
      <c r="C1" s="162"/>
      <c r="D1" s="162"/>
      <c r="E1" s="162"/>
      <c r="F1" s="162"/>
      <c r="G1" s="162"/>
      <c r="H1" s="162"/>
      <c r="I1" s="162"/>
      <c r="J1" s="163"/>
      <c r="K1" s="163"/>
      <c r="L1" s="26"/>
      <c r="M1" s="26"/>
      <c r="N1" s="26"/>
      <c r="O1" s="26"/>
    </row>
    <row r="2" spans="1:21" ht="15.75" x14ac:dyDescent="0.2">
      <c r="B2" s="164" t="s">
        <v>27</v>
      </c>
      <c r="C2" s="164"/>
      <c r="D2" s="213" t="s">
        <v>461</v>
      </c>
      <c r="E2" s="213"/>
      <c r="F2" s="213"/>
      <c r="G2" s="214" t="s">
        <v>447</v>
      </c>
      <c r="H2" s="214"/>
      <c r="I2" s="214"/>
      <c r="J2" s="215" t="s">
        <v>448</v>
      </c>
      <c r="K2" s="215"/>
      <c r="L2" s="215"/>
      <c r="M2" s="155">
        <v>2026</v>
      </c>
      <c r="N2" s="155"/>
      <c r="O2" s="155"/>
      <c r="Q2" s="18">
        <v>1</v>
      </c>
    </row>
    <row r="3" spans="1:21" ht="15" customHeight="1" x14ac:dyDescent="0.2">
      <c r="B3" s="164"/>
      <c r="C3" s="164"/>
      <c r="D3" s="192" t="s">
        <v>34</v>
      </c>
      <c r="E3" s="191" t="s">
        <v>122</v>
      </c>
      <c r="F3" s="191" t="s">
        <v>125</v>
      </c>
      <c r="G3" s="156" t="s">
        <v>34</v>
      </c>
      <c r="H3" s="191" t="s">
        <v>122</v>
      </c>
      <c r="I3" s="191" t="s">
        <v>125</v>
      </c>
      <c r="J3" s="156" t="s">
        <v>34</v>
      </c>
      <c r="K3" s="158" t="s">
        <v>122</v>
      </c>
      <c r="L3" s="160" t="s">
        <v>125</v>
      </c>
      <c r="M3" s="156" t="s">
        <v>34</v>
      </c>
      <c r="N3" s="158" t="s">
        <v>122</v>
      </c>
      <c r="O3" s="160" t="s">
        <v>125</v>
      </c>
      <c r="Q3" s="18">
        <v>2</v>
      </c>
    </row>
    <row r="4" spans="1:21" ht="15.75" customHeight="1" x14ac:dyDescent="0.2">
      <c r="B4" s="164"/>
      <c r="C4" s="164"/>
      <c r="D4" s="193"/>
      <c r="E4" s="160"/>
      <c r="F4" s="160"/>
      <c r="G4" s="157"/>
      <c r="H4" s="160"/>
      <c r="I4" s="160"/>
      <c r="J4" s="157"/>
      <c r="K4" s="159"/>
      <c r="L4" s="161"/>
      <c r="M4" s="157"/>
      <c r="N4" s="159"/>
      <c r="O4" s="161"/>
      <c r="Q4" s="18">
        <v>3</v>
      </c>
    </row>
    <row r="5" spans="1:21" ht="15.75" x14ac:dyDescent="0.2">
      <c r="B5" s="164"/>
      <c r="C5" s="164"/>
      <c r="D5" s="27"/>
      <c r="E5" s="28"/>
      <c r="F5" s="28"/>
      <c r="G5" s="29"/>
      <c r="H5" s="30"/>
      <c r="I5" s="30"/>
      <c r="J5" s="29"/>
      <c r="K5" s="31"/>
      <c r="L5" s="30"/>
      <c r="M5" s="29"/>
      <c r="N5" s="31"/>
      <c r="O5" s="30"/>
      <c r="Q5" s="18">
        <v>4</v>
      </c>
    </row>
    <row r="6" spans="1:21" ht="18.75" x14ac:dyDescent="0.2">
      <c r="A6" s="216"/>
      <c r="B6" s="185"/>
      <c r="C6" s="32" t="s">
        <v>73</v>
      </c>
      <c r="D6" s="33"/>
      <c r="E6" s="33"/>
      <c r="F6" s="33"/>
      <c r="G6" s="33"/>
      <c r="H6" s="33"/>
      <c r="I6" s="33"/>
      <c r="J6" s="33"/>
      <c r="K6" s="33"/>
      <c r="L6" s="34"/>
      <c r="M6" s="33"/>
      <c r="N6" s="33"/>
      <c r="O6" s="34"/>
    </row>
    <row r="7" spans="1:21" ht="81.599999999999994" customHeight="1" x14ac:dyDescent="0.2">
      <c r="A7" s="216"/>
      <c r="B7" s="186"/>
      <c r="C7" s="35" t="s">
        <v>33</v>
      </c>
      <c r="D7" s="73">
        <v>4</v>
      </c>
      <c r="E7" s="123" t="s">
        <v>195</v>
      </c>
      <c r="F7" s="123" t="s">
        <v>184</v>
      </c>
      <c r="G7" s="114">
        <v>4</v>
      </c>
      <c r="H7" s="127" t="s">
        <v>357</v>
      </c>
      <c r="I7" s="109" t="s">
        <v>358</v>
      </c>
      <c r="J7" s="117">
        <v>4</v>
      </c>
      <c r="K7" s="136" t="s">
        <v>469</v>
      </c>
      <c r="L7" s="137" t="s">
        <v>358</v>
      </c>
      <c r="M7" s="119"/>
      <c r="N7" s="139"/>
      <c r="O7" s="112"/>
      <c r="R7" s="18">
        <f>COUNTIF(D7:D10,"1")</f>
        <v>0</v>
      </c>
      <c r="S7" s="18">
        <f>COUNTIF(G7:G10,"1")</f>
        <v>0</v>
      </c>
      <c r="T7" s="18">
        <f>COUNTIF(J7:J10,"1")</f>
        <v>0</v>
      </c>
      <c r="U7" s="18">
        <f>COUNTIF(M7:M10,"1")</f>
        <v>0</v>
      </c>
    </row>
    <row r="8" spans="1:21" ht="56.45" customHeight="1" x14ac:dyDescent="0.2">
      <c r="A8" s="216"/>
      <c r="B8" s="186"/>
      <c r="C8" s="36" t="s">
        <v>35</v>
      </c>
      <c r="D8" s="73">
        <v>4</v>
      </c>
      <c r="E8" s="146" t="s">
        <v>190</v>
      </c>
      <c r="F8" s="124" t="s">
        <v>191</v>
      </c>
      <c r="G8" s="114">
        <v>4</v>
      </c>
      <c r="H8" s="110" t="s">
        <v>190</v>
      </c>
      <c r="I8" s="123" t="s">
        <v>191</v>
      </c>
      <c r="J8" s="117">
        <v>4</v>
      </c>
      <c r="K8" s="138" t="s">
        <v>470</v>
      </c>
      <c r="L8" s="137" t="s">
        <v>473</v>
      </c>
      <c r="M8" s="119"/>
      <c r="N8" s="122"/>
      <c r="O8" s="112"/>
      <c r="R8" s="18">
        <f>COUNTIF(D7:D10,"2")</f>
        <v>0</v>
      </c>
      <c r="S8" s="18">
        <f>COUNTIF(G7:G10,"2")</f>
        <v>0</v>
      </c>
      <c r="T8" s="18">
        <f>COUNTIF(J7:J10,"2")</f>
        <v>0</v>
      </c>
      <c r="U8" s="18">
        <f>COUNTIF(M7:M10,"2")</f>
        <v>0</v>
      </c>
    </row>
    <row r="9" spans="1:21" ht="46.5" customHeight="1" x14ac:dyDescent="0.2">
      <c r="A9" s="216"/>
      <c r="B9" s="186"/>
      <c r="C9" s="37" t="s">
        <v>36</v>
      </c>
      <c r="D9" s="73">
        <v>4</v>
      </c>
      <c r="E9" s="109" t="s">
        <v>192</v>
      </c>
      <c r="F9" s="123" t="s">
        <v>193</v>
      </c>
      <c r="G9" s="114">
        <v>4</v>
      </c>
      <c r="H9" s="110" t="s">
        <v>359</v>
      </c>
      <c r="I9" s="109" t="s">
        <v>193</v>
      </c>
      <c r="J9" s="117">
        <v>4</v>
      </c>
      <c r="K9" s="138" t="s">
        <v>471</v>
      </c>
      <c r="L9" s="149" t="s">
        <v>474</v>
      </c>
      <c r="M9" s="119"/>
      <c r="N9" s="122"/>
      <c r="O9" s="140"/>
      <c r="R9" s="18">
        <f>COUNTIF(D7:D10,"3")</f>
        <v>0</v>
      </c>
      <c r="S9" s="18">
        <f>COUNTIF(G7:G10,"3")</f>
        <v>0</v>
      </c>
      <c r="T9" s="18">
        <f>COUNTIF(J7:J10,"3")</f>
        <v>0</v>
      </c>
      <c r="U9" s="18">
        <f>COUNTIF(M7:M10,"3")</f>
        <v>0</v>
      </c>
    </row>
    <row r="10" spans="1:21" ht="52.9" customHeight="1" x14ac:dyDescent="0.2">
      <c r="A10" s="216"/>
      <c r="B10" s="187"/>
      <c r="C10" s="37" t="s">
        <v>37</v>
      </c>
      <c r="D10" s="73">
        <v>4</v>
      </c>
      <c r="E10" s="146" t="s">
        <v>196</v>
      </c>
      <c r="F10" s="123" t="s">
        <v>197</v>
      </c>
      <c r="G10" s="114">
        <v>4</v>
      </c>
      <c r="H10" s="110" t="s">
        <v>360</v>
      </c>
      <c r="I10" s="109" t="s">
        <v>197</v>
      </c>
      <c r="J10" s="117">
        <v>4</v>
      </c>
      <c r="K10" s="135" t="s">
        <v>472</v>
      </c>
      <c r="L10" s="137" t="s">
        <v>475</v>
      </c>
      <c r="M10" s="119"/>
      <c r="N10" s="122"/>
      <c r="O10" s="112"/>
      <c r="R10" s="18">
        <f>COUNTIF(D7:D10,"4")</f>
        <v>4</v>
      </c>
      <c r="S10" s="18">
        <f>COUNTIF(G7:G10,"4")</f>
        <v>4</v>
      </c>
      <c r="T10" s="18">
        <f>COUNTIF(J7:J10,"4")</f>
        <v>4</v>
      </c>
      <c r="U10" s="18">
        <f>COUNTIF(M7:M10,"4")</f>
        <v>0</v>
      </c>
    </row>
    <row r="11" spans="1:21" ht="15" customHeight="1" x14ac:dyDescent="0.25">
      <c r="B11" s="176"/>
      <c r="C11" s="177"/>
      <c r="D11" s="177"/>
      <c r="E11" s="177"/>
      <c r="F11" s="177"/>
      <c r="G11" s="177"/>
      <c r="H11" s="177"/>
      <c r="I11" s="177"/>
      <c r="J11" s="177"/>
      <c r="K11" s="178"/>
      <c r="L11" s="38"/>
      <c r="M11" s="120"/>
      <c r="N11" s="38"/>
      <c r="O11" s="38"/>
      <c r="Q11" s="18">
        <f>COUNTIF(D7:D10,"1")</f>
        <v>0</v>
      </c>
      <c r="R11" s="18">
        <f>COUNTIF(D7:D10,"1")</f>
        <v>0</v>
      </c>
      <c r="S11" s="18">
        <f>COUNTIF(D7:D10,"3")</f>
        <v>0</v>
      </c>
    </row>
    <row r="12" spans="1:21" ht="18.75" x14ac:dyDescent="0.2">
      <c r="A12" s="216"/>
      <c r="B12" s="173"/>
      <c r="C12" s="39" t="s">
        <v>72</v>
      </c>
      <c r="D12" s="40"/>
      <c r="E12" s="40"/>
      <c r="F12" s="40"/>
      <c r="G12" s="40"/>
      <c r="H12" s="40"/>
      <c r="I12" s="40"/>
      <c r="J12" s="40"/>
      <c r="K12" s="41"/>
      <c r="L12" s="42"/>
      <c r="M12" s="40"/>
      <c r="N12" s="41"/>
      <c r="O12" s="42"/>
    </row>
    <row r="13" spans="1:21" ht="93" customHeight="1" x14ac:dyDescent="0.2">
      <c r="A13" s="216"/>
      <c r="B13" s="174"/>
      <c r="C13" s="43" t="s">
        <v>38</v>
      </c>
      <c r="D13" s="74">
        <v>4</v>
      </c>
      <c r="E13" s="109" t="s">
        <v>198</v>
      </c>
      <c r="F13" s="109" t="s">
        <v>194</v>
      </c>
      <c r="G13" s="115">
        <v>4</v>
      </c>
      <c r="H13" s="109" t="s">
        <v>361</v>
      </c>
      <c r="I13" s="109" t="s">
        <v>194</v>
      </c>
      <c r="J13" s="118">
        <v>4</v>
      </c>
      <c r="K13" s="137" t="s">
        <v>476</v>
      </c>
      <c r="L13" s="137" t="s">
        <v>477</v>
      </c>
      <c r="M13" s="121"/>
      <c r="N13" s="111"/>
      <c r="O13" s="112"/>
      <c r="R13" s="18">
        <f>COUNTIF(D13:D17,"1")</f>
        <v>0</v>
      </c>
      <c r="S13" s="18">
        <f>COUNTIF(G13:G17,"1")</f>
        <v>0</v>
      </c>
      <c r="T13" s="18">
        <f>COUNTIF(J13:J17,"1")</f>
        <v>0</v>
      </c>
      <c r="U13" s="18">
        <f>COUNTIF(M13:M17,"1")</f>
        <v>0</v>
      </c>
    </row>
    <row r="14" spans="1:21" ht="78" customHeight="1" x14ac:dyDescent="0.2">
      <c r="A14" s="216"/>
      <c r="B14" s="174"/>
      <c r="C14" s="36" t="s">
        <v>39</v>
      </c>
      <c r="D14" s="74">
        <v>4</v>
      </c>
      <c r="E14" s="124" t="s">
        <v>199</v>
      </c>
      <c r="F14" s="124" t="s">
        <v>362</v>
      </c>
      <c r="G14" s="115">
        <v>4</v>
      </c>
      <c r="H14" s="110" t="s">
        <v>199</v>
      </c>
      <c r="I14" s="109" t="s">
        <v>362</v>
      </c>
      <c r="J14" s="118">
        <v>4</v>
      </c>
      <c r="K14" s="135" t="s">
        <v>478</v>
      </c>
      <c r="L14" s="137" t="s">
        <v>362</v>
      </c>
      <c r="M14" s="121"/>
      <c r="N14" s="112"/>
      <c r="O14" s="112"/>
      <c r="R14" s="18">
        <f>COUNTIF(D13:D17,"2")</f>
        <v>0</v>
      </c>
      <c r="S14" s="18">
        <f>COUNTIF(G13:G17,"2")</f>
        <v>0</v>
      </c>
      <c r="T14" s="18">
        <f>COUNTIF(J13:J17,"2")</f>
        <v>0</v>
      </c>
      <c r="U14" s="18">
        <f>COUNTIF(M13:M17,"2")</f>
        <v>0</v>
      </c>
    </row>
    <row r="15" spans="1:21" ht="60.75" customHeight="1" x14ac:dyDescent="0.2">
      <c r="A15" s="216"/>
      <c r="B15" s="174"/>
      <c r="C15" s="36" t="s">
        <v>40</v>
      </c>
      <c r="D15" s="74">
        <v>4</v>
      </c>
      <c r="E15" s="110" t="s">
        <v>363</v>
      </c>
      <c r="F15" s="109" t="s">
        <v>200</v>
      </c>
      <c r="G15" s="115">
        <v>4</v>
      </c>
      <c r="H15" s="110" t="s">
        <v>363</v>
      </c>
      <c r="I15" s="109" t="s">
        <v>364</v>
      </c>
      <c r="J15" s="118">
        <v>4</v>
      </c>
      <c r="K15" s="135" t="s">
        <v>479</v>
      </c>
      <c r="L15" s="137" t="s">
        <v>480</v>
      </c>
      <c r="M15" s="121"/>
      <c r="N15" s="112"/>
      <c r="O15" s="112"/>
      <c r="R15" s="18">
        <f>COUNTIF(D13:D17,"3")</f>
        <v>1</v>
      </c>
      <c r="S15" s="18">
        <f>COUNTIF(G13:G17,"3")</f>
        <v>1</v>
      </c>
      <c r="T15" s="18">
        <f>COUNTIF(J13:J17,"3")</f>
        <v>0</v>
      </c>
      <c r="U15" s="18">
        <f>COUNTIF(M13:M17,"3")</f>
        <v>0</v>
      </c>
    </row>
    <row r="16" spans="1:21" ht="57.75" customHeight="1" x14ac:dyDescent="0.2">
      <c r="A16" s="216"/>
      <c r="B16" s="174"/>
      <c r="C16" s="37" t="s">
        <v>41</v>
      </c>
      <c r="D16" s="74">
        <v>3</v>
      </c>
      <c r="E16" s="124" t="s">
        <v>201</v>
      </c>
      <c r="F16" s="124" t="s">
        <v>202</v>
      </c>
      <c r="G16" s="115">
        <v>3</v>
      </c>
      <c r="H16" s="110" t="s">
        <v>201</v>
      </c>
      <c r="I16" s="109" t="s">
        <v>202</v>
      </c>
      <c r="J16" s="118">
        <v>4</v>
      </c>
      <c r="K16" s="135" t="s">
        <v>481</v>
      </c>
      <c r="L16" s="137" t="s">
        <v>482</v>
      </c>
      <c r="M16" s="121"/>
      <c r="N16" s="112"/>
      <c r="O16" s="112"/>
      <c r="R16" s="18">
        <f>COUNTIF(D13:D17,"4")</f>
        <v>4</v>
      </c>
      <c r="S16" s="18">
        <f>COUNTIF(G13:G17,"4")</f>
        <v>4</v>
      </c>
      <c r="T16" s="18">
        <f>COUNTIF(J13:J17,"4")</f>
        <v>5</v>
      </c>
      <c r="U16" s="18">
        <f>COUNTIF(M13:M17,"4")</f>
        <v>0</v>
      </c>
    </row>
    <row r="17" spans="1:21" ht="67.5" customHeight="1" x14ac:dyDescent="0.2">
      <c r="A17" s="216"/>
      <c r="B17" s="175"/>
      <c r="C17" s="36" t="s">
        <v>42</v>
      </c>
      <c r="D17" s="74">
        <v>4</v>
      </c>
      <c r="E17" s="124" t="s">
        <v>203</v>
      </c>
      <c r="F17" s="124" t="s">
        <v>204</v>
      </c>
      <c r="G17" s="115">
        <v>4</v>
      </c>
      <c r="H17" s="110" t="s">
        <v>203</v>
      </c>
      <c r="I17" s="109" t="s">
        <v>204</v>
      </c>
      <c r="J17" s="118">
        <v>4</v>
      </c>
      <c r="K17" s="135" t="s">
        <v>483</v>
      </c>
      <c r="L17" s="135" t="s">
        <v>484</v>
      </c>
      <c r="M17" s="121"/>
      <c r="N17" s="112"/>
      <c r="O17" s="112"/>
    </row>
    <row r="18" spans="1:21" ht="7.5" customHeight="1" x14ac:dyDescent="0.25">
      <c r="B18" s="188"/>
      <c r="C18" s="189"/>
      <c r="D18" s="189"/>
      <c r="E18" s="189"/>
      <c r="F18" s="189"/>
      <c r="G18" s="189"/>
      <c r="H18" s="189"/>
      <c r="I18" s="189"/>
      <c r="J18" s="189"/>
      <c r="K18" s="190"/>
      <c r="L18" s="38"/>
      <c r="M18" s="120"/>
      <c r="N18" s="38"/>
      <c r="O18" s="38"/>
    </row>
    <row r="19" spans="1:21" ht="18.75" x14ac:dyDescent="0.2">
      <c r="A19" s="216"/>
      <c r="B19" s="173"/>
      <c r="C19" s="39" t="s">
        <v>43</v>
      </c>
      <c r="D19" s="40"/>
      <c r="E19" s="40"/>
      <c r="F19" s="40"/>
      <c r="G19" s="40"/>
      <c r="H19" s="40"/>
      <c r="I19" s="40"/>
      <c r="J19" s="40"/>
      <c r="K19" s="41"/>
      <c r="L19" s="42"/>
      <c r="M19" s="40"/>
      <c r="N19" s="41"/>
      <c r="O19" s="42"/>
    </row>
    <row r="20" spans="1:21" ht="57.6" customHeight="1" x14ac:dyDescent="0.2">
      <c r="A20" s="216"/>
      <c r="B20" s="210"/>
      <c r="C20" s="44" t="s">
        <v>44</v>
      </c>
      <c r="D20" s="74">
        <v>4</v>
      </c>
      <c r="E20" s="109" t="s">
        <v>205</v>
      </c>
      <c r="F20" s="110" t="s">
        <v>206</v>
      </c>
      <c r="G20" s="115">
        <v>4</v>
      </c>
      <c r="H20" s="109" t="s">
        <v>365</v>
      </c>
      <c r="I20" s="109" t="s">
        <v>367</v>
      </c>
      <c r="J20" s="118">
        <v>4</v>
      </c>
      <c r="K20" s="137" t="s">
        <v>485</v>
      </c>
      <c r="L20" s="137" t="s">
        <v>486</v>
      </c>
      <c r="M20" s="121"/>
      <c r="N20" s="111"/>
      <c r="O20" s="112"/>
      <c r="R20" s="18">
        <f>COUNTIF(D20:D27,"1")</f>
        <v>0</v>
      </c>
      <c r="S20" s="18">
        <f>COUNTIF(G20:G27,"1")</f>
        <v>0</v>
      </c>
      <c r="T20" s="18">
        <f>COUNTIF(J20:J27,"1")</f>
        <v>0</v>
      </c>
      <c r="U20" s="18">
        <f>COUNTIF(M20:M27,"1")</f>
        <v>0</v>
      </c>
    </row>
    <row r="21" spans="1:21" ht="93.6" customHeight="1" x14ac:dyDescent="0.2">
      <c r="A21" s="216"/>
      <c r="B21" s="210"/>
      <c r="C21" s="45" t="s">
        <v>45</v>
      </c>
      <c r="D21" s="74">
        <v>4</v>
      </c>
      <c r="E21" s="110" t="s">
        <v>207</v>
      </c>
      <c r="F21" s="110" t="s">
        <v>206</v>
      </c>
      <c r="G21" s="115">
        <v>4</v>
      </c>
      <c r="H21" s="110" t="s">
        <v>366</v>
      </c>
      <c r="I21" s="109" t="s">
        <v>367</v>
      </c>
      <c r="J21" s="118">
        <v>4</v>
      </c>
      <c r="K21" s="135" t="s">
        <v>487</v>
      </c>
      <c r="L21" s="137" t="s">
        <v>488</v>
      </c>
      <c r="M21" s="121"/>
      <c r="N21" s="112"/>
      <c r="O21" s="112"/>
      <c r="R21" s="18">
        <f>COUNTIF(D20:D27,"2")</f>
        <v>0</v>
      </c>
      <c r="S21" s="18">
        <f>COUNTIF(G20:G27,"2")</f>
        <v>0</v>
      </c>
      <c r="T21" s="18">
        <f>COUNTIF(J20:J27,"2")</f>
        <v>0</v>
      </c>
      <c r="U21" s="18">
        <f>COUNTIF(M20:M27,"2")</f>
        <v>0</v>
      </c>
    </row>
    <row r="22" spans="1:21" ht="94.15" customHeight="1" x14ac:dyDescent="0.2">
      <c r="A22" s="216"/>
      <c r="B22" s="210"/>
      <c r="C22" s="45" t="s">
        <v>46</v>
      </c>
      <c r="D22" s="74">
        <v>4</v>
      </c>
      <c r="E22" s="110" t="s">
        <v>209</v>
      </c>
      <c r="F22" s="110" t="s">
        <v>208</v>
      </c>
      <c r="G22" s="115">
        <v>4</v>
      </c>
      <c r="H22" s="110" t="s">
        <v>368</v>
      </c>
      <c r="I22" s="109" t="s">
        <v>370</v>
      </c>
      <c r="J22" s="118">
        <v>4</v>
      </c>
      <c r="K22" s="135" t="s">
        <v>489</v>
      </c>
      <c r="L22" s="137" t="s">
        <v>490</v>
      </c>
      <c r="M22" s="121"/>
      <c r="N22" s="112"/>
      <c r="O22" s="112"/>
      <c r="R22" s="18">
        <f>COUNTIF(D20:D27,"3")</f>
        <v>0</v>
      </c>
      <c r="S22" s="18">
        <f>COUNTIF(G20:G27,"3")</f>
        <v>0</v>
      </c>
      <c r="T22" s="18">
        <f>COUNTIF(J20:J27,"3")</f>
        <v>1</v>
      </c>
      <c r="U22" s="18">
        <f>COUNTIF(M20:M27,"3")</f>
        <v>0</v>
      </c>
    </row>
    <row r="23" spans="1:21" ht="90" customHeight="1" x14ac:dyDescent="0.2">
      <c r="A23" s="216"/>
      <c r="B23" s="210"/>
      <c r="C23" s="45" t="s">
        <v>47</v>
      </c>
      <c r="D23" s="74">
        <v>4</v>
      </c>
      <c r="E23" s="110" t="s">
        <v>211</v>
      </c>
      <c r="F23" s="110" t="s">
        <v>210</v>
      </c>
      <c r="G23" s="115">
        <v>4</v>
      </c>
      <c r="H23" s="110" t="s">
        <v>371</v>
      </c>
      <c r="I23" s="110" t="s">
        <v>369</v>
      </c>
      <c r="J23" s="118">
        <v>4</v>
      </c>
      <c r="K23" s="135" t="s">
        <v>491</v>
      </c>
      <c r="L23" s="135" t="s">
        <v>492</v>
      </c>
      <c r="M23" s="121"/>
      <c r="N23" s="112"/>
      <c r="O23" s="112"/>
      <c r="R23" s="18">
        <f>COUNTIF(D20:D27,"4")</f>
        <v>8</v>
      </c>
      <c r="S23" s="18">
        <f>COUNTIF(G20:G27,"4")</f>
        <v>7</v>
      </c>
      <c r="T23" s="18">
        <f>COUNTIF(J20:J27,"4")</f>
        <v>7</v>
      </c>
      <c r="U23" s="18">
        <f>COUNTIF(M20:M27,"4")</f>
        <v>0</v>
      </c>
    </row>
    <row r="24" spans="1:21" ht="69.599999999999994" customHeight="1" x14ac:dyDescent="0.2">
      <c r="A24" s="216"/>
      <c r="B24" s="210"/>
      <c r="C24" s="45" t="s">
        <v>48</v>
      </c>
      <c r="D24" s="74">
        <v>4</v>
      </c>
      <c r="E24" s="110" t="s">
        <v>212</v>
      </c>
      <c r="F24" s="110" t="s">
        <v>206</v>
      </c>
      <c r="G24" s="115">
        <v>4</v>
      </c>
      <c r="H24" s="110" t="s">
        <v>372</v>
      </c>
      <c r="I24" s="110" t="s">
        <v>206</v>
      </c>
      <c r="J24" s="118">
        <v>3</v>
      </c>
      <c r="K24" s="135" t="s">
        <v>493</v>
      </c>
      <c r="L24" s="135" t="s">
        <v>494</v>
      </c>
      <c r="M24" s="121"/>
      <c r="N24" s="112"/>
      <c r="O24" s="112"/>
    </row>
    <row r="25" spans="1:21" ht="107.45" customHeight="1" x14ac:dyDescent="0.2">
      <c r="A25" s="216"/>
      <c r="B25" s="210"/>
      <c r="C25" s="45" t="s">
        <v>49</v>
      </c>
      <c r="D25" s="74">
        <v>4</v>
      </c>
      <c r="E25" s="110" t="s">
        <v>213</v>
      </c>
      <c r="F25" s="110" t="s">
        <v>214</v>
      </c>
      <c r="G25" s="115">
        <v>4</v>
      </c>
      <c r="H25" s="110" t="s">
        <v>213</v>
      </c>
      <c r="I25" s="110" t="s">
        <v>214</v>
      </c>
      <c r="J25" s="118">
        <v>4</v>
      </c>
      <c r="K25" s="135" t="s">
        <v>495</v>
      </c>
      <c r="L25" s="135" t="s">
        <v>496</v>
      </c>
      <c r="M25" s="121"/>
      <c r="N25" s="112"/>
      <c r="O25" s="112"/>
    </row>
    <row r="26" spans="1:21" ht="82.15" customHeight="1" x14ac:dyDescent="0.2">
      <c r="A26" s="216"/>
      <c r="B26" s="210"/>
      <c r="C26" s="45" t="s">
        <v>50</v>
      </c>
      <c r="D26" s="74">
        <v>4</v>
      </c>
      <c r="E26" s="110" t="s">
        <v>217</v>
      </c>
      <c r="F26" s="110" t="s">
        <v>218</v>
      </c>
      <c r="G26" s="115">
        <v>4</v>
      </c>
      <c r="H26" s="110" t="s">
        <v>217</v>
      </c>
      <c r="I26" s="109" t="s">
        <v>367</v>
      </c>
      <c r="J26" s="118">
        <v>4</v>
      </c>
      <c r="K26" s="135" t="s">
        <v>499</v>
      </c>
      <c r="L26" s="137" t="s">
        <v>497</v>
      </c>
      <c r="M26" s="121"/>
      <c r="N26" s="112"/>
      <c r="O26" s="112"/>
    </row>
    <row r="27" spans="1:21" ht="80.45" customHeight="1" x14ac:dyDescent="0.2">
      <c r="A27" s="216"/>
      <c r="B27" s="211"/>
      <c r="C27" s="45" t="s">
        <v>51</v>
      </c>
      <c r="D27" s="74">
        <v>4</v>
      </c>
      <c r="E27" s="110" t="s">
        <v>215</v>
      </c>
      <c r="F27" s="110" t="s">
        <v>216</v>
      </c>
      <c r="G27" s="115"/>
      <c r="H27" s="110" t="s">
        <v>215</v>
      </c>
      <c r="I27" s="109" t="s">
        <v>367</v>
      </c>
      <c r="J27" s="118">
        <v>4</v>
      </c>
      <c r="K27" s="135" t="s">
        <v>498</v>
      </c>
      <c r="L27" s="137" t="s">
        <v>500</v>
      </c>
      <c r="M27" s="121"/>
      <c r="N27" s="112"/>
      <c r="O27" s="112"/>
    </row>
    <row r="28" spans="1:21" ht="7.5" customHeight="1" x14ac:dyDescent="0.25">
      <c r="B28" s="176"/>
      <c r="C28" s="177"/>
      <c r="D28" s="177"/>
      <c r="E28" s="177"/>
      <c r="F28" s="177"/>
      <c r="G28" s="177"/>
      <c r="H28" s="177"/>
      <c r="I28" s="177"/>
      <c r="J28" s="177"/>
      <c r="K28" s="178"/>
      <c r="L28" s="38"/>
      <c r="M28" s="120"/>
      <c r="N28" s="38"/>
      <c r="O28" s="38"/>
    </row>
    <row r="29" spans="1:21" ht="18.75" x14ac:dyDescent="0.2">
      <c r="A29" s="216"/>
      <c r="B29" s="173"/>
      <c r="C29" s="39" t="s">
        <v>52</v>
      </c>
      <c r="D29" s="40"/>
      <c r="E29" s="40"/>
      <c r="F29" s="40"/>
      <c r="G29" s="40"/>
      <c r="H29" s="40"/>
      <c r="I29" s="40"/>
      <c r="J29" s="40"/>
      <c r="K29" s="41"/>
      <c r="L29" s="42"/>
      <c r="M29" s="40"/>
      <c r="N29" s="41"/>
      <c r="O29" s="42"/>
    </row>
    <row r="30" spans="1:21" ht="58.9" customHeight="1" x14ac:dyDescent="0.2">
      <c r="A30" s="216"/>
      <c r="B30" s="174"/>
      <c r="C30" s="43" t="s">
        <v>53</v>
      </c>
      <c r="D30" s="74">
        <v>4</v>
      </c>
      <c r="E30" s="109" t="s">
        <v>220</v>
      </c>
      <c r="F30" s="110" t="s">
        <v>219</v>
      </c>
      <c r="G30" s="115">
        <v>4</v>
      </c>
      <c r="H30" s="109" t="s">
        <v>220</v>
      </c>
      <c r="I30" s="109" t="s">
        <v>373</v>
      </c>
      <c r="J30" s="118">
        <v>4</v>
      </c>
      <c r="K30" s="137" t="s">
        <v>501</v>
      </c>
      <c r="L30" s="137" t="s">
        <v>502</v>
      </c>
      <c r="M30" s="121"/>
      <c r="N30" s="111"/>
      <c r="O30" s="112"/>
      <c r="R30" s="18">
        <f>COUNTIF(D30:D33,"1")</f>
        <v>0</v>
      </c>
      <c r="S30" s="18">
        <f>COUNTIF(G30:G33,"1")</f>
        <v>0</v>
      </c>
      <c r="T30" s="18">
        <f>COUNTIF(J30:J33,"1")</f>
        <v>0</v>
      </c>
      <c r="U30" s="18">
        <f>COUNTIF(M30:M33,"1")</f>
        <v>0</v>
      </c>
    </row>
    <row r="31" spans="1:21" ht="59.45" customHeight="1" x14ac:dyDescent="0.2">
      <c r="A31" s="216"/>
      <c r="B31" s="174"/>
      <c r="C31" s="36" t="s">
        <v>54</v>
      </c>
      <c r="D31" s="74">
        <v>4</v>
      </c>
      <c r="E31" s="110" t="s">
        <v>221</v>
      </c>
      <c r="F31" s="110" t="s">
        <v>222</v>
      </c>
      <c r="G31" s="115">
        <v>4</v>
      </c>
      <c r="H31" s="110" t="s">
        <v>221</v>
      </c>
      <c r="I31" s="109" t="s">
        <v>222</v>
      </c>
      <c r="J31" s="118">
        <v>4</v>
      </c>
      <c r="K31" s="135" t="s">
        <v>503</v>
      </c>
      <c r="L31" s="137" t="s">
        <v>504</v>
      </c>
      <c r="M31" s="121"/>
      <c r="N31" s="112"/>
      <c r="O31" s="112"/>
      <c r="R31" s="18">
        <f>COUNTIF(D30:D33,"2")</f>
        <v>0</v>
      </c>
      <c r="S31" s="18">
        <f>COUNTIF(G30:G33,"2")</f>
        <v>0</v>
      </c>
      <c r="T31" s="18">
        <f>COUNTIF(J30:J33,"2")</f>
        <v>0</v>
      </c>
      <c r="U31" s="18">
        <f>COUNTIF(M30:M33,"2")</f>
        <v>0</v>
      </c>
    </row>
    <row r="32" spans="1:21" ht="63.6" customHeight="1" x14ac:dyDescent="0.2">
      <c r="A32" s="216"/>
      <c r="B32" s="174"/>
      <c r="C32" s="36" t="s">
        <v>55</v>
      </c>
      <c r="D32" s="74">
        <v>4</v>
      </c>
      <c r="E32" s="110" t="s">
        <v>223</v>
      </c>
      <c r="F32" s="110" t="s">
        <v>224</v>
      </c>
      <c r="G32" s="115">
        <v>4</v>
      </c>
      <c r="H32" s="110" t="s">
        <v>223</v>
      </c>
      <c r="I32" s="109" t="s">
        <v>374</v>
      </c>
      <c r="J32" s="118">
        <v>4</v>
      </c>
      <c r="K32" s="135" t="s">
        <v>505</v>
      </c>
      <c r="L32" s="137" t="s">
        <v>506</v>
      </c>
      <c r="M32" s="121"/>
      <c r="N32" s="112"/>
      <c r="O32" s="112"/>
      <c r="R32" s="18">
        <f>COUNTIF(D30:D33,"3")</f>
        <v>0</v>
      </c>
      <c r="S32" s="18">
        <f>COUNTIF(G30:G33,"3")</f>
        <v>0</v>
      </c>
      <c r="T32" s="18">
        <f>COUNTIF(J30:J33,"31")</f>
        <v>0</v>
      </c>
      <c r="U32" s="18">
        <f>COUNTIF(M30:M33,"3")</f>
        <v>0</v>
      </c>
    </row>
    <row r="33" spans="1:21" ht="63.6" customHeight="1" x14ac:dyDescent="0.2">
      <c r="A33" s="216"/>
      <c r="B33" s="175"/>
      <c r="C33" s="36" t="s">
        <v>56</v>
      </c>
      <c r="D33" s="74">
        <v>4</v>
      </c>
      <c r="E33" s="110" t="s">
        <v>225</v>
      </c>
      <c r="F33" s="110" t="s">
        <v>224</v>
      </c>
      <c r="G33" s="115">
        <v>4</v>
      </c>
      <c r="H33" s="110" t="s">
        <v>225</v>
      </c>
      <c r="I33" s="109" t="s">
        <v>374</v>
      </c>
      <c r="J33" s="118">
        <v>4</v>
      </c>
      <c r="K33" s="135" t="s">
        <v>507</v>
      </c>
      <c r="L33" s="137" t="s">
        <v>508</v>
      </c>
      <c r="M33" s="121"/>
      <c r="N33" s="112"/>
      <c r="O33" s="112"/>
      <c r="R33" s="18">
        <f>COUNTIF(D30:D33,"4")</f>
        <v>4</v>
      </c>
      <c r="S33" s="18">
        <f>COUNTIF(G30:G33,"4")</f>
        <v>4</v>
      </c>
      <c r="T33" s="18">
        <f>COUNTIF(J30:J33,"4")</f>
        <v>4</v>
      </c>
      <c r="U33" s="18">
        <f>COUNTIF(M30:M33,"4")</f>
        <v>0</v>
      </c>
    </row>
    <row r="34" spans="1:21" ht="9" customHeight="1" x14ac:dyDescent="0.25">
      <c r="B34" s="188"/>
      <c r="C34" s="189"/>
      <c r="D34" s="189"/>
      <c r="E34" s="189"/>
      <c r="F34" s="189"/>
      <c r="G34" s="189"/>
      <c r="H34" s="189"/>
      <c r="I34" s="189"/>
      <c r="J34" s="189"/>
      <c r="K34" s="190"/>
      <c r="L34" s="38"/>
      <c r="M34" s="120"/>
      <c r="N34" s="38"/>
      <c r="O34" s="38"/>
    </row>
    <row r="35" spans="1:21" ht="18.75" x14ac:dyDescent="0.2">
      <c r="A35" s="216"/>
      <c r="B35" s="173"/>
      <c r="C35" s="46" t="s">
        <v>57</v>
      </c>
      <c r="D35" s="212"/>
      <c r="E35" s="212"/>
      <c r="F35" s="212"/>
      <c r="G35" s="212"/>
      <c r="H35" s="212"/>
      <c r="I35" s="212"/>
      <c r="J35" s="212"/>
      <c r="K35" s="212"/>
      <c r="L35" s="47"/>
      <c r="M35" s="93"/>
      <c r="N35" s="93"/>
      <c r="O35" s="47"/>
    </row>
    <row r="36" spans="1:21" ht="61.15" customHeight="1" x14ac:dyDescent="0.2">
      <c r="A36" s="216"/>
      <c r="B36" s="174"/>
      <c r="C36" s="43" t="s">
        <v>58</v>
      </c>
      <c r="D36" s="74">
        <v>3</v>
      </c>
      <c r="E36" s="109" t="s">
        <v>226</v>
      </c>
      <c r="F36" s="110" t="s">
        <v>227</v>
      </c>
      <c r="G36" s="115">
        <v>4</v>
      </c>
      <c r="H36" s="109" t="s">
        <v>226</v>
      </c>
      <c r="I36" s="109" t="s">
        <v>227</v>
      </c>
      <c r="J36" s="118">
        <v>4</v>
      </c>
      <c r="K36" s="137" t="s">
        <v>509</v>
      </c>
      <c r="L36" s="137" t="s">
        <v>510</v>
      </c>
      <c r="M36" s="121"/>
      <c r="N36" s="111"/>
      <c r="O36" s="112"/>
      <c r="R36" s="18">
        <f>COUNTIF(D36:D44,"1")</f>
        <v>0</v>
      </c>
      <c r="S36" s="18">
        <f>COUNTIF(G36:G44,"1")</f>
        <v>0</v>
      </c>
      <c r="T36" s="18">
        <f>COUNTIF(J36:J44,"1")</f>
        <v>0</v>
      </c>
      <c r="U36" s="18">
        <f>COUNTIF(M36:M44,"1")</f>
        <v>0</v>
      </c>
    </row>
    <row r="37" spans="1:21" ht="64.150000000000006" customHeight="1" x14ac:dyDescent="0.2">
      <c r="A37" s="216"/>
      <c r="B37" s="174"/>
      <c r="C37" s="36" t="s">
        <v>59</v>
      </c>
      <c r="D37" s="74">
        <v>3</v>
      </c>
      <c r="E37" s="110" t="s">
        <v>375</v>
      </c>
      <c r="F37" s="110" t="s">
        <v>228</v>
      </c>
      <c r="G37" s="115">
        <v>4</v>
      </c>
      <c r="H37" s="110" t="s">
        <v>375</v>
      </c>
      <c r="I37" s="109" t="s">
        <v>376</v>
      </c>
      <c r="J37" s="118">
        <v>4</v>
      </c>
      <c r="K37" s="135" t="s">
        <v>511</v>
      </c>
      <c r="L37" s="137" t="s">
        <v>512</v>
      </c>
      <c r="M37" s="121"/>
      <c r="N37" s="112"/>
      <c r="O37" s="112"/>
      <c r="R37" s="18">
        <f>COUNTIF(D36:D44,"2")</f>
        <v>0</v>
      </c>
      <c r="S37" s="18">
        <f>COUNTIF(G36:G44,"2")</f>
        <v>0</v>
      </c>
      <c r="T37" s="18">
        <f>COUNTIF(J36:J44,"2")</f>
        <v>0</v>
      </c>
      <c r="U37" s="18">
        <f>COUNTIF(M36:M44,"2")</f>
        <v>0</v>
      </c>
    </row>
    <row r="38" spans="1:21" ht="85.9" customHeight="1" x14ac:dyDescent="0.2">
      <c r="A38" s="216"/>
      <c r="B38" s="174"/>
      <c r="C38" s="36" t="s">
        <v>60</v>
      </c>
      <c r="D38" s="74">
        <v>3</v>
      </c>
      <c r="E38" s="110" t="s">
        <v>229</v>
      </c>
      <c r="F38" s="110" t="s">
        <v>224</v>
      </c>
      <c r="G38" s="115">
        <v>4</v>
      </c>
      <c r="H38" s="110" t="s">
        <v>229</v>
      </c>
      <c r="I38" s="109" t="s">
        <v>377</v>
      </c>
      <c r="J38" s="118">
        <v>4</v>
      </c>
      <c r="K38" s="135" t="s">
        <v>513</v>
      </c>
      <c r="L38" s="137" t="s">
        <v>514</v>
      </c>
      <c r="M38" s="121"/>
      <c r="N38" s="112"/>
      <c r="O38" s="112"/>
      <c r="R38" s="18">
        <f>COUNTIF(D36:D44,"3")</f>
        <v>9</v>
      </c>
      <c r="S38" s="18">
        <f>COUNTIF(G36:G44,"3")</f>
        <v>0</v>
      </c>
      <c r="T38" s="18">
        <f>COUNTIF(J36:J44,"3")</f>
        <v>0</v>
      </c>
      <c r="U38" s="18">
        <f>COUNTIF(M36:M44,"3")</f>
        <v>0</v>
      </c>
    </row>
    <row r="39" spans="1:21" ht="66" customHeight="1" x14ac:dyDescent="0.2">
      <c r="A39" s="216"/>
      <c r="B39" s="174"/>
      <c r="C39" s="36" t="s">
        <v>61</v>
      </c>
      <c r="D39" s="74">
        <v>3</v>
      </c>
      <c r="E39" s="110" t="s">
        <v>230</v>
      </c>
      <c r="F39" s="110" t="s">
        <v>231</v>
      </c>
      <c r="G39" s="115">
        <v>4</v>
      </c>
      <c r="H39" s="110" t="s">
        <v>230</v>
      </c>
      <c r="I39" s="109" t="s">
        <v>231</v>
      </c>
      <c r="J39" s="118">
        <v>4</v>
      </c>
      <c r="K39" s="135" t="s">
        <v>515</v>
      </c>
      <c r="L39" s="137" t="s">
        <v>516</v>
      </c>
      <c r="M39" s="121"/>
      <c r="N39" s="112"/>
      <c r="O39" s="112"/>
      <c r="R39" s="18">
        <f>COUNTIF(D36:D44,"4")</f>
        <v>0</v>
      </c>
      <c r="S39" s="18">
        <f>COUNTIF(G36:G44,"4")</f>
        <v>9</v>
      </c>
      <c r="T39" s="18">
        <f>COUNTIF(J36:J44,"4")</f>
        <v>9</v>
      </c>
      <c r="U39" s="18">
        <f>COUNTIF(M36:M44,"4")</f>
        <v>0</v>
      </c>
    </row>
    <row r="40" spans="1:21" ht="39.950000000000003" customHeight="1" x14ac:dyDescent="0.2">
      <c r="A40" s="216"/>
      <c r="B40" s="174"/>
      <c r="C40" s="36" t="s">
        <v>62</v>
      </c>
      <c r="D40" s="74">
        <v>3</v>
      </c>
      <c r="E40" s="110" t="s">
        <v>232</v>
      </c>
      <c r="F40" s="110" t="s">
        <v>233</v>
      </c>
      <c r="G40" s="115">
        <v>4</v>
      </c>
      <c r="H40" s="110" t="s">
        <v>232</v>
      </c>
      <c r="I40" s="109" t="s">
        <v>233</v>
      </c>
      <c r="J40" s="118">
        <v>4</v>
      </c>
      <c r="K40" s="135" t="s">
        <v>517</v>
      </c>
      <c r="L40" s="137" t="s">
        <v>518</v>
      </c>
      <c r="M40" s="121"/>
      <c r="N40" s="112"/>
      <c r="O40" s="112"/>
    </row>
    <row r="41" spans="1:21" ht="79.900000000000006" customHeight="1" x14ac:dyDescent="0.2">
      <c r="A41" s="216"/>
      <c r="B41" s="174"/>
      <c r="C41" s="36" t="s">
        <v>63</v>
      </c>
      <c r="D41" s="74">
        <v>3</v>
      </c>
      <c r="E41" s="110" t="s">
        <v>234</v>
      </c>
      <c r="F41" s="110" t="s">
        <v>235</v>
      </c>
      <c r="G41" s="115">
        <v>4</v>
      </c>
      <c r="H41" s="110" t="s">
        <v>234</v>
      </c>
      <c r="I41" s="109" t="s">
        <v>235</v>
      </c>
      <c r="J41" s="118">
        <v>4</v>
      </c>
      <c r="K41" s="135" t="s">
        <v>519</v>
      </c>
      <c r="L41" s="137" t="s">
        <v>520</v>
      </c>
      <c r="M41" s="121"/>
      <c r="N41" s="112"/>
      <c r="O41" s="112"/>
    </row>
    <row r="42" spans="1:21" ht="59.45" customHeight="1" x14ac:dyDescent="0.2">
      <c r="A42" s="216"/>
      <c r="B42" s="174"/>
      <c r="C42" s="36" t="s">
        <v>64</v>
      </c>
      <c r="D42" s="74">
        <v>3</v>
      </c>
      <c r="E42" s="110" t="s">
        <v>236</v>
      </c>
      <c r="F42" s="110" t="s">
        <v>237</v>
      </c>
      <c r="G42" s="115">
        <v>4</v>
      </c>
      <c r="H42" s="110" t="s">
        <v>236</v>
      </c>
      <c r="I42" s="109" t="s">
        <v>237</v>
      </c>
      <c r="J42" s="118">
        <v>4</v>
      </c>
      <c r="K42" s="135" t="s">
        <v>521</v>
      </c>
      <c r="L42" s="137" t="s">
        <v>522</v>
      </c>
      <c r="M42" s="121"/>
      <c r="N42" s="112"/>
      <c r="O42" s="112"/>
    </row>
    <row r="43" spans="1:21" ht="58.15" customHeight="1" x14ac:dyDescent="0.2">
      <c r="A43" s="216"/>
      <c r="B43" s="174"/>
      <c r="C43" s="36" t="s">
        <v>65</v>
      </c>
      <c r="D43" s="74">
        <v>3</v>
      </c>
      <c r="E43" s="110" t="s">
        <v>238</v>
      </c>
      <c r="F43" s="110" t="s">
        <v>239</v>
      </c>
      <c r="G43" s="115">
        <v>4</v>
      </c>
      <c r="H43" s="110" t="s">
        <v>238</v>
      </c>
      <c r="I43" s="109" t="s">
        <v>239</v>
      </c>
      <c r="J43" s="118">
        <v>4</v>
      </c>
      <c r="K43" s="135" t="s">
        <v>523</v>
      </c>
      <c r="L43" s="137" t="s">
        <v>524</v>
      </c>
      <c r="M43" s="121"/>
      <c r="N43" s="112"/>
      <c r="O43" s="112"/>
    </row>
    <row r="44" spans="1:21" ht="60.6" customHeight="1" x14ac:dyDescent="0.2">
      <c r="A44" s="216"/>
      <c r="B44" s="175"/>
      <c r="C44" s="36" t="s">
        <v>66</v>
      </c>
      <c r="D44" s="74">
        <v>3</v>
      </c>
      <c r="E44" s="110" t="s">
        <v>240</v>
      </c>
      <c r="F44" s="110" t="s">
        <v>241</v>
      </c>
      <c r="G44" s="115">
        <v>4</v>
      </c>
      <c r="H44" s="110" t="s">
        <v>240</v>
      </c>
      <c r="I44" s="109" t="s">
        <v>241</v>
      </c>
      <c r="J44" s="118">
        <v>4</v>
      </c>
      <c r="K44" s="135" t="s">
        <v>525</v>
      </c>
      <c r="L44" s="137" t="s">
        <v>526</v>
      </c>
      <c r="M44" s="121"/>
      <c r="N44" s="112"/>
      <c r="O44" s="112"/>
    </row>
    <row r="45" spans="1:21" ht="6.75" customHeight="1" x14ac:dyDescent="0.25">
      <c r="B45" s="188"/>
      <c r="C45" s="189"/>
      <c r="D45" s="189"/>
      <c r="E45" s="189"/>
      <c r="F45" s="189"/>
      <c r="G45" s="189"/>
      <c r="H45" s="189"/>
      <c r="I45" s="189"/>
      <c r="J45" s="189"/>
      <c r="K45" s="190"/>
      <c r="L45" s="38"/>
      <c r="M45" s="120"/>
      <c r="N45" s="38"/>
      <c r="O45" s="38"/>
    </row>
    <row r="46" spans="1:21" ht="18.75" x14ac:dyDescent="0.2">
      <c r="A46" s="216"/>
      <c r="B46" s="173"/>
      <c r="C46" s="39" t="s">
        <v>67</v>
      </c>
      <c r="D46" s="40"/>
      <c r="E46" s="40"/>
      <c r="F46" s="40"/>
      <c r="G46" s="40"/>
      <c r="H46" s="40"/>
      <c r="I46" s="40"/>
      <c r="J46" s="40"/>
      <c r="K46" s="41"/>
      <c r="L46" s="42"/>
      <c r="M46" s="40"/>
      <c r="N46" s="41"/>
      <c r="O46" s="42"/>
    </row>
    <row r="47" spans="1:21" ht="57.6" customHeight="1" x14ac:dyDescent="0.2">
      <c r="A47" s="216"/>
      <c r="B47" s="174"/>
      <c r="C47" s="43" t="s">
        <v>68</v>
      </c>
      <c r="D47" s="74">
        <v>3</v>
      </c>
      <c r="E47" s="77" t="s">
        <v>242</v>
      </c>
      <c r="F47" s="125" t="s">
        <v>243</v>
      </c>
      <c r="G47" s="75">
        <v>4</v>
      </c>
      <c r="H47" s="77" t="s">
        <v>242</v>
      </c>
      <c r="I47" s="77" t="s">
        <v>243</v>
      </c>
      <c r="J47" s="76">
        <v>4</v>
      </c>
      <c r="K47" s="150" t="s">
        <v>527</v>
      </c>
      <c r="L47" s="150" t="s">
        <v>528</v>
      </c>
      <c r="M47" s="98"/>
      <c r="N47" s="141"/>
      <c r="O47" s="142"/>
      <c r="R47" s="18">
        <f>COUNTIF(D47:D50,"1")</f>
        <v>1</v>
      </c>
      <c r="S47" s="18">
        <f>COUNTIF(G47:G50,"1")</f>
        <v>1</v>
      </c>
      <c r="T47" s="18">
        <f>COUNTIF(J47:J50,"1")</f>
        <v>0</v>
      </c>
      <c r="U47" s="18">
        <f>COUNTIF(M47:M50,"1")</f>
        <v>0</v>
      </c>
    </row>
    <row r="48" spans="1:21" ht="39.950000000000003" customHeight="1" x14ac:dyDescent="0.2">
      <c r="A48" s="216"/>
      <c r="B48" s="174"/>
      <c r="C48" s="36" t="s">
        <v>69</v>
      </c>
      <c r="D48" s="74">
        <v>3</v>
      </c>
      <c r="E48" s="125" t="s">
        <v>244</v>
      </c>
      <c r="F48" s="125" t="s">
        <v>245</v>
      </c>
      <c r="G48" s="75">
        <v>3</v>
      </c>
      <c r="H48" s="125" t="s">
        <v>244</v>
      </c>
      <c r="I48" s="77" t="s">
        <v>378</v>
      </c>
      <c r="J48" s="76">
        <v>3</v>
      </c>
      <c r="K48" s="151" t="s">
        <v>529</v>
      </c>
      <c r="L48" s="150" t="s">
        <v>530</v>
      </c>
      <c r="M48" s="98"/>
      <c r="N48" s="142"/>
      <c r="O48" s="142"/>
      <c r="R48" s="18">
        <f>COUNTIF(D47:D50,"2")</f>
        <v>0</v>
      </c>
      <c r="S48" s="18">
        <f>COUNTIF(G47:G50,"2")</f>
        <v>0</v>
      </c>
      <c r="T48" s="18">
        <f>COUNTIF(J47:J50,"2")</f>
        <v>1</v>
      </c>
      <c r="U48" s="18">
        <f>COUNTIF(M47:M50,"2")</f>
        <v>0</v>
      </c>
    </row>
    <row r="49" spans="1:21" ht="39.950000000000003" customHeight="1" x14ac:dyDescent="0.2">
      <c r="A49" s="216"/>
      <c r="B49" s="174"/>
      <c r="C49" s="36" t="s">
        <v>70</v>
      </c>
      <c r="D49" s="74">
        <v>3</v>
      </c>
      <c r="E49" s="125" t="s">
        <v>246</v>
      </c>
      <c r="F49" s="125" t="s">
        <v>247</v>
      </c>
      <c r="G49" s="75">
        <v>3</v>
      </c>
      <c r="H49" s="125" t="s">
        <v>246</v>
      </c>
      <c r="I49" s="77" t="s">
        <v>379</v>
      </c>
      <c r="J49" s="76">
        <v>4</v>
      </c>
      <c r="K49" s="151" t="s">
        <v>531</v>
      </c>
      <c r="L49" s="150" t="s">
        <v>532</v>
      </c>
      <c r="M49" s="98"/>
      <c r="N49" s="142"/>
      <c r="O49" s="142"/>
      <c r="R49" s="18">
        <f>COUNTIF(D47:D50,"3")</f>
        <v>3</v>
      </c>
      <c r="S49" s="18">
        <f>COUNTIF(G47:G50,"3")</f>
        <v>2</v>
      </c>
      <c r="T49" s="18">
        <f>COUNTIF(J47:J50,"3")</f>
        <v>1</v>
      </c>
      <c r="U49" s="18">
        <f>COUNTIF(M47:M50,"3")</f>
        <v>0</v>
      </c>
    </row>
    <row r="50" spans="1:21" ht="47.45" customHeight="1" x14ac:dyDescent="0.2">
      <c r="A50" s="216"/>
      <c r="B50" s="175"/>
      <c r="C50" s="36" t="s">
        <v>71</v>
      </c>
      <c r="D50" s="74">
        <v>1</v>
      </c>
      <c r="E50" s="125" t="s">
        <v>248</v>
      </c>
      <c r="F50" s="125" t="s">
        <v>216</v>
      </c>
      <c r="G50" s="75">
        <v>1</v>
      </c>
      <c r="H50" s="125" t="s">
        <v>248</v>
      </c>
      <c r="I50" s="77" t="s">
        <v>216</v>
      </c>
      <c r="J50" s="76">
        <v>2</v>
      </c>
      <c r="K50" s="151" t="s">
        <v>533</v>
      </c>
      <c r="L50" s="150" t="s">
        <v>534</v>
      </c>
      <c r="M50" s="98"/>
      <c r="N50" s="142"/>
      <c r="O50" s="142"/>
      <c r="R50" s="18">
        <f>COUNTIF(D47:D50,"4")</f>
        <v>0</v>
      </c>
      <c r="S50" s="18">
        <f>COUNTIF(G47:G50,"4")</f>
        <v>1</v>
      </c>
      <c r="T50" s="18">
        <f>COUNTIF(J47:J50,"4")</f>
        <v>2</v>
      </c>
      <c r="U50" s="18">
        <f>COUNTIF(M47:M50,"4")</f>
        <v>0</v>
      </c>
    </row>
    <row r="51" spans="1:21" ht="8.25" customHeight="1" x14ac:dyDescent="0.25">
      <c r="B51" s="188"/>
      <c r="C51" s="189"/>
      <c r="D51" s="189"/>
      <c r="E51" s="189"/>
      <c r="F51" s="189"/>
      <c r="G51" s="189"/>
      <c r="H51" s="189"/>
      <c r="I51" s="189"/>
      <c r="J51" s="189"/>
      <c r="K51" s="190"/>
      <c r="L51" s="38"/>
      <c r="M51" s="120"/>
      <c r="N51" s="38"/>
      <c r="O51" s="38"/>
    </row>
    <row r="52" spans="1:21" ht="24" customHeight="1" x14ac:dyDescent="0.2">
      <c r="B52" s="165" t="s">
        <v>26</v>
      </c>
      <c r="C52" s="166"/>
      <c r="D52" s="196">
        <v>2023</v>
      </c>
      <c r="E52" s="197"/>
      <c r="F52" s="198"/>
      <c r="G52" s="179">
        <v>2024</v>
      </c>
      <c r="H52" s="180"/>
      <c r="I52" s="181"/>
      <c r="J52" s="182">
        <v>2025</v>
      </c>
      <c r="K52" s="183"/>
      <c r="L52" s="184"/>
      <c r="M52" s="152"/>
      <c r="N52" s="153"/>
      <c r="O52" s="154"/>
    </row>
    <row r="53" spans="1:21" ht="33" customHeight="1" x14ac:dyDescent="0.2">
      <c r="B53" s="167"/>
      <c r="C53" s="168"/>
      <c r="D53" s="48" t="s">
        <v>34</v>
      </c>
      <c r="E53" s="49" t="s">
        <v>122</v>
      </c>
      <c r="F53" s="49" t="s">
        <v>125</v>
      </c>
      <c r="G53" s="48" t="s">
        <v>34</v>
      </c>
      <c r="H53" s="49" t="s">
        <v>122</v>
      </c>
      <c r="I53" s="49" t="s">
        <v>125</v>
      </c>
      <c r="J53" s="48" t="s">
        <v>34</v>
      </c>
      <c r="K53" s="49" t="s">
        <v>122</v>
      </c>
      <c r="L53" s="50" t="s">
        <v>125</v>
      </c>
      <c r="M53" s="48"/>
      <c r="N53" s="49"/>
      <c r="O53" s="50"/>
    </row>
    <row r="54" spans="1:21" ht="18.75" x14ac:dyDescent="0.2">
      <c r="A54" s="216"/>
      <c r="B54" s="51"/>
      <c r="C54" s="194" t="s">
        <v>74</v>
      </c>
      <c r="D54" s="195"/>
      <c r="E54" s="195"/>
      <c r="F54" s="195"/>
      <c r="G54" s="195"/>
      <c r="H54" s="195"/>
      <c r="I54" s="195"/>
      <c r="J54" s="195"/>
      <c r="K54" s="195"/>
      <c r="L54" s="52"/>
      <c r="M54" s="58"/>
      <c r="N54" s="58"/>
      <c r="O54" s="52"/>
    </row>
    <row r="55" spans="1:21" ht="57" customHeight="1" x14ac:dyDescent="0.2">
      <c r="A55" s="216"/>
      <c r="B55" s="53"/>
      <c r="C55" s="43" t="s">
        <v>75</v>
      </c>
      <c r="D55" s="74">
        <v>3</v>
      </c>
      <c r="E55" s="109" t="s">
        <v>249</v>
      </c>
      <c r="F55" s="110" t="s">
        <v>233</v>
      </c>
      <c r="G55" s="115">
        <v>4</v>
      </c>
      <c r="H55" s="109" t="s">
        <v>249</v>
      </c>
      <c r="I55" s="110" t="s">
        <v>381</v>
      </c>
      <c r="J55" s="118">
        <v>4</v>
      </c>
      <c r="K55" s="137" t="s">
        <v>536</v>
      </c>
      <c r="L55" s="135" t="s">
        <v>535</v>
      </c>
      <c r="M55" s="121"/>
      <c r="N55" s="111"/>
      <c r="O55" s="112"/>
      <c r="R55" s="18">
        <f>COUNTIF(D55:D59,"1")</f>
        <v>0</v>
      </c>
      <c r="S55" s="18">
        <f>COUNTIF(G55:G59,"1")</f>
        <v>0</v>
      </c>
      <c r="T55" s="18">
        <f>COUNTIF(J55:J59,"1")</f>
        <v>0</v>
      </c>
      <c r="U55" s="18">
        <f>COUNTIF(M55:M59,"1")</f>
        <v>0</v>
      </c>
    </row>
    <row r="56" spans="1:21" ht="40.5" customHeight="1" x14ac:dyDescent="0.2">
      <c r="A56" s="216"/>
      <c r="B56" s="53"/>
      <c r="C56" s="36" t="s">
        <v>76</v>
      </c>
      <c r="D56" s="74">
        <v>3</v>
      </c>
      <c r="E56" s="110" t="s">
        <v>352</v>
      </c>
      <c r="F56" s="110" t="s">
        <v>250</v>
      </c>
      <c r="G56" s="115">
        <v>4</v>
      </c>
      <c r="H56" s="110" t="s">
        <v>382</v>
      </c>
      <c r="I56" s="110" t="s">
        <v>383</v>
      </c>
      <c r="J56" s="118">
        <v>4</v>
      </c>
      <c r="K56" s="135" t="s">
        <v>537</v>
      </c>
      <c r="L56" s="135" t="s">
        <v>538</v>
      </c>
      <c r="M56" s="121"/>
      <c r="N56" s="112"/>
      <c r="O56" s="112"/>
      <c r="R56" s="18">
        <f>COUNTIF(D55:D59,"2")</f>
        <v>1</v>
      </c>
      <c r="S56" s="18">
        <f>COUNTIF(G55:G59,"2")</f>
        <v>0</v>
      </c>
      <c r="T56" s="18">
        <f>COUNTIF(J55:J59,"2")</f>
        <v>0</v>
      </c>
      <c r="U56" s="18">
        <f>COUNTIF(M55:M59,"2")</f>
        <v>0</v>
      </c>
    </row>
    <row r="57" spans="1:21" ht="45.75" customHeight="1" x14ac:dyDescent="0.2">
      <c r="A57" s="216"/>
      <c r="B57" s="53"/>
      <c r="C57" s="36" t="s">
        <v>77</v>
      </c>
      <c r="D57" s="74">
        <v>2</v>
      </c>
      <c r="E57" s="110" t="s">
        <v>251</v>
      </c>
      <c r="F57" s="110" t="s">
        <v>252</v>
      </c>
      <c r="G57" s="115">
        <v>3</v>
      </c>
      <c r="H57" s="110" t="s">
        <v>251</v>
      </c>
      <c r="I57" s="110" t="s">
        <v>384</v>
      </c>
      <c r="J57" s="118">
        <v>4</v>
      </c>
      <c r="K57" s="135" t="s">
        <v>539</v>
      </c>
      <c r="L57" s="135" t="s">
        <v>540</v>
      </c>
      <c r="M57" s="121"/>
      <c r="N57" s="112"/>
      <c r="O57" s="112"/>
      <c r="R57" s="18">
        <f>COUNTIF(D55:D59,"3")</f>
        <v>4</v>
      </c>
      <c r="S57" s="18">
        <f>COUNTIF(G55:G59,"3")</f>
        <v>1</v>
      </c>
      <c r="T57" s="18">
        <f>COUNTIF(J55:J59,"3")</f>
        <v>0</v>
      </c>
      <c r="U57" s="18">
        <f>COUNTIF(M55:M59,"3")</f>
        <v>0</v>
      </c>
    </row>
    <row r="58" spans="1:21" ht="49.9" customHeight="1" x14ac:dyDescent="0.2">
      <c r="A58" s="216"/>
      <c r="B58" s="53"/>
      <c r="C58" s="36" t="s">
        <v>78</v>
      </c>
      <c r="D58" s="74">
        <v>3</v>
      </c>
      <c r="E58" s="110" t="s">
        <v>254</v>
      </c>
      <c r="F58" s="110" t="s">
        <v>253</v>
      </c>
      <c r="G58" s="115">
        <v>4</v>
      </c>
      <c r="H58" s="110" t="s">
        <v>385</v>
      </c>
      <c r="I58" s="110" t="s">
        <v>386</v>
      </c>
      <c r="J58" s="118">
        <v>4</v>
      </c>
      <c r="K58" s="135" t="s">
        <v>541</v>
      </c>
      <c r="L58" s="135" t="s">
        <v>542</v>
      </c>
      <c r="M58" s="121"/>
      <c r="N58" s="126"/>
      <c r="O58" s="126"/>
      <c r="R58" s="18">
        <f>COUNTIF(D55:D59,"4")</f>
        <v>0</v>
      </c>
      <c r="S58" s="18">
        <f>COUNTIF(G55:G59,"4")</f>
        <v>4</v>
      </c>
      <c r="T58" s="18">
        <f>COUNTIF(J55:J59,"4")</f>
        <v>5</v>
      </c>
      <c r="U58" s="18">
        <f>COUNTIF(M55:M59,"4")</f>
        <v>0</v>
      </c>
    </row>
    <row r="59" spans="1:21" ht="62.25" customHeight="1" x14ac:dyDescent="0.2">
      <c r="A59" s="216"/>
      <c r="B59" s="54"/>
      <c r="C59" s="36" t="s">
        <v>79</v>
      </c>
      <c r="D59" s="74">
        <v>3</v>
      </c>
      <c r="E59" s="110" t="s">
        <v>255</v>
      </c>
      <c r="F59" s="110" t="s">
        <v>256</v>
      </c>
      <c r="G59" s="115">
        <v>4</v>
      </c>
      <c r="H59" s="110" t="s">
        <v>387</v>
      </c>
      <c r="I59" s="109" t="s">
        <v>256</v>
      </c>
      <c r="J59" s="118">
        <v>4</v>
      </c>
      <c r="K59" s="135" t="s">
        <v>544</v>
      </c>
      <c r="L59" s="137" t="s">
        <v>543</v>
      </c>
      <c r="M59" s="121"/>
      <c r="N59" s="112"/>
      <c r="O59" s="112"/>
    </row>
    <row r="60" spans="1:21" ht="6.75" customHeight="1" x14ac:dyDescent="0.25">
      <c r="B60" s="201"/>
      <c r="C60" s="202"/>
      <c r="D60" s="55"/>
      <c r="E60" s="56"/>
      <c r="F60" s="56"/>
      <c r="G60" s="55"/>
      <c r="H60" s="56"/>
      <c r="I60" s="56"/>
      <c r="J60" s="55"/>
      <c r="K60" s="56"/>
      <c r="M60" s="55"/>
      <c r="N60" s="56"/>
    </row>
    <row r="61" spans="1:21" ht="18.75" x14ac:dyDescent="0.2">
      <c r="A61" s="216"/>
      <c r="B61" s="51"/>
      <c r="C61" s="194" t="s">
        <v>80</v>
      </c>
      <c r="D61" s="195"/>
      <c r="E61" s="195"/>
      <c r="F61" s="195"/>
      <c r="G61" s="195"/>
      <c r="H61" s="195"/>
      <c r="I61" s="195"/>
      <c r="J61" s="195"/>
      <c r="K61" s="200"/>
      <c r="L61" s="58"/>
      <c r="M61" s="58"/>
      <c r="N61" s="58"/>
      <c r="O61" s="58"/>
    </row>
    <row r="62" spans="1:21" ht="82.15" customHeight="1" x14ac:dyDescent="0.2">
      <c r="A62" s="216"/>
      <c r="B62" s="59"/>
      <c r="C62" s="35" t="s">
        <v>81</v>
      </c>
      <c r="D62" s="74">
        <v>3</v>
      </c>
      <c r="E62" s="109" t="s">
        <v>257</v>
      </c>
      <c r="F62" s="110" t="s">
        <v>258</v>
      </c>
      <c r="G62" s="115">
        <v>4</v>
      </c>
      <c r="H62" s="109" t="s">
        <v>388</v>
      </c>
      <c r="I62" s="109" t="s">
        <v>389</v>
      </c>
      <c r="J62" s="118">
        <v>4</v>
      </c>
      <c r="K62" s="137" t="s">
        <v>545</v>
      </c>
      <c r="L62" s="137" t="s">
        <v>546</v>
      </c>
      <c r="M62" s="121"/>
      <c r="N62" s="111"/>
      <c r="O62" s="112"/>
      <c r="R62" s="18">
        <f>COUNTIF(D62:D65,"1")</f>
        <v>0</v>
      </c>
      <c r="S62" s="18">
        <f>COUNTIF(G62:G65,"1")</f>
        <v>0</v>
      </c>
      <c r="T62" s="18">
        <f>COUNTIF(J62:J65,"1")</f>
        <v>0</v>
      </c>
      <c r="U62" s="18">
        <f>COUNTIF(M62:M65,"1")</f>
        <v>0</v>
      </c>
    </row>
    <row r="63" spans="1:21" ht="63.6" customHeight="1" x14ac:dyDescent="0.2">
      <c r="A63" s="216"/>
      <c r="B63" s="53"/>
      <c r="C63" s="36" t="s">
        <v>82</v>
      </c>
      <c r="D63" s="74">
        <v>3</v>
      </c>
      <c r="E63" s="110" t="s">
        <v>259</v>
      </c>
      <c r="F63" s="110" t="s">
        <v>260</v>
      </c>
      <c r="G63" s="115">
        <v>4</v>
      </c>
      <c r="H63" s="110" t="s">
        <v>443</v>
      </c>
      <c r="I63" s="109" t="s">
        <v>390</v>
      </c>
      <c r="J63" s="118">
        <v>4</v>
      </c>
      <c r="K63" s="135" t="s">
        <v>547</v>
      </c>
      <c r="L63" s="137" t="s">
        <v>548</v>
      </c>
      <c r="M63" s="121"/>
      <c r="N63" s="112"/>
      <c r="O63" s="112"/>
      <c r="R63" s="18">
        <f>COUNTIF(D62:D65,"2")</f>
        <v>0</v>
      </c>
      <c r="S63" s="18">
        <f>COUNTIF(G62:G65,"2")</f>
        <v>0</v>
      </c>
      <c r="T63" s="18">
        <f>COUNTIF(J62:J65,"2")</f>
        <v>0</v>
      </c>
      <c r="U63" s="18">
        <f>COUNTIF(M62:M65,"2")</f>
        <v>0</v>
      </c>
    </row>
    <row r="64" spans="1:21" ht="76.900000000000006" customHeight="1" x14ac:dyDescent="0.2">
      <c r="A64" s="216"/>
      <c r="B64" s="53"/>
      <c r="C64" s="36" t="s">
        <v>83</v>
      </c>
      <c r="D64" s="74">
        <v>3</v>
      </c>
      <c r="E64" s="110" t="s">
        <v>259</v>
      </c>
      <c r="F64" s="110" t="s">
        <v>260</v>
      </c>
      <c r="G64" s="115">
        <v>4</v>
      </c>
      <c r="H64" s="110" t="s">
        <v>444</v>
      </c>
      <c r="I64" s="109" t="s">
        <v>380</v>
      </c>
      <c r="J64" s="118">
        <v>4</v>
      </c>
      <c r="K64" s="135" t="s">
        <v>549</v>
      </c>
      <c r="L64" s="137" t="s">
        <v>550</v>
      </c>
      <c r="M64" s="121"/>
      <c r="N64" s="112"/>
      <c r="O64" s="112"/>
      <c r="R64" s="18">
        <f>COUNTIF(D62:D65,"3")</f>
        <v>4</v>
      </c>
      <c r="S64" s="18">
        <f>COUNTIF(G62:G65,"3")</f>
        <v>1</v>
      </c>
      <c r="T64" s="18">
        <f>COUNTIF(J62:J65,"3")</f>
        <v>0</v>
      </c>
      <c r="U64" s="18">
        <f>COUNTIF(M62:M65,"3")</f>
        <v>0</v>
      </c>
    </row>
    <row r="65" spans="1:21" ht="48" customHeight="1" x14ac:dyDescent="0.2">
      <c r="A65" s="216"/>
      <c r="B65" s="54"/>
      <c r="C65" s="36" t="s">
        <v>84</v>
      </c>
      <c r="D65" s="74">
        <v>3</v>
      </c>
      <c r="E65" s="110" t="s">
        <v>261</v>
      </c>
      <c r="F65" s="109"/>
      <c r="G65" s="115">
        <v>3</v>
      </c>
      <c r="H65" s="110" t="s">
        <v>391</v>
      </c>
      <c r="I65" s="109" t="s">
        <v>392</v>
      </c>
      <c r="J65" s="118">
        <v>4</v>
      </c>
      <c r="K65" s="135" t="s">
        <v>551</v>
      </c>
      <c r="L65" s="137" t="s">
        <v>392</v>
      </c>
      <c r="M65" s="121"/>
      <c r="N65" s="112"/>
      <c r="O65" s="111"/>
      <c r="R65" s="18">
        <f>COUNTIF(D62:D65,"4")</f>
        <v>0</v>
      </c>
      <c r="S65" s="18">
        <f>COUNTIF(G62:G65,"4")</f>
        <v>3</v>
      </c>
      <c r="T65" s="18">
        <f>COUNTIF(J62:J65,"4")</f>
        <v>4</v>
      </c>
      <c r="U65" s="18">
        <f>COUNTIF(M62:M65,"4")</f>
        <v>0</v>
      </c>
    </row>
    <row r="66" spans="1:21" ht="9" customHeight="1" x14ac:dyDescent="0.25">
      <c r="B66" s="176"/>
      <c r="C66" s="177"/>
      <c r="D66" s="177"/>
      <c r="E66" s="177"/>
      <c r="F66" s="177"/>
      <c r="G66" s="177"/>
      <c r="H66" s="177"/>
      <c r="I66" s="177"/>
      <c r="J66" s="177"/>
      <c r="K66" s="204"/>
      <c r="L66" s="38"/>
      <c r="M66" s="120"/>
      <c r="N66" s="38"/>
      <c r="O66" s="38"/>
    </row>
    <row r="67" spans="1:21" ht="18.75" x14ac:dyDescent="0.2">
      <c r="A67" s="216"/>
      <c r="B67" s="51"/>
      <c r="C67" s="194" t="s">
        <v>167</v>
      </c>
      <c r="D67" s="195"/>
      <c r="E67" s="195"/>
      <c r="F67" s="195"/>
      <c r="G67" s="195"/>
      <c r="H67" s="195"/>
      <c r="I67" s="195"/>
      <c r="J67" s="195"/>
      <c r="K67" s="200"/>
      <c r="L67" s="60"/>
      <c r="M67" s="60"/>
      <c r="N67" s="60"/>
      <c r="O67" s="60"/>
    </row>
    <row r="68" spans="1:21" ht="63" customHeight="1" x14ac:dyDescent="0.2">
      <c r="A68" s="216"/>
      <c r="B68" s="53"/>
      <c r="C68" s="43" t="s">
        <v>85</v>
      </c>
      <c r="D68" s="74">
        <v>4</v>
      </c>
      <c r="E68" s="109" t="s">
        <v>266</v>
      </c>
      <c r="F68" s="110" t="s">
        <v>262</v>
      </c>
      <c r="G68" s="115">
        <v>4</v>
      </c>
      <c r="H68" s="109" t="s">
        <v>393</v>
      </c>
      <c r="I68" s="109" t="s">
        <v>394</v>
      </c>
      <c r="J68" s="118">
        <v>4</v>
      </c>
      <c r="K68" s="135" t="s">
        <v>552</v>
      </c>
      <c r="L68" s="137" t="s">
        <v>553</v>
      </c>
      <c r="M68" s="121"/>
      <c r="N68" s="112"/>
      <c r="O68" s="111"/>
      <c r="R68" s="18">
        <f>COUNTIF(D68:D71,"1")</f>
        <v>0</v>
      </c>
      <c r="S68" s="18">
        <f>COUNTIF(G68:G71,"1")</f>
        <v>0</v>
      </c>
      <c r="T68" s="18">
        <f>COUNTIF(J68:J71,"1")</f>
        <v>0</v>
      </c>
      <c r="U68" s="18">
        <f>COUNTIF(M68:M71,"1")</f>
        <v>0</v>
      </c>
    </row>
    <row r="69" spans="1:21" ht="55.5" customHeight="1" x14ac:dyDescent="0.2">
      <c r="A69" s="216"/>
      <c r="B69" s="53"/>
      <c r="C69" s="36" t="s">
        <v>86</v>
      </c>
      <c r="D69" s="74">
        <v>4</v>
      </c>
      <c r="E69" s="110" t="s">
        <v>267</v>
      </c>
      <c r="F69" s="110" t="s">
        <v>263</v>
      </c>
      <c r="G69" s="115">
        <v>4</v>
      </c>
      <c r="H69" s="110" t="s">
        <v>395</v>
      </c>
      <c r="I69" s="109" t="s">
        <v>396</v>
      </c>
      <c r="J69" s="118">
        <v>4</v>
      </c>
      <c r="K69" s="135" t="s">
        <v>555</v>
      </c>
      <c r="L69" s="135" t="s">
        <v>554</v>
      </c>
      <c r="M69" s="121"/>
      <c r="N69" s="112"/>
      <c r="O69" s="112"/>
      <c r="R69" s="18">
        <f>COUNTIF(D68:D71,"2")</f>
        <v>0</v>
      </c>
      <c r="S69" s="18">
        <f>COUNTIF(G68:G71,"2")</f>
        <v>0</v>
      </c>
      <c r="T69" s="18">
        <f>COUNTIF(J68:J71,"2")</f>
        <v>0</v>
      </c>
      <c r="U69" s="18">
        <f>COUNTIF(M68:M71,"2")</f>
        <v>0</v>
      </c>
    </row>
    <row r="70" spans="1:21" ht="58.9" customHeight="1" x14ac:dyDescent="0.2">
      <c r="A70" s="216"/>
      <c r="B70" s="53"/>
      <c r="C70" s="36" t="s">
        <v>87</v>
      </c>
      <c r="D70" s="74">
        <v>4</v>
      </c>
      <c r="E70" s="110" t="s">
        <v>268</v>
      </c>
      <c r="F70" s="110" t="s">
        <v>264</v>
      </c>
      <c r="G70" s="115">
        <v>4</v>
      </c>
      <c r="H70" s="110" t="s">
        <v>397</v>
      </c>
      <c r="I70" s="109" t="s">
        <v>398</v>
      </c>
      <c r="J70" s="118">
        <v>4</v>
      </c>
      <c r="K70" s="135" t="s">
        <v>556</v>
      </c>
      <c r="L70" s="137" t="s">
        <v>557</v>
      </c>
      <c r="M70" s="121"/>
      <c r="N70" s="112"/>
      <c r="O70" s="111"/>
      <c r="R70" s="18">
        <f>COUNTIF(D68:D71,"3")</f>
        <v>0</v>
      </c>
      <c r="S70" s="18">
        <f>COUNTIF(G68:G71,"3")</f>
        <v>0</v>
      </c>
      <c r="T70" s="18">
        <f>COUNTIF(J68:J71,"3")</f>
        <v>0</v>
      </c>
      <c r="U70" s="18">
        <f>COUNTIF(M68:M71,"3")</f>
        <v>0</v>
      </c>
    </row>
    <row r="71" spans="1:21" ht="66.75" customHeight="1" x14ac:dyDescent="0.2">
      <c r="A71" s="216"/>
      <c r="B71" s="54"/>
      <c r="C71" s="36" t="s">
        <v>88</v>
      </c>
      <c r="D71" s="74">
        <v>4</v>
      </c>
      <c r="E71" s="110" t="s">
        <v>269</v>
      </c>
      <c r="F71" s="110" t="s">
        <v>265</v>
      </c>
      <c r="G71" s="115">
        <v>4</v>
      </c>
      <c r="H71" s="110" t="s">
        <v>399</v>
      </c>
      <c r="I71" s="109" t="s">
        <v>265</v>
      </c>
      <c r="J71" s="118">
        <v>4</v>
      </c>
      <c r="K71" s="135" t="s">
        <v>558</v>
      </c>
      <c r="L71" s="137" t="s">
        <v>559</v>
      </c>
      <c r="M71" s="121"/>
      <c r="N71" s="112"/>
      <c r="O71" s="111"/>
      <c r="R71" s="18">
        <f>COUNTIF(D68:D71,"4")</f>
        <v>4</v>
      </c>
      <c r="S71" s="18">
        <f>COUNTIF(G68:G71,"4")</f>
        <v>4</v>
      </c>
      <c r="T71" s="18">
        <f>COUNTIF(J68:J71,"4")</f>
        <v>4</v>
      </c>
      <c r="U71" s="18">
        <f>COUNTIF(M68:M71,"4")</f>
        <v>0</v>
      </c>
    </row>
    <row r="72" spans="1:21" ht="8.25" customHeight="1" x14ac:dyDescent="0.25">
      <c r="B72" s="176"/>
      <c r="C72" s="177"/>
      <c r="D72" s="177"/>
      <c r="E72" s="177"/>
      <c r="F72" s="177"/>
      <c r="G72" s="177"/>
      <c r="H72" s="177"/>
      <c r="I72" s="177"/>
      <c r="J72" s="177"/>
      <c r="K72" s="204"/>
      <c r="L72" s="38"/>
      <c r="M72" s="120"/>
      <c r="N72" s="38"/>
      <c r="O72" s="38"/>
    </row>
    <row r="73" spans="1:21" ht="18.75" x14ac:dyDescent="0.2">
      <c r="A73" s="216"/>
      <c r="B73" s="51"/>
      <c r="C73" s="194" t="s">
        <v>89</v>
      </c>
      <c r="D73" s="195"/>
      <c r="E73" s="195"/>
      <c r="F73" s="195"/>
      <c r="G73" s="195"/>
      <c r="H73" s="195"/>
      <c r="I73" s="195"/>
      <c r="J73" s="195"/>
      <c r="K73" s="200"/>
      <c r="L73" s="58"/>
      <c r="M73" s="58"/>
      <c r="N73" s="58"/>
      <c r="O73" s="58"/>
    </row>
    <row r="74" spans="1:21" ht="67.5" customHeight="1" x14ac:dyDescent="0.2">
      <c r="A74" s="216"/>
      <c r="B74" s="53"/>
      <c r="C74" s="43" t="s">
        <v>90</v>
      </c>
      <c r="D74" s="74">
        <v>4</v>
      </c>
      <c r="E74" s="110" t="s">
        <v>270</v>
      </c>
      <c r="F74" s="110" t="s">
        <v>271</v>
      </c>
      <c r="G74" s="115">
        <v>4</v>
      </c>
      <c r="H74" s="109" t="s">
        <v>270</v>
      </c>
      <c r="I74" s="109" t="s">
        <v>271</v>
      </c>
      <c r="J74" s="118">
        <v>4</v>
      </c>
      <c r="K74" s="130" t="s">
        <v>560</v>
      </c>
      <c r="L74" s="130" t="s">
        <v>561</v>
      </c>
      <c r="M74" s="121"/>
      <c r="N74" s="112"/>
      <c r="O74" s="112"/>
      <c r="R74" s="18">
        <f>COUNTIF(D74:D79,"1")</f>
        <v>0</v>
      </c>
      <c r="S74" s="18">
        <f>COUNTIF(G74:G79,"1")</f>
        <v>0</v>
      </c>
      <c r="T74" s="18">
        <f>COUNTIF(J74:J79,"1")</f>
        <v>0</v>
      </c>
      <c r="U74" s="18">
        <f>COUNTIF(M74:M79,"1")</f>
        <v>0</v>
      </c>
    </row>
    <row r="75" spans="1:21" ht="53.25" customHeight="1" x14ac:dyDescent="0.2">
      <c r="A75" s="216"/>
      <c r="B75" s="53"/>
      <c r="C75" s="36" t="s">
        <v>91</v>
      </c>
      <c r="D75" s="74">
        <v>4</v>
      </c>
      <c r="E75" s="110" t="s">
        <v>272</v>
      </c>
      <c r="F75" s="110" t="s">
        <v>273</v>
      </c>
      <c r="G75" s="115">
        <v>4</v>
      </c>
      <c r="H75" s="110" t="s">
        <v>400</v>
      </c>
      <c r="I75" s="109" t="s">
        <v>401</v>
      </c>
      <c r="J75" s="118">
        <v>4</v>
      </c>
      <c r="K75" s="131" t="s">
        <v>562</v>
      </c>
      <c r="L75" s="130" t="s">
        <v>563</v>
      </c>
      <c r="M75" s="121"/>
      <c r="N75" s="112"/>
      <c r="O75" s="112"/>
      <c r="R75" s="18">
        <f>COUNTIF(D74:D79,"2")</f>
        <v>1</v>
      </c>
      <c r="S75" s="18">
        <f>COUNTIF(G74:G79,"2")</f>
        <v>1</v>
      </c>
      <c r="T75" s="18">
        <f>COUNTIF(J74:J79,"2")</f>
        <v>0</v>
      </c>
      <c r="U75" s="18">
        <f>COUNTIF(M74:M79,"2")</f>
        <v>0</v>
      </c>
    </row>
    <row r="76" spans="1:21" ht="103.9" customHeight="1" x14ac:dyDescent="0.2">
      <c r="A76" s="216"/>
      <c r="B76" s="53"/>
      <c r="C76" s="36" t="s">
        <v>92</v>
      </c>
      <c r="D76" s="74">
        <v>4</v>
      </c>
      <c r="E76" s="110" t="s">
        <v>277</v>
      </c>
      <c r="F76" s="110" t="s">
        <v>274</v>
      </c>
      <c r="G76" s="115">
        <v>4</v>
      </c>
      <c r="H76" s="110" t="s">
        <v>402</v>
      </c>
      <c r="I76" s="109" t="s">
        <v>274</v>
      </c>
      <c r="J76" s="118">
        <v>4</v>
      </c>
      <c r="K76" s="131" t="s">
        <v>564</v>
      </c>
      <c r="L76" s="130" t="s">
        <v>565</v>
      </c>
      <c r="M76" s="121"/>
      <c r="N76" s="112"/>
      <c r="O76" s="112"/>
      <c r="R76" s="18">
        <f>COUNTIF(D74:D79,"2")</f>
        <v>1</v>
      </c>
      <c r="S76" s="18">
        <f>COUNTIF(G74:G79,"3")</f>
        <v>0</v>
      </c>
      <c r="T76" s="18">
        <f>COUNTIF(J74:J79,"3")</f>
        <v>0</v>
      </c>
      <c r="U76" s="18">
        <f>COUNTIF(M74:M79,"3")</f>
        <v>0</v>
      </c>
    </row>
    <row r="77" spans="1:21" ht="49.5" customHeight="1" x14ac:dyDescent="0.2">
      <c r="A77" s="216"/>
      <c r="B77" s="53"/>
      <c r="C77" s="36" t="s">
        <v>93</v>
      </c>
      <c r="D77" s="74">
        <v>4</v>
      </c>
      <c r="E77" s="110" t="s">
        <v>278</v>
      </c>
      <c r="F77" s="110" t="s">
        <v>275</v>
      </c>
      <c r="G77" s="115">
        <v>4</v>
      </c>
      <c r="H77" s="110" t="s">
        <v>403</v>
      </c>
      <c r="I77" s="109" t="s">
        <v>404</v>
      </c>
      <c r="J77" s="118">
        <v>4</v>
      </c>
      <c r="K77" s="131" t="s">
        <v>566</v>
      </c>
      <c r="L77" s="130" t="s">
        <v>567</v>
      </c>
      <c r="M77" s="121"/>
      <c r="N77" s="112"/>
      <c r="O77" s="112"/>
      <c r="R77" s="18">
        <f>COUNTIF(D74:D79,"4")</f>
        <v>5</v>
      </c>
      <c r="S77" s="18">
        <f>COUNTIF(G74:G79,"4")</f>
        <v>5</v>
      </c>
      <c r="T77" s="18">
        <f>COUNTIF(J74:J79,"4")</f>
        <v>6</v>
      </c>
      <c r="U77" s="18">
        <f>COUNTIF(M74:M79,"4")</f>
        <v>0</v>
      </c>
    </row>
    <row r="78" spans="1:21" ht="63.6" customHeight="1" x14ac:dyDescent="0.2">
      <c r="A78" s="216"/>
      <c r="B78" s="59"/>
      <c r="C78" s="37" t="s">
        <v>94</v>
      </c>
      <c r="D78" s="74">
        <v>4</v>
      </c>
      <c r="E78" s="110" t="s">
        <v>279</v>
      </c>
      <c r="F78" s="110" t="s">
        <v>280</v>
      </c>
      <c r="G78" s="115">
        <v>4</v>
      </c>
      <c r="H78" s="110" t="s">
        <v>405</v>
      </c>
      <c r="I78" s="109" t="s">
        <v>406</v>
      </c>
      <c r="J78" s="118">
        <v>4</v>
      </c>
      <c r="K78" s="131" t="s">
        <v>568</v>
      </c>
      <c r="L78" s="130" t="s">
        <v>569</v>
      </c>
      <c r="M78" s="121"/>
      <c r="N78" s="112"/>
      <c r="O78" s="112"/>
    </row>
    <row r="79" spans="1:21" ht="71.45" customHeight="1" x14ac:dyDescent="0.2">
      <c r="A79" s="216"/>
      <c r="B79" s="54"/>
      <c r="C79" s="36" t="s">
        <v>95</v>
      </c>
      <c r="D79" s="74">
        <v>2</v>
      </c>
      <c r="E79" s="110" t="s">
        <v>281</v>
      </c>
      <c r="F79" s="110" t="s">
        <v>276</v>
      </c>
      <c r="G79" s="115">
        <v>2</v>
      </c>
      <c r="H79" s="110" t="s">
        <v>407</v>
      </c>
      <c r="I79" s="109" t="s">
        <v>276</v>
      </c>
      <c r="J79" s="118">
        <v>4</v>
      </c>
      <c r="K79" s="131" t="s">
        <v>570</v>
      </c>
      <c r="L79" s="130" t="s">
        <v>571</v>
      </c>
      <c r="M79" s="121"/>
      <c r="N79" s="112"/>
      <c r="O79" s="112"/>
    </row>
    <row r="80" spans="1:21" ht="9" customHeight="1" x14ac:dyDescent="0.25">
      <c r="B80" s="201"/>
      <c r="C80" s="202"/>
      <c r="D80" s="55"/>
      <c r="E80" s="56"/>
      <c r="F80" s="56"/>
      <c r="G80" s="55"/>
      <c r="H80" s="56"/>
      <c r="I80" s="56"/>
      <c r="J80" s="55"/>
      <c r="K80" s="61"/>
      <c r="M80" s="55"/>
      <c r="N80" s="61"/>
    </row>
    <row r="81" spans="1:21" ht="18.75" customHeight="1" x14ac:dyDescent="0.2">
      <c r="B81" s="169" t="s">
        <v>96</v>
      </c>
      <c r="C81" s="170"/>
      <c r="D81" s="196" t="s">
        <v>460</v>
      </c>
      <c r="E81" s="197"/>
      <c r="F81" s="198"/>
      <c r="G81" s="179">
        <v>2024</v>
      </c>
      <c r="H81" s="180"/>
      <c r="I81" s="181"/>
      <c r="J81" s="182">
        <v>2025</v>
      </c>
      <c r="K81" s="183"/>
      <c r="L81" s="184"/>
      <c r="M81" s="152"/>
      <c r="N81" s="153"/>
      <c r="O81" s="154"/>
    </row>
    <row r="82" spans="1:21" ht="34.5" customHeight="1" x14ac:dyDescent="0.2">
      <c r="B82" s="171"/>
      <c r="C82" s="172"/>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16"/>
      <c r="B83" s="62"/>
      <c r="C83" s="195" t="s">
        <v>97</v>
      </c>
      <c r="D83" s="195"/>
      <c r="E83" s="195"/>
      <c r="F83" s="195"/>
      <c r="G83" s="195"/>
      <c r="H83" s="195"/>
      <c r="I83" s="195"/>
      <c r="J83" s="195"/>
      <c r="K83" s="195"/>
      <c r="L83" s="63"/>
      <c r="M83" s="94"/>
      <c r="N83" s="94"/>
      <c r="O83" s="63"/>
    </row>
    <row r="84" spans="1:21" ht="48" customHeight="1" x14ac:dyDescent="0.2">
      <c r="A84" s="216"/>
      <c r="B84" s="54"/>
      <c r="C84" s="43" t="s">
        <v>98</v>
      </c>
      <c r="D84" s="74">
        <v>4</v>
      </c>
      <c r="E84" s="126" t="s">
        <v>282</v>
      </c>
      <c r="F84" s="126" t="s">
        <v>283</v>
      </c>
      <c r="G84" s="115">
        <v>4</v>
      </c>
      <c r="H84" s="126" t="s">
        <v>282</v>
      </c>
      <c r="I84" s="126" t="s">
        <v>283</v>
      </c>
      <c r="J84" s="118">
        <v>4</v>
      </c>
      <c r="K84" s="131" t="s">
        <v>282</v>
      </c>
      <c r="L84" s="131" t="s">
        <v>283</v>
      </c>
      <c r="M84" s="121"/>
      <c r="N84" s="112"/>
      <c r="O84" s="112"/>
      <c r="R84" s="18">
        <f>COUNTIF(D84:D86,"1")</f>
        <v>0</v>
      </c>
      <c r="S84" s="18">
        <f>COUNTIF(G84:G86,"1")</f>
        <v>0</v>
      </c>
      <c r="T84" s="18">
        <f>COUNTIF(J84:J86,"1")</f>
        <v>0</v>
      </c>
      <c r="U84" s="18">
        <f>COUNTIF(M84:M86,"1")</f>
        <v>0</v>
      </c>
    </row>
    <row r="85" spans="1:21" ht="50.25" customHeight="1" x14ac:dyDescent="0.2">
      <c r="A85" s="216"/>
      <c r="B85" s="62"/>
      <c r="C85" s="36" t="s">
        <v>99</v>
      </c>
      <c r="D85" s="74">
        <v>4</v>
      </c>
      <c r="E85" s="126" t="s">
        <v>284</v>
      </c>
      <c r="F85" s="126" t="s">
        <v>285</v>
      </c>
      <c r="G85" s="115">
        <v>4</v>
      </c>
      <c r="H85" s="126" t="s">
        <v>284</v>
      </c>
      <c r="I85" s="126" t="s">
        <v>285</v>
      </c>
      <c r="J85" s="118">
        <v>4</v>
      </c>
      <c r="K85" s="131" t="s">
        <v>284</v>
      </c>
      <c r="L85" s="131" t="s">
        <v>285</v>
      </c>
      <c r="M85" s="121"/>
      <c r="N85" s="112"/>
      <c r="O85" s="112"/>
      <c r="R85" s="18">
        <f>COUNTIF(D84:D86,"2")</f>
        <v>0</v>
      </c>
      <c r="S85" s="18">
        <f>COUNTIF(G84:G86,"2")</f>
        <v>0</v>
      </c>
      <c r="T85" s="18">
        <f>COUNTIF(J84:J86,"2")</f>
        <v>0</v>
      </c>
      <c r="U85" s="18">
        <f>COUNTIF(M84:M86,"2")</f>
        <v>0</v>
      </c>
    </row>
    <row r="86" spans="1:21" ht="30" customHeight="1" x14ac:dyDescent="0.2">
      <c r="A86" s="216"/>
      <c r="B86" s="62"/>
      <c r="C86" s="36" t="s">
        <v>100</v>
      </c>
      <c r="D86" s="74">
        <v>4</v>
      </c>
      <c r="E86" s="126" t="s">
        <v>286</v>
      </c>
      <c r="F86" s="126" t="s">
        <v>287</v>
      </c>
      <c r="G86" s="115">
        <v>4</v>
      </c>
      <c r="H86" s="126" t="s">
        <v>286</v>
      </c>
      <c r="I86" s="126" t="s">
        <v>287</v>
      </c>
      <c r="J86" s="118">
        <v>4</v>
      </c>
      <c r="K86" s="131" t="s">
        <v>286</v>
      </c>
      <c r="L86" s="131" t="s">
        <v>287</v>
      </c>
      <c r="M86" s="121"/>
      <c r="N86" s="112"/>
      <c r="O86" s="112"/>
      <c r="R86" s="18">
        <f>COUNTIF(D84:D86,"3")</f>
        <v>0</v>
      </c>
      <c r="S86" s="18">
        <f>COUNTIF(G84:G86,"3")</f>
        <v>0</v>
      </c>
      <c r="T86" s="18">
        <f>COUNTIF(J84:J86,"3")</f>
        <v>0</v>
      </c>
      <c r="U86" s="18">
        <f>COUNTIF(M84:M86,"3")</f>
        <v>0</v>
      </c>
    </row>
    <row r="87" spans="1:21" ht="21" customHeight="1" x14ac:dyDescent="0.25">
      <c r="B87" s="201"/>
      <c r="C87" s="202"/>
      <c r="D87" s="55"/>
      <c r="E87" s="56"/>
      <c r="F87" s="56"/>
      <c r="G87" s="55"/>
      <c r="H87" s="56"/>
      <c r="I87" s="56"/>
      <c r="J87" s="55"/>
      <c r="K87" s="56"/>
      <c r="M87" s="55"/>
      <c r="N87" s="56"/>
      <c r="R87" s="18">
        <f>COUNTIF(D84:D86,"4")</f>
        <v>3</v>
      </c>
      <c r="S87" s="18">
        <f>COUNTIF(G84:G86,"4")</f>
        <v>3</v>
      </c>
      <c r="T87" s="18">
        <f>COUNTIF(J84:J86,"4")</f>
        <v>3</v>
      </c>
      <c r="U87" s="18">
        <f>COUNTIF(M84:M86,"4")</f>
        <v>0</v>
      </c>
    </row>
    <row r="88" spans="1:21" ht="18.75" x14ac:dyDescent="0.2">
      <c r="A88" s="216"/>
      <c r="B88" s="64"/>
      <c r="C88" s="207" t="s">
        <v>101</v>
      </c>
      <c r="D88" s="208"/>
      <c r="E88" s="208"/>
      <c r="F88" s="208"/>
      <c r="G88" s="208"/>
      <c r="H88" s="208"/>
      <c r="I88" s="208"/>
      <c r="J88" s="208"/>
      <c r="K88" s="209"/>
      <c r="L88" s="58"/>
      <c r="M88" s="58"/>
      <c r="N88" s="58"/>
      <c r="O88" s="58"/>
    </row>
    <row r="89" spans="1:21" ht="48" customHeight="1" x14ac:dyDescent="0.2">
      <c r="A89" s="216"/>
      <c r="B89" s="54"/>
      <c r="C89" s="35" t="s">
        <v>102</v>
      </c>
      <c r="D89" s="74">
        <v>3</v>
      </c>
      <c r="E89" s="126" t="s">
        <v>298</v>
      </c>
      <c r="F89" s="126" t="s">
        <v>288</v>
      </c>
      <c r="G89" s="115">
        <v>3</v>
      </c>
      <c r="H89" s="126" t="s">
        <v>433</v>
      </c>
      <c r="I89" s="126" t="s">
        <v>288</v>
      </c>
      <c r="J89" s="118">
        <v>4</v>
      </c>
      <c r="K89" s="131" t="s">
        <v>433</v>
      </c>
      <c r="L89" s="131" t="s">
        <v>288</v>
      </c>
      <c r="M89" s="121"/>
      <c r="N89" s="112"/>
      <c r="O89" s="112"/>
      <c r="R89" s="18">
        <f>COUNTIF(D89:D95,"1")</f>
        <v>0</v>
      </c>
      <c r="S89" s="18">
        <f>COUNTIF(G89:G95,"1")</f>
        <v>0</v>
      </c>
      <c r="T89" s="18">
        <f>COUNTIF(J89:J95,"1")</f>
        <v>0</v>
      </c>
      <c r="U89" s="18">
        <f>COUNTIF(M89:M95,"1")</f>
        <v>0</v>
      </c>
    </row>
    <row r="90" spans="1:21" ht="65.25" customHeight="1" x14ac:dyDescent="0.2">
      <c r="A90" s="216"/>
      <c r="B90" s="65"/>
      <c r="C90" s="37" t="s">
        <v>103</v>
      </c>
      <c r="D90" s="74">
        <v>3</v>
      </c>
      <c r="E90" s="126" t="s">
        <v>299</v>
      </c>
      <c r="F90" s="126" t="s">
        <v>289</v>
      </c>
      <c r="G90" s="115">
        <v>3</v>
      </c>
      <c r="H90" s="126" t="s">
        <v>299</v>
      </c>
      <c r="I90" s="126" t="s">
        <v>289</v>
      </c>
      <c r="J90" s="118">
        <v>4</v>
      </c>
      <c r="K90" s="131" t="s">
        <v>299</v>
      </c>
      <c r="L90" s="131" t="s">
        <v>289</v>
      </c>
      <c r="M90" s="121"/>
      <c r="N90" s="112"/>
      <c r="O90" s="112"/>
      <c r="R90" s="18">
        <f>COUNTIF(D89:D95,"2")</f>
        <v>0</v>
      </c>
      <c r="S90" s="18">
        <f>COUNTIF(G89:G95,"2")</f>
        <v>0</v>
      </c>
      <c r="T90" s="18">
        <f>COUNTIF(J89:J95,"2")</f>
        <v>0</v>
      </c>
      <c r="U90" s="18">
        <f>COUNTIF(M89:M95,"2")</f>
        <v>0</v>
      </c>
    </row>
    <row r="91" spans="1:21" ht="30" customHeight="1" x14ac:dyDescent="0.2">
      <c r="A91" s="216"/>
      <c r="B91" s="62"/>
      <c r="C91" s="36" t="s">
        <v>104</v>
      </c>
      <c r="D91" s="74">
        <v>3</v>
      </c>
      <c r="E91" s="126" t="s">
        <v>290</v>
      </c>
      <c r="F91" s="126" t="s">
        <v>291</v>
      </c>
      <c r="G91" s="115">
        <v>3</v>
      </c>
      <c r="H91" s="126" t="s">
        <v>290</v>
      </c>
      <c r="I91" s="126" t="s">
        <v>291</v>
      </c>
      <c r="J91" s="118">
        <v>4</v>
      </c>
      <c r="K91" s="131" t="s">
        <v>290</v>
      </c>
      <c r="L91" s="131" t="s">
        <v>291</v>
      </c>
      <c r="M91" s="121"/>
      <c r="N91" s="112"/>
      <c r="O91" s="112"/>
      <c r="R91" s="18">
        <f>COUNTIF(D89:D95,"3")</f>
        <v>7</v>
      </c>
      <c r="S91" s="18">
        <f>COUNTIF(G89:G95,"3")</f>
        <v>7</v>
      </c>
      <c r="T91" s="18">
        <f>COUNTIF(J89:J95,"3")</f>
        <v>0</v>
      </c>
      <c r="U91" s="18">
        <f>COUNTIF(M89:M95,"3")</f>
        <v>0</v>
      </c>
    </row>
    <row r="92" spans="1:21" ht="45" customHeight="1" x14ac:dyDescent="0.2">
      <c r="A92" s="216"/>
      <c r="B92" s="62"/>
      <c r="C92" s="37" t="s">
        <v>105</v>
      </c>
      <c r="D92" s="74">
        <v>3</v>
      </c>
      <c r="E92" s="126" t="s">
        <v>292</v>
      </c>
      <c r="F92" s="126" t="s">
        <v>293</v>
      </c>
      <c r="G92" s="115">
        <v>3</v>
      </c>
      <c r="H92" s="126" t="s">
        <v>292</v>
      </c>
      <c r="I92" s="126" t="s">
        <v>293</v>
      </c>
      <c r="J92" s="118">
        <v>4</v>
      </c>
      <c r="K92" s="131" t="s">
        <v>292</v>
      </c>
      <c r="L92" s="131" t="s">
        <v>293</v>
      </c>
      <c r="M92" s="121"/>
      <c r="N92" s="112"/>
      <c r="O92" s="112"/>
      <c r="R92" s="18">
        <f>COUNTIF(D89:D95,"4")</f>
        <v>0</v>
      </c>
      <c r="S92" s="18">
        <f>COUNTIF(G89:G95,"4")</f>
        <v>0</v>
      </c>
      <c r="T92" s="18">
        <f>COUNTIF(J89:J95,"4")</f>
        <v>7</v>
      </c>
      <c r="U92" s="18">
        <f>COUNTIF(M89:M95,"4")</f>
        <v>0</v>
      </c>
    </row>
    <row r="93" spans="1:21" ht="52.5" customHeight="1" x14ac:dyDescent="0.2">
      <c r="A93" s="216"/>
      <c r="B93" s="62"/>
      <c r="C93" s="36" t="s">
        <v>106</v>
      </c>
      <c r="D93" s="74">
        <v>3</v>
      </c>
      <c r="E93" s="126" t="s">
        <v>294</v>
      </c>
      <c r="F93" s="126" t="s">
        <v>295</v>
      </c>
      <c r="G93" s="115">
        <v>3</v>
      </c>
      <c r="H93" s="126" t="s">
        <v>294</v>
      </c>
      <c r="I93" s="126" t="s">
        <v>295</v>
      </c>
      <c r="J93" s="118">
        <v>4</v>
      </c>
      <c r="K93" s="131" t="s">
        <v>294</v>
      </c>
      <c r="L93" s="131" t="s">
        <v>295</v>
      </c>
      <c r="M93" s="121"/>
      <c r="N93" s="112"/>
      <c r="O93" s="112"/>
    </row>
    <row r="94" spans="1:21" ht="52.5" customHeight="1" x14ac:dyDescent="0.2">
      <c r="A94" s="216"/>
      <c r="B94" s="65"/>
      <c r="C94" s="37" t="s">
        <v>107</v>
      </c>
      <c r="D94" s="74">
        <v>3</v>
      </c>
      <c r="E94" s="126" t="s">
        <v>351</v>
      </c>
      <c r="F94" s="126" t="s">
        <v>296</v>
      </c>
      <c r="G94" s="115">
        <v>3</v>
      </c>
      <c r="H94" s="126" t="s">
        <v>351</v>
      </c>
      <c r="I94" s="126" t="s">
        <v>296</v>
      </c>
      <c r="J94" s="118">
        <v>4</v>
      </c>
      <c r="K94" s="131" t="s">
        <v>351</v>
      </c>
      <c r="L94" s="131" t="s">
        <v>296</v>
      </c>
      <c r="M94" s="121"/>
      <c r="N94" s="112"/>
      <c r="O94" s="112"/>
    </row>
    <row r="95" spans="1:21" ht="52.5" customHeight="1" x14ac:dyDescent="0.2">
      <c r="A95" s="216"/>
      <c r="B95" s="62"/>
      <c r="C95" s="36" t="s">
        <v>108</v>
      </c>
      <c r="D95" s="74">
        <v>3</v>
      </c>
      <c r="E95" s="126" t="s">
        <v>300</v>
      </c>
      <c r="F95" s="126" t="s">
        <v>297</v>
      </c>
      <c r="G95" s="115">
        <v>3</v>
      </c>
      <c r="H95" s="126" t="s">
        <v>300</v>
      </c>
      <c r="I95" s="126" t="s">
        <v>297</v>
      </c>
      <c r="J95" s="118">
        <v>4</v>
      </c>
      <c r="K95" s="131" t="s">
        <v>300</v>
      </c>
      <c r="L95" s="131" t="s">
        <v>297</v>
      </c>
      <c r="M95" s="121"/>
      <c r="N95" s="112"/>
      <c r="O95" s="112"/>
    </row>
    <row r="96" spans="1:21" ht="5.25" customHeight="1" x14ac:dyDescent="0.25">
      <c r="B96" s="201"/>
      <c r="C96" s="202"/>
      <c r="D96" s="55"/>
      <c r="E96" s="56"/>
      <c r="F96" s="56"/>
      <c r="G96" s="55"/>
      <c r="H96" s="56"/>
      <c r="I96" s="56"/>
      <c r="J96" s="55"/>
      <c r="K96" s="61"/>
      <c r="M96" s="55"/>
      <c r="N96" s="61"/>
    </row>
    <row r="97" spans="1:21" ht="18.75" x14ac:dyDescent="0.2">
      <c r="A97" s="216"/>
      <c r="B97" s="51"/>
      <c r="C97" s="194" t="s">
        <v>25</v>
      </c>
      <c r="D97" s="195"/>
      <c r="E97" s="195"/>
      <c r="F97" s="195"/>
      <c r="G97" s="195"/>
      <c r="H97" s="195"/>
      <c r="I97" s="195"/>
      <c r="J97" s="195"/>
      <c r="K97" s="195"/>
      <c r="L97" s="195"/>
      <c r="M97" s="95"/>
      <c r="N97" s="95"/>
      <c r="O97" s="102"/>
    </row>
    <row r="98" spans="1:21" ht="28.5" x14ac:dyDescent="0.2">
      <c r="A98" s="216"/>
      <c r="B98" s="59"/>
      <c r="C98" s="35" t="s">
        <v>109</v>
      </c>
      <c r="D98" s="74"/>
      <c r="E98" s="96" t="s">
        <v>321</v>
      </c>
      <c r="F98" s="96" t="s">
        <v>321</v>
      </c>
      <c r="G98" s="75"/>
      <c r="H98" s="96" t="s">
        <v>321</v>
      </c>
      <c r="I98" s="96" t="s">
        <v>321</v>
      </c>
      <c r="J98" s="76"/>
      <c r="K98" s="132" t="s">
        <v>321</v>
      </c>
      <c r="L98" s="132" t="s">
        <v>321</v>
      </c>
      <c r="M98" s="98"/>
      <c r="N98" s="141"/>
      <c r="O98" s="141"/>
      <c r="R98" s="18">
        <f>COUNTIF(D98:D99,"1")</f>
        <v>0</v>
      </c>
      <c r="S98" s="18">
        <f>COUNTIF(G98:G99,"1")</f>
        <v>0</v>
      </c>
      <c r="T98" s="18">
        <f>COUNTIF(J98:J99,"1")</f>
        <v>0</v>
      </c>
      <c r="U98" s="18">
        <f>COUNTIF(M98:M99,"1")</f>
        <v>0</v>
      </c>
    </row>
    <row r="99" spans="1:21" ht="96" x14ac:dyDescent="0.2">
      <c r="A99" s="216"/>
      <c r="B99" s="66"/>
      <c r="C99" s="128" t="s">
        <v>110</v>
      </c>
      <c r="D99" s="74">
        <v>3</v>
      </c>
      <c r="E99" s="97" t="s">
        <v>301</v>
      </c>
      <c r="F99" s="96"/>
      <c r="G99" s="75">
        <v>4</v>
      </c>
      <c r="H99" s="143" t="s">
        <v>434</v>
      </c>
      <c r="I99" s="144" t="s">
        <v>435</v>
      </c>
      <c r="J99" s="76">
        <v>4</v>
      </c>
      <c r="K99" s="133" t="s">
        <v>434</v>
      </c>
      <c r="L99" s="134" t="s">
        <v>435</v>
      </c>
      <c r="M99" s="98">
        <v>4</v>
      </c>
      <c r="N99" s="142"/>
      <c r="O99" s="142"/>
      <c r="R99" s="18">
        <f>COUNTIF(D98:D99,"2")</f>
        <v>0</v>
      </c>
      <c r="S99" s="18">
        <f>COUNTIF(G98:G99,"2")</f>
        <v>0</v>
      </c>
      <c r="T99" s="18">
        <f>COUNTIF(J98:J99,"2")</f>
        <v>0</v>
      </c>
      <c r="U99" s="18">
        <f>COUNTIF(M98:M99,"2")</f>
        <v>0</v>
      </c>
    </row>
    <row r="100" spans="1:21" ht="8.25" customHeight="1" x14ac:dyDescent="0.25">
      <c r="B100" s="201"/>
      <c r="C100" s="202"/>
      <c r="D100" s="55"/>
      <c r="E100" s="56"/>
      <c r="F100" s="56"/>
      <c r="G100" s="55"/>
      <c r="H100" s="56"/>
      <c r="I100" s="56"/>
      <c r="J100" s="55"/>
      <c r="K100" s="61"/>
      <c r="M100" s="55"/>
      <c r="N100" s="61"/>
      <c r="R100" s="18">
        <f>COUNTIF(D98:D99,"3")</f>
        <v>1</v>
      </c>
      <c r="S100" s="18">
        <f>COUNTIF(G98:G99,"3")</f>
        <v>0</v>
      </c>
      <c r="T100" s="18">
        <f>COUNTIF(J98:J99,"3")</f>
        <v>0</v>
      </c>
      <c r="U100" s="18">
        <f>COUNTIF(M98:M99,"3")</f>
        <v>0</v>
      </c>
    </row>
    <row r="101" spans="1:21" ht="18.75" x14ac:dyDescent="0.2">
      <c r="A101" s="216"/>
      <c r="B101" s="62"/>
      <c r="C101" s="195" t="s">
        <v>111</v>
      </c>
      <c r="D101" s="195"/>
      <c r="E101" s="195"/>
      <c r="F101" s="195"/>
      <c r="G101" s="195"/>
      <c r="H101" s="195"/>
      <c r="I101" s="195"/>
      <c r="J101" s="195"/>
      <c r="K101" s="200"/>
      <c r="L101" s="58"/>
      <c r="M101" s="58"/>
      <c r="N101" s="58"/>
      <c r="O101" s="58"/>
      <c r="R101" s="18">
        <f>COUNTIF(D98:D99,"4")</f>
        <v>0</v>
      </c>
      <c r="S101" s="18">
        <f>COUNTIF(G98:G99,"4")</f>
        <v>1</v>
      </c>
      <c r="T101" s="18">
        <f>COUNTIF(J98:J99,"4")</f>
        <v>1</v>
      </c>
      <c r="U101" s="18">
        <f>COUNTIF(M98:M99,"4")</f>
        <v>1</v>
      </c>
    </row>
    <row r="102" spans="1:21" ht="47.25" customHeight="1" x14ac:dyDescent="0.2">
      <c r="A102" s="216"/>
      <c r="B102" s="54"/>
      <c r="C102" s="43" t="s">
        <v>112</v>
      </c>
      <c r="D102" s="74">
        <v>4</v>
      </c>
      <c r="E102" s="126" t="s">
        <v>302</v>
      </c>
      <c r="F102" s="126" t="s">
        <v>303</v>
      </c>
      <c r="G102" s="115">
        <v>4</v>
      </c>
      <c r="H102" s="126" t="s">
        <v>302</v>
      </c>
      <c r="I102" s="126" t="s">
        <v>303</v>
      </c>
      <c r="J102" s="118">
        <v>4</v>
      </c>
      <c r="K102" s="131" t="s">
        <v>302</v>
      </c>
      <c r="L102" s="131" t="s">
        <v>303</v>
      </c>
      <c r="M102" s="145">
        <v>4</v>
      </c>
      <c r="N102" s="112"/>
      <c r="O102" s="112"/>
      <c r="R102" s="18">
        <f>COUNTIF(D102:D111,"1")</f>
        <v>0</v>
      </c>
      <c r="S102" s="18">
        <f>COUNTIF(G102:G111,"1")</f>
        <v>0</v>
      </c>
      <c r="T102" s="18">
        <f>COUNTIF(J102:J111,"1")</f>
        <v>0</v>
      </c>
      <c r="U102" s="18">
        <f>COUNTIF(M102:M111,"1")</f>
        <v>0</v>
      </c>
    </row>
    <row r="103" spans="1:21" ht="81" customHeight="1" x14ac:dyDescent="0.2">
      <c r="A103" s="216"/>
      <c r="B103" s="62"/>
      <c r="C103" s="36" t="s">
        <v>113</v>
      </c>
      <c r="D103" s="74">
        <v>4</v>
      </c>
      <c r="E103" s="126" t="s">
        <v>304</v>
      </c>
      <c r="F103" s="126" t="s">
        <v>305</v>
      </c>
      <c r="G103" s="115">
        <v>4</v>
      </c>
      <c r="H103" s="126" t="s">
        <v>304</v>
      </c>
      <c r="I103" s="126" t="s">
        <v>305</v>
      </c>
      <c r="J103" s="118">
        <v>4</v>
      </c>
      <c r="K103" s="131" t="s">
        <v>304</v>
      </c>
      <c r="L103" s="131" t="s">
        <v>305</v>
      </c>
      <c r="M103" s="145">
        <v>4</v>
      </c>
      <c r="N103" s="112"/>
      <c r="O103" s="112"/>
      <c r="R103" s="18">
        <f>COUNTIF(D102:D111,"2")</f>
        <v>0</v>
      </c>
      <c r="S103" s="18">
        <f>COUNTIF(G102:G111,"2")</f>
        <v>0</v>
      </c>
      <c r="T103" s="18">
        <f>COUNTIF(J102:J111,"2")</f>
        <v>0</v>
      </c>
      <c r="U103" s="18">
        <f>COUNTIF(M102:M111,"2")</f>
        <v>0</v>
      </c>
    </row>
    <row r="104" spans="1:21" ht="68.25" customHeight="1" x14ac:dyDescent="0.2">
      <c r="A104" s="216"/>
      <c r="B104" s="62"/>
      <c r="C104" s="36" t="s">
        <v>114</v>
      </c>
      <c r="D104" s="74">
        <v>3</v>
      </c>
      <c r="E104" s="126" t="s">
        <v>306</v>
      </c>
      <c r="F104" s="126" t="s">
        <v>307</v>
      </c>
      <c r="G104" s="115">
        <v>4</v>
      </c>
      <c r="H104" s="126" t="s">
        <v>306</v>
      </c>
      <c r="I104" s="126" t="s">
        <v>307</v>
      </c>
      <c r="J104" s="118">
        <v>4</v>
      </c>
      <c r="K104" s="131" t="s">
        <v>306</v>
      </c>
      <c r="L104" s="131" t="s">
        <v>307</v>
      </c>
      <c r="M104" s="145">
        <v>4</v>
      </c>
      <c r="N104" s="112"/>
      <c r="O104" s="112"/>
      <c r="R104" s="18">
        <f>COUNTIF(D102:D111,"3")</f>
        <v>4</v>
      </c>
      <c r="S104" s="18">
        <f>COUNTIF(G102:G111,"3")</f>
        <v>0</v>
      </c>
      <c r="T104" s="18">
        <f>COUNTIF(J102:J111,"3")</f>
        <v>0</v>
      </c>
      <c r="U104" s="18">
        <f>COUNTIF(M102:M111,"3")</f>
        <v>0</v>
      </c>
    </row>
    <row r="105" spans="1:21" ht="40.5" customHeight="1" x14ac:dyDescent="0.2">
      <c r="A105" s="216"/>
      <c r="B105" s="62"/>
      <c r="C105" s="36" t="s">
        <v>115</v>
      </c>
      <c r="D105" s="74">
        <v>3</v>
      </c>
      <c r="E105" s="126" t="s">
        <v>308</v>
      </c>
      <c r="F105" s="126" t="s">
        <v>309</v>
      </c>
      <c r="G105" s="115">
        <v>4</v>
      </c>
      <c r="H105" s="126" t="s">
        <v>308</v>
      </c>
      <c r="I105" s="126" t="s">
        <v>309</v>
      </c>
      <c r="J105" s="118">
        <v>4</v>
      </c>
      <c r="K105" s="131" t="s">
        <v>308</v>
      </c>
      <c r="L105" s="131" t="s">
        <v>309</v>
      </c>
      <c r="M105" s="145">
        <v>4</v>
      </c>
      <c r="N105" s="112"/>
      <c r="O105" s="112"/>
      <c r="R105" s="18">
        <f>COUNTIF(D102:D111,"4")</f>
        <v>5</v>
      </c>
      <c r="S105" s="18">
        <f>COUNTIF(G102:G111,"4")</f>
        <v>10</v>
      </c>
      <c r="T105" s="18">
        <f>COUNTIF(J102:J111,"4")</f>
        <v>10</v>
      </c>
      <c r="U105" s="18">
        <f>COUNTIF(M102:M111,"4")</f>
        <v>10</v>
      </c>
    </row>
    <row r="106" spans="1:21" ht="53.25" customHeight="1" x14ac:dyDescent="0.2">
      <c r="A106" s="216"/>
      <c r="B106" s="62"/>
      <c r="C106" s="36" t="s">
        <v>116</v>
      </c>
      <c r="D106" s="74">
        <v>4</v>
      </c>
      <c r="E106" s="126" t="s">
        <v>310</v>
      </c>
      <c r="F106" s="126" t="s">
        <v>311</v>
      </c>
      <c r="G106" s="115">
        <v>4</v>
      </c>
      <c r="H106" s="126" t="s">
        <v>310</v>
      </c>
      <c r="I106" s="126" t="s">
        <v>311</v>
      </c>
      <c r="J106" s="118">
        <v>4</v>
      </c>
      <c r="K106" s="131" t="s">
        <v>310</v>
      </c>
      <c r="L106" s="131" t="s">
        <v>311</v>
      </c>
      <c r="M106" s="145">
        <v>4</v>
      </c>
      <c r="N106" s="112"/>
      <c r="O106" s="112"/>
    </row>
    <row r="107" spans="1:21" ht="45" customHeight="1" x14ac:dyDescent="0.2">
      <c r="A107" s="216"/>
      <c r="B107" s="62"/>
      <c r="C107" s="36" t="s">
        <v>117</v>
      </c>
      <c r="D107" s="74">
        <v>4</v>
      </c>
      <c r="E107" s="126" t="s">
        <v>312</v>
      </c>
      <c r="F107" s="126" t="s">
        <v>313</v>
      </c>
      <c r="G107" s="115">
        <v>4</v>
      </c>
      <c r="H107" s="126" t="s">
        <v>312</v>
      </c>
      <c r="I107" s="126" t="s">
        <v>313</v>
      </c>
      <c r="J107" s="118">
        <v>4</v>
      </c>
      <c r="K107" s="131" t="s">
        <v>312</v>
      </c>
      <c r="L107" s="131" t="s">
        <v>313</v>
      </c>
      <c r="M107" s="145">
        <v>4</v>
      </c>
      <c r="N107" s="112"/>
      <c r="O107" s="112"/>
    </row>
    <row r="108" spans="1:21" ht="44.25" customHeight="1" x14ac:dyDescent="0.2">
      <c r="A108" s="216"/>
      <c r="B108" s="62"/>
      <c r="C108" s="36" t="s">
        <v>118</v>
      </c>
      <c r="D108" s="74">
        <v>3</v>
      </c>
      <c r="E108" s="126" t="s">
        <v>316</v>
      </c>
      <c r="F108" s="126" t="s">
        <v>314</v>
      </c>
      <c r="G108" s="115">
        <v>4</v>
      </c>
      <c r="H108" s="126" t="s">
        <v>316</v>
      </c>
      <c r="I108" s="126" t="s">
        <v>314</v>
      </c>
      <c r="J108" s="118">
        <v>4</v>
      </c>
      <c r="K108" s="131" t="s">
        <v>316</v>
      </c>
      <c r="L108" s="131" t="s">
        <v>314</v>
      </c>
      <c r="M108" s="145">
        <v>4</v>
      </c>
      <c r="N108" s="112"/>
      <c r="O108" s="112"/>
    </row>
    <row r="109" spans="1:21" ht="42.75" customHeight="1" x14ac:dyDescent="0.2">
      <c r="A109" s="216"/>
      <c r="B109" s="62"/>
      <c r="C109" s="36" t="s">
        <v>119</v>
      </c>
      <c r="D109" s="74">
        <v>3</v>
      </c>
      <c r="E109" s="126" t="s">
        <v>317</v>
      </c>
      <c r="F109" s="126" t="s">
        <v>318</v>
      </c>
      <c r="G109" s="115">
        <v>4</v>
      </c>
      <c r="H109" s="126" t="s">
        <v>317</v>
      </c>
      <c r="I109" s="126" t="s">
        <v>318</v>
      </c>
      <c r="J109" s="118">
        <v>4</v>
      </c>
      <c r="K109" s="131" t="s">
        <v>317</v>
      </c>
      <c r="L109" s="131" t="s">
        <v>318</v>
      </c>
      <c r="M109" s="145">
        <v>4</v>
      </c>
      <c r="N109" s="112"/>
      <c r="O109" s="112"/>
    </row>
    <row r="110" spans="1:21" ht="30" customHeight="1" x14ac:dyDescent="0.2">
      <c r="A110" s="216"/>
      <c r="B110" s="62"/>
      <c r="C110" s="36" t="s">
        <v>120</v>
      </c>
      <c r="D110" s="74"/>
      <c r="E110" s="126"/>
      <c r="F110" s="126"/>
      <c r="G110" s="115">
        <v>4</v>
      </c>
      <c r="H110" s="126" t="s">
        <v>436</v>
      </c>
      <c r="I110" s="126" t="s">
        <v>437</v>
      </c>
      <c r="J110" s="118">
        <v>4</v>
      </c>
      <c r="K110" s="131" t="s">
        <v>436</v>
      </c>
      <c r="L110" s="131" t="s">
        <v>437</v>
      </c>
      <c r="M110" s="145">
        <v>4</v>
      </c>
      <c r="N110" s="112"/>
      <c r="O110" s="112"/>
    </row>
    <row r="111" spans="1:21" ht="47.25" customHeight="1" x14ac:dyDescent="0.2">
      <c r="A111" s="216"/>
      <c r="B111" s="62"/>
      <c r="C111" s="36" t="s">
        <v>121</v>
      </c>
      <c r="D111" s="74">
        <v>4</v>
      </c>
      <c r="E111" s="126" t="s">
        <v>319</v>
      </c>
      <c r="F111" s="126" t="s">
        <v>315</v>
      </c>
      <c r="G111" s="115">
        <v>4</v>
      </c>
      <c r="H111" s="126" t="s">
        <v>319</v>
      </c>
      <c r="I111" s="126" t="s">
        <v>315</v>
      </c>
      <c r="J111" s="118">
        <v>4</v>
      </c>
      <c r="K111" s="131" t="s">
        <v>319</v>
      </c>
      <c r="L111" s="131" t="s">
        <v>315</v>
      </c>
      <c r="M111" s="145">
        <v>4</v>
      </c>
      <c r="N111" s="112"/>
      <c r="O111" s="112"/>
    </row>
    <row r="112" spans="1:21" ht="5.25" customHeight="1" x14ac:dyDescent="0.25">
      <c r="B112" s="205"/>
      <c r="C112" s="206"/>
      <c r="D112" s="67"/>
      <c r="E112" s="68"/>
      <c r="F112" s="68"/>
      <c r="G112" s="67"/>
      <c r="H112" s="68"/>
      <c r="I112" s="68"/>
      <c r="J112" s="67"/>
      <c r="K112" s="69"/>
      <c r="M112" s="67"/>
      <c r="N112" s="69"/>
    </row>
    <row r="113" spans="1:21" ht="18.75" x14ac:dyDescent="0.2">
      <c r="A113" s="216"/>
      <c r="B113" s="62"/>
      <c r="C113" s="195" t="s">
        <v>0</v>
      </c>
      <c r="D113" s="195"/>
      <c r="E113" s="195"/>
      <c r="F113" s="195"/>
      <c r="G113" s="195"/>
      <c r="H113" s="195"/>
      <c r="I113" s="195"/>
      <c r="J113" s="195"/>
      <c r="K113" s="200"/>
      <c r="L113" s="58"/>
      <c r="M113" s="58"/>
      <c r="N113" s="58"/>
      <c r="O113" s="58"/>
    </row>
    <row r="114" spans="1:21" ht="30" customHeight="1" x14ac:dyDescent="0.2">
      <c r="A114" s="216"/>
      <c r="B114" s="65"/>
      <c r="C114" s="37" t="s">
        <v>1</v>
      </c>
      <c r="D114" s="74"/>
      <c r="E114" s="108" t="s">
        <v>321</v>
      </c>
      <c r="F114" s="108" t="s">
        <v>321</v>
      </c>
      <c r="G114" s="115"/>
      <c r="H114" s="108" t="s">
        <v>321</v>
      </c>
      <c r="I114" s="108" t="s">
        <v>321</v>
      </c>
      <c r="J114" s="118"/>
      <c r="K114" s="130" t="s">
        <v>321</v>
      </c>
      <c r="L114" s="130" t="s">
        <v>321</v>
      </c>
      <c r="M114" s="121"/>
      <c r="N114" s="112"/>
      <c r="O114" s="112"/>
      <c r="R114" s="18">
        <f>COUNTIF(D114:D117,"1")</f>
        <v>0</v>
      </c>
      <c r="S114" s="18">
        <f>COUNTIF(G114:G117,"1")</f>
        <v>0</v>
      </c>
      <c r="T114" s="18">
        <f>COUNTIF(J114:J117,"1")</f>
        <v>0</v>
      </c>
      <c r="U114" s="18">
        <f>COUNTIF(M114:M117,"1")</f>
        <v>0</v>
      </c>
    </row>
    <row r="115" spans="1:21" ht="30" customHeight="1" x14ac:dyDescent="0.2">
      <c r="A115" s="216"/>
      <c r="B115" s="62"/>
      <c r="C115" s="36" t="s">
        <v>2</v>
      </c>
      <c r="D115" s="74">
        <v>4</v>
      </c>
      <c r="E115" s="113" t="s">
        <v>345</v>
      </c>
      <c r="F115" s="108" t="s">
        <v>320</v>
      </c>
      <c r="G115" s="115">
        <v>4</v>
      </c>
      <c r="H115" s="113" t="s">
        <v>345</v>
      </c>
      <c r="I115" s="108" t="s">
        <v>320</v>
      </c>
      <c r="J115" s="118">
        <v>4</v>
      </c>
      <c r="K115" s="131" t="s">
        <v>345</v>
      </c>
      <c r="L115" s="130" t="s">
        <v>320</v>
      </c>
      <c r="M115" s="121"/>
      <c r="N115" s="112"/>
      <c r="O115" s="111"/>
      <c r="R115" s="18">
        <f>COUNTIF(D114:D117,"2")</f>
        <v>0</v>
      </c>
      <c r="S115" s="18">
        <f>COUNTIF(G114:G117,"2")</f>
        <v>0</v>
      </c>
      <c r="T115" s="18">
        <f>COUNTIF(J114:J117,"2")</f>
        <v>0</v>
      </c>
      <c r="U115" s="18">
        <f>COUNTIF(M114:M117,"2")</f>
        <v>0</v>
      </c>
    </row>
    <row r="116" spans="1:21" ht="30" customHeight="1" x14ac:dyDescent="0.2">
      <c r="A116" s="216"/>
      <c r="B116" s="62"/>
      <c r="C116" s="36" t="s">
        <v>3</v>
      </c>
      <c r="D116" s="74">
        <v>4</v>
      </c>
      <c r="E116" s="113" t="s">
        <v>347</v>
      </c>
      <c r="F116" s="108" t="s">
        <v>346</v>
      </c>
      <c r="G116" s="115">
        <v>4</v>
      </c>
      <c r="H116" s="113" t="s">
        <v>347</v>
      </c>
      <c r="I116" s="108" t="s">
        <v>346</v>
      </c>
      <c r="J116" s="118">
        <v>4</v>
      </c>
      <c r="K116" s="131" t="s">
        <v>347</v>
      </c>
      <c r="L116" s="130" t="s">
        <v>346</v>
      </c>
      <c r="M116" s="121"/>
      <c r="N116" s="112"/>
      <c r="O116" s="111"/>
      <c r="R116" s="18">
        <f>COUNTIF(D114:D117,"3")</f>
        <v>0</v>
      </c>
      <c r="S116" s="18">
        <f>COUNTIF(G114:G117,"3")</f>
        <v>0</v>
      </c>
      <c r="T116" s="18">
        <f>COUNTIF(J114:J117,"3")</f>
        <v>0</v>
      </c>
      <c r="U116" s="18">
        <f>COUNTIF(M114:M117,"3")</f>
        <v>0</v>
      </c>
    </row>
    <row r="117" spans="1:21" ht="30" customHeight="1" x14ac:dyDescent="0.2">
      <c r="A117" s="216"/>
      <c r="B117" s="62"/>
      <c r="C117" s="36" t="s">
        <v>4</v>
      </c>
      <c r="D117" s="74"/>
      <c r="E117" s="108" t="s">
        <v>321</v>
      </c>
      <c r="F117" s="108" t="s">
        <v>344</v>
      </c>
      <c r="G117" s="115"/>
      <c r="H117" s="108" t="s">
        <v>321</v>
      </c>
      <c r="I117" s="108" t="s">
        <v>321</v>
      </c>
      <c r="J117" s="118"/>
      <c r="K117" s="130" t="s">
        <v>321</v>
      </c>
      <c r="L117" s="130" t="s">
        <v>321</v>
      </c>
      <c r="M117" s="121"/>
      <c r="N117" s="111"/>
      <c r="O117" s="111"/>
      <c r="R117" s="18">
        <f>COUNTIF(D114:D117,"4")</f>
        <v>2</v>
      </c>
      <c r="S117" s="18">
        <f>COUNTIF(G114:G117,"4")</f>
        <v>2</v>
      </c>
      <c r="T117" s="18">
        <f>COUNTIF(J114:J117,"4")</f>
        <v>2</v>
      </c>
      <c r="U117" s="18">
        <f>COUNTIF(M114:M117,"4")</f>
        <v>0</v>
      </c>
    </row>
    <row r="118" spans="1:21" ht="7.5" customHeight="1" x14ac:dyDescent="0.25">
      <c r="B118" s="201"/>
      <c r="C118" s="202"/>
      <c r="D118" s="67"/>
      <c r="E118" s="68"/>
      <c r="F118" s="68"/>
      <c r="G118" s="67"/>
      <c r="H118" s="68"/>
      <c r="I118" s="68"/>
      <c r="J118" s="55"/>
      <c r="K118" s="61"/>
      <c r="M118" s="55"/>
      <c r="N118" s="61"/>
    </row>
    <row r="119" spans="1:21" ht="15.75" customHeight="1" x14ac:dyDescent="0.2">
      <c r="B119" s="165" t="s">
        <v>24</v>
      </c>
      <c r="C119" s="166"/>
      <c r="D119" s="196" t="s">
        <v>460</v>
      </c>
      <c r="E119" s="197"/>
      <c r="F119" s="198"/>
      <c r="G119" s="179">
        <v>2024</v>
      </c>
      <c r="H119" s="180"/>
      <c r="I119" s="181"/>
      <c r="J119" s="182">
        <v>2025</v>
      </c>
      <c r="K119" s="183"/>
      <c r="L119" s="184"/>
      <c r="M119" s="152"/>
      <c r="N119" s="153"/>
      <c r="O119" s="154"/>
    </row>
    <row r="120" spans="1:21" ht="15.75" customHeight="1" x14ac:dyDescent="0.2">
      <c r="B120" s="167"/>
      <c r="C120" s="168"/>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16"/>
      <c r="B121" s="64"/>
      <c r="C121" s="195" t="s">
        <v>5</v>
      </c>
      <c r="D121" s="195"/>
      <c r="E121" s="195"/>
      <c r="F121" s="195"/>
      <c r="G121" s="195"/>
      <c r="H121" s="195"/>
      <c r="I121" s="195"/>
      <c r="J121" s="195"/>
      <c r="K121" s="200"/>
      <c r="L121" s="58"/>
      <c r="M121" s="58"/>
      <c r="N121" s="58"/>
      <c r="O121" s="58"/>
    </row>
    <row r="122" spans="1:21" ht="39" customHeight="1" x14ac:dyDescent="0.2">
      <c r="A122" s="216"/>
      <c r="B122" s="66"/>
      <c r="C122" s="71" t="s">
        <v>6</v>
      </c>
      <c r="D122" s="74">
        <v>3</v>
      </c>
      <c r="E122" s="109" t="s">
        <v>324</v>
      </c>
      <c r="F122" s="109" t="s">
        <v>325</v>
      </c>
      <c r="G122" s="115">
        <v>4</v>
      </c>
      <c r="H122" s="109" t="s">
        <v>412</v>
      </c>
      <c r="I122" s="109" t="s">
        <v>413</v>
      </c>
      <c r="J122" s="118">
        <v>4</v>
      </c>
      <c r="K122" s="130" t="s">
        <v>412</v>
      </c>
      <c r="L122" s="130" t="s">
        <v>413</v>
      </c>
      <c r="M122" s="121"/>
      <c r="N122" s="111"/>
      <c r="O122" s="111"/>
      <c r="R122" s="18">
        <f>COUNTIF(D122:D125,"1")</f>
        <v>0</v>
      </c>
      <c r="S122" s="18">
        <f>COUNTIF(G122:G125,"1")</f>
        <v>0</v>
      </c>
      <c r="T122" s="18">
        <f>COUNTIF(J122:J125,"1")</f>
        <v>0</v>
      </c>
      <c r="U122" s="18">
        <f>COUNTIF(M122:M125,"1")</f>
        <v>0</v>
      </c>
    </row>
    <row r="123" spans="1:21" ht="30" customHeight="1" x14ac:dyDescent="0.2">
      <c r="A123" s="216"/>
      <c r="B123" s="65"/>
      <c r="C123" s="37" t="s">
        <v>7</v>
      </c>
      <c r="D123" s="74"/>
      <c r="E123" s="110" t="s">
        <v>321</v>
      </c>
      <c r="F123" s="109" t="s">
        <v>321</v>
      </c>
      <c r="G123" s="115"/>
      <c r="H123" s="110" t="s">
        <v>321</v>
      </c>
      <c r="I123" s="109" t="s">
        <v>321</v>
      </c>
      <c r="J123" s="118"/>
      <c r="K123" s="131" t="s">
        <v>321</v>
      </c>
      <c r="L123" s="130" t="s">
        <v>321</v>
      </c>
      <c r="M123" s="121"/>
      <c r="N123" s="112"/>
      <c r="O123" s="112"/>
      <c r="R123" s="18">
        <f>COUNTIF(D122:D125,"2")</f>
        <v>0</v>
      </c>
      <c r="S123" s="18">
        <f>COUNTIF(G122:G125,"2")</f>
        <v>0</v>
      </c>
      <c r="T123" s="18">
        <f>COUNTIF(J122:J125,"2")</f>
        <v>0</v>
      </c>
      <c r="U123" s="18">
        <f>COUNTIF(M122:M125,"2")</f>
        <v>0</v>
      </c>
    </row>
    <row r="124" spans="1:21" ht="47.25" customHeight="1" x14ac:dyDescent="0.2">
      <c r="A124" s="216"/>
      <c r="B124" s="62"/>
      <c r="C124" s="37" t="s">
        <v>8</v>
      </c>
      <c r="D124" s="74">
        <v>3</v>
      </c>
      <c r="E124" s="110" t="s">
        <v>322</v>
      </c>
      <c r="F124" s="110" t="s">
        <v>323</v>
      </c>
      <c r="G124" s="115">
        <v>3</v>
      </c>
      <c r="H124" s="110" t="s">
        <v>414</v>
      </c>
      <c r="I124" s="109" t="s">
        <v>415</v>
      </c>
      <c r="J124" s="118">
        <v>4</v>
      </c>
      <c r="K124" s="131" t="s">
        <v>414</v>
      </c>
      <c r="L124" s="130" t="s">
        <v>415</v>
      </c>
      <c r="M124" s="121"/>
      <c r="N124" s="112"/>
      <c r="O124" s="112"/>
      <c r="R124" s="18">
        <f>COUNTIF(D122:D125,"3")</f>
        <v>3</v>
      </c>
      <c r="S124" s="18">
        <f>COUNTIF(G122:G125,"3")</f>
        <v>2</v>
      </c>
      <c r="T124" s="18">
        <f>COUNTIF(J122:J125,"3")</f>
        <v>0</v>
      </c>
      <c r="U124" s="18">
        <f>COUNTIF(M122:M125,"3")</f>
        <v>0</v>
      </c>
    </row>
    <row r="125" spans="1:21" ht="34.5" customHeight="1" x14ac:dyDescent="0.2">
      <c r="A125" s="216"/>
      <c r="B125" s="62"/>
      <c r="C125" s="36" t="s">
        <v>9</v>
      </c>
      <c r="D125" s="74">
        <v>3</v>
      </c>
      <c r="E125" s="110" t="s">
        <v>326</v>
      </c>
      <c r="F125" s="109" t="s">
        <v>327</v>
      </c>
      <c r="G125" s="115">
        <v>3</v>
      </c>
      <c r="H125" s="110" t="s">
        <v>416</v>
      </c>
      <c r="I125" s="109" t="s">
        <v>417</v>
      </c>
      <c r="J125" s="118">
        <v>4</v>
      </c>
      <c r="K125" s="131" t="s">
        <v>416</v>
      </c>
      <c r="L125" s="130" t="s">
        <v>417</v>
      </c>
      <c r="M125" s="121"/>
      <c r="N125" s="112"/>
      <c r="O125" s="112"/>
      <c r="R125" s="18">
        <f>COUNTIF(D122:D125,"4")</f>
        <v>0</v>
      </c>
      <c r="S125" s="18">
        <f>COUNTIF(G122:G125,"4")</f>
        <v>1</v>
      </c>
      <c r="T125" s="18">
        <f>COUNTIF(J122:J125,"4")</f>
        <v>3</v>
      </c>
      <c r="U125" s="18">
        <f>COUNTIF(M122:M125,"4")</f>
        <v>0</v>
      </c>
    </row>
    <row r="126" spans="1:21" ht="8.25" customHeight="1" x14ac:dyDescent="0.25">
      <c r="B126" s="201"/>
      <c r="C126" s="202"/>
      <c r="D126" s="55"/>
      <c r="E126" s="56"/>
      <c r="F126" s="56"/>
      <c r="G126" s="55"/>
      <c r="H126" s="56"/>
      <c r="I126" s="56"/>
      <c r="J126" s="55"/>
      <c r="K126" s="61"/>
      <c r="M126" s="55"/>
      <c r="N126" s="61"/>
    </row>
    <row r="127" spans="1:21" ht="18.75" x14ac:dyDescent="0.2">
      <c r="A127" s="216"/>
      <c r="B127" s="62"/>
      <c r="C127" s="195" t="s">
        <v>10</v>
      </c>
      <c r="D127" s="195"/>
      <c r="E127" s="195"/>
      <c r="F127" s="195"/>
      <c r="G127" s="195"/>
      <c r="H127" s="195"/>
      <c r="I127" s="195"/>
      <c r="J127" s="195"/>
      <c r="K127" s="200"/>
      <c r="L127" s="58"/>
      <c r="M127" s="58"/>
      <c r="N127" s="58"/>
      <c r="O127" s="58"/>
    </row>
    <row r="128" spans="1:21" ht="42" customHeight="1" x14ac:dyDescent="0.2">
      <c r="A128" s="216"/>
      <c r="B128" s="54"/>
      <c r="C128" s="43" t="s">
        <v>11</v>
      </c>
      <c r="D128" s="74">
        <v>3</v>
      </c>
      <c r="E128" s="126" t="s">
        <v>328</v>
      </c>
      <c r="F128" s="126" t="s">
        <v>329</v>
      </c>
      <c r="G128" s="115">
        <v>4</v>
      </c>
      <c r="H128" s="109" t="s">
        <v>418</v>
      </c>
      <c r="I128" s="109" t="s">
        <v>419</v>
      </c>
      <c r="J128" s="118">
        <v>4</v>
      </c>
      <c r="K128" s="131" t="s">
        <v>418</v>
      </c>
      <c r="L128" s="131" t="s">
        <v>419</v>
      </c>
      <c r="M128" s="121"/>
      <c r="N128" s="112"/>
      <c r="O128" s="112"/>
      <c r="R128" s="18">
        <f>COUNTIF(D128:D131,"1")</f>
        <v>0</v>
      </c>
      <c r="S128" s="18">
        <f>COUNTIF(G128:G131,"1")</f>
        <v>0</v>
      </c>
      <c r="T128" s="18">
        <f>COUNTIF(J128:J131,"1")</f>
        <v>0</v>
      </c>
      <c r="U128" s="18">
        <f>COUNTIF(M128:M131,"1")</f>
        <v>0</v>
      </c>
    </row>
    <row r="129" spans="1:21" ht="66" customHeight="1" x14ac:dyDescent="0.2">
      <c r="A129" s="216"/>
      <c r="B129" s="62"/>
      <c r="C129" s="36" t="s">
        <v>12</v>
      </c>
      <c r="D129" s="74">
        <v>3</v>
      </c>
      <c r="E129" s="126" t="s">
        <v>332</v>
      </c>
      <c r="F129" s="126" t="s">
        <v>330</v>
      </c>
      <c r="G129" s="115">
        <v>4</v>
      </c>
      <c r="H129" s="110" t="s">
        <v>420</v>
      </c>
      <c r="I129" s="109" t="s">
        <v>421</v>
      </c>
      <c r="J129" s="118">
        <v>4</v>
      </c>
      <c r="K129" s="131" t="s">
        <v>420</v>
      </c>
      <c r="L129" s="131" t="s">
        <v>421</v>
      </c>
      <c r="M129" s="121"/>
      <c r="N129" s="112"/>
      <c r="O129" s="112"/>
      <c r="R129" s="18">
        <f>COUNTIF(D128:D131,"2")</f>
        <v>0</v>
      </c>
      <c r="S129" s="18">
        <f>COUNTIF(G128:G131,"2")</f>
        <v>0</v>
      </c>
      <c r="T129" s="18">
        <f>COUNTIF(J128:J131,"2")</f>
        <v>0</v>
      </c>
      <c r="U129" s="18">
        <f>COUNTIF(M128:M131,"2")</f>
        <v>0</v>
      </c>
    </row>
    <row r="130" spans="1:21" ht="30" customHeight="1" x14ac:dyDescent="0.2">
      <c r="A130" s="216"/>
      <c r="B130" s="62"/>
      <c r="C130" s="36" t="s">
        <v>13</v>
      </c>
      <c r="D130" s="74">
        <v>3</v>
      </c>
      <c r="E130" s="126" t="s">
        <v>331</v>
      </c>
      <c r="F130" s="126"/>
      <c r="G130" s="115"/>
      <c r="H130" s="110" t="s">
        <v>422</v>
      </c>
      <c r="I130" s="109"/>
      <c r="J130" s="118"/>
      <c r="K130" s="131" t="s">
        <v>422</v>
      </c>
      <c r="L130" s="131"/>
      <c r="M130" s="121"/>
      <c r="N130" s="112"/>
      <c r="O130" s="112"/>
      <c r="R130" s="18">
        <f>COUNTIF(D128:D131,"3")</f>
        <v>3</v>
      </c>
      <c r="S130" s="18">
        <f>COUNTIF(G128:G131,"3")</f>
        <v>0</v>
      </c>
      <c r="T130" s="18">
        <f>COUNTIF(J128:J131,"3")</f>
        <v>0</v>
      </c>
      <c r="U130" s="18">
        <f>COUNTIF(M128:M131,"3")</f>
        <v>0</v>
      </c>
    </row>
    <row r="131" spans="1:21" ht="30" customHeight="1" x14ac:dyDescent="0.2">
      <c r="A131" s="216"/>
      <c r="B131" s="62"/>
      <c r="C131" s="36" t="s">
        <v>14</v>
      </c>
      <c r="D131" s="74"/>
      <c r="E131" s="108" t="s">
        <v>344</v>
      </c>
      <c r="F131" s="108" t="s">
        <v>344</v>
      </c>
      <c r="G131" s="115"/>
      <c r="H131" s="110" t="s">
        <v>321</v>
      </c>
      <c r="I131" s="108" t="s">
        <v>344</v>
      </c>
      <c r="J131" s="118"/>
      <c r="K131" s="131" t="s">
        <v>321</v>
      </c>
      <c r="L131" s="131" t="s">
        <v>321</v>
      </c>
      <c r="M131" s="121"/>
      <c r="N131" s="112"/>
      <c r="O131" s="112"/>
      <c r="R131" s="18">
        <f>COUNTIF(D128:D131,"4")</f>
        <v>0</v>
      </c>
      <c r="S131" s="18">
        <f>COUNTIF(G128:G131,"4")</f>
        <v>2</v>
      </c>
      <c r="T131" s="18">
        <f>COUNTIF(J128:J131,"4")</f>
        <v>2</v>
      </c>
      <c r="U131" s="18">
        <f>COUNTIF(M128:M131,"4")</f>
        <v>0</v>
      </c>
    </row>
    <row r="132" spans="1:21" ht="9" customHeight="1" x14ac:dyDescent="0.25">
      <c r="B132" s="201"/>
      <c r="C132" s="202"/>
      <c r="D132" s="55"/>
      <c r="E132" s="56"/>
      <c r="F132" s="56"/>
      <c r="G132" s="55"/>
      <c r="H132" s="56"/>
      <c r="I132" s="56"/>
      <c r="J132" s="55"/>
      <c r="K132" s="61"/>
      <c r="M132" s="55"/>
      <c r="N132" s="61"/>
    </row>
    <row r="133" spans="1:21" ht="18.75" x14ac:dyDescent="0.2">
      <c r="A133" s="216"/>
      <c r="B133" s="62"/>
      <c r="C133" s="195" t="s">
        <v>15</v>
      </c>
      <c r="D133" s="195"/>
      <c r="E133" s="195"/>
      <c r="F133" s="195"/>
      <c r="G133" s="195"/>
      <c r="H133" s="195"/>
      <c r="I133" s="195"/>
      <c r="J133" s="195"/>
      <c r="K133" s="200"/>
      <c r="L133" s="58"/>
      <c r="M133" s="58"/>
      <c r="N133" s="58"/>
      <c r="O133" s="58"/>
    </row>
    <row r="134" spans="1:21" ht="42.75" customHeight="1" x14ac:dyDescent="0.2">
      <c r="A134" s="216"/>
      <c r="B134" s="54"/>
      <c r="C134" s="43" t="s">
        <v>16</v>
      </c>
      <c r="D134" s="74">
        <v>4</v>
      </c>
      <c r="E134" s="126" t="s">
        <v>333</v>
      </c>
      <c r="F134" s="126" t="s">
        <v>334</v>
      </c>
      <c r="G134" s="115">
        <v>3</v>
      </c>
      <c r="H134" s="109" t="s">
        <v>423</v>
      </c>
      <c r="I134" s="109" t="s">
        <v>424</v>
      </c>
      <c r="J134" s="118">
        <v>3</v>
      </c>
      <c r="K134" s="130" t="s">
        <v>423</v>
      </c>
      <c r="L134" s="130" t="s">
        <v>424</v>
      </c>
      <c r="M134" s="121"/>
      <c r="N134" s="111"/>
      <c r="O134" s="111"/>
      <c r="R134" s="18">
        <f>COUNTIF(D134:D136,"1")</f>
        <v>0</v>
      </c>
      <c r="S134" s="18">
        <f>COUNTIF(G134:G136,"1")</f>
        <v>0</v>
      </c>
      <c r="T134" s="18">
        <f>COUNTIF(J134:J136,"1")</f>
        <v>0</v>
      </c>
      <c r="U134" s="18">
        <f>COUNTIF(M134:M136,"1")</f>
        <v>0</v>
      </c>
    </row>
    <row r="135" spans="1:21" ht="45" customHeight="1" x14ac:dyDescent="0.2">
      <c r="A135" s="216"/>
      <c r="B135" s="62"/>
      <c r="C135" s="36" t="s">
        <v>17</v>
      </c>
      <c r="D135" s="74">
        <v>3</v>
      </c>
      <c r="E135" s="126" t="s">
        <v>335</v>
      </c>
      <c r="F135" s="126" t="s">
        <v>336</v>
      </c>
      <c r="G135" s="115">
        <v>3</v>
      </c>
      <c r="H135" s="110" t="s">
        <v>425</v>
      </c>
      <c r="I135" s="109" t="s">
        <v>426</v>
      </c>
      <c r="J135" s="118">
        <v>4</v>
      </c>
      <c r="K135" s="131" t="s">
        <v>425</v>
      </c>
      <c r="L135" s="130" t="s">
        <v>426</v>
      </c>
      <c r="M135" s="121"/>
      <c r="N135" s="112"/>
      <c r="O135" s="111"/>
      <c r="R135" s="18">
        <f>COUNTIF(D134:D136,"2")</f>
        <v>0</v>
      </c>
      <c r="S135" s="18">
        <f>COUNTIF(G134:G136,"2")</f>
        <v>0</v>
      </c>
      <c r="T135" s="18">
        <f>COUNTIF(J134:J136,"2")</f>
        <v>0</v>
      </c>
      <c r="U135" s="18">
        <f>COUNTIF(M134:M136,"2")</f>
        <v>0</v>
      </c>
    </row>
    <row r="136" spans="1:21" ht="54.75" customHeight="1" x14ac:dyDescent="0.2">
      <c r="A136" s="216"/>
      <c r="B136" s="62"/>
      <c r="C136" s="36" t="s">
        <v>18</v>
      </c>
      <c r="D136" s="74">
        <v>3</v>
      </c>
      <c r="E136" s="126" t="s">
        <v>337</v>
      </c>
      <c r="F136" s="126" t="s">
        <v>338</v>
      </c>
      <c r="G136" s="115">
        <v>3</v>
      </c>
      <c r="H136" s="110" t="s">
        <v>427</v>
      </c>
      <c r="I136" s="109" t="s">
        <v>426</v>
      </c>
      <c r="J136" s="118">
        <v>4</v>
      </c>
      <c r="K136" s="131" t="s">
        <v>427</v>
      </c>
      <c r="L136" s="130" t="s">
        <v>426</v>
      </c>
      <c r="M136" s="121"/>
      <c r="N136" s="112"/>
      <c r="O136" s="111"/>
      <c r="R136" s="18">
        <f>COUNTIF(D134:D136,"3")</f>
        <v>2</v>
      </c>
      <c r="S136" s="18">
        <f>COUNTIF(G134:G136,"3")</f>
        <v>3</v>
      </c>
      <c r="T136" s="18">
        <f>COUNTIF(J134:J136,"3")</f>
        <v>1</v>
      </c>
      <c r="U136" s="18">
        <f>COUNTIF(M134:M136,"3")</f>
        <v>0</v>
      </c>
    </row>
    <row r="137" spans="1:21" ht="9" customHeight="1" x14ac:dyDescent="0.25">
      <c r="B137" s="201"/>
      <c r="C137" s="202"/>
      <c r="D137" s="55"/>
      <c r="E137" s="56"/>
      <c r="F137" s="56"/>
      <c r="G137" s="55"/>
      <c r="H137" s="56"/>
      <c r="I137" s="56"/>
      <c r="J137" s="55"/>
      <c r="K137" s="61"/>
      <c r="M137" s="55"/>
      <c r="N137" s="61"/>
      <c r="R137" s="18">
        <f>COUNTIF(D134:D136,"4")</f>
        <v>1</v>
      </c>
      <c r="S137" s="18">
        <f>COUNTIF(G134:G136,"4")</f>
        <v>0</v>
      </c>
      <c r="T137" s="18">
        <f>COUNTIF(J134:J136,"4")</f>
        <v>2</v>
      </c>
    </row>
    <row r="138" spans="1:21" ht="18.75" x14ac:dyDescent="0.2">
      <c r="A138" s="216"/>
      <c r="B138" s="62"/>
      <c r="C138" s="195" t="s">
        <v>19</v>
      </c>
      <c r="D138" s="195"/>
      <c r="E138" s="195"/>
      <c r="F138" s="195"/>
      <c r="G138" s="195"/>
      <c r="H138" s="195"/>
      <c r="I138" s="195"/>
      <c r="J138" s="195"/>
      <c r="K138" s="200"/>
      <c r="L138" s="58"/>
      <c r="M138" s="58"/>
      <c r="N138" s="58"/>
      <c r="O138" s="58"/>
    </row>
    <row r="139" spans="1:21" ht="30" customHeight="1" x14ac:dyDescent="0.2">
      <c r="A139" s="216"/>
      <c r="B139" s="54"/>
      <c r="C139" s="43" t="s">
        <v>20</v>
      </c>
      <c r="D139" s="74">
        <v>3</v>
      </c>
      <c r="E139" s="126" t="s">
        <v>343</v>
      </c>
      <c r="F139" s="126" t="s">
        <v>339</v>
      </c>
      <c r="G139" s="115"/>
      <c r="H139" s="109" t="s">
        <v>428</v>
      </c>
      <c r="I139" s="109"/>
      <c r="J139" s="118"/>
      <c r="K139" s="130" t="s">
        <v>428</v>
      </c>
      <c r="L139" s="130" t="s">
        <v>428</v>
      </c>
      <c r="M139" s="121"/>
      <c r="N139" s="112"/>
      <c r="O139" s="112"/>
      <c r="P139" s="116"/>
      <c r="Q139" s="116"/>
      <c r="R139" s="18">
        <f>COUNTIF(D139:D141,"1")</f>
        <v>0</v>
      </c>
      <c r="S139" s="18">
        <f>COUNTIF(G139:G141,"1")</f>
        <v>0</v>
      </c>
      <c r="T139" s="18">
        <f>COUNTIF(J139:J141,"1")</f>
        <v>0</v>
      </c>
      <c r="U139" s="18">
        <f>COUNTIF(M139:M141,"1")</f>
        <v>0</v>
      </c>
    </row>
    <row r="140" spans="1:21" ht="52.5" customHeight="1" x14ac:dyDescent="0.2">
      <c r="A140" s="216"/>
      <c r="B140" s="62"/>
      <c r="C140" s="36" t="s">
        <v>21</v>
      </c>
      <c r="D140" s="74">
        <v>3</v>
      </c>
      <c r="E140" s="126" t="s">
        <v>340</v>
      </c>
      <c r="F140" s="126" t="s">
        <v>341</v>
      </c>
      <c r="G140" s="115">
        <v>3</v>
      </c>
      <c r="H140" s="110" t="s">
        <v>429</v>
      </c>
      <c r="I140" s="109" t="s">
        <v>430</v>
      </c>
      <c r="J140" s="118">
        <v>4</v>
      </c>
      <c r="K140" s="131" t="s">
        <v>429</v>
      </c>
      <c r="L140" s="130" t="s">
        <v>577</v>
      </c>
      <c r="M140" s="121"/>
      <c r="N140" s="112"/>
      <c r="O140" s="112"/>
      <c r="P140" s="116"/>
      <c r="Q140" s="116"/>
      <c r="R140" s="18">
        <f>COUNTIF(D139:D141,"2")</f>
        <v>0</v>
      </c>
      <c r="S140" s="18">
        <f>COUNTIF(G139:G141,"2")</f>
        <v>0</v>
      </c>
      <c r="T140" s="18">
        <f>COUNTIF(J139:J141,"2")</f>
        <v>0</v>
      </c>
      <c r="U140" s="18">
        <f>COUNTIF(M139:M141,"2")</f>
        <v>0</v>
      </c>
    </row>
    <row r="141" spans="1:21" ht="83.25" customHeight="1" x14ac:dyDescent="0.2">
      <c r="A141" s="216"/>
      <c r="B141" s="62"/>
      <c r="C141" s="36" t="s">
        <v>22</v>
      </c>
      <c r="D141" s="74">
        <v>3</v>
      </c>
      <c r="E141" s="126" t="s">
        <v>342</v>
      </c>
      <c r="F141" s="126" t="s">
        <v>224</v>
      </c>
      <c r="G141" s="115">
        <v>4</v>
      </c>
      <c r="H141" s="110" t="s">
        <v>431</v>
      </c>
      <c r="I141" s="109" t="s">
        <v>432</v>
      </c>
      <c r="J141" s="118">
        <v>4</v>
      </c>
      <c r="K141" s="131" t="s">
        <v>342</v>
      </c>
      <c r="L141" s="130" t="s">
        <v>576</v>
      </c>
      <c r="M141" s="121"/>
      <c r="N141" s="112"/>
      <c r="O141" s="112"/>
      <c r="P141" s="116"/>
      <c r="Q141" s="116"/>
      <c r="R141" s="18">
        <f>COUNTIF(D139:D141,"3")</f>
        <v>3</v>
      </c>
      <c r="S141" s="18">
        <f>COUNTIF(G139:G141,"3")</f>
        <v>1</v>
      </c>
      <c r="T141" s="18">
        <f>COUNTIF(J139:J141,"3")</f>
        <v>0</v>
      </c>
      <c r="U141" s="18">
        <f>COUNTIF(M139:M141,"3")</f>
        <v>0</v>
      </c>
    </row>
    <row r="142" spans="1:21" x14ac:dyDescent="0.2">
      <c r="R142" s="18">
        <f>COUNTIF(D139:D141,"4")</f>
        <v>0</v>
      </c>
      <c r="S142" s="18">
        <f>COUNTIF(G139:G141,"4")</f>
        <v>1</v>
      </c>
      <c r="T142" s="18">
        <f>COUNTIF(J139:J141,"4")</f>
        <v>2</v>
      </c>
    </row>
    <row r="65530" spans="2:6" ht="15" x14ac:dyDescent="0.25">
      <c r="B65530" s="203" t="s">
        <v>29</v>
      </c>
      <c r="C65530" s="203"/>
      <c r="D65530" s="203"/>
      <c r="E65530" s="203"/>
      <c r="F65530" s="38"/>
    </row>
    <row r="65531" spans="2:6" x14ac:dyDescent="0.2">
      <c r="B65531" s="199" t="s">
        <v>30</v>
      </c>
      <c r="C65531" s="199"/>
      <c r="D65531" s="199"/>
      <c r="E65531" s="199"/>
      <c r="F65531" s="72"/>
    </row>
    <row r="65532" spans="2:6" x14ac:dyDescent="0.2">
      <c r="B65532" s="199" t="s">
        <v>31</v>
      </c>
      <c r="C65532" s="199"/>
      <c r="D65532" s="199"/>
      <c r="E65532" s="199"/>
      <c r="F65532" s="72"/>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49">
      <iconSet iconSet="4TrafficLights">
        <cfvo type="percent" val="0"/>
        <cfvo type="num" val="1"/>
        <cfvo type="num" val="3"/>
        <cfvo type="num" val="4"/>
      </iconSet>
    </cfRule>
  </conditionalFormatting>
  <conditionalFormatting sqref="D13:D17">
    <cfRule type="iconSet" priority="145">
      <iconSet iconSet="4TrafficLights">
        <cfvo type="percent" val="0"/>
        <cfvo type="num" val="1"/>
        <cfvo type="num" val="3"/>
        <cfvo type="num" val="4"/>
      </iconSet>
    </cfRule>
  </conditionalFormatting>
  <conditionalFormatting sqref="D20:D27">
    <cfRule type="iconSet" priority="138">
      <iconSet iconSet="4TrafficLights">
        <cfvo type="percent" val="0"/>
        <cfvo type="num" val="1"/>
        <cfvo type="num" val="3"/>
        <cfvo type="num" val="4"/>
      </iconSet>
    </cfRule>
  </conditionalFormatting>
  <conditionalFormatting sqref="D30:D33">
    <cfRule type="iconSet" priority="133">
      <iconSet iconSet="4TrafficLights">
        <cfvo type="percent" val="0"/>
        <cfvo type="num" val="1"/>
        <cfvo type="num" val="3"/>
        <cfvo type="num" val="4"/>
      </iconSet>
    </cfRule>
  </conditionalFormatting>
  <conditionalFormatting sqref="D36:D44">
    <cfRule type="iconSet" priority="128">
      <iconSet iconSet="4TrafficLights">
        <cfvo type="percent" val="0"/>
        <cfvo type="num" val="1"/>
        <cfvo type="num" val="3"/>
        <cfvo type="num" val="4"/>
      </iconSet>
    </cfRule>
  </conditionalFormatting>
  <conditionalFormatting sqref="D47:D50">
    <cfRule type="iconSet" priority="123">
      <iconSet iconSet="4TrafficLights">
        <cfvo type="percent" val="0"/>
        <cfvo type="num" val="1"/>
        <cfvo type="num" val="3"/>
        <cfvo type="num" val="4"/>
      </iconSet>
    </cfRule>
  </conditionalFormatting>
  <conditionalFormatting sqref="D55:D59">
    <cfRule type="iconSet" priority="118">
      <iconSet iconSet="4TrafficLights">
        <cfvo type="percent" val="0"/>
        <cfvo type="num" val="1"/>
        <cfvo type="num" val="3"/>
        <cfvo type="num" val="4"/>
      </iconSet>
    </cfRule>
  </conditionalFormatting>
  <conditionalFormatting sqref="D62:D65">
    <cfRule type="iconSet" priority="112">
      <iconSet iconSet="4TrafficLights">
        <cfvo type="percent" val="0"/>
        <cfvo type="num" val="1"/>
        <cfvo type="num" val="3"/>
        <cfvo type="num" val="4"/>
      </iconSet>
    </cfRule>
  </conditionalFormatting>
  <conditionalFormatting sqref="D68:D71">
    <cfRule type="iconSet" priority="90">
      <iconSet iconSet="4TrafficLights">
        <cfvo type="percent" val="0"/>
        <cfvo type="num" val="1"/>
        <cfvo type="num" val="3"/>
        <cfvo type="num" val="4"/>
      </iconSet>
    </cfRule>
  </conditionalFormatting>
  <conditionalFormatting sqref="D74:D79">
    <cfRule type="iconSet" priority="73">
      <iconSet iconSet="4TrafficLights">
        <cfvo type="percent" val="0"/>
        <cfvo type="num" val="1"/>
        <cfvo type="num" val="3"/>
        <cfvo type="num" val="4"/>
      </iconSet>
    </cfRule>
  </conditionalFormatting>
  <conditionalFormatting sqref="D84:D86">
    <cfRule type="iconSet" priority="56">
      <iconSet iconSet="4TrafficLights">
        <cfvo type="percent" val="0"/>
        <cfvo type="num" val="1"/>
        <cfvo type="num" val="3"/>
        <cfvo type="num" val="4"/>
      </iconSet>
    </cfRule>
  </conditionalFormatting>
  <conditionalFormatting sqref="D89:D95">
    <cfRule type="iconSet" priority="53">
      <iconSet iconSet="4TrafficLights">
        <cfvo type="percent" val="0"/>
        <cfvo type="num" val="1"/>
        <cfvo type="num" val="3"/>
        <cfvo type="num" val="4"/>
      </iconSet>
    </cfRule>
  </conditionalFormatting>
  <conditionalFormatting sqref="D98:D99">
    <cfRule type="iconSet" priority="50">
      <iconSet iconSet="4TrafficLights">
        <cfvo type="percent" val="0"/>
        <cfvo type="num" val="1"/>
        <cfvo type="num" val="3"/>
        <cfvo type="num" val="4"/>
      </iconSet>
    </cfRule>
  </conditionalFormatting>
  <conditionalFormatting sqref="D102:D111">
    <cfRule type="iconSet" priority="47">
      <iconSet iconSet="4TrafficLights">
        <cfvo type="percent" val="0"/>
        <cfvo type="num" val="1"/>
        <cfvo type="num" val="3"/>
        <cfvo type="num" val="4"/>
      </iconSet>
    </cfRule>
  </conditionalFormatting>
  <conditionalFormatting sqref="D114:D117">
    <cfRule type="iconSet" priority="44">
      <iconSet iconSet="4TrafficLights">
        <cfvo type="percent" val="0"/>
        <cfvo type="num" val="1"/>
        <cfvo type="num" val="3"/>
        <cfvo type="num" val="4"/>
      </iconSet>
    </cfRule>
  </conditionalFormatting>
  <conditionalFormatting sqref="D122:D125">
    <cfRule type="iconSet" priority="41">
      <iconSet iconSet="4TrafficLights">
        <cfvo type="percent" val="0"/>
        <cfvo type="num" val="1"/>
        <cfvo type="num" val="3"/>
        <cfvo type="num" val="4"/>
      </iconSet>
    </cfRule>
  </conditionalFormatting>
  <conditionalFormatting sqref="D128:D131">
    <cfRule type="iconSet" priority="38">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29">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7:G10">
    <cfRule type="iconSet" priority="147">
      <iconSet iconSet="4TrafficLights">
        <cfvo type="percent" val="0"/>
        <cfvo type="num" val="1"/>
        <cfvo type="num" val="3"/>
        <cfvo type="num" val="4"/>
      </iconSet>
    </cfRule>
  </conditionalFormatting>
  <conditionalFormatting sqref="G13:G17">
    <cfRule type="iconSet" priority="144">
      <iconSet iconSet="4TrafficLights">
        <cfvo type="percent" val="0"/>
        <cfvo type="num" val="1"/>
        <cfvo type="num" val="3"/>
        <cfvo type="num" val="4"/>
      </iconSet>
    </cfRule>
  </conditionalFormatting>
  <conditionalFormatting sqref="G20:G27">
    <cfRule type="iconSet" priority="137">
      <iconSet iconSet="4TrafficLights">
        <cfvo type="percent" val="0"/>
        <cfvo type="num" val="1"/>
        <cfvo type="num" val="3"/>
        <cfvo type="num" val="4"/>
      </iconSet>
    </cfRule>
  </conditionalFormatting>
  <conditionalFormatting sqref="G30:G33">
    <cfRule type="iconSet" priority="132">
      <iconSet iconSet="4TrafficLights">
        <cfvo type="percent" val="0"/>
        <cfvo type="num" val="1"/>
        <cfvo type="num" val="3"/>
        <cfvo type="num" val="4"/>
      </iconSet>
    </cfRule>
  </conditionalFormatting>
  <conditionalFormatting sqref="G36:G44">
    <cfRule type="iconSet" priority="127">
      <iconSet iconSet="4TrafficLights">
        <cfvo type="percent" val="0"/>
        <cfvo type="num" val="1"/>
        <cfvo type="num" val="3"/>
        <cfvo type="num" val="4"/>
      </iconSet>
    </cfRule>
  </conditionalFormatting>
  <conditionalFormatting sqref="G47:G50">
    <cfRule type="iconSet" priority="122">
      <iconSet iconSet="4TrafficLights">
        <cfvo type="percent" val="0"/>
        <cfvo type="num" val="1"/>
        <cfvo type="num" val="3"/>
        <cfvo type="num" val="4"/>
      </iconSet>
    </cfRule>
  </conditionalFormatting>
  <conditionalFormatting sqref="G55:G59">
    <cfRule type="iconSet" priority="9">
      <iconSet iconSet="4TrafficLights">
        <cfvo type="percent" val="0"/>
        <cfvo type="num" val="1"/>
        <cfvo type="num" val="3"/>
        <cfvo type="num" val="4"/>
      </iconSet>
    </cfRule>
  </conditionalFormatting>
  <conditionalFormatting sqref="G62:G63">
    <cfRule type="iconSet" priority="8">
      <iconSet iconSet="4TrafficLights">
        <cfvo type="percent" val="0"/>
        <cfvo type="num" val="1"/>
        <cfvo type="num" val="3"/>
        <cfvo type="num" val="4"/>
      </iconSet>
    </cfRule>
  </conditionalFormatting>
  <conditionalFormatting sqref="G64">
    <cfRule type="iconSet" priority="110">
      <iconSet iconSet="4TrafficLights">
        <cfvo type="percent" val="0"/>
        <cfvo type="num" val="1"/>
        <cfvo type="num" val="3"/>
        <cfvo type="num" val="4"/>
      </iconSet>
    </cfRule>
  </conditionalFormatting>
  <conditionalFormatting sqref="G65">
    <cfRule type="iconSet" priority="7">
      <iconSet iconSet="4TrafficLights">
        <cfvo type="percent" val="0"/>
        <cfvo type="num" val="1"/>
        <cfvo type="num" val="3"/>
        <cfvo type="num" val="4"/>
      </iconSet>
    </cfRule>
  </conditionalFormatting>
  <conditionalFormatting sqref="G68:G71">
    <cfRule type="iconSet" priority="6">
      <iconSet iconSet="4TrafficLights">
        <cfvo type="percent" val="0"/>
        <cfvo type="num" val="1"/>
        <cfvo type="num" val="3"/>
        <cfvo type="num" val="4"/>
      </iconSet>
    </cfRule>
  </conditionalFormatting>
  <conditionalFormatting sqref="G74:G79">
    <cfRule type="iconSet" priority="5">
      <iconSet iconSet="4TrafficLights">
        <cfvo type="percent" val="0"/>
        <cfvo type="num" val="1"/>
        <cfvo type="num" val="3"/>
        <cfvo type="num" val="4"/>
      </iconSet>
    </cfRule>
  </conditionalFormatting>
  <conditionalFormatting sqref="G84:G86">
    <cfRule type="iconSet" priority="55">
      <iconSet iconSet="4TrafficLights">
        <cfvo type="percent" val="0"/>
        <cfvo type="num" val="1"/>
        <cfvo type="num" val="3"/>
        <cfvo type="num" val="4"/>
      </iconSet>
    </cfRule>
  </conditionalFormatting>
  <conditionalFormatting sqref="G89:G95">
    <cfRule type="iconSet" priority="52">
      <iconSet iconSet="4TrafficLights">
        <cfvo type="percent" val="0"/>
        <cfvo type="num" val="1"/>
        <cfvo type="num" val="3"/>
        <cfvo type="num" val="4"/>
      </iconSet>
    </cfRule>
  </conditionalFormatting>
  <conditionalFormatting sqref="G98:G99">
    <cfRule type="iconSet" priority="49">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G114:G117">
    <cfRule type="iconSet" priority="43">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conditionalFormatting sqref="J7:J10">
    <cfRule type="iconSet" priority="146">
      <iconSet iconSet="4TrafficLights">
        <cfvo type="percent" val="0"/>
        <cfvo type="num" val="1"/>
        <cfvo type="num" val="3"/>
        <cfvo type="num" val="4"/>
      </iconSet>
    </cfRule>
  </conditionalFormatting>
  <conditionalFormatting sqref="J13:J17">
    <cfRule type="iconSet" priority="143">
      <iconSet iconSet="4TrafficLights">
        <cfvo type="percent" val="0"/>
        <cfvo type="num" val="1"/>
        <cfvo type="num" val="3"/>
        <cfvo type="num" val="4"/>
      </iconSet>
    </cfRule>
  </conditionalFormatting>
  <conditionalFormatting sqref="J20:J27">
    <cfRule type="iconSet" priority="134">
      <iconSet iconSet="4TrafficLights">
        <cfvo type="percent" val="0"/>
        <cfvo type="num" val="1"/>
        <cfvo type="num" val="3"/>
        <cfvo type="num" val="4"/>
      </iconSet>
    </cfRule>
  </conditionalFormatting>
  <conditionalFormatting sqref="J30:J33">
    <cfRule type="iconSet" priority="129">
      <iconSet iconSet="4TrafficLights">
        <cfvo type="percent" val="0"/>
        <cfvo type="num" val="1"/>
        <cfvo type="num" val="3"/>
        <cfvo type="num" val="4"/>
      </iconSet>
    </cfRule>
  </conditionalFormatting>
  <conditionalFormatting sqref="J36:J44">
    <cfRule type="iconSet" priority="124">
      <iconSet iconSet="4TrafficLights">
        <cfvo type="percent" val="0"/>
        <cfvo type="num" val="1"/>
        <cfvo type="num" val="3"/>
        <cfvo type="num" val="4"/>
      </iconSet>
    </cfRule>
  </conditionalFormatting>
  <conditionalFormatting sqref="J47:J50">
    <cfRule type="iconSet" priority="119">
      <iconSet iconSet="4TrafficLights">
        <cfvo type="percent" val="0"/>
        <cfvo type="num" val="1"/>
        <cfvo type="num" val="3"/>
        <cfvo type="num" val="4"/>
      </iconSet>
    </cfRule>
  </conditionalFormatting>
  <conditionalFormatting sqref="J55:J59">
    <cfRule type="iconSet" priority="114">
      <iconSet iconSet="4TrafficLights">
        <cfvo type="percent" val="0"/>
        <cfvo type="num" val="1"/>
        <cfvo type="num" val="3"/>
        <cfvo type="num" val="4"/>
      </iconSet>
    </cfRule>
  </conditionalFormatting>
  <conditionalFormatting sqref="J62:J65">
    <cfRule type="iconSet" priority="108">
      <iconSet iconSet="4TrafficLights">
        <cfvo type="percent" val="0"/>
        <cfvo type="num" val="1"/>
        <cfvo type="num" val="3"/>
        <cfvo type="num" val="4"/>
      </iconSet>
    </cfRule>
  </conditionalFormatting>
  <conditionalFormatting sqref="J68:J71">
    <cfRule type="iconSet" priority="86">
      <iconSet iconSet="4TrafficLights">
        <cfvo type="percent" val="0"/>
        <cfvo type="num" val="1"/>
        <cfvo type="num" val="3"/>
        <cfvo type="num" val="4"/>
      </iconSet>
    </cfRule>
  </conditionalFormatting>
  <conditionalFormatting sqref="J74:J79">
    <cfRule type="iconSet" priority="69">
      <iconSet iconSet="4TrafficLights">
        <cfvo type="percent" val="0"/>
        <cfvo type="num" val="1"/>
        <cfvo type="num" val="3"/>
        <cfvo type="num" val="4"/>
      </iconSet>
    </cfRule>
  </conditionalFormatting>
  <conditionalFormatting sqref="J84:J86">
    <cfRule type="iconSet" priority="54">
      <iconSet iconSet="4TrafficLights">
        <cfvo type="percent" val="0"/>
        <cfvo type="num" val="1"/>
        <cfvo type="num" val="3"/>
        <cfvo type="num" val="4"/>
      </iconSet>
    </cfRule>
  </conditionalFormatting>
  <conditionalFormatting sqref="J89:J95">
    <cfRule type="iconSet" priority="51">
      <iconSet iconSet="4TrafficLights">
        <cfvo type="percent" val="0"/>
        <cfvo type="num" val="1"/>
        <cfvo type="num" val="3"/>
        <cfvo type="num" val="4"/>
      </iconSet>
    </cfRule>
  </conditionalFormatting>
  <conditionalFormatting sqref="J98:J99">
    <cfRule type="iconSet" priority="48">
      <iconSet iconSet="4TrafficLights">
        <cfvo type="percent" val="0"/>
        <cfvo type="num" val="1"/>
        <cfvo type="num" val="3"/>
        <cfvo type="num" val="4"/>
      </iconSet>
    </cfRule>
  </conditionalFormatting>
  <conditionalFormatting sqref="J102:J111">
    <cfRule type="iconSet" priority="45">
      <iconSet iconSet="4TrafficLights">
        <cfvo type="percent" val="0"/>
        <cfvo type="num" val="1"/>
        <cfvo type="num" val="3"/>
        <cfvo type="num" val="4"/>
      </iconSet>
    </cfRule>
  </conditionalFormatting>
  <conditionalFormatting sqref="J114:J117">
    <cfRule type="iconSet" priority="42">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J128:J131">
    <cfRule type="iconSet" priority="36">
      <iconSet iconSet="4TrafficLights">
        <cfvo type="percent" val="0"/>
        <cfvo type="num" val="1"/>
        <cfvo type="num" val="3"/>
        <cfvo type="num" val="4"/>
      </iconSet>
    </cfRule>
  </conditionalFormatting>
  <conditionalFormatting sqref="J134:J136">
    <cfRule type="iconSet" priority="33">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3:M17">
    <cfRule type="iconSet" priority="27">
      <iconSet iconSet="4TrafficLights">
        <cfvo type="percent" val="0"/>
        <cfvo type="num" val="1"/>
        <cfvo type="num" val="3"/>
        <cfvo type="num" val="4"/>
      </iconSet>
    </cfRule>
  </conditionalFormatting>
  <conditionalFormatting sqref="M20:M27">
    <cfRule type="iconSet" priority="26">
      <iconSet iconSet="4TrafficLights">
        <cfvo type="percent" val="0"/>
        <cfvo type="num" val="1"/>
        <cfvo type="num" val="3"/>
        <cfvo type="num" val="4"/>
      </iconSet>
    </cfRule>
  </conditionalFormatting>
  <conditionalFormatting sqref="M30:M33">
    <cfRule type="iconSet" priority="25">
      <iconSet iconSet="4TrafficLights">
        <cfvo type="percent" val="0"/>
        <cfvo type="num" val="1"/>
        <cfvo type="num" val="3"/>
        <cfvo type="num" val="4"/>
      </iconSet>
    </cfRule>
  </conditionalFormatting>
  <conditionalFormatting sqref="M36:M44">
    <cfRule type="iconSet" priority="24">
      <iconSet iconSet="4TrafficLights">
        <cfvo type="percent" val="0"/>
        <cfvo type="num" val="1"/>
        <cfvo type="num" val="3"/>
        <cfvo type="num" val="4"/>
      </iconSet>
    </cfRule>
  </conditionalFormatting>
  <conditionalFormatting sqref="M47:M50">
    <cfRule type="iconSet" priority="23">
      <iconSet iconSet="4TrafficLights">
        <cfvo type="percent" val="0"/>
        <cfvo type="num" val="1"/>
        <cfvo type="num" val="3"/>
        <cfvo type="num" val="4"/>
      </iconSet>
    </cfRule>
  </conditionalFormatting>
  <conditionalFormatting sqref="M55:M59">
    <cfRule type="iconSet" priority="22">
      <iconSet iconSet="4TrafficLights">
        <cfvo type="percent" val="0"/>
        <cfvo type="num" val="1"/>
        <cfvo type="num" val="3"/>
        <cfvo type="num" val="4"/>
      </iconSet>
    </cfRule>
  </conditionalFormatting>
  <conditionalFormatting sqref="M62:M65">
    <cfRule type="iconSet" priority="21">
      <iconSet iconSet="4TrafficLights">
        <cfvo type="percent" val="0"/>
        <cfvo type="num" val="1"/>
        <cfvo type="num" val="3"/>
        <cfvo type="num" val="4"/>
      </iconSet>
    </cfRule>
  </conditionalFormatting>
  <conditionalFormatting sqref="M68:M71">
    <cfRule type="iconSet" priority="20">
      <iconSet iconSet="4TrafficLights">
        <cfvo type="percent" val="0"/>
        <cfvo type="num" val="1"/>
        <cfvo type="num" val="3"/>
        <cfvo type="num" val="4"/>
      </iconSet>
    </cfRule>
  </conditionalFormatting>
  <conditionalFormatting sqref="M74:M79">
    <cfRule type="iconSet" priority="19">
      <iconSet iconSet="4TrafficLights">
        <cfvo type="percent" val="0"/>
        <cfvo type="num" val="1"/>
        <cfvo type="num" val="3"/>
        <cfvo type="num" val="4"/>
      </iconSet>
    </cfRule>
  </conditionalFormatting>
  <conditionalFormatting sqref="M84:M86">
    <cfRule type="iconSet" priority="18">
      <iconSet iconSet="4TrafficLights">
        <cfvo type="percent" val="0"/>
        <cfvo type="num" val="1"/>
        <cfvo type="num" val="3"/>
        <cfvo type="num" val="4"/>
      </iconSet>
    </cfRule>
  </conditionalFormatting>
  <conditionalFormatting sqref="M89:M95">
    <cfRule type="iconSet" priority="17">
      <iconSet iconSet="4TrafficLights">
        <cfvo type="percent" val="0"/>
        <cfvo type="num" val="1"/>
        <cfvo type="num" val="3"/>
        <cfvo type="num" val="4"/>
      </iconSet>
    </cfRule>
  </conditionalFormatting>
  <conditionalFormatting sqref="M98:M99">
    <cfRule type="iconSet" priority="16">
      <iconSet iconSet="4TrafficLights">
        <cfvo type="percent" val="0"/>
        <cfvo type="num" val="1"/>
        <cfvo type="num" val="3"/>
        <cfvo type="num" val="4"/>
      </iconSet>
    </cfRule>
  </conditionalFormatting>
  <conditionalFormatting sqref="M102:M111">
    <cfRule type="iconSet" priority="15">
      <iconSet iconSet="4TrafficLights">
        <cfvo type="percent" val="0"/>
        <cfvo type="num" val="1"/>
        <cfvo type="num" val="3"/>
        <cfvo type="num" val="4"/>
      </iconSet>
    </cfRule>
  </conditionalFormatting>
  <conditionalFormatting sqref="M114:M117">
    <cfRule type="iconSet" priority="14">
      <iconSet iconSet="4TrafficLights">
        <cfvo type="percent" val="0"/>
        <cfvo type="num" val="1"/>
        <cfvo type="num" val="3"/>
        <cfvo type="num" val="4"/>
      </iconSet>
    </cfRule>
  </conditionalFormatting>
  <conditionalFormatting sqref="M122:M125">
    <cfRule type="iconSet" priority="13">
      <iconSet iconSet="4TrafficLights">
        <cfvo type="percent" val="0"/>
        <cfvo type="num" val="1"/>
        <cfvo type="num" val="3"/>
        <cfvo type="num" val="4"/>
      </iconSet>
    </cfRule>
  </conditionalFormatting>
  <conditionalFormatting sqref="M128:M131">
    <cfRule type="iconSet" priority="12">
      <iconSet iconSet="4TrafficLights">
        <cfvo type="percent" val="0"/>
        <cfvo type="num" val="1"/>
        <cfvo type="num" val="3"/>
        <cfvo type="num" val="4"/>
      </iconSet>
    </cfRule>
  </conditionalFormatting>
  <conditionalFormatting sqref="M134:M136">
    <cfRule type="iconSet" priority="11">
      <iconSet iconSet="4TrafficLights">
        <cfvo type="percent" val="0"/>
        <cfvo type="num" val="1"/>
        <cfvo type="num" val="3"/>
        <cfvo type="num" val="4"/>
      </iconSet>
    </cfRule>
  </conditionalFormatting>
  <conditionalFormatting sqref="M139:M141">
    <cfRule type="iconSet" priority="10">
      <iconSet iconSet="4TrafficLights">
        <cfvo type="percent" val="0"/>
        <cfvo type="num" val="1"/>
        <cfvo type="num" val="3"/>
        <cfvo type="num" val="4"/>
      </iconSet>
    </cfRule>
  </conditionalFormatting>
  <conditionalFormatting sqref="P7:P9">
    <cfRule type="iconSet" priority="139">
      <iconSet iconSet="3Flags">
        <cfvo type="percent" val="0"/>
        <cfvo type="num" val="0"/>
        <cfvo type="num" val="1" gte="0"/>
      </iconSet>
    </cfRule>
  </conditionalFormatting>
  <conditionalFormatting sqref="Q7">
    <cfRule type="cellIs" dxfId="1" priority="140" stopIfTrue="1" operator="lessThan">
      <formula>$Q$7</formula>
    </cfRule>
  </conditionalFormatting>
  <dataValidations count="1">
    <dataValidation type="list" allowBlank="1" showInputMessage="1" showErrorMessage="1" sqref="J128:J131 D139:D141 J89:J95 J98:J99 J84:J86 J74:J79 D84:D86 D62:D65 D134:D136 G139:G141 D98:D99 G84:G86 D89:D95 G98:G99 D114:D117 G89:G95 G68:G71 G47:G50 G36:G44 G30:G33 D7:D10 G13:G17 G7:G10 G114:G117 D13:D17 M122:M125 J13:J17 J20:J27 D20:D27 J30:J33 D30:D33 J47:J50 D36:D44 D47:D50 G62:G65 J7:J10 D74:D79 J55:J59 D68:D71 D55:D59 G55:G59 G20:G27 J36:J44 J62:J65 J68:J71 G102:G111 G128:G131 G122:G125 D102:D111 G74:G79 D128:D131 J102:J111 D122:D125 J134:J136 G134:G136 J114:J117 J122:J125 M128:M131 M89:M95 M98:M99 M84:M86 M74:M79 M7:M10 M20:M27 M30:M33 M36:M44 M47:M50 M13:M17 M55:M59 J139:J141 M62:M65 M68:M71 M102:M111 M134:M136 M114:M117 M139:M14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K1" zoomScale="80" zoomScaleNormal="8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9" t="s">
        <v>27</v>
      </c>
      <c r="C2" s="288" t="s">
        <v>461</v>
      </c>
      <c r="D2" s="288"/>
      <c r="E2" s="288"/>
      <c r="F2" s="288"/>
      <c r="G2" s="2"/>
      <c r="H2" s="286" t="s">
        <v>447</v>
      </c>
      <c r="I2" s="286"/>
      <c r="J2" s="286"/>
      <c r="K2" s="286"/>
      <c r="L2" s="2"/>
      <c r="M2" s="287">
        <v>2025</v>
      </c>
      <c r="N2" s="287"/>
      <c r="O2" s="287"/>
      <c r="P2" s="287"/>
      <c r="Q2" s="101"/>
      <c r="R2" s="295"/>
      <c r="S2" s="295"/>
      <c r="T2" s="295"/>
      <c r="U2" s="295"/>
      <c r="V2" s="285"/>
    </row>
    <row r="3" spans="2:22" ht="24.75" customHeight="1" thickBot="1" x14ac:dyDescent="0.25">
      <c r="B3" s="290"/>
      <c r="C3" s="3">
        <v>1</v>
      </c>
      <c r="D3" s="3">
        <v>2</v>
      </c>
      <c r="E3" s="4">
        <v>3</v>
      </c>
      <c r="F3" s="5">
        <v>4</v>
      </c>
      <c r="G3" s="293"/>
      <c r="H3" s="3">
        <v>1</v>
      </c>
      <c r="I3" s="3">
        <v>2</v>
      </c>
      <c r="J3" s="4">
        <v>3</v>
      </c>
      <c r="K3" s="5">
        <v>4</v>
      </c>
      <c r="L3" s="291"/>
      <c r="M3" s="3">
        <v>1</v>
      </c>
      <c r="N3" s="3">
        <v>2</v>
      </c>
      <c r="O3" s="4">
        <v>3</v>
      </c>
      <c r="P3" s="5">
        <v>4</v>
      </c>
      <c r="Q3" s="101"/>
      <c r="R3" s="3"/>
      <c r="S3" s="3"/>
      <c r="T3" s="4"/>
      <c r="U3" s="5"/>
      <c r="V3" s="285"/>
    </row>
    <row r="4" spans="2:22" ht="38.1" customHeight="1" thickTop="1" thickBot="1" x14ac:dyDescent="0.25">
      <c r="B4" s="80" t="s">
        <v>73</v>
      </c>
      <c r="C4" s="78">
        <v>0.75</v>
      </c>
      <c r="D4" s="7">
        <v>0.8</v>
      </c>
      <c r="E4" s="7">
        <v>0.85</v>
      </c>
      <c r="F4" s="7">
        <v>0.9</v>
      </c>
      <c r="G4" s="294"/>
      <c r="H4" s="78">
        <v>0.75</v>
      </c>
      <c r="I4" s="7">
        <v>0.8</v>
      </c>
      <c r="J4" s="7">
        <v>0.85</v>
      </c>
      <c r="K4" s="7">
        <v>0.9</v>
      </c>
      <c r="L4" s="292"/>
      <c r="M4" s="7">
        <v>0.8</v>
      </c>
      <c r="N4" s="7">
        <v>0.8</v>
      </c>
      <c r="O4" s="7">
        <v>0.9</v>
      </c>
      <c r="P4" s="7">
        <v>0.9</v>
      </c>
      <c r="Q4" s="99"/>
      <c r="R4" s="7"/>
      <c r="S4" s="7"/>
      <c r="T4" s="7"/>
      <c r="U4" s="7"/>
    </row>
    <row r="5" spans="2:22" ht="38.1" customHeight="1" thickTop="1" thickBot="1" x14ac:dyDescent="0.25">
      <c r="B5" s="80" t="s">
        <v>72</v>
      </c>
      <c r="C5" s="78">
        <v>0.8</v>
      </c>
      <c r="D5" s="7">
        <v>0.85</v>
      </c>
      <c r="E5" s="7">
        <v>0.9</v>
      </c>
      <c r="F5" s="7">
        <v>0.95</v>
      </c>
      <c r="G5" s="294"/>
      <c r="H5" s="78">
        <v>0.8</v>
      </c>
      <c r="I5" s="7">
        <v>0.85</v>
      </c>
      <c r="J5" s="7">
        <v>0.9</v>
      </c>
      <c r="K5" s="7">
        <v>0.95</v>
      </c>
      <c r="L5" s="292"/>
      <c r="M5" s="7">
        <v>0.85</v>
      </c>
      <c r="N5" s="7">
        <v>0.9</v>
      </c>
      <c r="O5" s="7">
        <v>0.95</v>
      </c>
      <c r="P5" s="7">
        <v>0.9</v>
      </c>
      <c r="Q5" s="99"/>
      <c r="R5" s="7"/>
      <c r="S5" s="7"/>
      <c r="T5" s="7"/>
      <c r="U5" s="7"/>
    </row>
    <row r="6" spans="2:22" ht="38.1" customHeight="1" thickTop="1" thickBot="1" x14ac:dyDescent="0.25">
      <c r="B6" s="80" t="s">
        <v>43</v>
      </c>
      <c r="C6" s="78">
        <v>0.6</v>
      </c>
      <c r="D6" s="7">
        <v>0.65</v>
      </c>
      <c r="E6" s="7">
        <v>0.7</v>
      </c>
      <c r="F6" s="7">
        <v>0.75</v>
      </c>
      <c r="G6" s="294"/>
      <c r="H6" s="78">
        <v>0.6</v>
      </c>
      <c r="I6" s="7">
        <v>0.65</v>
      </c>
      <c r="J6" s="7">
        <v>0.7</v>
      </c>
      <c r="K6" s="7">
        <v>0.75</v>
      </c>
      <c r="L6" s="292"/>
      <c r="M6" s="7">
        <v>0.85</v>
      </c>
      <c r="N6" s="7">
        <v>0.9</v>
      </c>
      <c r="O6" s="7">
        <v>0.95</v>
      </c>
      <c r="P6" s="7">
        <v>0.95</v>
      </c>
      <c r="Q6" s="99"/>
      <c r="R6" s="7"/>
      <c r="S6" s="7"/>
      <c r="T6" s="7"/>
      <c r="U6" s="7"/>
      <c r="V6" s="16"/>
    </row>
    <row r="7" spans="2:22" ht="38.1" customHeight="1" thickTop="1" thickBot="1" x14ac:dyDescent="0.25">
      <c r="B7" s="80" t="s">
        <v>52</v>
      </c>
      <c r="C7" s="78">
        <v>0.7</v>
      </c>
      <c r="D7" s="7">
        <v>0.75</v>
      </c>
      <c r="E7" s="7">
        <v>0.8</v>
      </c>
      <c r="F7" s="7">
        <v>0.88</v>
      </c>
      <c r="G7" s="294"/>
      <c r="H7" s="78">
        <v>0.7</v>
      </c>
      <c r="I7" s="7">
        <v>0.75</v>
      </c>
      <c r="J7" s="7">
        <v>0.8</v>
      </c>
      <c r="K7" s="7">
        <v>0.88</v>
      </c>
      <c r="L7" s="292"/>
      <c r="M7" s="7">
        <v>0.85</v>
      </c>
      <c r="N7" s="7">
        <v>0.9</v>
      </c>
      <c r="O7" s="7">
        <v>0.95</v>
      </c>
      <c r="P7" s="7">
        <v>0.95</v>
      </c>
      <c r="Q7" s="99"/>
      <c r="R7" s="7"/>
      <c r="S7" s="7"/>
      <c r="T7" s="7"/>
      <c r="U7" s="7"/>
    </row>
    <row r="8" spans="2:22" ht="38.1" customHeight="1" thickTop="1" thickBot="1" x14ac:dyDescent="0.25">
      <c r="B8" s="80" t="s">
        <v>57</v>
      </c>
      <c r="C8" s="78">
        <v>0.8</v>
      </c>
      <c r="D8" s="7">
        <v>0.85</v>
      </c>
      <c r="E8" s="7">
        <v>0.91</v>
      </c>
      <c r="F8" s="7">
        <v>0.95</v>
      </c>
      <c r="G8" s="294"/>
      <c r="H8" s="78">
        <v>0.8</v>
      </c>
      <c r="I8" s="7">
        <v>0.85</v>
      </c>
      <c r="J8" s="7">
        <v>0.91</v>
      </c>
      <c r="K8" s="7">
        <v>0.95</v>
      </c>
      <c r="L8" s="292"/>
      <c r="M8" s="7">
        <v>0.8</v>
      </c>
      <c r="N8" s="7">
        <v>0.85</v>
      </c>
      <c r="O8" s="7">
        <v>0.9</v>
      </c>
      <c r="P8" s="7">
        <v>0.95</v>
      </c>
      <c r="Q8" s="99"/>
      <c r="R8" s="7"/>
      <c r="S8" s="7"/>
      <c r="T8" s="7"/>
      <c r="U8" s="7"/>
    </row>
    <row r="9" spans="2:22" ht="38.1" customHeight="1" thickTop="1" thickBot="1" x14ac:dyDescent="0.25">
      <c r="B9" s="80" t="s">
        <v>67</v>
      </c>
      <c r="C9" s="78">
        <v>0.8</v>
      </c>
      <c r="D9" s="7">
        <v>0.85</v>
      </c>
      <c r="E9" s="7">
        <v>0.9</v>
      </c>
      <c r="F9" s="7">
        <v>0.95</v>
      </c>
      <c r="G9" s="294"/>
      <c r="H9" s="78">
        <v>0.8</v>
      </c>
      <c r="I9" s="7">
        <v>0.85</v>
      </c>
      <c r="J9" s="7">
        <v>0.9</v>
      </c>
      <c r="K9" s="7">
        <v>0.95</v>
      </c>
      <c r="L9" s="292"/>
      <c r="M9" s="7">
        <v>0.8</v>
      </c>
      <c r="N9" s="7">
        <v>0.85</v>
      </c>
      <c r="O9" s="7">
        <v>0.8</v>
      </c>
      <c r="P9" s="7">
        <v>0.85</v>
      </c>
      <c r="Q9" s="99"/>
      <c r="R9" s="7"/>
      <c r="S9" s="7"/>
      <c r="T9" s="7"/>
      <c r="U9" s="7"/>
    </row>
    <row r="10" spans="2:22" ht="38.1" customHeight="1" thickTop="1" x14ac:dyDescent="0.2">
      <c r="B10" s="79" t="s">
        <v>126</v>
      </c>
      <c r="C10" s="12">
        <f>AVERAGE(C4:C9)</f>
        <v>0.74166666666666659</v>
      </c>
      <c r="D10" s="12">
        <f>AVERAGE(D4:D9)</f>
        <v>0.79166666666666663</v>
      </c>
      <c r="E10" s="12">
        <f>AVERAGE(E4:E9)</f>
        <v>0.84333333333333338</v>
      </c>
      <c r="F10" s="12">
        <f>AVERAGE(F4:F9)</f>
        <v>0.89666666666666661</v>
      </c>
      <c r="G10" s="9"/>
      <c r="H10" s="12">
        <f>AVERAGE(H4:H9)</f>
        <v>0.74166666666666659</v>
      </c>
      <c r="I10" s="12">
        <f>AVERAGE(I4:I9)</f>
        <v>0.79166666666666663</v>
      </c>
      <c r="J10" s="12">
        <f>AVERAGE(J4:J9)</f>
        <v>0.84333333333333338</v>
      </c>
      <c r="K10" s="12">
        <f>AVERAGE(K4:K9)</f>
        <v>0.89666666666666661</v>
      </c>
      <c r="L10" s="9"/>
      <c r="M10" s="12">
        <v>0.8</v>
      </c>
      <c r="N10" s="12">
        <v>0.85</v>
      </c>
      <c r="O10" s="12">
        <v>0.9</v>
      </c>
      <c r="P10" s="12">
        <v>0.9</v>
      </c>
      <c r="Q10" s="100"/>
      <c r="R10" s="12"/>
      <c r="S10" s="12"/>
      <c r="T10" s="12"/>
      <c r="U10" s="12"/>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8">
        <v>2023</v>
      </c>
      <c r="C12" s="279"/>
      <c r="D12" s="279"/>
      <c r="E12" s="279"/>
      <c r="F12" s="279"/>
      <c r="G12" s="279"/>
      <c r="H12" s="279"/>
      <c r="I12" s="279"/>
      <c r="J12" s="279"/>
      <c r="K12" s="279"/>
      <c r="L12" s="279"/>
      <c r="M12" s="279"/>
      <c r="N12" s="279"/>
      <c r="O12" s="279"/>
      <c r="P12" s="279"/>
      <c r="Q12" s="279"/>
      <c r="R12" s="279"/>
      <c r="S12" s="279"/>
      <c r="T12" s="279"/>
      <c r="U12" s="280"/>
    </row>
    <row r="13" spans="2:22" ht="24.95" customHeight="1" x14ac:dyDescent="0.2">
      <c r="B13" s="281" t="s">
        <v>28</v>
      </c>
      <c r="C13" s="282"/>
      <c r="D13" s="282"/>
      <c r="E13" s="282"/>
      <c r="F13" s="282"/>
      <c r="G13" s="282"/>
      <c r="H13" s="282"/>
      <c r="I13" s="282"/>
      <c r="J13" s="282"/>
      <c r="K13" s="282"/>
      <c r="L13" s="282"/>
      <c r="M13" s="282"/>
      <c r="N13" s="282"/>
      <c r="O13" s="282"/>
      <c r="P13" s="282"/>
      <c r="Q13" s="282"/>
      <c r="R13" s="282"/>
      <c r="S13" s="282"/>
      <c r="T13" s="282"/>
      <c r="U13" s="282"/>
    </row>
    <row r="14" spans="2:22" ht="60" customHeight="1" x14ac:dyDescent="0.2">
      <c r="B14" s="269" t="s">
        <v>410</v>
      </c>
      <c r="C14" s="269"/>
      <c r="D14" s="269"/>
      <c r="E14" s="269"/>
      <c r="F14" s="269"/>
      <c r="G14" s="269"/>
      <c r="H14" s="269"/>
      <c r="I14" s="269"/>
      <c r="J14" s="269"/>
      <c r="K14" s="269"/>
      <c r="L14" s="269"/>
      <c r="M14" s="269"/>
      <c r="N14" s="269"/>
      <c r="O14" s="269"/>
      <c r="P14" s="269"/>
      <c r="Q14" s="269"/>
      <c r="R14" s="269"/>
      <c r="S14" s="269"/>
      <c r="T14" s="269"/>
      <c r="U14" s="269"/>
    </row>
    <row r="15" spans="2:22" ht="60" customHeight="1" x14ac:dyDescent="0.2">
      <c r="B15" s="269"/>
      <c r="C15" s="269"/>
      <c r="D15" s="269"/>
      <c r="E15" s="269"/>
      <c r="F15" s="269"/>
      <c r="G15" s="269"/>
      <c r="H15" s="269"/>
      <c r="I15" s="269"/>
      <c r="J15" s="269"/>
      <c r="K15" s="269"/>
      <c r="L15" s="269"/>
      <c r="M15" s="269"/>
      <c r="N15" s="269"/>
      <c r="O15" s="269"/>
      <c r="P15" s="269"/>
      <c r="Q15" s="269"/>
      <c r="R15" s="269"/>
      <c r="S15" s="269"/>
      <c r="T15" s="269"/>
      <c r="U15" s="269"/>
    </row>
    <row r="16" spans="2:22" s="14" customFormat="1" ht="24.95" customHeight="1" x14ac:dyDescent="0.25">
      <c r="B16" s="274" t="s">
        <v>123</v>
      </c>
      <c r="C16" s="275"/>
      <c r="D16" s="275"/>
      <c r="E16" s="275"/>
      <c r="F16" s="275"/>
      <c r="G16" s="275"/>
      <c r="H16" s="275"/>
      <c r="I16" s="275"/>
      <c r="J16" s="275"/>
      <c r="K16" s="275"/>
      <c r="L16" s="275"/>
      <c r="M16" s="275"/>
      <c r="N16" s="275"/>
      <c r="O16" s="275"/>
      <c r="P16" s="275"/>
      <c r="Q16" s="275"/>
      <c r="R16" s="275"/>
      <c r="S16" s="275"/>
      <c r="T16" s="275"/>
      <c r="U16" s="275"/>
    </row>
    <row r="17" spans="2:21" ht="60" customHeight="1" x14ac:dyDescent="0.2">
      <c r="B17" s="269" t="s">
        <v>185</v>
      </c>
      <c r="C17" s="269"/>
      <c r="D17" s="269"/>
      <c r="E17" s="269"/>
      <c r="F17" s="269"/>
      <c r="G17" s="269"/>
      <c r="H17" s="269"/>
      <c r="I17" s="269"/>
      <c r="J17" s="269"/>
      <c r="K17" s="269"/>
      <c r="L17" s="269"/>
      <c r="M17" s="269"/>
      <c r="N17" s="269"/>
      <c r="O17" s="269"/>
      <c r="P17" s="269"/>
      <c r="Q17" s="269"/>
      <c r="R17" s="269"/>
      <c r="S17" s="269"/>
      <c r="T17" s="269"/>
      <c r="U17" s="269"/>
    </row>
    <row r="18" spans="2:21" ht="60" customHeight="1" x14ac:dyDescent="0.2">
      <c r="B18" s="269"/>
      <c r="C18" s="269"/>
      <c r="D18" s="269"/>
      <c r="E18" s="269"/>
      <c r="F18" s="269"/>
      <c r="G18" s="269"/>
      <c r="H18" s="269"/>
      <c r="I18" s="269"/>
      <c r="J18" s="269"/>
      <c r="K18" s="269"/>
      <c r="L18" s="269"/>
      <c r="M18" s="269"/>
      <c r="N18" s="269"/>
      <c r="O18" s="269"/>
      <c r="P18" s="269"/>
      <c r="Q18" s="269"/>
      <c r="R18" s="269"/>
      <c r="S18" s="269"/>
      <c r="T18" s="269"/>
      <c r="U18" s="269"/>
    </row>
    <row r="19" spans="2:21" ht="60" customHeight="1" x14ac:dyDescent="0.2">
      <c r="B19" s="269"/>
      <c r="C19" s="269"/>
      <c r="D19" s="269"/>
      <c r="E19" s="269"/>
      <c r="F19" s="269"/>
      <c r="G19" s="269"/>
      <c r="H19" s="269"/>
      <c r="I19" s="269"/>
      <c r="J19" s="269"/>
      <c r="K19" s="269"/>
      <c r="L19" s="269"/>
      <c r="M19" s="269"/>
      <c r="N19" s="269"/>
      <c r="O19" s="269"/>
      <c r="P19" s="269"/>
      <c r="Q19" s="269"/>
      <c r="R19" s="269"/>
      <c r="S19" s="269"/>
      <c r="T19" s="269"/>
      <c r="U19" s="26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3">
        <v>2024</v>
      </c>
      <c r="C21" s="283"/>
      <c r="D21" s="283"/>
      <c r="E21" s="283"/>
      <c r="F21" s="283"/>
      <c r="G21" s="283"/>
      <c r="H21" s="283"/>
      <c r="I21" s="283"/>
      <c r="J21" s="283"/>
      <c r="K21" s="283"/>
      <c r="L21" s="283"/>
      <c r="M21" s="283"/>
      <c r="N21" s="283"/>
      <c r="O21" s="283"/>
      <c r="P21" s="283"/>
      <c r="Q21" s="283"/>
      <c r="R21" s="283"/>
      <c r="S21" s="283"/>
      <c r="T21" s="283"/>
      <c r="U21" s="283"/>
    </row>
    <row r="22" spans="2:21" ht="24.95" customHeight="1" x14ac:dyDescent="0.2">
      <c r="B22" s="284" t="s">
        <v>28</v>
      </c>
      <c r="C22" s="284"/>
      <c r="D22" s="284"/>
      <c r="E22" s="284"/>
      <c r="F22" s="284"/>
      <c r="G22" s="284"/>
      <c r="H22" s="284"/>
      <c r="I22" s="284"/>
      <c r="J22" s="284"/>
      <c r="K22" s="284"/>
      <c r="L22" s="284"/>
      <c r="M22" s="284"/>
      <c r="N22" s="284"/>
      <c r="O22" s="284"/>
      <c r="P22" s="284"/>
      <c r="Q22" s="284"/>
      <c r="R22" s="284"/>
      <c r="S22" s="284"/>
      <c r="T22" s="284"/>
      <c r="U22" s="284"/>
    </row>
    <row r="23" spans="2:21" ht="60" customHeight="1" x14ac:dyDescent="0.2">
      <c r="B23" s="269" t="s">
        <v>411</v>
      </c>
      <c r="C23" s="269"/>
      <c r="D23" s="269"/>
      <c r="E23" s="269"/>
      <c r="F23" s="269"/>
      <c r="G23" s="269"/>
      <c r="H23" s="269"/>
      <c r="I23" s="269"/>
      <c r="J23" s="269"/>
      <c r="K23" s="269"/>
      <c r="L23" s="269"/>
      <c r="M23" s="269"/>
      <c r="N23" s="269"/>
      <c r="O23" s="269"/>
      <c r="P23" s="269"/>
      <c r="Q23" s="269"/>
      <c r="R23" s="269"/>
      <c r="S23" s="269"/>
      <c r="T23" s="269"/>
      <c r="U23" s="269"/>
    </row>
    <row r="24" spans="2:21" ht="60" customHeight="1" x14ac:dyDescent="0.2">
      <c r="B24" s="269"/>
      <c r="C24" s="269"/>
      <c r="D24" s="269"/>
      <c r="E24" s="269"/>
      <c r="F24" s="269"/>
      <c r="G24" s="269"/>
      <c r="H24" s="269"/>
      <c r="I24" s="269"/>
      <c r="J24" s="269"/>
      <c r="K24" s="269"/>
      <c r="L24" s="269"/>
      <c r="M24" s="269"/>
      <c r="N24" s="269"/>
      <c r="O24" s="269"/>
      <c r="P24" s="269"/>
      <c r="Q24" s="269"/>
      <c r="R24" s="269"/>
      <c r="S24" s="269"/>
      <c r="T24" s="269"/>
      <c r="U24" s="269"/>
    </row>
    <row r="25" spans="2:21" s="14" customFormat="1" ht="24.95" customHeight="1" x14ac:dyDescent="0.25">
      <c r="B25" s="274" t="s">
        <v>123</v>
      </c>
      <c r="C25" s="275"/>
      <c r="D25" s="275"/>
      <c r="E25" s="275"/>
      <c r="F25" s="275"/>
      <c r="G25" s="275"/>
      <c r="H25" s="275"/>
      <c r="I25" s="275"/>
      <c r="J25" s="275"/>
      <c r="K25" s="275"/>
      <c r="L25" s="275"/>
      <c r="M25" s="275"/>
      <c r="N25" s="275"/>
      <c r="O25" s="275"/>
      <c r="P25" s="275"/>
      <c r="Q25" s="275"/>
      <c r="R25" s="275"/>
      <c r="S25" s="275"/>
      <c r="T25" s="275"/>
      <c r="U25" s="275"/>
    </row>
    <row r="26" spans="2:21" ht="60" customHeight="1" x14ac:dyDescent="0.2">
      <c r="B26" s="269" t="s">
        <v>572</v>
      </c>
      <c r="C26" s="269"/>
      <c r="D26" s="269"/>
      <c r="E26" s="269"/>
      <c r="F26" s="269"/>
      <c r="G26" s="269"/>
      <c r="H26" s="269"/>
      <c r="I26" s="269"/>
      <c r="J26" s="269"/>
      <c r="K26" s="269"/>
      <c r="L26" s="269"/>
      <c r="M26" s="269"/>
      <c r="N26" s="269"/>
      <c r="O26" s="269"/>
      <c r="P26" s="269"/>
      <c r="Q26" s="269"/>
      <c r="R26" s="269"/>
      <c r="S26" s="269"/>
      <c r="T26" s="269"/>
      <c r="U26" s="269"/>
    </row>
    <row r="27" spans="2:21" ht="60" customHeight="1" x14ac:dyDescent="0.2">
      <c r="B27" s="269"/>
      <c r="C27" s="269"/>
      <c r="D27" s="269"/>
      <c r="E27" s="269"/>
      <c r="F27" s="269"/>
      <c r="G27" s="269"/>
      <c r="H27" s="269"/>
      <c r="I27" s="269"/>
      <c r="J27" s="269"/>
      <c r="K27" s="269"/>
      <c r="L27" s="269"/>
      <c r="M27" s="269"/>
      <c r="N27" s="269"/>
      <c r="O27" s="269"/>
      <c r="P27" s="269"/>
      <c r="Q27" s="269"/>
      <c r="R27" s="269"/>
      <c r="S27" s="269"/>
      <c r="T27" s="269"/>
      <c r="U27" s="269"/>
    </row>
    <row r="28" spans="2:21" ht="60" customHeight="1" x14ac:dyDescent="0.2">
      <c r="B28" s="269"/>
      <c r="C28" s="269"/>
      <c r="D28" s="269"/>
      <c r="E28" s="269"/>
      <c r="F28" s="269"/>
      <c r="G28" s="269"/>
      <c r="H28" s="269"/>
      <c r="I28" s="269"/>
      <c r="J28" s="269"/>
      <c r="K28" s="269"/>
      <c r="L28" s="269"/>
      <c r="M28" s="269"/>
      <c r="N28" s="269"/>
      <c r="O28" s="269"/>
      <c r="P28" s="269"/>
      <c r="Q28" s="269"/>
      <c r="R28" s="269"/>
      <c r="S28" s="269"/>
      <c r="T28" s="269"/>
      <c r="U28" s="26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6"/>
      <c r="C30" s="277"/>
      <c r="D30" s="277"/>
      <c r="E30" s="277"/>
      <c r="F30" s="277"/>
      <c r="G30" s="277"/>
      <c r="H30" s="277"/>
      <c r="I30" s="277"/>
      <c r="J30" s="277"/>
      <c r="K30" s="277"/>
      <c r="L30" s="277"/>
      <c r="M30" s="277"/>
      <c r="N30" s="277"/>
      <c r="O30" s="277"/>
      <c r="P30" s="277"/>
      <c r="Q30" s="277"/>
      <c r="R30" s="277"/>
      <c r="S30" s="277"/>
      <c r="T30" s="277"/>
      <c r="U30" s="277"/>
    </row>
    <row r="31" spans="2:21" ht="24.95" customHeight="1" x14ac:dyDescent="0.2">
      <c r="B31" s="272" t="s">
        <v>28</v>
      </c>
      <c r="C31" s="273"/>
      <c r="D31" s="273"/>
      <c r="E31" s="273"/>
      <c r="F31" s="273"/>
      <c r="G31" s="273"/>
      <c r="H31" s="273"/>
      <c r="I31" s="273"/>
      <c r="J31" s="273"/>
      <c r="K31" s="273"/>
      <c r="L31" s="273"/>
      <c r="M31" s="273"/>
      <c r="N31" s="273"/>
      <c r="O31" s="273"/>
      <c r="P31" s="273"/>
      <c r="Q31" s="273"/>
      <c r="R31" s="273"/>
      <c r="S31" s="273"/>
      <c r="T31" s="273"/>
      <c r="U31" s="273"/>
    </row>
    <row r="32" spans="2:21" ht="60" customHeight="1" x14ac:dyDescent="0.2">
      <c r="B32" s="269" t="s">
        <v>573</v>
      </c>
      <c r="C32" s="269"/>
      <c r="D32" s="269"/>
      <c r="E32" s="269"/>
      <c r="F32" s="269"/>
      <c r="G32" s="269"/>
      <c r="H32" s="269"/>
      <c r="I32" s="269"/>
      <c r="J32" s="269"/>
      <c r="K32" s="269"/>
      <c r="L32" s="269"/>
      <c r="M32" s="269"/>
      <c r="N32" s="269"/>
      <c r="O32" s="269"/>
      <c r="P32" s="269"/>
      <c r="Q32" s="269"/>
      <c r="R32" s="269"/>
      <c r="S32" s="269"/>
      <c r="T32" s="269"/>
      <c r="U32" s="269"/>
    </row>
    <row r="33" spans="2:21" ht="60" customHeight="1" x14ac:dyDescent="0.2">
      <c r="B33" s="269"/>
      <c r="C33" s="269"/>
      <c r="D33" s="269"/>
      <c r="E33" s="269"/>
      <c r="F33" s="269"/>
      <c r="G33" s="269"/>
      <c r="H33" s="269"/>
      <c r="I33" s="269"/>
      <c r="J33" s="269"/>
      <c r="K33" s="269"/>
      <c r="L33" s="269"/>
      <c r="M33" s="269"/>
      <c r="N33" s="269"/>
      <c r="O33" s="269"/>
      <c r="P33" s="269"/>
      <c r="Q33" s="269"/>
      <c r="R33" s="269"/>
      <c r="S33" s="269"/>
      <c r="T33" s="269"/>
      <c r="U33" s="269"/>
    </row>
    <row r="34" spans="2:21" s="14" customFormat="1" ht="24.95" customHeight="1" x14ac:dyDescent="0.25">
      <c r="B34" s="274" t="s">
        <v>123</v>
      </c>
      <c r="C34" s="275"/>
      <c r="D34" s="275"/>
      <c r="E34" s="275"/>
      <c r="F34" s="275"/>
      <c r="G34" s="275"/>
      <c r="H34" s="275"/>
      <c r="I34" s="275"/>
      <c r="J34" s="275"/>
      <c r="K34" s="275"/>
      <c r="L34" s="275"/>
      <c r="M34" s="275"/>
      <c r="N34" s="275"/>
      <c r="O34" s="275"/>
      <c r="P34" s="275"/>
      <c r="Q34" s="275"/>
      <c r="R34" s="275"/>
      <c r="S34" s="275"/>
      <c r="T34" s="275"/>
      <c r="U34" s="275"/>
    </row>
    <row r="35" spans="2:21" ht="60" customHeight="1" x14ac:dyDescent="0.2">
      <c r="B35" s="269" t="s">
        <v>574</v>
      </c>
      <c r="C35" s="269"/>
      <c r="D35" s="269"/>
      <c r="E35" s="269"/>
      <c r="F35" s="269"/>
      <c r="G35" s="269"/>
      <c r="H35" s="269"/>
      <c r="I35" s="269"/>
      <c r="J35" s="269"/>
      <c r="K35" s="269"/>
      <c r="L35" s="269"/>
      <c r="M35" s="269"/>
      <c r="N35" s="269"/>
      <c r="O35" s="269"/>
      <c r="P35" s="269"/>
      <c r="Q35" s="269"/>
      <c r="R35" s="269"/>
      <c r="S35" s="269"/>
      <c r="T35" s="269"/>
      <c r="U35" s="269"/>
    </row>
    <row r="36" spans="2:21" ht="60" customHeight="1" x14ac:dyDescent="0.2">
      <c r="B36" s="269"/>
      <c r="C36" s="269"/>
      <c r="D36" s="269"/>
      <c r="E36" s="269"/>
      <c r="F36" s="269"/>
      <c r="G36" s="269"/>
      <c r="H36" s="269"/>
      <c r="I36" s="269"/>
      <c r="J36" s="269"/>
      <c r="K36" s="269"/>
      <c r="L36" s="269"/>
      <c r="M36" s="269"/>
      <c r="N36" s="269"/>
      <c r="O36" s="269"/>
      <c r="P36" s="269"/>
      <c r="Q36" s="269"/>
      <c r="R36" s="269"/>
      <c r="S36" s="269"/>
      <c r="T36" s="269"/>
      <c r="U36" s="269"/>
    </row>
    <row r="37" spans="2:21" ht="60" customHeight="1" x14ac:dyDescent="0.2">
      <c r="B37" s="269"/>
      <c r="C37" s="269"/>
      <c r="D37" s="269"/>
      <c r="E37" s="269"/>
      <c r="F37" s="269"/>
      <c r="G37" s="269"/>
      <c r="H37" s="269"/>
      <c r="I37" s="269"/>
      <c r="J37" s="269"/>
      <c r="K37" s="269"/>
      <c r="L37" s="269"/>
      <c r="M37" s="269"/>
      <c r="N37" s="269"/>
      <c r="O37" s="269"/>
      <c r="P37" s="269"/>
      <c r="Q37" s="269"/>
      <c r="R37" s="269"/>
      <c r="S37" s="269"/>
      <c r="T37" s="269"/>
      <c r="U37" s="269"/>
    </row>
    <row r="39" spans="2:21" x14ac:dyDescent="0.2">
      <c r="B39" s="270"/>
      <c r="C39" s="271"/>
      <c r="D39" s="271"/>
      <c r="E39" s="271"/>
      <c r="F39" s="271"/>
      <c r="G39" s="271"/>
      <c r="H39" s="271"/>
      <c r="I39" s="271"/>
      <c r="J39" s="271"/>
      <c r="K39" s="271"/>
      <c r="L39" s="271"/>
      <c r="M39" s="271"/>
      <c r="N39" s="271"/>
      <c r="O39" s="271"/>
      <c r="P39" s="271"/>
      <c r="Q39" s="271"/>
      <c r="R39" s="271"/>
      <c r="S39" s="271"/>
      <c r="T39" s="271"/>
      <c r="U39" s="271"/>
    </row>
    <row r="40" spans="2:21" ht="19.5" x14ac:dyDescent="0.2">
      <c r="B40" s="272" t="s">
        <v>28</v>
      </c>
      <c r="C40" s="273"/>
      <c r="D40" s="273"/>
      <c r="E40" s="273"/>
      <c r="F40" s="273"/>
      <c r="G40" s="273"/>
      <c r="H40" s="273"/>
      <c r="I40" s="273"/>
      <c r="J40" s="273"/>
      <c r="K40" s="273"/>
      <c r="L40" s="273"/>
      <c r="M40" s="273"/>
      <c r="N40" s="273"/>
      <c r="O40" s="273"/>
      <c r="P40" s="273"/>
      <c r="Q40" s="273"/>
      <c r="R40" s="273"/>
      <c r="S40" s="273"/>
      <c r="T40" s="273"/>
      <c r="U40" s="273"/>
    </row>
    <row r="41" spans="2:21" ht="60.75" customHeight="1" x14ac:dyDescent="0.2">
      <c r="B41" s="269"/>
      <c r="C41" s="269"/>
      <c r="D41" s="269"/>
      <c r="E41" s="269"/>
      <c r="F41" s="269"/>
      <c r="G41" s="269"/>
      <c r="H41" s="269"/>
      <c r="I41" s="269"/>
      <c r="J41" s="269"/>
      <c r="K41" s="269"/>
      <c r="L41" s="269"/>
      <c r="M41" s="269"/>
      <c r="N41" s="269"/>
      <c r="O41" s="269"/>
      <c r="P41" s="269"/>
      <c r="Q41" s="269"/>
      <c r="R41" s="269"/>
      <c r="S41" s="269"/>
      <c r="T41" s="269"/>
      <c r="U41" s="269"/>
    </row>
    <row r="42" spans="2:21" ht="60" customHeight="1" x14ac:dyDescent="0.2">
      <c r="B42" s="269"/>
      <c r="C42" s="269"/>
      <c r="D42" s="269"/>
      <c r="E42" s="269"/>
      <c r="F42" s="269"/>
      <c r="G42" s="269"/>
      <c r="H42" s="269"/>
      <c r="I42" s="269"/>
      <c r="J42" s="269"/>
      <c r="K42" s="269"/>
      <c r="L42" s="269"/>
      <c r="M42" s="269"/>
      <c r="N42" s="269"/>
      <c r="O42" s="269"/>
      <c r="P42" s="269"/>
      <c r="Q42" s="269"/>
      <c r="R42" s="269"/>
      <c r="S42" s="269"/>
      <c r="T42" s="269"/>
      <c r="U42" s="269"/>
    </row>
    <row r="43" spans="2:21" ht="19.5" x14ac:dyDescent="0.2">
      <c r="B43" s="274" t="s">
        <v>123</v>
      </c>
      <c r="C43" s="275"/>
      <c r="D43" s="275"/>
      <c r="E43" s="275"/>
      <c r="F43" s="275"/>
      <c r="G43" s="275"/>
      <c r="H43" s="275"/>
      <c r="I43" s="275"/>
      <c r="J43" s="275"/>
      <c r="K43" s="275"/>
      <c r="L43" s="275"/>
      <c r="M43" s="275"/>
      <c r="N43" s="275"/>
      <c r="O43" s="275"/>
      <c r="P43" s="275"/>
      <c r="Q43" s="275"/>
      <c r="R43" s="275"/>
      <c r="S43" s="275"/>
      <c r="T43" s="275"/>
      <c r="U43" s="275"/>
    </row>
    <row r="44" spans="2:21" ht="45.75" customHeight="1" x14ac:dyDescent="0.2">
      <c r="B44" s="269"/>
      <c r="C44" s="269"/>
      <c r="D44" s="269"/>
      <c r="E44" s="269"/>
      <c r="F44" s="269"/>
      <c r="G44" s="269"/>
      <c r="H44" s="269"/>
      <c r="I44" s="269"/>
      <c r="J44" s="269"/>
      <c r="K44" s="269"/>
      <c r="L44" s="269"/>
      <c r="M44" s="269"/>
      <c r="N44" s="269"/>
      <c r="O44" s="269"/>
      <c r="P44" s="269"/>
      <c r="Q44" s="269"/>
      <c r="R44" s="269"/>
      <c r="S44" s="269"/>
      <c r="T44" s="269"/>
      <c r="U44" s="269"/>
    </row>
    <row r="45" spans="2:21" ht="48" customHeight="1" x14ac:dyDescent="0.2">
      <c r="B45" s="269"/>
      <c r="C45" s="269"/>
      <c r="D45" s="269"/>
      <c r="E45" s="269"/>
      <c r="F45" s="269"/>
      <c r="G45" s="269"/>
      <c r="H45" s="269"/>
      <c r="I45" s="269"/>
      <c r="J45" s="269"/>
      <c r="K45" s="269"/>
      <c r="L45" s="269"/>
      <c r="M45" s="269"/>
      <c r="N45" s="269"/>
      <c r="O45" s="269"/>
      <c r="P45" s="269"/>
      <c r="Q45" s="269"/>
      <c r="R45" s="269"/>
      <c r="S45" s="269"/>
      <c r="T45" s="269"/>
      <c r="U45" s="269"/>
    </row>
    <row r="46" spans="2:21" ht="56.25" customHeight="1" x14ac:dyDescent="0.2">
      <c r="B46" s="269"/>
      <c r="C46" s="269"/>
      <c r="D46" s="269"/>
      <c r="E46" s="269"/>
      <c r="F46" s="269"/>
      <c r="G46" s="269"/>
      <c r="H46" s="269"/>
      <c r="I46" s="269"/>
      <c r="J46" s="269"/>
      <c r="K46" s="269"/>
      <c r="L46" s="269"/>
      <c r="M46" s="269"/>
      <c r="N46" s="269"/>
      <c r="O46" s="269"/>
      <c r="P46" s="269"/>
      <c r="Q46" s="269"/>
      <c r="R46" s="269"/>
      <c r="S46" s="269"/>
      <c r="T46" s="269"/>
      <c r="U46" s="26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I14" zoomScale="70" zoomScaleNormal="70" workbookViewId="0">
      <selection activeCell="K9" sqref="K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9" t="s">
        <v>127</v>
      </c>
      <c r="C2" s="288" t="s">
        <v>461</v>
      </c>
      <c r="D2" s="288"/>
      <c r="E2" s="288"/>
      <c r="F2" s="288"/>
      <c r="G2" s="2"/>
      <c r="H2" s="286" t="s">
        <v>448</v>
      </c>
      <c r="I2" s="286"/>
      <c r="J2" s="286"/>
      <c r="K2" s="286"/>
      <c r="L2" s="2"/>
      <c r="M2" s="287" t="s">
        <v>449</v>
      </c>
      <c r="N2" s="287"/>
      <c r="O2" s="287"/>
      <c r="P2" s="287"/>
      <c r="Q2" s="103"/>
      <c r="R2" s="295" t="s">
        <v>450</v>
      </c>
      <c r="S2" s="295"/>
      <c r="T2" s="295"/>
      <c r="U2" s="295"/>
      <c r="V2" s="285"/>
    </row>
    <row r="3" spans="2:22" ht="24.75" customHeight="1" thickBot="1" x14ac:dyDescent="0.25">
      <c r="B3" s="290"/>
      <c r="C3" s="3">
        <v>1</v>
      </c>
      <c r="D3" s="3">
        <v>2</v>
      </c>
      <c r="E3" s="4">
        <v>3</v>
      </c>
      <c r="F3" s="5">
        <v>4</v>
      </c>
      <c r="G3" s="293"/>
      <c r="H3" s="3">
        <v>1</v>
      </c>
      <c r="I3" s="3">
        <v>2</v>
      </c>
      <c r="J3" s="4">
        <v>3</v>
      </c>
      <c r="K3" s="5">
        <v>4</v>
      </c>
      <c r="L3" s="291"/>
      <c r="M3" s="3">
        <v>1</v>
      </c>
      <c r="N3" s="3">
        <v>2</v>
      </c>
      <c r="O3" s="4">
        <v>3</v>
      </c>
      <c r="P3" s="5">
        <v>4</v>
      </c>
      <c r="Q3" s="104"/>
      <c r="R3" s="3">
        <v>1</v>
      </c>
      <c r="S3" s="3">
        <v>2</v>
      </c>
      <c r="T3" s="4">
        <v>3</v>
      </c>
      <c r="U3" s="5">
        <v>4</v>
      </c>
      <c r="V3" s="285"/>
    </row>
    <row r="4" spans="2:22" ht="38.1" customHeight="1" thickTop="1" thickBot="1" x14ac:dyDescent="0.25">
      <c r="B4" s="80" t="s">
        <v>128</v>
      </c>
      <c r="C4" s="78">
        <v>0.9</v>
      </c>
      <c r="D4" s="78">
        <v>0.9</v>
      </c>
      <c r="E4" s="7">
        <v>0.95</v>
      </c>
      <c r="F4" s="7">
        <v>0.98</v>
      </c>
      <c r="G4" s="294"/>
      <c r="H4" s="7">
        <v>0.9</v>
      </c>
      <c r="I4" s="7">
        <v>0.9</v>
      </c>
      <c r="J4" s="7">
        <v>0.95</v>
      </c>
      <c r="K4" s="7">
        <v>0.95</v>
      </c>
      <c r="L4" s="292"/>
      <c r="M4" s="7">
        <v>0.9</v>
      </c>
      <c r="N4" s="7">
        <v>0.9</v>
      </c>
      <c r="O4" s="7">
        <v>0.9</v>
      </c>
      <c r="P4" s="7">
        <v>0.9</v>
      </c>
      <c r="Q4" s="9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80" t="s">
        <v>129</v>
      </c>
      <c r="C5" s="78">
        <v>0.95</v>
      </c>
      <c r="D5" s="78">
        <v>0.95</v>
      </c>
      <c r="E5" s="78">
        <v>0.95</v>
      </c>
      <c r="F5" s="7">
        <v>0.98</v>
      </c>
      <c r="G5" s="294"/>
      <c r="H5" s="7">
        <v>0.85</v>
      </c>
      <c r="I5" s="7">
        <v>0.9</v>
      </c>
      <c r="J5" s="7">
        <v>0.95</v>
      </c>
      <c r="K5" s="7">
        <v>0.95</v>
      </c>
      <c r="L5" s="292"/>
      <c r="M5" s="7">
        <v>0.9</v>
      </c>
      <c r="N5" s="7">
        <v>0.9</v>
      </c>
      <c r="O5" s="7">
        <v>0.9</v>
      </c>
      <c r="P5" s="7">
        <v>0.9</v>
      </c>
      <c r="Q5" s="9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80" t="s">
        <v>130</v>
      </c>
      <c r="C6" s="78">
        <v>0.8</v>
      </c>
      <c r="D6" s="7">
        <v>0.85</v>
      </c>
      <c r="E6" s="7">
        <v>0.85</v>
      </c>
      <c r="F6" s="7">
        <v>0.89</v>
      </c>
      <c r="G6" s="294"/>
      <c r="H6" s="7">
        <v>0.9</v>
      </c>
      <c r="I6" s="7">
        <v>0.9</v>
      </c>
      <c r="J6" s="7">
        <v>0.95</v>
      </c>
      <c r="K6" s="7">
        <v>0.95</v>
      </c>
      <c r="L6" s="292"/>
      <c r="M6" s="7">
        <v>0.95</v>
      </c>
      <c r="N6" s="7">
        <v>0.95</v>
      </c>
      <c r="O6" s="7">
        <v>0.95</v>
      </c>
      <c r="P6" s="7">
        <v>0.95</v>
      </c>
      <c r="Q6" s="9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80" t="s">
        <v>131</v>
      </c>
      <c r="C7" s="78">
        <v>0.8</v>
      </c>
      <c r="D7" s="7">
        <v>0.85</v>
      </c>
      <c r="E7" s="7">
        <v>0.86</v>
      </c>
      <c r="F7" s="7">
        <v>0.9</v>
      </c>
      <c r="G7" s="294"/>
      <c r="H7" s="7">
        <v>0.9</v>
      </c>
      <c r="I7" s="7">
        <v>0.95</v>
      </c>
      <c r="J7" s="7">
        <v>0.98</v>
      </c>
      <c r="K7" s="7">
        <v>0.98</v>
      </c>
      <c r="L7" s="292"/>
      <c r="M7" s="7">
        <v>0.9</v>
      </c>
      <c r="N7" s="7">
        <v>0.9</v>
      </c>
      <c r="O7" s="7">
        <v>0.9</v>
      </c>
      <c r="P7" s="7">
        <v>0.9</v>
      </c>
      <c r="Q7" s="9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1"/>
      <c r="C8" s="7"/>
      <c r="D8" s="7"/>
      <c r="E8" s="7"/>
      <c r="F8" s="7"/>
      <c r="G8" s="294"/>
      <c r="H8" s="7"/>
      <c r="I8" s="7"/>
      <c r="J8" s="7"/>
      <c r="K8" s="7"/>
      <c r="L8" s="292"/>
      <c r="M8" s="7"/>
      <c r="N8" s="7"/>
      <c r="O8" s="7"/>
      <c r="P8" s="7"/>
      <c r="Q8" s="99"/>
      <c r="R8" s="7"/>
      <c r="S8" s="7"/>
      <c r="T8" s="7"/>
      <c r="U8" s="7"/>
    </row>
    <row r="9" spans="2:22" ht="38.1" customHeight="1" x14ac:dyDescent="0.2">
      <c r="B9" s="6"/>
      <c r="C9" s="7"/>
      <c r="D9" s="7"/>
      <c r="E9" s="7"/>
      <c r="F9" s="7"/>
      <c r="G9" s="294"/>
      <c r="H9" s="7"/>
      <c r="I9" s="7"/>
      <c r="J9" s="7"/>
      <c r="K9" s="7"/>
      <c r="L9" s="292"/>
      <c r="M9" s="7"/>
      <c r="N9" s="7"/>
      <c r="O9" s="7"/>
      <c r="P9" s="7"/>
      <c r="Q9" s="99"/>
      <c r="R9" s="7"/>
      <c r="S9" s="7"/>
      <c r="T9" s="7"/>
      <c r="U9" s="7"/>
    </row>
    <row r="10" spans="2:22" ht="38.1" customHeight="1" x14ac:dyDescent="0.2">
      <c r="B10" s="15" t="s">
        <v>132</v>
      </c>
      <c r="C10" s="12">
        <f>AVERAGE(C4:C9)</f>
        <v>0.86250000000000004</v>
      </c>
      <c r="D10" s="12">
        <f>AVERAGE(D4:D9)</f>
        <v>0.88750000000000007</v>
      </c>
      <c r="E10" s="12">
        <f>AVERAGE(E4:E9)</f>
        <v>0.90249999999999997</v>
      </c>
      <c r="F10" s="12">
        <f>AVERAGE(F4:F9)</f>
        <v>0.9375</v>
      </c>
      <c r="G10" s="9"/>
      <c r="H10" s="12">
        <f>AVERAGE(H4:H9)</f>
        <v>0.88749999999999996</v>
      </c>
      <c r="I10" s="12">
        <f>AVERAGE(I4:I9)</f>
        <v>0.91250000000000009</v>
      </c>
      <c r="J10" s="12">
        <f>AVERAGE(J4:J9)</f>
        <v>0.95749999999999991</v>
      </c>
      <c r="K10" s="12">
        <f>AVERAGE(K4:K9)</f>
        <v>0.95749999999999991</v>
      </c>
      <c r="L10" s="9"/>
      <c r="M10" s="12">
        <f>AVERAGE(M4:M9)</f>
        <v>0.91249999999999998</v>
      </c>
      <c r="N10" s="12">
        <f>AVERAGE(N4:N9)</f>
        <v>0.91249999999999998</v>
      </c>
      <c r="O10" s="12">
        <f>AVERAGE(O4:O9)</f>
        <v>0.91249999999999998</v>
      </c>
      <c r="P10" s="12">
        <f>AVERAGE(P4:P9)</f>
        <v>0.91249999999999998</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8" t="s">
        <v>447</v>
      </c>
      <c r="C12" s="288"/>
      <c r="D12" s="288"/>
      <c r="E12" s="288"/>
      <c r="F12" s="288"/>
      <c r="G12" s="288"/>
      <c r="H12" s="288"/>
      <c r="I12" s="288"/>
      <c r="J12" s="288"/>
      <c r="K12" s="288"/>
      <c r="L12" s="288"/>
      <c r="M12" s="288"/>
      <c r="N12" s="288"/>
      <c r="O12" s="288"/>
      <c r="P12" s="288"/>
      <c r="Q12" s="288"/>
      <c r="R12" s="288"/>
      <c r="S12" s="288"/>
      <c r="T12" s="288"/>
      <c r="U12" s="288"/>
    </row>
    <row r="13" spans="2:22" ht="24.95" customHeight="1" x14ac:dyDescent="0.2">
      <c r="B13" s="301"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302" t="s">
        <v>186</v>
      </c>
      <c r="C14" s="303"/>
      <c r="D14" s="303"/>
      <c r="E14" s="303"/>
      <c r="F14" s="303"/>
      <c r="G14" s="303"/>
      <c r="H14" s="303"/>
      <c r="I14" s="303"/>
      <c r="J14" s="303"/>
      <c r="K14" s="303"/>
      <c r="L14" s="303"/>
      <c r="M14" s="303"/>
      <c r="N14" s="303"/>
      <c r="O14" s="303"/>
      <c r="P14" s="303"/>
      <c r="Q14" s="303"/>
      <c r="R14" s="303"/>
      <c r="S14" s="303"/>
      <c r="T14" s="303"/>
      <c r="U14" s="304"/>
    </row>
    <row r="15" spans="2:22" ht="60" customHeight="1" x14ac:dyDescent="0.2">
      <c r="B15" s="296"/>
      <c r="C15" s="296"/>
      <c r="D15" s="296"/>
      <c r="E15" s="296"/>
      <c r="F15" s="296"/>
      <c r="G15" s="296"/>
      <c r="H15" s="296"/>
      <c r="I15" s="296"/>
      <c r="J15" s="296"/>
      <c r="K15" s="296"/>
      <c r="L15" s="296"/>
      <c r="M15" s="296"/>
      <c r="N15" s="296"/>
      <c r="O15" s="296"/>
      <c r="P15" s="296"/>
      <c r="Q15" s="296"/>
      <c r="R15" s="296"/>
      <c r="S15" s="296"/>
      <c r="T15" s="296"/>
      <c r="U15" s="296"/>
    </row>
    <row r="16" spans="2:22" s="14"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96" t="s">
        <v>187</v>
      </c>
      <c r="C17" s="296"/>
      <c r="D17" s="296"/>
      <c r="E17" s="296"/>
      <c r="F17" s="296"/>
      <c r="G17" s="296"/>
      <c r="H17" s="296"/>
      <c r="I17" s="296"/>
      <c r="J17" s="296"/>
      <c r="K17" s="296"/>
      <c r="L17" s="296"/>
      <c r="M17" s="296"/>
      <c r="N17" s="296"/>
      <c r="O17" s="296"/>
      <c r="P17" s="296"/>
      <c r="Q17" s="296"/>
      <c r="R17" s="296"/>
      <c r="S17" s="296"/>
      <c r="T17" s="296"/>
      <c r="U17" s="296"/>
    </row>
    <row r="18" spans="2:21" ht="60" customHeight="1" x14ac:dyDescent="0.2">
      <c r="B18" s="296"/>
      <c r="C18" s="296"/>
      <c r="D18" s="296"/>
      <c r="E18" s="296"/>
      <c r="F18" s="296"/>
      <c r="G18" s="296"/>
      <c r="H18" s="296"/>
      <c r="I18" s="296"/>
      <c r="J18" s="296"/>
      <c r="K18" s="296"/>
      <c r="L18" s="296"/>
      <c r="M18" s="296"/>
      <c r="N18" s="296"/>
      <c r="O18" s="296"/>
      <c r="P18" s="296"/>
      <c r="Q18" s="296"/>
      <c r="R18" s="296"/>
      <c r="S18" s="296"/>
      <c r="T18" s="296"/>
      <c r="U18" s="296"/>
    </row>
    <row r="19" spans="2:21" ht="60" customHeight="1" x14ac:dyDescent="0.2">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3" t="s">
        <v>448</v>
      </c>
      <c r="C21" s="283"/>
      <c r="D21" s="283"/>
      <c r="E21" s="283"/>
      <c r="F21" s="283"/>
      <c r="G21" s="283"/>
      <c r="H21" s="283"/>
      <c r="I21" s="283"/>
      <c r="J21" s="283"/>
      <c r="K21" s="283"/>
      <c r="L21" s="283"/>
      <c r="M21" s="283"/>
      <c r="N21" s="283"/>
      <c r="O21" s="283"/>
      <c r="P21" s="283"/>
      <c r="Q21" s="283"/>
      <c r="R21" s="283"/>
      <c r="S21" s="283"/>
      <c r="T21" s="283"/>
      <c r="U21" s="283"/>
    </row>
    <row r="22" spans="2:21" ht="24.95" customHeight="1" x14ac:dyDescent="0.2">
      <c r="B22" s="284" t="s">
        <v>28</v>
      </c>
      <c r="C22" s="284"/>
      <c r="D22" s="284"/>
      <c r="E22" s="284"/>
      <c r="F22" s="284"/>
      <c r="G22" s="284"/>
      <c r="H22" s="284"/>
      <c r="I22" s="284"/>
      <c r="J22" s="284"/>
      <c r="K22" s="284"/>
      <c r="L22" s="284"/>
      <c r="M22" s="284"/>
      <c r="N22" s="284"/>
      <c r="O22" s="284"/>
      <c r="P22" s="284"/>
      <c r="Q22" s="284"/>
      <c r="R22" s="284"/>
      <c r="S22" s="284"/>
      <c r="T22" s="284"/>
      <c r="U22" s="284"/>
    </row>
    <row r="23" spans="2:21" ht="60" customHeight="1" x14ac:dyDescent="0.2">
      <c r="B23" s="269" t="s">
        <v>408</v>
      </c>
      <c r="C23" s="269"/>
      <c r="D23" s="269"/>
      <c r="E23" s="269"/>
      <c r="F23" s="269"/>
      <c r="G23" s="269"/>
      <c r="H23" s="269"/>
      <c r="I23" s="269"/>
      <c r="J23" s="269"/>
      <c r="K23" s="269"/>
      <c r="L23" s="269"/>
      <c r="M23" s="269"/>
      <c r="N23" s="269"/>
      <c r="O23" s="269"/>
      <c r="P23" s="269"/>
      <c r="Q23" s="269"/>
      <c r="R23" s="269"/>
      <c r="S23" s="269"/>
      <c r="T23" s="269"/>
      <c r="U23" s="269"/>
    </row>
    <row r="24" spans="2:21" ht="60" customHeight="1" x14ac:dyDescent="0.2">
      <c r="B24" s="296"/>
      <c r="C24" s="296"/>
      <c r="D24" s="296"/>
      <c r="E24" s="296"/>
      <c r="F24" s="296"/>
      <c r="G24" s="296"/>
      <c r="H24" s="296"/>
      <c r="I24" s="296"/>
      <c r="J24" s="296"/>
      <c r="K24" s="296"/>
      <c r="L24" s="296"/>
      <c r="M24" s="296"/>
      <c r="N24" s="296"/>
      <c r="O24" s="296"/>
      <c r="P24" s="296"/>
      <c r="Q24" s="296"/>
      <c r="R24" s="296"/>
      <c r="S24" s="296"/>
      <c r="T24" s="296"/>
      <c r="U24" s="296"/>
    </row>
    <row r="25" spans="2:21" s="14"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96" t="s">
        <v>409</v>
      </c>
      <c r="C26" s="296"/>
      <c r="D26" s="296"/>
      <c r="E26" s="296"/>
      <c r="F26" s="296"/>
      <c r="G26" s="296"/>
      <c r="H26" s="296"/>
      <c r="I26" s="296"/>
      <c r="J26" s="296"/>
      <c r="K26" s="296"/>
      <c r="L26" s="296"/>
      <c r="M26" s="296"/>
      <c r="N26" s="296"/>
      <c r="O26" s="296"/>
      <c r="P26" s="296"/>
      <c r="Q26" s="296"/>
      <c r="R26" s="296"/>
      <c r="S26" s="296"/>
      <c r="T26" s="296"/>
      <c r="U26" s="296"/>
    </row>
    <row r="27" spans="2:21" ht="60" customHeight="1" x14ac:dyDescent="0.2">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x14ac:dyDescent="0.2">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0"/>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298" t="s">
        <v>28</v>
      </c>
      <c r="C31" s="299"/>
      <c r="D31" s="299"/>
      <c r="E31" s="299"/>
      <c r="F31" s="299"/>
      <c r="G31" s="299"/>
      <c r="H31" s="299"/>
      <c r="I31" s="299"/>
      <c r="J31" s="299"/>
      <c r="K31" s="299"/>
      <c r="L31" s="299"/>
      <c r="M31" s="299"/>
      <c r="N31" s="299"/>
      <c r="O31" s="299"/>
      <c r="P31" s="299"/>
      <c r="Q31" s="299"/>
      <c r="R31" s="299"/>
      <c r="S31" s="299"/>
      <c r="T31" s="299"/>
      <c r="U31" s="299"/>
    </row>
    <row r="32" spans="2:21" ht="60" customHeight="1" x14ac:dyDescent="0.2">
      <c r="B32" s="269"/>
      <c r="C32" s="269"/>
      <c r="D32" s="269"/>
      <c r="E32" s="269"/>
      <c r="F32" s="269"/>
      <c r="G32" s="269"/>
      <c r="H32" s="269"/>
      <c r="I32" s="269"/>
      <c r="J32" s="269"/>
      <c r="K32" s="269"/>
      <c r="L32" s="269"/>
      <c r="M32" s="269"/>
      <c r="N32" s="269"/>
      <c r="O32" s="269"/>
      <c r="P32" s="269"/>
      <c r="Q32" s="269"/>
      <c r="R32" s="269"/>
      <c r="S32" s="269"/>
      <c r="T32" s="269"/>
      <c r="U32" s="269"/>
    </row>
    <row r="33" spans="2:21" ht="60" customHeight="1" x14ac:dyDescent="0.2">
      <c r="B33" s="296"/>
      <c r="C33" s="296"/>
      <c r="D33" s="296"/>
      <c r="E33" s="296"/>
      <c r="F33" s="296"/>
      <c r="G33" s="296"/>
      <c r="H33" s="296"/>
      <c r="I33" s="296"/>
      <c r="J33" s="296"/>
      <c r="K33" s="296"/>
      <c r="L33" s="296"/>
      <c r="M33" s="296"/>
      <c r="N33" s="296"/>
      <c r="O33" s="296"/>
      <c r="P33" s="296"/>
      <c r="Q33" s="296"/>
      <c r="R33" s="296"/>
      <c r="S33" s="296"/>
      <c r="T33" s="296"/>
      <c r="U33" s="296"/>
    </row>
    <row r="34" spans="2:21" s="14"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69"/>
      <c r="C35" s="269"/>
      <c r="D35" s="269"/>
      <c r="E35" s="269"/>
      <c r="F35" s="269"/>
      <c r="G35" s="269"/>
      <c r="H35" s="269"/>
      <c r="I35" s="269"/>
      <c r="J35" s="269"/>
      <c r="K35" s="269"/>
      <c r="L35" s="269"/>
      <c r="M35" s="269"/>
      <c r="N35" s="269"/>
      <c r="O35" s="269"/>
      <c r="P35" s="269"/>
      <c r="Q35" s="269"/>
      <c r="R35" s="269"/>
      <c r="S35" s="269"/>
      <c r="T35" s="269"/>
      <c r="U35" s="269"/>
    </row>
    <row r="36" spans="2:21" ht="60" customHeight="1" x14ac:dyDescent="0.2">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2">
      <c r="B37" s="296"/>
      <c r="C37" s="296"/>
      <c r="D37" s="296"/>
      <c r="E37" s="296"/>
      <c r="F37" s="296"/>
      <c r="G37" s="296"/>
      <c r="H37" s="296"/>
      <c r="I37" s="296"/>
      <c r="J37" s="296"/>
      <c r="K37" s="296"/>
      <c r="L37" s="296"/>
      <c r="M37" s="296"/>
      <c r="N37" s="296"/>
      <c r="O37" s="296"/>
      <c r="P37" s="296"/>
      <c r="Q37" s="296"/>
      <c r="R37" s="296"/>
      <c r="S37" s="296"/>
      <c r="T37" s="296"/>
      <c r="U37" s="296"/>
    </row>
    <row r="39" spans="2:21" x14ac:dyDescent="0.2">
      <c r="B39" s="295"/>
      <c r="C39" s="295"/>
      <c r="D39" s="295"/>
      <c r="E39" s="295"/>
      <c r="F39" s="295"/>
      <c r="G39" s="295"/>
      <c r="H39" s="295"/>
      <c r="I39" s="295"/>
      <c r="J39" s="295"/>
      <c r="K39" s="295"/>
      <c r="L39" s="295"/>
      <c r="M39" s="295"/>
      <c r="N39" s="295"/>
      <c r="O39" s="295"/>
      <c r="P39" s="295"/>
      <c r="Q39" s="295"/>
      <c r="R39" s="295"/>
      <c r="S39" s="295"/>
      <c r="T39" s="295"/>
      <c r="U39" s="295"/>
    </row>
    <row r="40" spans="2:21" ht="19.5" x14ac:dyDescent="0.2">
      <c r="B40" s="298" t="s">
        <v>28</v>
      </c>
      <c r="C40" s="299"/>
      <c r="D40" s="299"/>
      <c r="E40" s="299"/>
      <c r="F40" s="299"/>
      <c r="G40" s="299"/>
      <c r="H40" s="299"/>
      <c r="I40" s="299"/>
      <c r="J40" s="299"/>
      <c r="K40" s="299"/>
      <c r="L40" s="299"/>
      <c r="M40" s="299"/>
      <c r="N40" s="299"/>
      <c r="O40" s="299"/>
      <c r="P40" s="299"/>
      <c r="Q40" s="299"/>
      <c r="R40" s="299"/>
      <c r="S40" s="299"/>
      <c r="T40" s="299"/>
      <c r="U40" s="299"/>
    </row>
    <row r="41" spans="2:21" ht="51.75" customHeight="1" x14ac:dyDescent="0.2">
      <c r="B41" s="269"/>
      <c r="C41" s="269"/>
      <c r="D41" s="269"/>
      <c r="E41" s="269"/>
      <c r="F41" s="269"/>
      <c r="G41" s="269"/>
      <c r="H41" s="269"/>
      <c r="I41" s="269"/>
      <c r="J41" s="269"/>
      <c r="K41" s="269"/>
      <c r="L41" s="269"/>
      <c r="M41" s="269"/>
      <c r="N41" s="269"/>
      <c r="O41" s="269"/>
      <c r="P41" s="269"/>
      <c r="Q41" s="269"/>
      <c r="R41" s="269"/>
      <c r="S41" s="269"/>
      <c r="T41" s="269"/>
      <c r="U41" s="269"/>
    </row>
    <row r="42" spans="2:21" ht="50.25" customHeight="1" x14ac:dyDescent="0.2">
      <c r="B42" s="296"/>
      <c r="C42" s="296"/>
      <c r="D42" s="296"/>
      <c r="E42" s="296"/>
      <c r="F42" s="296"/>
      <c r="G42" s="296"/>
      <c r="H42" s="296"/>
      <c r="I42" s="296"/>
      <c r="J42" s="296"/>
      <c r="K42" s="296"/>
      <c r="L42" s="296"/>
      <c r="M42" s="296"/>
      <c r="N42" s="296"/>
      <c r="O42" s="296"/>
      <c r="P42" s="296"/>
      <c r="Q42" s="296"/>
      <c r="R42" s="296"/>
      <c r="S42" s="296"/>
      <c r="T42" s="296"/>
      <c r="U42" s="296"/>
    </row>
    <row r="43" spans="2:21" ht="19.5" x14ac:dyDescent="0.2">
      <c r="B43" s="297" t="s">
        <v>123</v>
      </c>
      <c r="C43" s="297"/>
      <c r="D43" s="297"/>
      <c r="E43" s="297"/>
      <c r="F43" s="297"/>
      <c r="G43" s="297"/>
      <c r="H43" s="297"/>
      <c r="I43" s="297"/>
      <c r="J43" s="297"/>
      <c r="K43" s="297"/>
      <c r="L43" s="297"/>
      <c r="M43" s="297"/>
      <c r="N43" s="297"/>
      <c r="O43" s="297"/>
      <c r="P43" s="297"/>
      <c r="Q43" s="297"/>
      <c r="R43" s="297"/>
      <c r="S43" s="297"/>
      <c r="T43" s="297"/>
      <c r="U43" s="297"/>
    </row>
    <row r="44" spans="2:21" ht="69.75" customHeight="1" x14ac:dyDescent="0.2">
      <c r="B44" s="269"/>
      <c r="C44" s="269"/>
      <c r="D44" s="269"/>
      <c r="E44" s="269"/>
      <c r="F44" s="269"/>
      <c r="G44" s="269"/>
      <c r="H44" s="269"/>
      <c r="I44" s="269"/>
      <c r="J44" s="269"/>
      <c r="K44" s="269"/>
      <c r="L44" s="269"/>
      <c r="M44" s="269"/>
      <c r="N44" s="269"/>
      <c r="O44" s="269"/>
      <c r="P44" s="269"/>
      <c r="Q44" s="269"/>
      <c r="R44" s="269"/>
      <c r="S44" s="269"/>
      <c r="T44" s="269"/>
      <c r="U44" s="269"/>
    </row>
    <row r="45" spans="2:21" ht="60" customHeight="1" x14ac:dyDescent="0.2">
      <c r="B45" s="296"/>
      <c r="C45" s="296"/>
      <c r="D45" s="296"/>
      <c r="E45" s="296"/>
      <c r="F45" s="296"/>
      <c r="G45" s="296"/>
      <c r="H45" s="296"/>
      <c r="I45" s="296"/>
      <c r="J45" s="296"/>
      <c r="K45" s="296"/>
      <c r="L45" s="296"/>
      <c r="M45" s="296"/>
      <c r="N45" s="296"/>
      <c r="O45" s="296"/>
      <c r="P45" s="296"/>
      <c r="Q45" s="296"/>
      <c r="R45" s="296"/>
      <c r="S45" s="296"/>
      <c r="T45" s="296"/>
      <c r="U45" s="296"/>
    </row>
    <row r="46" spans="2:21" ht="59.25" customHeight="1" x14ac:dyDescent="0.2">
      <c r="B46" s="296"/>
      <c r="C46" s="296"/>
      <c r="D46" s="296"/>
      <c r="E46" s="296"/>
      <c r="F46" s="296"/>
      <c r="G46" s="296"/>
      <c r="H46" s="296"/>
      <c r="I46" s="296"/>
      <c r="J46" s="296"/>
      <c r="K46" s="296"/>
      <c r="L46" s="296"/>
      <c r="M46" s="296"/>
      <c r="N46" s="296"/>
      <c r="O46" s="296"/>
      <c r="P46" s="296"/>
      <c r="Q46" s="296"/>
      <c r="R46" s="296"/>
      <c r="S46" s="296"/>
      <c r="T46" s="296"/>
      <c r="U46" s="29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9" zoomScale="70" zoomScaleNormal="70" workbookViewId="0">
      <selection activeCell="A4" sqref="A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9" t="s">
        <v>137</v>
      </c>
      <c r="C2" s="288" t="s">
        <v>447</v>
      </c>
      <c r="D2" s="288"/>
      <c r="E2" s="288"/>
      <c r="F2" s="288"/>
      <c r="G2" s="2"/>
      <c r="H2" s="286" t="s">
        <v>448</v>
      </c>
      <c r="I2" s="286"/>
      <c r="J2" s="286"/>
      <c r="K2" s="286"/>
      <c r="L2" s="2"/>
      <c r="M2" s="287" t="s">
        <v>449</v>
      </c>
      <c r="N2" s="287"/>
      <c r="O2" s="287"/>
      <c r="P2" s="287"/>
      <c r="Q2" s="103"/>
      <c r="R2" s="295" t="s">
        <v>450</v>
      </c>
      <c r="S2" s="295"/>
      <c r="T2" s="295"/>
      <c r="U2" s="295"/>
      <c r="V2" s="285"/>
    </row>
    <row r="3" spans="2:22" ht="24.75" customHeight="1" thickBot="1" x14ac:dyDescent="0.25">
      <c r="B3" s="290"/>
      <c r="C3" s="3">
        <v>1</v>
      </c>
      <c r="D3" s="3">
        <v>2</v>
      </c>
      <c r="E3" s="4">
        <v>3</v>
      </c>
      <c r="F3" s="5">
        <v>4</v>
      </c>
      <c r="G3" s="293"/>
      <c r="H3" s="3">
        <v>1</v>
      </c>
      <c r="I3" s="3">
        <v>2</v>
      </c>
      <c r="J3" s="4">
        <v>3</v>
      </c>
      <c r="K3" s="5">
        <v>4</v>
      </c>
      <c r="L3" s="291"/>
      <c r="M3" s="3">
        <v>1</v>
      </c>
      <c r="N3" s="3">
        <v>2</v>
      </c>
      <c r="O3" s="4">
        <v>3</v>
      </c>
      <c r="P3" s="5">
        <v>4</v>
      </c>
      <c r="Q3" s="104"/>
      <c r="R3" s="3">
        <v>1</v>
      </c>
      <c r="S3" s="3">
        <v>2</v>
      </c>
      <c r="T3" s="4">
        <v>3</v>
      </c>
      <c r="U3" s="5">
        <v>4</v>
      </c>
      <c r="V3" s="285"/>
    </row>
    <row r="4" spans="2:22" ht="38.1" customHeight="1" thickTop="1" thickBot="1" x14ac:dyDescent="0.25">
      <c r="B4" s="80" t="s">
        <v>133</v>
      </c>
      <c r="C4" s="78">
        <f>Autoevaluación!R84/SUM(Autoevaluación!R84:R87)</f>
        <v>0</v>
      </c>
      <c r="D4" s="7">
        <f>Autoevaluación!R85/SUM(Autoevaluación!R84:R87)</f>
        <v>0</v>
      </c>
      <c r="E4" s="7">
        <f>Autoevaluación!R86/SUM(Autoevaluación!R84:R87)</f>
        <v>0</v>
      </c>
      <c r="F4" s="7">
        <f>Autoevaluación!R87/SUM(Autoevaluación!R84:R87)</f>
        <v>1</v>
      </c>
      <c r="G4" s="294"/>
      <c r="H4" s="17">
        <f>Autoevaluación!S84/SUM(Autoevaluación!S84:S87)</f>
        <v>0</v>
      </c>
      <c r="I4" s="7">
        <f>Autoevaluación!S85/SUM(Autoevaluación!S84:S87)</f>
        <v>0</v>
      </c>
      <c r="J4" s="7">
        <f>Autoevaluación!S86/SUM(Autoevaluación!S84:S87)</f>
        <v>0</v>
      </c>
      <c r="K4" s="7">
        <f>Autoevaluación!S87/SUM(Autoevaluación!S84:S87)</f>
        <v>1</v>
      </c>
      <c r="L4" s="292"/>
      <c r="M4" s="7">
        <v>0.9</v>
      </c>
      <c r="N4" s="7">
        <v>0.9</v>
      </c>
      <c r="O4" s="7">
        <v>0.9</v>
      </c>
      <c r="P4" s="7">
        <v>0.9</v>
      </c>
      <c r="Q4" s="9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2" t="s">
        <v>134</v>
      </c>
      <c r="C5" s="78">
        <f>Autoevaluación!R89/SUM(Autoevaluación!R89:R92)</f>
        <v>0</v>
      </c>
      <c r="D5" s="7">
        <f>Autoevaluación!R90/SUM(Autoevaluación!R89:R92)</f>
        <v>0</v>
      </c>
      <c r="E5" s="7">
        <f>Autoevaluación!R91/SUM(Autoevaluación!R89:R92)</f>
        <v>1</v>
      </c>
      <c r="F5" s="7">
        <f>Autoevaluación!R92/SUM(Autoevaluación!R89:R92)</f>
        <v>0</v>
      </c>
      <c r="G5" s="294"/>
      <c r="H5" s="17">
        <f>Autoevaluación!S89/SUM(Autoevaluación!S89:S92)</f>
        <v>0</v>
      </c>
      <c r="I5" s="7">
        <f>Autoevaluación!S90/SUM(Autoevaluación!S89:S92)</f>
        <v>0</v>
      </c>
      <c r="J5" s="7" t="e">
        <f>Autoevaluación!S91/SUM(Autoevaluación!S89:Q92Q13:V16)</f>
        <v>#NAME?</v>
      </c>
      <c r="K5" s="7">
        <f>Autoevaluación!S92/SUM(Autoevaluación!S89:S92)</f>
        <v>0</v>
      </c>
      <c r="L5" s="292"/>
      <c r="M5" s="7">
        <v>0.85</v>
      </c>
      <c r="N5" s="7">
        <v>0.85</v>
      </c>
      <c r="O5" s="7">
        <v>0.85</v>
      </c>
      <c r="P5" s="7">
        <v>0.85</v>
      </c>
      <c r="Q5" s="9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2" t="s">
        <v>32</v>
      </c>
      <c r="C6" s="78">
        <f>Autoevaluación!R98/SUM(Autoevaluación!R98:R101)</f>
        <v>0</v>
      </c>
      <c r="D6" s="7">
        <f>Autoevaluación!R99/SUM(Autoevaluación!R98:R101)</f>
        <v>0</v>
      </c>
      <c r="E6" s="7">
        <f>Autoevaluación!R100/SUM(Autoevaluación!R98:R101)</f>
        <v>1</v>
      </c>
      <c r="F6" s="7">
        <f>Autoevaluación!R101/SUM(Autoevaluación!R98:R101)</f>
        <v>0</v>
      </c>
      <c r="G6" s="294"/>
      <c r="H6" s="17">
        <f>Autoevaluación!S98/SUM(Autoevaluación!S98:S101)</f>
        <v>0</v>
      </c>
      <c r="I6" s="7">
        <f>Autoevaluación!S99/SUM(Autoevaluación!S98:S101)</f>
        <v>0</v>
      </c>
      <c r="J6" s="7">
        <f>Autoevaluación!S100/SUM(Autoevaluación!S98:S101)</f>
        <v>0</v>
      </c>
      <c r="K6" s="7">
        <f>Autoevaluación!S10/SUM(Autoevaluación!S98:S101)</f>
        <v>4</v>
      </c>
      <c r="L6" s="292"/>
      <c r="M6" s="7">
        <v>0.9</v>
      </c>
      <c r="N6" s="7">
        <v>0.9</v>
      </c>
      <c r="O6" s="7">
        <v>0.9</v>
      </c>
      <c r="P6" s="7">
        <v>0.9</v>
      </c>
      <c r="Q6" s="99"/>
      <c r="R6" s="7">
        <f>Autoevaluación!U98/SUM(Autoevaluación!U98:U101)</f>
        <v>0</v>
      </c>
      <c r="S6" s="7">
        <f>Autoevaluación!U99/SUM(Autoevaluación!U98:U101)</f>
        <v>0</v>
      </c>
      <c r="T6" s="7">
        <f>Autoevaluación!U100/SUM(Autoevaluación!U98:U101)</f>
        <v>0</v>
      </c>
      <c r="U6" s="7">
        <f>Autoevaluación!U101/SUM(Autoevaluación!U98:U101)</f>
        <v>1</v>
      </c>
      <c r="V6" s="16"/>
    </row>
    <row r="7" spans="2:22" ht="38.1" customHeight="1" thickTop="1" thickBot="1" x14ac:dyDescent="0.25">
      <c r="B7" s="80" t="s">
        <v>135</v>
      </c>
      <c r="C7" s="78">
        <f>Autoevaluación!R102/SUM(Autoevaluación!R102:R105)</f>
        <v>0</v>
      </c>
      <c r="D7" s="7">
        <f>Autoevaluación!R103/SUM(Autoevaluación!R102:R105)</f>
        <v>0</v>
      </c>
      <c r="E7" s="7">
        <f>Autoevaluación!R104/SUM(Autoevaluación!R102:R105)</f>
        <v>0.44444444444444442</v>
      </c>
      <c r="F7" s="7">
        <f>Autoevaluación!R105/SUM(Autoevaluación!R102:R105)</f>
        <v>0.55555555555555558</v>
      </c>
      <c r="G7" s="294"/>
      <c r="H7" s="17">
        <f>Autoevaluación!S102/SUM(Autoevaluación!S102:S105)</f>
        <v>0</v>
      </c>
      <c r="I7" s="7">
        <f>Autoevaluación!S103/SUM(Autoevaluación!S102:S105)</f>
        <v>0</v>
      </c>
      <c r="J7" s="7">
        <f>Autoevaluación!S104/SUM(Autoevaluación!S102:S105)</f>
        <v>0</v>
      </c>
      <c r="K7" s="7">
        <f>Autoevaluación!S105/SUM(Autoevaluación!S102:S105)</f>
        <v>1</v>
      </c>
      <c r="L7" s="292"/>
      <c r="M7" s="7">
        <v>0.95</v>
      </c>
      <c r="N7" s="7">
        <v>0.95</v>
      </c>
      <c r="O7" s="7">
        <v>0.95</v>
      </c>
      <c r="P7" s="7">
        <v>0.95</v>
      </c>
      <c r="Q7" s="99"/>
      <c r="R7" s="7">
        <f>Autoevaluación!U102/SUM(Autoevaluación!U102:U105)</f>
        <v>0</v>
      </c>
      <c r="S7" s="7">
        <f>Autoevaluación!U103/SUM(Autoevaluación!U102:U105)</f>
        <v>0</v>
      </c>
      <c r="T7" s="7">
        <f>Autoevaluación!U104/SUM(Autoevaluación!U102:U105)</f>
        <v>0</v>
      </c>
      <c r="U7" s="7">
        <f>Autoevaluación!U105/SUM(Autoevaluación!U102:U105)</f>
        <v>1</v>
      </c>
    </row>
    <row r="8" spans="2:22" ht="38.1" customHeight="1" thickTop="1" thickBot="1" x14ac:dyDescent="0.25">
      <c r="B8" s="80" t="s">
        <v>136</v>
      </c>
      <c r="C8" s="78">
        <f>Autoevaluación!R114/SUM(Autoevaluación!R114:R117)</f>
        <v>0</v>
      </c>
      <c r="D8" s="7">
        <f>Autoevaluación!R115/SUM(Autoevaluación!R114:R117)</f>
        <v>0</v>
      </c>
      <c r="E8" s="7">
        <f>Autoevaluación!R116/SUM(Autoevaluación!R114:R117)</f>
        <v>0</v>
      </c>
      <c r="F8" s="7">
        <f>Autoevaluación!R117/SUM(Autoevaluación!R114:R117)</f>
        <v>1</v>
      </c>
      <c r="G8" s="294"/>
      <c r="H8" s="17">
        <f>Autoevaluación!S114/SUM(Autoevaluación!S114:S117)</f>
        <v>0</v>
      </c>
      <c r="I8" s="7">
        <f>Autoevaluación!S115/SUM(Autoevaluación!S114:S117)</f>
        <v>0</v>
      </c>
      <c r="J8" s="7">
        <f>Autoevaluación!S116/SUM(Autoevaluación!S114:S117)</f>
        <v>0</v>
      </c>
      <c r="K8" s="7">
        <f>Autoevaluación!S117/SUM(Autoevaluación!S114:S117)</f>
        <v>1</v>
      </c>
      <c r="L8" s="292"/>
      <c r="M8" s="7">
        <v>0.9</v>
      </c>
      <c r="N8" s="7">
        <v>0.9</v>
      </c>
      <c r="O8" s="7">
        <v>0.9</v>
      </c>
      <c r="P8" s="7">
        <v>0.9</v>
      </c>
      <c r="Q8" s="9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1"/>
      <c r="C9" s="7"/>
      <c r="D9" s="7"/>
      <c r="E9" s="7"/>
      <c r="F9" s="7"/>
      <c r="G9" s="294"/>
      <c r="H9" s="7"/>
      <c r="I9" s="7"/>
      <c r="J9" s="7"/>
      <c r="K9" s="7"/>
      <c r="L9" s="292"/>
      <c r="M9" s="7"/>
      <c r="N9" s="7"/>
      <c r="O9" s="7"/>
      <c r="P9" s="7"/>
      <c r="Q9" s="99"/>
      <c r="R9" s="7"/>
      <c r="S9" s="7"/>
      <c r="T9" s="7"/>
      <c r="U9" s="7"/>
    </row>
    <row r="10" spans="2:22" ht="42" customHeight="1" x14ac:dyDescent="0.2">
      <c r="B10" s="15" t="s">
        <v>138</v>
      </c>
      <c r="C10" s="12">
        <f>AVERAGE(C4:C9)</f>
        <v>0</v>
      </c>
      <c r="D10" s="12">
        <f>AVERAGE(D4:D9)</f>
        <v>0</v>
      </c>
      <c r="E10" s="12">
        <f>AVERAGE(E4:E9)</f>
        <v>0.48888888888888893</v>
      </c>
      <c r="F10" s="12">
        <f>AVERAGE(F4:F9)</f>
        <v>0.51111111111111107</v>
      </c>
      <c r="G10" s="9"/>
      <c r="H10" s="12">
        <f>AVERAGE(H4:H9)</f>
        <v>0</v>
      </c>
      <c r="I10" s="12">
        <f>AVERAGE(I4:I9)</f>
        <v>0</v>
      </c>
      <c r="J10" s="12" t="e">
        <f>AVERAGE(J4:J9)</f>
        <v>#NAME?</v>
      </c>
      <c r="K10" s="12">
        <f>AVERAGE(K4:K9)</f>
        <v>1.4</v>
      </c>
      <c r="L10" s="9"/>
      <c r="M10" s="12">
        <f>AVERAGE(M4:M9)</f>
        <v>0.9</v>
      </c>
      <c r="N10" s="12">
        <f>AVERAGE(N4:N9)</f>
        <v>0.9</v>
      </c>
      <c r="O10" s="12">
        <f>AVERAGE(O4:O9)</f>
        <v>0.9</v>
      </c>
      <c r="P10" s="12">
        <f>AVERAGE(P4:P9)</f>
        <v>0.9</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8" t="s">
        <v>447</v>
      </c>
      <c r="C12" s="288"/>
      <c r="D12" s="288"/>
      <c r="E12" s="288"/>
      <c r="F12" s="288"/>
      <c r="G12" s="288"/>
      <c r="H12" s="288"/>
      <c r="I12" s="288"/>
      <c r="J12" s="288"/>
      <c r="K12" s="288"/>
      <c r="L12" s="288"/>
      <c r="M12" s="288"/>
      <c r="N12" s="288"/>
      <c r="O12" s="288"/>
      <c r="P12" s="288"/>
      <c r="Q12" s="288"/>
      <c r="R12" s="288"/>
      <c r="S12" s="288"/>
      <c r="T12" s="288"/>
      <c r="U12" s="288"/>
    </row>
    <row r="13" spans="2:22" ht="24.95" customHeight="1" x14ac:dyDescent="0.2">
      <c r="B13" s="301"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269" t="s">
        <v>348</v>
      </c>
      <c r="C14" s="269"/>
      <c r="D14" s="269"/>
      <c r="E14" s="269"/>
      <c r="F14" s="269"/>
      <c r="G14" s="269"/>
      <c r="H14" s="269"/>
      <c r="I14" s="269"/>
      <c r="J14" s="269"/>
      <c r="K14" s="269"/>
      <c r="L14" s="269"/>
      <c r="M14" s="269"/>
      <c r="N14" s="269"/>
      <c r="O14" s="269"/>
      <c r="P14" s="269"/>
      <c r="Q14" s="269"/>
      <c r="R14" s="269"/>
      <c r="S14" s="269"/>
      <c r="T14" s="269"/>
      <c r="U14" s="269"/>
    </row>
    <row r="15" spans="2:22" ht="60" customHeight="1" x14ac:dyDescent="0.2">
      <c r="B15" s="269" t="s">
        <v>349</v>
      </c>
      <c r="C15" s="269"/>
      <c r="D15" s="269"/>
      <c r="E15" s="269"/>
      <c r="F15" s="269"/>
      <c r="G15" s="269"/>
      <c r="H15" s="269"/>
      <c r="I15" s="269"/>
      <c r="J15" s="269"/>
      <c r="K15" s="269"/>
      <c r="L15" s="269"/>
      <c r="M15" s="269"/>
      <c r="N15" s="269"/>
      <c r="O15" s="269"/>
      <c r="P15" s="269"/>
      <c r="Q15" s="269"/>
      <c r="R15" s="269"/>
      <c r="S15" s="269"/>
      <c r="T15" s="269"/>
      <c r="U15" s="269"/>
    </row>
    <row r="16" spans="2:22" s="14"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69" t="s">
        <v>350</v>
      </c>
      <c r="C17" s="269"/>
      <c r="D17" s="269"/>
      <c r="E17" s="269"/>
      <c r="F17" s="269"/>
      <c r="G17" s="269"/>
      <c r="H17" s="269"/>
      <c r="I17" s="269"/>
      <c r="J17" s="269"/>
      <c r="K17" s="269"/>
      <c r="L17" s="269"/>
      <c r="M17" s="269"/>
      <c r="N17" s="269"/>
      <c r="O17" s="269"/>
      <c r="P17" s="269"/>
      <c r="Q17" s="269"/>
      <c r="R17" s="269"/>
      <c r="S17" s="269"/>
      <c r="T17" s="269"/>
      <c r="U17" s="269"/>
    </row>
    <row r="18" spans="2:21" ht="60" customHeight="1" x14ac:dyDescent="0.2">
      <c r="B18" s="269"/>
      <c r="C18" s="269"/>
      <c r="D18" s="269"/>
      <c r="E18" s="269"/>
      <c r="F18" s="269"/>
      <c r="G18" s="269"/>
      <c r="H18" s="269"/>
      <c r="I18" s="269"/>
      <c r="J18" s="269"/>
      <c r="K18" s="269"/>
      <c r="L18" s="269"/>
      <c r="M18" s="269"/>
      <c r="N18" s="269"/>
      <c r="O18" s="269"/>
      <c r="P18" s="269"/>
      <c r="Q18" s="269"/>
      <c r="R18" s="269"/>
      <c r="S18" s="269"/>
      <c r="T18" s="269"/>
      <c r="U18" s="269"/>
    </row>
    <row r="19" spans="2:21" ht="60" customHeight="1" x14ac:dyDescent="0.2">
      <c r="B19" s="269"/>
      <c r="C19" s="269"/>
      <c r="D19" s="269"/>
      <c r="E19" s="269"/>
      <c r="F19" s="269"/>
      <c r="G19" s="269"/>
      <c r="H19" s="269"/>
      <c r="I19" s="269"/>
      <c r="J19" s="269"/>
      <c r="K19" s="269"/>
      <c r="L19" s="269"/>
      <c r="M19" s="269"/>
      <c r="N19" s="269"/>
      <c r="O19" s="269"/>
      <c r="P19" s="269"/>
      <c r="Q19" s="269"/>
      <c r="R19" s="269"/>
      <c r="S19" s="269"/>
      <c r="T19" s="269"/>
      <c r="U19" s="26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3" t="s">
        <v>448</v>
      </c>
      <c r="C21" s="283"/>
      <c r="D21" s="283"/>
      <c r="E21" s="283"/>
      <c r="F21" s="283"/>
      <c r="G21" s="283"/>
      <c r="H21" s="283"/>
      <c r="I21" s="283"/>
      <c r="J21" s="283"/>
      <c r="K21" s="283"/>
      <c r="L21" s="283"/>
      <c r="M21" s="283"/>
      <c r="N21" s="283"/>
      <c r="O21" s="283"/>
      <c r="P21" s="283"/>
      <c r="Q21" s="283"/>
      <c r="R21" s="283"/>
      <c r="S21" s="283"/>
      <c r="T21" s="283"/>
      <c r="U21" s="283"/>
    </row>
    <row r="22" spans="2:21" ht="24.95" customHeight="1" x14ac:dyDescent="0.2">
      <c r="B22" s="298" t="s">
        <v>28</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269" t="s">
        <v>438</v>
      </c>
      <c r="C23" s="269"/>
      <c r="D23" s="269"/>
      <c r="E23" s="269"/>
      <c r="F23" s="269"/>
      <c r="G23" s="269"/>
      <c r="H23" s="269"/>
      <c r="I23" s="269"/>
      <c r="J23" s="269"/>
      <c r="K23" s="269"/>
      <c r="L23" s="269"/>
      <c r="M23" s="269"/>
      <c r="N23" s="269"/>
      <c r="O23" s="269"/>
      <c r="P23" s="269"/>
      <c r="Q23" s="269"/>
      <c r="R23" s="269"/>
      <c r="S23" s="269"/>
      <c r="T23" s="269"/>
      <c r="U23" s="269"/>
    </row>
    <row r="24" spans="2:21" ht="60" customHeight="1" x14ac:dyDescent="0.2">
      <c r="B24" s="269" t="s">
        <v>349</v>
      </c>
      <c r="C24" s="269"/>
      <c r="D24" s="269"/>
      <c r="E24" s="269"/>
      <c r="F24" s="269"/>
      <c r="G24" s="269"/>
      <c r="H24" s="269"/>
      <c r="I24" s="269"/>
      <c r="J24" s="269"/>
      <c r="K24" s="269"/>
      <c r="L24" s="269"/>
      <c r="M24" s="269"/>
      <c r="N24" s="269"/>
      <c r="O24" s="269"/>
      <c r="P24" s="269"/>
      <c r="Q24" s="269"/>
      <c r="R24" s="269"/>
      <c r="S24" s="269"/>
      <c r="T24" s="269"/>
      <c r="U24" s="269"/>
    </row>
    <row r="25" spans="2:21" s="14"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69" t="s">
        <v>350</v>
      </c>
      <c r="C26" s="269"/>
      <c r="D26" s="269"/>
      <c r="E26" s="269"/>
      <c r="F26" s="269"/>
      <c r="G26" s="269"/>
      <c r="H26" s="269"/>
      <c r="I26" s="269"/>
      <c r="J26" s="269"/>
      <c r="K26" s="269"/>
      <c r="L26" s="269"/>
      <c r="M26" s="269"/>
      <c r="N26" s="269"/>
      <c r="O26" s="269"/>
      <c r="P26" s="269"/>
      <c r="Q26" s="269"/>
      <c r="R26" s="269"/>
      <c r="S26" s="269"/>
      <c r="T26" s="269"/>
      <c r="U26" s="269"/>
    </row>
    <row r="27" spans="2:21" ht="60" customHeight="1" x14ac:dyDescent="0.2">
      <c r="B27" s="269"/>
      <c r="C27" s="269"/>
      <c r="D27" s="269"/>
      <c r="E27" s="269"/>
      <c r="F27" s="269"/>
      <c r="G27" s="269"/>
      <c r="H27" s="269"/>
      <c r="I27" s="269"/>
      <c r="J27" s="269"/>
      <c r="K27" s="269"/>
      <c r="L27" s="269"/>
      <c r="M27" s="269"/>
      <c r="N27" s="269"/>
      <c r="O27" s="269"/>
      <c r="P27" s="269"/>
      <c r="Q27" s="269"/>
      <c r="R27" s="269"/>
      <c r="S27" s="269"/>
      <c r="T27" s="269"/>
      <c r="U27" s="269"/>
    </row>
    <row r="28" spans="2:21" ht="60" customHeight="1" x14ac:dyDescent="0.2">
      <c r="B28" s="269"/>
      <c r="C28" s="269"/>
      <c r="D28" s="269"/>
      <c r="E28" s="269"/>
      <c r="F28" s="269"/>
      <c r="G28" s="269"/>
      <c r="H28" s="269"/>
      <c r="I28" s="269"/>
      <c r="J28" s="269"/>
      <c r="K28" s="269"/>
      <c r="L28" s="269"/>
      <c r="M28" s="269"/>
      <c r="N28" s="269"/>
      <c r="O28" s="269"/>
      <c r="P28" s="269"/>
      <c r="Q28" s="269"/>
      <c r="R28" s="269"/>
      <c r="S28" s="269"/>
      <c r="T28" s="269"/>
      <c r="U28" s="26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0" t="s">
        <v>449</v>
      </c>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284"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69" t="s">
        <v>445</v>
      </c>
      <c r="C32" s="269"/>
      <c r="D32" s="269"/>
      <c r="E32" s="269"/>
      <c r="F32" s="269"/>
      <c r="G32" s="269"/>
      <c r="H32" s="269"/>
      <c r="I32" s="269"/>
      <c r="J32" s="269"/>
      <c r="K32" s="269"/>
      <c r="L32" s="269"/>
      <c r="M32" s="269"/>
      <c r="N32" s="269"/>
      <c r="O32" s="269"/>
      <c r="P32" s="269"/>
      <c r="Q32" s="269"/>
      <c r="R32" s="269"/>
      <c r="S32" s="269"/>
      <c r="T32" s="269"/>
      <c r="U32" s="269"/>
    </row>
    <row r="33" spans="2:21" ht="60" customHeight="1" x14ac:dyDescent="0.2">
      <c r="B33" s="269"/>
      <c r="C33" s="269"/>
      <c r="D33" s="269"/>
      <c r="E33" s="269"/>
      <c r="F33" s="269"/>
      <c r="G33" s="269"/>
      <c r="H33" s="269"/>
      <c r="I33" s="269"/>
      <c r="J33" s="269"/>
      <c r="K33" s="269"/>
      <c r="L33" s="269"/>
      <c r="M33" s="269"/>
      <c r="N33" s="269"/>
      <c r="O33" s="269"/>
      <c r="P33" s="269"/>
      <c r="Q33" s="269"/>
      <c r="R33" s="269"/>
      <c r="S33" s="269"/>
      <c r="T33" s="269"/>
      <c r="U33" s="269"/>
    </row>
    <row r="34" spans="2:21" s="14"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69" t="s">
        <v>446</v>
      </c>
      <c r="C35" s="269"/>
      <c r="D35" s="269"/>
      <c r="E35" s="269"/>
      <c r="F35" s="269"/>
      <c r="G35" s="269"/>
      <c r="H35" s="269"/>
      <c r="I35" s="269"/>
      <c r="J35" s="269"/>
      <c r="K35" s="269"/>
      <c r="L35" s="269"/>
      <c r="M35" s="269"/>
      <c r="N35" s="269"/>
      <c r="O35" s="269"/>
      <c r="P35" s="269"/>
      <c r="Q35" s="269"/>
      <c r="R35" s="269"/>
      <c r="S35" s="269"/>
      <c r="T35" s="269"/>
      <c r="U35" s="269"/>
    </row>
    <row r="36" spans="2:21" ht="60" customHeight="1" x14ac:dyDescent="0.2">
      <c r="B36" s="269"/>
      <c r="C36" s="269"/>
      <c r="D36" s="269"/>
      <c r="E36" s="269"/>
      <c r="F36" s="269"/>
      <c r="G36" s="269"/>
      <c r="H36" s="269"/>
      <c r="I36" s="269"/>
      <c r="J36" s="269"/>
      <c r="K36" s="269"/>
      <c r="L36" s="269"/>
      <c r="M36" s="269"/>
      <c r="N36" s="269"/>
      <c r="O36" s="269"/>
      <c r="P36" s="269"/>
      <c r="Q36" s="269"/>
      <c r="R36" s="269"/>
      <c r="S36" s="269"/>
      <c r="T36" s="269"/>
      <c r="U36" s="269"/>
    </row>
    <row r="37" spans="2:21" ht="60" customHeight="1" x14ac:dyDescent="0.2">
      <c r="B37" s="269"/>
      <c r="C37" s="269"/>
      <c r="D37" s="269"/>
      <c r="E37" s="269"/>
      <c r="F37" s="269"/>
      <c r="G37" s="269"/>
      <c r="H37" s="269"/>
      <c r="I37" s="269"/>
      <c r="J37" s="269"/>
      <c r="K37" s="269"/>
      <c r="L37" s="269"/>
      <c r="M37" s="269"/>
      <c r="N37" s="269"/>
      <c r="O37" s="269"/>
      <c r="P37" s="269"/>
      <c r="Q37" s="269"/>
      <c r="R37" s="269"/>
      <c r="S37" s="269"/>
      <c r="T37" s="269"/>
      <c r="U37" s="269"/>
    </row>
    <row r="39" spans="2:21" x14ac:dyDescent="0.2">
      <c r="B39" s="295" t="s">
        <v>450</v>
      </c>
      <c r="C39" s="295"/>
      <c r="D39" s="295"/>
      <c r="E39" s="295"/>
      <c r="F39" s="295"/>
      <c r="G39" s="295"/>
      <c r="H39" s="295"/>
      <c r="I39" s="295"/>
      <c r="J39" s="295"/>
      <c r="K39" s="295"/>
      <c r="L39" s="295"/>
      <c r="M39" s="295"/>
      <c r="N39" s="295"/>
      <c r="O39" s="295"/>
      <c r="P39" s="295"/>
      <c r="Q39" s="295"/>
      <c r="R39" s="295"/>
      <c r="S39" s="295"/>
      <c r="T39" s="295"/>
      <c r="U39" s="295"/>
    </row>
    <row r="40" spans="2:21" ht="19.5" x14ac:dyDescent="0.2">
      <c r="B40" s="284" t="s">
        <v>28</v>
      </c>
      <c r="C40" s="284"/>
      <c r="D40" s="284"/>
      <c r="E40" s="284"/>
      <c r="F40" s="284"/>
      <c r="G40" s="284"/>
      <c r="H40" s="284"/>
      <c r="I40" s="284"/>
      <c r="J40" s="284"/>
      <c r="K40" s="284"/>
      <c r="L40" s="284"/>
      <c r="M40" s="284"/>
      <c r="N40" s="284"/>
      <c r="O40" s="284"/>
      <c r="P40" s="284"/>
      <c r="Q40" s="284"/>
      <c r="R40" s="284"/>
      <c r="S40" s="284"/>
      <c r="T40" s="284"/>
      <c r="U40" s="284"/>
    </row>
    <row r="41" spans="2:21" ht="50.25" customHeight="1" x14ac:dyDescent="0.2">
      <c r="B41" s="269" t="s">
        <v>445</v>
      </c>
      <c r="C41" s="269"/>
      <c r="D41" s="269"/>
      <c r="E41" s="269"/>
      <c r="F41" s="269"/>
      <c r="G41" s="269"/>
      <c r="H41" s="269"/>
      <c r="I41" s="269"/>
      <c r="J41" s="269"/>
      <c r="K41" s="269"/>
      <c r="L41" s="269"/>
      <c r="M41" s="269"/>
      <c r="N41" s="269"/>
      <c r="O41" s="269"/>
      <c r="P41" s="269"/>
      <c r="Q41" s="269"/>
      <c r="R41" s="269"/>
      <c r="S41" s="269"/>
      <c r="T41" s="269"/>
      <c r="U41" s="269"/>
    </row>
    <row r="42" spans="2:21" ht="51.75" customHeight="1" x14ac:dyDescent="0.2">
      <c r="B42" s="269"/>
      <c r="C42" s="269"/>
      <c r="D42" s="269"/>
      <c r="E42" s="269"/>
      <c r="F42" s="269"/>
      <c r="G42" s="269"/>
      <c r="H42" s="269"/>
      <c r="I42" s="269"/>
      <c r="J42" s="269"/>
      <c r="K42" s="269"/>
      <c r="L42" s="269"/>
      <c r="M42" s="269"/>
      <c r="N42" s="269"/>
      <c r="O42" s="269"/>
      <c r="P42" s="269"/>
      <c r="Q42" s="269"/>
      <c r="R42" s="269"/>
      <c r="S42" s="269"/>
      <c r="T42" s="269"/>
      <c r="U42" s="269"/>
    </row>
    <row r="43" spans="2:21" ht="19.5" x14ac:dyDescent="0.2">
      <c r="B43" s="297" t="s">
        <v>123</v>
      </c>
      <c r="C43" s="297"/>
      <c r="D43" s="297"/>
      <c r="E43" s="297"/>
      <c r="F43" s="297"/>
      <c r="G43" s="297"/>
      <c r="H43" s="297"/>
      <c r="I43" s="297"/>
      <c r="J43" s="297"/>
      <c r="K43" s="297"/>
      <c r="L43" s="297"/>
      <c r="M43" s="297"/>
      <c r="N43" s="297"/>
      <c r="O43" s="297"/>
      <c r="P43" s="297"/>
      <c r="Q43" s="297"/>
      <c r="R43" s="297"/>
      <c r="S43" s="297"/>
      <c r="T43" s="297"/>
      <c r="U43" s="297"/>
    </row>
    <row r="44" spans="2:21" ht="45" customHeight="1" x14ac:dyDescent="0.2">
      <c r="B44" s="269" t="s">
        <v>446</v>
      </c>
      <c r="C44" s="269"/>
      <c r="D44" s="269"/>
      <c r="E44" s="269"/>
      <c r="F44" s="269"/>
      <c r="G44" s="269"/>
      <c r="H44" s="269"/>
      <c r="I44" s="269"/>
      <c r="J44" s="269"/>
      <c r="K44" s="269"/>
      <c r="L44" s="269"/>
      <c r="M44" s="269"/>
      <c r="N44" s="269"/>
      <c r="O44" s="269"/>
      <c r="P44" s="269"/>
      <c r="Q44" s="269"/>
      <c r="R44" s="269"/>
      <c r="S44" s="269"/>
      <c r="T44" s="269"/>
      <c r="U44" s="269"/>
    </row>
    <row r="45" spans="2:21" ht="52.5" customHeight="1" x14ac:dyDescent="0.2">
      <c r="B45" s="269"/>
      <c r="C45" s="269"/>
      <c r="D45" s="269"/>
      <c r="E45" s="269"/>
      <c r="F45" s="269"/>
      <c r="G45" s="269"/>
      <c r="H45" s="269"/>
      <c r="I45" s="269"/>
      <c r="J45" s="269"/>
      <c r="K45" s="269"/>
      <c r="L45" s="269"/>
      <c r="M45" s="269"/>
      <c r="N45" s="269"/>
      <c r="O45" s="269"/>
      <c r="P45" s="269"/>
      <c r="Q45" s="269"/>
      <c r="R45" s="269"/>
      <c r="S45" s="269"/>
      <c r="T45" s="269"/>
      <c r="U45" s="269"/>
    </row>
    <row r="46" spans="2:21" ht="55.5" customHeight="1" x14ac:dyDescent="0.2">
      <c r="B46" s="269"/>
      <c r="C46" s="269"/>
      <c r="D46" s="269"/>
      <c r="E46" s="269"/>
      <c r="F46" s="269"/>
      <c r="G46" s="269"/>
      <c r="H46" s="269"/>
      <c r="I46" s="269"/>
      <c r="J46" s="269"/>
      <c r="K46" s="269"/>
      <c r="L46" s="269"/>
      <c r="M46" s="269"/>
      <c r="N46" s="269"/>
      <c r="O46" s="269"/>
      <c r="P46" s="269"/>
      <c r="Q46" s="269"/>
      <c r="R46" s="269"/>
      <c r="S46" s="269"/>
      <c r="T46" s="269"/>
      <c r="U46" s="26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9" zoomScale="70" zoomScaleNormal="70" workbookViewId="0">
      <selection activeCell="B30" sqref="B30:U3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9" t="s">
        <v>24</v>
      </c>
      <c r="C2" s="288" t="s">
        <v>461</v>
      </c>
      <c r="D2" s="288"/>
      <c r="E2" s="288"/>
      <c r="F2" s="288"/>
      <c r="G2" s="2"/>
      <c r="H2" s="286" t="s">
        <v>447</v>
      </c>
      <c r="I2" s="286"/>
      <c r="J2" s="286"/>
      <c r="K2" s="286"/>
      <c r="L2" s="2"/>
      <c r="M2" s="287" t="s">
        <v>448</v>
      </c>
      <c r="N2" s="287"/>
      <c r="O2" s="287"/>
      <c r="P2" s="287"/>
      <c r="Q2" s="103"/>
      <c r="R2" s="295" t="s">
        <v>449</v>
      </c>
      <c r="S2" s="295"/>
      <c r="T2" s="295"/>
      <c r="U2" s="295"/>
      <c r="V2" s="285"/>
    </row>
    <row r="3" spans="2:22" ht="24.75" customHeight="1" thickBot="1" x14ac:dyDescent="0.25">
      <c r="B3" s="290"/>
      <c r="C3" s="3">
        <v>1</v>
      </c>
      <c r="D3" s="3">
        <v>2</v>
      </c>
      <c r="E3" s="4">
        <v>3</v>
      </c>
      <c r="F3" s="5">
        <v>4</v>
      </c>
      <c r="G3" s="293"/>
      <c r="H3" s="3">
        <v>1</v>
      </c>
      <c r="I3" s="3">
        <v>2</v>
      </c>
      <c r="J3" s="4">
        <v>3</v>
      </c>
      <c r="K3" s="5">
        <v>4</v>
      </c>
      <c r="L3" s="291"/>
      <c r="M3" s="3">
        <v>1</v>
      </c>
      <c r="N3" s="3">
        <v>2</v>
      </c>
      <c r="O3" s="4">
        <v>3</v>
      </c>
      <c r="P3" s="5">
        <v>4</v>
      </c>
      <c r="Q3" s="104"/>
      <c r="R3" s="3">
        <v>1</v>
      </c>
      <c r="S3" s="3">
        <v>2</v>
      </c>
      <c r="T3" s="4">
        <v>3</v>
      </c>
      <c r="U3" s="5">
        <v>4</v>
      </c>
      <c r="V3" s="285"/>
    </row>
    <row r="4" spans="2:22" ht="38.1" customHeight="1" thickTop="1" thickBot="1" x14ac:dyDescent="0.25">
      <c r="B4" s="83" t="s">
        <v>5</v>
      </c>
      <c r="C4" s="78">
        <v>0.7</v>
      </c>
      <c r="D4" s="7">
        <v>0.75</v>
      </c>
      <c r="E4" s="7">
        <v>0.75</v>
      </c>
      <c r="F4" s="7">
        <v>0.7</v>
      </c>
      <c r="G4" s="294"/>
      <c r="H4" s="7">
        <v>0.9</v>
      </c>
      <c r="I4" s="7">
        <v>0.9</v>
      </c>
      <c r="J4" s="7">
        <v>0.9</v>
      </c>
      <c r="K4" s="7">
        <v>0.9</v>
      </c>
      <c r="L4" s="292"/>
      <c r="M4" s="7">
        <v>0.9</v>
      </c>
      <c r="N4" s="7">
        <v>0.95</v>
      </c>
      <c r="O4" s="7">
        <v>0.95</v>
      </c>
      <c r="P4" s="7">
        <v>0.95</v>
      </c>
      <c r="Q4" s="9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4" t="s">
        <v>10</v>
      </c>
      <c r="C5" s="78">
        <v>0.75</v>
      </c>
      <c r="D5" s="7">
        <v>0.8</v>
      </c>
      <c r="E5" s="7">
        <v>0.85</v>
      </c>
      <c r="F5" s="7">
        <v>0.9</v>
      </c>
      <c r="G5" s="294"/>
      <c r="H5" s="7">
        <v>0.85</v>
      </c>
      <c r="I5" s="7">
        <v>0.85</v>
      </c>
      <c r="J5" s="7">
        <v>0.85</v>
      </c>
      <c r="K5" s="7">
        <v>0.85</v>
      </c>
      <c r="L5" s="292"/>
      <c r="M5" s="7">
        <v>0.9</v>
      </c>
      <c r="N5" s="7">
        <v>0.95</v>
      </c>
      <c r="O5" s="7">
        <v>0.95</v>
      </c>
      <c r="P5" s="7">
        <v>0.95</v>
      </c>
      <c r="Q5" s="9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4" t="s">
        <v>15</v>
      </c>
      <c r="C6" s="78">
        <v>0.7</v>
      </c>
      <c r="D6" s="7">
        <v>0.75</v>
      </c>
      <c r="E6" s="7">
        <v>0.75</v>
      </c>
      <c r="F6" s="7">
        <v>0.8</v>
      </c>
      <c r="G6" s="294"/>
      <c r="H6" s="7">
        <v>0.9</v>
      </c>
      <c r="I6" s="7">
        <v>0.9</v>
      </c>
      <c r="J6" s="7">
        <v>0.9</v>
      </c>
      <c r="K6" s="7">
        <v>0.9</v>
      </c>
      <c r="L6" s="292"/>
      <c r="M6" s="7">
        <v>0.9</v>
      </c>
      <c r="N6" s="7">
        <v>0.95</v>
      </c>
      <c r="O6" s="7">
        <v>0.9</v>
      </c>
      <c r="P6" s="7">
        <v>0.95</v>
      </c>
      <c r="Q6" s="9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3" t="s">
        <v>19</v>
      </c>
      <c r="C7" s="78">
        <v>0.7</v>
      </c>
      <c r="D7" s="78">
        <v>0.7</v>
      </c>
      <c r="E7" s="78">
        <v>0.7</v>
      </c>
      <c r="F7" s="78">
        <v>0.7</v>
      </c>
      <c r="G7" s="294"/>
      <c r="H7" s="7">
        <v>0.85</v>
      </c>
      <c r="I7" s="7">
        <v>0.85</v>
      </c>
      <c r="J7" s="7">
        <v>0.85</v>
      </c>
      <c r="K7" s="7">
        <v>0.85</v>
      </c>
      <c r="L7" s="292"/>
      <c r="M7" s="7">
        <v>0.75</v>
      </c>
      <c r="N7" s="7">
        <v>0.85</v>
      </c>
      <c r="O7" s="7">
        <v>0.9</v>
      </c>
      <c r="P7" s="7">
        <v>0.9</v>
      </c>
      <c r="Q7" s="9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1"/>
      <c r="C8" s="7"/>
      <c r="D8" s="7"/>
      <c r="E8" s="7"/>
      <c r="F8" s="7"/>
      <c r="G8" s="294"/>
      <c r="H8" s="7"/>
      <c r="I8" s="7"/>
      <c r="J8" s="7"/>
      <c r="K8" s="7"/>
      <c r="L8" s="292"/>
      <c r="M8" s="7"/>
      <c r="N8" s="7"/>
      <c r="O8" s="7"/>
      <c r="P8" s="7"/>
      <c r="Q8" s="99"/>
      <c r="R8" s="7"/>
      <c r="S8" s="7"/>
      <c r="T8" s="7"/>
      <c r="U8" s="7"/>
    </row>
    <row r="9" spans="2:22" ht="38.1" customHeight="1" x14ac:dyDescent="0.2">
      <c r="B9" s="6"/>
      <c r="C9" s="7"/>
      <c r="D9" s="7"/>
      <c r="E9" s="7"/>
      <c r="F9" s="7"/>
      <c r="G9" s="294"/>
      <c r="H9" s="7"/>
      <c r="I9" s="7"/>
      <c r="J9" s="7"/>
      <c r="K9" s="7"/>
      <c r="L9" s="292"/>
      <c r="M9" s="7"/>
      <c r="N9" s="7"/>
      <c r="O9" s="7"/>
      <c r="P9" s="7"/>
      <c r="Q9" s="99"/>
      <c r="R9" s="7"/>
      <c r="S9" s="7"/>
      <c r="T9" s="7"/>
      <c r="U9" s="7"/>
    </row>
    <row r="10" spans="2:22" ht="42" customHeight="1" x14ac:dyDescent="0.2">
      <c r="B10" s="15" t="s">
        <v>139</v>
      </c>
      <c r="C10" s="12">
        <f>AVERAGE(C4:C9)</f>
        <v>0.71249999999999991</v>
      </c>
      <c r="D10" s="12">
        <f>AVERAGE(D4:D9)</f>
        <v>0.75</v>
      </c>
      <c r="E10" s="12">
        <f>AVERAGE(E4:E9)</f>
        <v>0.76249999999999996</v>
      </c>
      <c r="F10" s="12">
        <f>AVERAGE(F4:F9)</f>
        <v>0.77500000000000013</v>
      </c>
      <c r="G10" s="9"/>
      <c r="H10" s="12">
        <f>AVERAGE(H4:H9)</f>
        <v>0.875</v>
      </c>
      <c r="I10" s="12">
        <f>AVERAGE(I4:I9)</f>
        <v>0.875</v>
      </c>
      <c r="J10" s="12">
        <f>AVERAGE(J4:J9)</f>
        <v>0.875</v>
      </c>
      <c r="K10" s="12">
        <f>AVERAGE(K4:K9)</f>
        <v>0.875</v>
      </c>
      <c r="L10" s="9"/>
      <c r="M10" s="12">
        <f>AVERAGE(M4:M9)</f>
        <v>0.86250000000000004</v>
      </c>
      <c r="N10" s="12">
        <f>AVERAGE(N4:N9)</f>
        <v>0.92499999999999993</v>
      </c>
      <c r="O10" s="12">
        <f>AVERAGE(O4:O9)</f>
        <v>0.92499999999999993</v>
      </c>
      <c r="P10" s="12">
        <f>AVERAGE(P4:P9)</f>
        <v>0.93749999999999989</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8" t="s">
        <v>461</v>
      </c>
      <c r="C12" s="288"/>
      <c r="D12" s="288"/>
      <c r="E12" s="288"/>
      <c r="F12" s="288"/>
      <c r="G12" s="288"/>
      <c r="H12" s="288"/>
      <c r="I12" s="288"/>
      <c r="J12" s="288"/>
      <c r="K12" s="288"/>
      <c r="L12" s="288"/>
      <c r="M12" s="288"/>
      <c r="N12" s="288"/>
      <c r="O12" s="288"/>
      <c r="P12" s="288"/>
      <c r="Q12" s="288"/>
      <c r="R12" s="288"/>
      <c r="S12" s="288"/>
      <c r="T12" s="288"/>
      <c r="U12" s="288"/>
    </row>
    <row r="13" spans="2:22" ht="24.95" customHeight="1" x14ac:dyDescent="0.2">
      <c r="B13" s="301"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269" t="s">
        <v>189</v>
      </c>
      <c r="C14" s="269"/>
      <c r="D14" s="269"/>
      <c r="E14" s="269"/>
      <c r="F14" s="269"/>
      <c r="G14" s="269"/>
      <c r="H14" s="269"/>
      <c r="I14" s="269"/>
      <c r="J14" s="269"/>
      <c r="K14" s="269"/>
      <c r="L14" s="269"/>
      <c r="M14" s="269"/>
      <c r="N14" s="269"/>
      <c r="O14" s="269"/>
      <c r="P14" s="269"/>
      <c r="Q14" s="269"/>
      <c r="R14" s="269"/>
      <c r="S14" s="269"/>
      <c r="T14" s="269"/>
      <c r="U14" s="269"/>
    </row>
    <row r="15" spans="2:22" ht="60" customHeight="1" x14ac:dyDescent="0.2">
      <c r="B15" s="269"/>
      <c r="C15" s="269"/>
      <c r="D15" s="269"/>
      <c r="E15" s="269"/>
      <c r="F15" s="269"/>
      <c r="G15" s="269"/>
      <c r="H15" s="269"/>
      <c r="I15" s="269"/>
      <c r="J15" s="269"/>
      <c r="K15" s="269"/>
      <c r="L15" s="269"/>
      <c r="M15" s="269"/>
      <c r="N15" s="269"/>
      <c r="O15" s="269"/>
      <c r="P15" s="269"/>
      <c r="Q15" s="269"/>
      <c r="R15" s="269"/>
      <c r="S15" s="269"/>
      <c r="T15" s="269"/>
      <c r="U15" s="269"/>
    </row>
    <row r="16" spans="2:22" s="14"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69" t="s">
        <v>188</v>
      </c>
      <c r="C17" s="269"/>
      <c r="D17" s="269"/>
      <c r="E17" s="269"/>
      <c r="F17" s="269"/>
      <c r="G17" s="269"/>
      <c r="H17" s="269"/>
      <c r="I17" s="269"/>
      <c r="J17" s="269"/>
      <c r="K17" s="269"/>
      <c r="L17" s="269"/>
      <c r="M17" s="269"/>
      <c r="N17" s="269"/>
      <c r="O17" s="269"/>
      <c r="P17" s="269"/>
      <c r="Q17" s="269"/>
      <c r="R17" s="269"/>
      <c r="S17" s="269"/>
      <c r="T17" s="269"/>
      <c r="U17" s="269"/>
    </row>
    <row r="18" spans="2:21" ht="60" customHeight="1" x14ac:dyDescent="0.2">
      <c r="B18" s="269"/>
      <c r="C18" s="269"/>
      <c r="D18" s="269"/>
      <c r="E18" s="269"/>
      <c r="F18" s="269"/>
      <c r="G18" s="269"/>
      <c r="H18" s="269"/>
      <c r="I18" s="269"/>
      <c r="J18" s="269"/>
      <c r="K18" s="269"/>
      <c r="L18" s="269"/>
      <c r="M18" s="269"/>
      <c r="N18" s="269"/>
      <c r="O18" s="269"/>
      <c r="P18" s="269"/>
      <c r="Q18" s="269"/>
      <c r="R18" s="269"/>
      <c r="S18" s="269"/>
      <c r="T18" s="269"/>
      <c r="U18" s="269"/>
    </row>
    <row r="19" spans="2:21" ht="60" customHeight="1" x14ac:dyDescent="0.2">
      <c r="B19" s="269"/>
      <c r="C19" s="269"/>
      <c r="D19" s="269"/>
      <c r="E19" s="269"/>
      <c r="F19" s="269"/>
      <c r="G19" s="269"/>
      <c r="H19" s="269"/>
      <c r="I19" s="269"/>
      <c r="J19" s="269"/>
      <c r="K19" s="269"/>
      <c r="L19" s="269"/>
      <c r="M19" s="269"/>
      <c r="N19" s="269"/>
      <c r="O19" s="269"/>
      <c r="P19" s="269"/>
      <c r="Q19" s="269"/>
      <c r="R19" s="269"/>
      <c r="S19" s="269"/>
      <c r="T19" s="269"/>
      <c r="U19" s="26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3" t="s">
        <v>447</v>
      </c>
      <c r="C21" s="283"/>
      <c r="D21" s="283"/>
      <c r="E21" s="283"/>
      <c r="F21" s="283"/>
      <c r="G21" s="283"/>
      <c r="H21" s="283"/>
      <c r="I21" s="283"/>
      <c r="J21" s="283"/>
      <c r="K21" s="283"/>
      <c r="L21" s="283"/>
      <c r="M21" s="283"/>
      <c r="N21" s="283"/>
      <c r="O21" s="283"/>
      <c r="P21" s="283"/>
      <c r="Q21" s="283"/>
      <c r="R21" s="283"/>
      <c r="S21" s="283"/>
      <c r="T21" s="283"/>
      <c r="U21" s="283"/>
    </row>
    <row r="22" spans="2:21" ht="24.95" customHeight="1" x14ac:dyDescent="0.2">
      <c r="B22" s="284" t="s">
        <v>28</v>
      </c>
      <c r="C22" s="284"/>
      <c r="D22" s="284"/>
      <c r="E22" s="284"/>
      <c r="F22" s="284"/>
      <c r="G22" s="284"/>
      <c r="H22" s="284"/>
      <c r="I22" s="284"/>
      <c r="J22" s="284"/>
      <c r="K22" s="284"/>
      <c r="L22" s="284"/>
      <c r="M22" s="284"/>
      <c r="N22" s="284"/>
      <c r="O22" s="284"/>
      <c r="P22" s="284"/>
      <c r="Q22" s="284"/>
      <c r="R22" s="284"/>
      <c r="S22" s="284"/>
      <c r="T22" s="284"/>
      <c r="U22" s="284"/>
    </row>
    <row r="23" spans="2:21" ht="60" customHeight="1" x14ac:dyDescent="0.2">
      <c r="B23" s="269" t="s">
        <v>439</v>
      </c>
      <c r="C23" s="269"/>
      <c r="D23" s="269"/>
      <c r="E23" s="269"/>
      <c r="F23" s="269"/>
      <c r="G23" s="269"/>
      <c r="H23" s="269"/>
      <c r="I23" s="269"/>
      <c r="J23" s="269"/>
      <c r="K23" s="269"/>
      <c r="L23" s="269"/>
      <c r="M23" s="269"/>
      <c r="N23" s="269"/>
      <c r="O23" s="269"/>
      <c r="P23" s="269"/>
      <c r="Q23" s="269"/>
      <c r="R23" s="269"/>
      <c r="S23" s="269"/>
      <c r="T23" s="269"/>
      <c r="U23" s="269"/>
    </row>
    <row r="24" spans="2:21" ht="60" customHeight="1" x14ac:dyDescent="0.2">
      <c r="B24" s="269" t="s">
        <v>440</v>
      </c>
      <c r="C24" s="269"/>
      <c r="D24" s="269"/>
      <c r="E24" s="269"/>
      <c r="F24" s="269"/>
      <c r="G24" s="269"/>
      <c r="H24" s="269"/>
      <c r="I24" s="269"/>
      <c r="J24" s="269"/>
      <c r="K24" s="269"/>
      <c r="L24" s="269"/>
      <c r="M24" s="269"/>
      <c r="N24" s="269"/>
      <c r="O24" s="269"/>
      <c r="P24" s="269"/>
      <c r="Q24" s="269"/>
      <c r="R24" s="269"/>
      <c r="S24" s="269"/>
      <c r="T24" s="269"/>
      <c r="U24" s="269"/>
    </row>
    <row r="25" spans="2:21" s="14"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69" t="s">
        <v>441</v>
      </c>
      <c r="C26" s="269"/>
      <c r="D26" s="269"/>
      <c r="E26" s="269"/>
      <c r="F26" s="269"/>
      <c r="G26" s="269"/>
      <c r="H26" s="269"/>
      <c r="I26" s="269"/>
      <c r="J26" s="269"/>
      <c r="K26" s="269"/>
      <c r="L26" s="269"/>
      <c r="M26" s="269"/>
      <c r="N26" s="269"/>
      <c r="O26" s="269"/>
      <c r="P26" s="269"/>
      <c r="Q26" s="269"/>
      <c r="R26" s="269"/>
      <c r="S26" s="269"/>
      <c r="T26" s="269"/>
      <c r="U26" s="269"/>
    </row>
    <row r="27" spans="2:21" ht="60" customHeight="1" x14ac:dyDescent="0.2">
      <c r="B27" s="269" t="s">
        <v>442</v>
      </c>
      <c r="C27" s="269"/>
      <c r="D27" s="269"/>
      <c r="E27" s="269"/>
      <c r="F27" s="269"/>
      <c r="G27" s="269"/>
      <c r="H27" s="269"/>
      <c r="I27" s="269"/>
      <c r="J27" s="269"/>
      <c r="K27" s="269"/>
      <c r="L27" s="269"/>
      <c r="M27" s="269"/>
      <c r="N27" s="269"/>
      <c r="O27" s="269"/>
      <c r="P27" s="269"/>
      <c r="Q27" s="269"/>
      <c r="R27" s="269"/>
      <c r="S27" s="269"/>
      <c r="T27" s="269"/>
      <c r="U27" s="269"/>
    </row>
    <row r="28" spans="2:21" ht="60" customHeight="1" x14ac:dyDescent="0.2">
      <c r="B28" s="269"/>
      <c r="C28" s="269"/>
      <c r="D28" s="269"/>
      <c r="E28" s="269"/>
      <c r="F28" s="269"/>
      <c r="G28" s="269"/>
      <c r="H28" s="269"/>
      <c r="I28" s="269"/>
      <c r="J28" s="269"/>
      <c r="K28" s="269"/>
      <c r="L28" s="269"/>
      <c r="M28" s="269"/>
      <c r="N28" s="269"/>
      <c r="O28" s="269"/>
      <c r="P28" s="269"/>
      <c r="Q28" s="269"/>
      <c r="R28" s="269"/>
      <c r="S28" s="269"/>
      <c r="T28" s="269"/>
      <c r="U28" s="26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0"/>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298" t="s">
        <v>28</v>
      </c>
      <c r="C31" s="299"/>
      <c r="D31" s="299"/>
      <c r="E31" s="299"/>
      <c r="F31" s="299"/>
      <c r="G31" s="299"/>
      <c r="H31" s="299"/>
      <c r="I31" s="299"/>
      <c r="J31" s="299"/>
      <c r="K31" s="299"/>
      <c r="L31" s="299"/>
      <c r="M31" s="299"/>
      <c r="N31" s="299"/>
      <c r="O31" s="299"/>
      <c r="P31" s="299"/>
      <c r="Q31" s="299"/>
      <c r="R31" s="299"/>
      <c r="S31" s="299"/>
      <c r="T31" s="299"/>
      <c r="U31" s="299"/>
    </row>
    <row r="32" spans="2:21" ht="60" customHeight="1" x14ac:dyDescent="0.2">
      <c r="B32" s="269" t="s">
        <v>575</v>
      </c>
      <c r="C32" s="269"/>
      <c r="D32" s="269"/>
      <c r="E32" s="269"/>
      <c r="F32" s="269"/>
      <c r="G32" s="269"/>
      <c r="H32" s="269"/>
      <c r="I32" s="269"/>
      <c r="J32" s="269"/>
      <c r="K32" s="269"/>
      <c r="L32" s="269"/>
      <c r="M32" s="269"/>
      <c r="N32" s="269"/>
      <c r="O32" s="269"/>
      <c r="P32" s="269"/>
      <c r="Q32" s="269"/>
      <c r="R32" s="269"/>
      <c r="S32" s="269"/>
      <c r="T32" s="269"/>
      <c r="U32" s="269"/>
    </row>
    <row r="33" spans="2:21" ht="60" customHeight="1" x14ac:dyDescent="0.2">
      <c r="B33" s="269"/>
      <c r="C33" s="269"/>
      <c r="D33" s="269"/>
      <c r="E33" s="269"/>
      <c r="F33" s="269"/>
      <c r="G33" s="269"/>
      <c r="H33" s="269"/>
      <c r="I33" s="269"/>
      <c r="J33" s="269"/>
      <c r="K33" s="269"/>
      <c r="L33" s="269"/>
      <c r="M33" s="269"/>
      <c r="N33" s="269"/>
      <c r="O33" s="269"/>
      <c r="P33" s="269"/>
      <c r="Q33" s="269"/>
      <c r="R33" s="269"/>
      <c r="S33" s="269"/>
      <c r="T33" s="269"/>
      <c r="U33" s="269"/>
    </row>
    <row r="34" spans="2:21" s="14"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69"/>
      <c r="C35" s="269"/>
      <c r="D35" s="269"/>
      <c r="E35" s="269"/>
      <c r="F35" s="269"/>
      <c r="G35" s="269"/>
      <c r="H35" s="269"/>
      <c r="I35" s="269"/>
      <c r="J35" s="269"/>
      <c r="K35" s="269"/>
      <c r="L35" s="269"/>
      <c r="M35" s="269"/>
      <c r="N35" s="269"/>
      <c r="O35" s="269"/>
      <c r="P35" s="269"/>
      <c r="Q35" s="269"/>
      <c r="R35" s="269"/>
      <c r="S35" s="269"/>
      <c r="T35" s="269"/>
      <c r="U35" s="269"/>
    </row>
    <row r="36" spans="2:21" ht="60" customHeight="1" x14ac:dyDescent="0.2">
      <c r="B36" s="269"/>
      <c r="C36" s="269"/>
      <c r="D36" s="269"/>
      <c r="E36" s="269"/>
      <c r="F36" s="269"/>
      <c r="G36" s="269"/>
      <c r="H36" s="269"/>
      <c r="I36" s="269"/>
      <c r="J36" s="269"/>
      <c r="K36" s="269"/>
      <c r="L36" s="269"/>
      <c r="M36" s="269"/>
      <c r="N36" s="269"/>
      <c r="O36" s="269"/>
      <c r="P36" s="269"/>
      <c r="Q36" s="269"/>
      <c r="R36" s="269"/>
      <c r="S36" s="269"/>
      <c r="T36" s="269"/>
      <c r="U36" s="269"/>
    </row>
    <row r="37" spans="2:21" ht="60" customHeight="1" x14ac:dyDescent="0.2">
      <c r="B37" s="269"/>
      <c r="C37" s="269"/>
      <c r="D37" s="269"/>
      <c r="E37" s="269"/>
      <c r="F37" s="269"/>
      <c r="G37" s="269"/>
      <c r="H37" s="269"/>
      <c r="I37" s="269"/>
      <c r="J37" s="269"/>
      <c r="K37" s="269"/>
      <c r="L37" s="269"/>
      <c r="M37" s="269"/>
      <c r="N37" s="269"/>
      <c r="O37" s="269"/>
      <c r="P37" s="269"/>
      <c r="Q37" s="269"/>
      <c r="R37" s="269"/>
      <c r="S37" s="269"/>
      <c r="T37" s="269"/>
      <c r="U37" s="269"/>
    </row>
    <row r="40" spans="2:21" ht="21.75" customHeight="1" x14ac:dyDescent="0.2">
      <c r="B40" s="295"/>
      <c r="C40" s="295"/>
      <c r="D40" s="295"/>
      <c r="E40" s="295"/>
      <c r="F40" s="295"/>
      <c r="G40" s="295"/>
      <c r="H40" s="295"/>
      <c r="I40" s="295"/>
      <c r="J40" s="295"/>
      <c r="K40" s="295"/>
      <c r="L40" s="295"/>
      <c r="M40" s="295"/>
      <c r="N40" s="295"/>
      <c r="O40" s="295"/>
      <c r="P40" s="295"/>
      <c r="Q40" s="295"/>
      <c r="R40" s="295"/>
      <c r="S40" s="295"/>
      <c r="T40" s="295"/>
      <c r="U40" s="295"/>
    </row>
    <row r="41" spans="2:21" ht="19.5" x14ac:dyDescent="0.2">
      <c r="B41" s="298" t="s">
        <v>28</v>
      </c>
      <c r="C41" s="299"/>
      <c r="D41" s="299"/>
      <c r="E41" s="299"/>
      <c r="F41" s="299"/>
      <c r="G41" s="299"/>
      <c r="H41" s="299"/>
      <c r="I41" s="299"/>
      <c r="J41" s="299"/>
      <c r="K41" s="299"/>
      <c r="L41" s="299"/>
      <c r="M41" s="299"/>
      <c r="N41" s="299"/>
      <c r="O41" s="299"/>
      <c r="P41" s="299"/>
      <c r="Q41" s="299"/>
      <c r="R41" s="299"/>
      <c r="S41" s="299"/>
      <c r="T41" s="299"/>
      <c r="U41" s="299"/>
    </row>
    <row r="42" spans="2:21" ht="62.25" customHeight="1" x14ac:dyDescent="0.2">
      <c r="B42" s="269"/>
      <c r="C42" s="269"/>
      <c r="D42" s="269"/>
      <c r="E42" s="269"/>
      <c r="F42" s="269"/>
      <c r="G42" s="269"/>
      <c r="H42" s="269"/>
      <c r="I42" s="269"/>
      <c r="J42" s="269"/>
      <c r="K42" s="269"/>
      <c r="L42" s="269"/>
      <c r="M42" s="269"/>
      <c r="N42" s="269"/>
      <c r="O42" s="269"/>
      <c r="P42" s="269"/>
      <c r="Q42" s="269"/>
      <c r="R42" s="269"/>
      <c r="S42" s="269"/>
      <c r="T42" s="269"/>
      <c r="U42" s="269"/>
    </row>
    <row r="43" spans="2:21" ht="64.5" customHeight="1" x14ac:dyDescent="0.2">
      <c r="B43" s="269"/>
      <c r="C43" s="269"/>
      <c r="D43" s="269"/>
      <c r="E43" s="269"/>
      <c r="F43" s="269"/>
      <c r="G43" s="269"/>
      <c r="H43" s="269"/>
      <c r="I43" s="269"/>
      <c r="J43" s="269"/>
      <c r="K43" s="269"/>
      <c r="L43" s="269"/>
      <c r="M43" s="269"/>
      <c r="N43" s="269"/>
      <c r="O43" s="269"/>
      <c r="P43" s="269"/>
      <c r="Q43" s="269"/>
      <c r="R43" s="269"/>
      <c r="S43" s="269"/>
      <c r="T43" s="269"/>
      <c r="U43" s="269"/>
    </row>
    <row r="44" spans="2:21" ht="19.5" x14ac:dyDescent="0.2">
      <c r="B44" s="297" t="s">
        <v>123</v>
      </c>
      <c r="C44" s="297"/>
      <c r="D44" s="297"/>
      <c r="E44" s="297"/>
      <c r="F44" s="297"/>
      <c r="G44" s="297"/>
      <c r="H44" s="297"/>
      <c r="I44" s="297"/>
      <c r="J44" s="297"/>
      <c r="K44" s="297"/>
      <c r="L44" s="297"/>
      <c r="M44" s="297"/>
      <c r="N44" s="297"/>
      <c r="O44" s="297"/>
      <c r="P44" s="297"/>
      <c r="Q44" s="297"/>
      <c r="R44" s="297"/>
      <c r="S44" s="297"/>
      <c r="T44" s="297"/>
      <c r="U44" s="297"/>
    </row>
    <row r="45" spans="2:21" ht="54.75" customHeight="1" x14ac:dyDescent="0.2">
      <c r="B45" s="269"/>
      <c r="C45" s="269"/>
      <c r="D45" s="269"/>
      <c r="E45" s="269"/>
      <c r="F45" s="269"/>
      <c r="G45" s="269"/>
      <c r="H45" s="269"/>
      <c r="I45" s="269"/>
      <c r="J45" s="269"/>
      <c r="K45" s="269"/>
      <c r="L45" s="269"/>
      <c r="M45" s="269"/>
      <c r="N45" s="269"/>
      <c r="O45" s="269"/>
      <c r="P45" s="269"/>
      <c r="Q45" s="269"/>
      <c r="R45" s="269"/>
      <c r="S45" s="269"/>
      <c r="T45" s="269"/>
      <c r="U45" s="269"/>
    </row>
    <row r="46" spans="2:21" ht="61.5" customHeight="1" x14ac:dyDescent="0.2">
      <c r="B46" s="269"/>
      <c r="C46" s="269"/>
      <c r="D46" s="269"/>
      <c r="E46" s="269"/>
      <c r="F46" s="269"/>
      <c r="G46" s="269"/>
      <c r="H46" s="269"/>
      <c r="I46" s="269"/>
      <c r="J46" s="269"/>
      <c r="K46" s="269"/>
      <c r="L46" s="269"/>
      <c r="M46" s="269"/>
      <c r="N46" s="269"/>
      <c r="O46" s="269"/>
      <c r="P46" s="269"/>
      <c r="Q46" s="269"/>
      <c r="R46" s="269"/>
      <c r="S46" s="269"/>
      <c r="T46" s="269"/>
      <c r="U46" s="269"/>
    </row>
    <row r="47" spans="2:21" ht="64.5" customHeight="1" x14ac:dyDescent="0.2">
      <c r="B47" s="269"/>
      <c r="C47" s="269"/>
      <c r="D47" s="269"/>
      <c r="E47" s="269"/>
      <c r="F47" s="269"/>
      <c r="G47" s="269"/>
      <c r="H47" s="269"/>
      <c r="I47" s="269"/>
      <c r="J47" s="269"/>
      <c r="K47" s="269"/>
      <c r="L47" s="269"/>
      <c r="M47" s="269"/>
      <c r="N47" s="269"/>
      <c r="O47" s="269"/>
      <c r="P47" s="269"/>
      <c r="Q47" s="269"/>
      <c r="R47" s="269"/>
      <c r="S47" s="269"/>
      <c r="T47" s="269"/>
      <c r="U47" s="26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SECRETARIA</cp:lastModifiedBy>
  <cp:lastPrinted>2011-10-07T14:16:27Z</cp:lastPrinted>
  <dcterms:created xsi:type="dcterms:W3CDTF">2010-02-23T19:10:51Z</dcterms:created>
  <dcterms:modified xsi:type="dcterms:W3CDTF">2026-04-09T14:58:48Z</dcterms:modified>
</cp:coreProperties>
</file>