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d.docs.live.net/7a64b63bd7c1391d/Desktop/archivos 2026/GESTION DIRECTIVA 2026/"/>
    </mc:Choice>
  </mc:AlternateContent>
  <xr:revisionPtr revIDLastSave="28" documentId="8_{22E6517B-B61B-428B-BB69-5F42476BC8F4}" xr6:coauthVersionLast="47" xr6:coauthVersionMax="47" xr10:uidLastSave="{522C8F5B-8F1C-4DC9-8B4C-1D915301C4A9}"/>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E16" i="4" l="1"/>
  <c r="A69" i="1"/>
  <c r="C16" i="4" s="1"/>
  <c r="D16" i="4" l="1"/>
  <c r="B16" i="4"/>
  <c r="D20" i="4"/>
  <c r="B17" i="4"/>
  <c r="E17" i="4"/>
  <c r="C34" i="4"/>
  <c r="D17" i="4"/>
  <c r="C17" i="4"/>
  <c r="E18" i="4"/>
  <c r="C18" i="4"/>
  <c r="D19" i="4"/>
  <c r="D18" i="4"/>
  <c r="B18" i="4"/>
  <c r="D22" i="4"/>
  <c r="B19" i="4"/>
  <c r="C19" i="4"/>
  <c r="E19" i="4"/>
  <c r="C20" i="4"/>
  <c r="E20" i="4"/>
  <c r="B20" i="4"/>
  <c r="E26" i="4"/>
  <c r="B21" i="4"/>
  <c r="C21" i="4"/>
  <c r="E21" i="4"/>
  <c r="D21" i="4"/>
  <c r="C25" i="4"/>
  <c r="D25" i="4"/>
  <c r="B25" i="4"/>
  <c r="C26" i="4"/>
  <c r="D26" i="4"/>
  <c r="E22" i="4"/>
  <c r="C22" i="4"/>
  <c r="B22" i="4"/>
  <c r="B26" i="4"/>
  <c r="B23" i="4"/>
  <c r="C23" i="4"/>
  <c r="E23" i="4"/>
  <c r="D23" i="4"/>
  <c r="C27" i="4"/>
  <c r="D27" i="4"/>
  <c r="E27" i="4"/>
  <c r="B27" i="4"/>
  <c r="E24" i="4"/>
  <c r="D24" i="4"/>
  <c r="B24" i="4"/>
  <c r="C24" i="4"/>
  <c r="C28" i="4"/>
  <c r="D28" i="4"/>
  <c r="B28" i="4"/>
  <c r="E28" i="4"/>
  <c r="E25" i="4"/>
  <c r="D73" i="4"/>
  <c r="E64" i="4"/>
  <c r="C74" i="4"/>
  <c r="E60" i="4"/>
  <c r="E78" i="4"/>
  <c r="B70" i="4"/>
  <c r="D76" i="4"/>
  <c r="E33" i="4"/>
  <c r="B60" i="4"/>
  <c r="E35" i="4"/>
  <c r="B73" i="4"/>
  <c r="D31" i="4"/>
  <c r="B52" i="4"/>
  <c r="E62" i="4"/>
  <c r="D72" i="4"/>
  <c r="B75" i="4"/>
  <c r="C53" i="4"/>
  <c r="E63" i="4"/>
  <c r="D39" i="4"/>
  <c r="E65" i="4"/>
  <c r="C78" i="4"/>
  <c r="B64" i="4"/>
  <c r="E67" i="4"/>
  <c r="C75" i="4"/>
  <c r="E70" i="4"/>
  <c r="D47" i="4"/>
  <c r="D43" i="4"/>
  <c r="C77" i="4"/>
  <c r="E51" i="4"/>
  <c r="C29" i="4"/>
  <c r="D51" i="4"/>
  <c r="B43" i="4"/>
  <c r="D77" i="4"/>
  <c r="C30" i="4"/>
  <c r="D35" i="4"/>
  <c r="D30" i="4"/>
  <c r="D37" i="4"/>
  <c r="C33" i="4"/>
  <c r="E43" i="4"/>
  <c r="B63" i="4"/>
  <c r="D62" i="4"/>
  <c r="B65" i="4"/>
  <c r="D52" i="4"/>
  <c r="C61" i="4"/>
  <c r="B29" i="4"/>
  <c r="E39" i="4"/>
  <c r="D68" i="4"/>
  <c r="E69" i="4"/>
  <c r="C35" i="4"/>
  <c r="C36" i="4"/>
  <c r="C54" i="4"/>
  <c r="B39" i="4"/>
  <c r="B53" i="4"/>
  <c r="E66" i="4"/>
  <c r="B58" i="4"/>
  <c r="B48" i="4"/>
  <c r="E30" i="4"/>
  <c r="B31" i="4"/>
  <c r="C32" i="4"/>
  <c r="C51" i="4"/>
  <c r="D36" i="4"/>
  <c r="D45" i="4"/>
  <c r="C60" i="4"/>
  <c r="D65" i="4"/>
  <c r="C68" i="4"/>
  <c r="B74" i="4"/>
  <c r="B38" i="4"/>
  <c r="C69" i="4"/>
  <c r="D67" i="4"/>
  <c r="D61" i="4"/>
  <c r="C31" i="4"/>
  <c r="C40" i="4"/>
  <c r="D40" i="4"/>
  <c r="C46" i="4"/>
  <c r="E31" i="4"/>
  <c r="D42" i="4"/>
  <c r="E32" i="4"/>
  <c r="B54" i="4"/>
  <c r="D55" i="4"/>
  <c r="D70" i="4"/>
  <c r="E58" i="4"/>
  <c r="D66" i="4"/>
  <c r="D32" i="4"/>
  <c r="E44" i="4"/>
  <c r="C59" i="4"/>
  <c r="D49" i="4"/>
  <c r="B57" i="4"/>
  <c r="E46" i="4"/>
  <c r="D74" i="4"/>
  <c r="C56" i="4"/>
  <c r="E56" i="4"/>
  <c r="E45" i="4"/>
  <c r="E59" i="4"/>
  <c r="B40" i="4"/>
  <c r="B45" i="4"/>
  <c r="C37" i="4"/>
  <c r="B76" i="4"/>
  <c r="D46" i="4"/>
  <c r="C66" i="4"/>
  <c r="C71" i="4"/>
  <c r="D78" i="4"/>
  <c r="B49" i="4"/>
  <c r="C39" i="4"/>
  <c r="C49" i="4"/>
  <c r="B69" i="4"/>
  <c r="C44" i="4"/>
  <c r="D44" i="4"/>
  <c r="C72" i="4"/>
  <c r="B47" i="4"/>
  <c r="B55" i="4"/>
  <c r="C41" i="4"/>
  <c r="E74" i="4"/>
  <c r="C55" i="4"/>
  <c r="D33" i="4"/>
  <c r="C67" i="4"/>
  <c r="E47" i="4"/>
  <c r="E34" i="4"/>
  <c r="E41" i="4"/>
  <c r="B77" i="4"/>
  <c r="B35" i="4"/>
  <c r="C52" i="4"/>
  <c r="B44" i="4"/>
  <c r="C43" i="4"/>
  <c r="E54" i="4"/>
  <c r="B72" i="4"/>
  <c r="E52" i="4"/>
  <c r="C58" i="4"/>
  <c r="C57" i="4"/>
  <c r="D71" i="4"/>
  <c r="B68" i="4"/>
  <c r="D58" i="4"/>
  <c r="C62" i="4"/>
  <c r="D57" i="4"/>
  <c r="E53" i="4"/>
  <c r="D59" i="4"/>
  <c r="B67" i="4"/>
  <c r="E37" i="4"/>
  <c r="D53" i="4"/>
  <c r="C47" i="4"/>
  <c r="E29" i="4"/>
  <c r="E50" i="4"/>
  <c r="D54" i="4"/>
  <c r="B62" i="4"/>
  <c r="E36" i="4"/>
  <c r="D69" i="4"/>
  <c r="C50" i="4"/>
  <c r="D60" i="4"/>
  <c r="B34" i="4"/>
  <c r="B71" i="4"/>
  <c r="B50" i="4"/>
  <c r="B41" i="4"/>
  <c r="E71" i="4"/>
  <c r="B36" i="4"/>
  <c r="B32" i="4"/>
  <c r="C38" i="4"/>
  <c r="D41" i="4"/>
  <c r="B42" i="4"/>
  <c r="D50" i="4"/>
  <c r="C73" i="4"/>
  <c r="E42" i="4"/>
  <c r="C45" i="4"/>
  <c r="B61" i="4"/>
  <c r="B33" i="4"/>
  <c r="D34" i="4"/>
  <c r="C63" i="4"/>
  <c r="E61" i="4"/>
  <c r="E49" i="4"/>
  <c r="D48" i="4"/>
  <c r="E72" i="4"/>
  <c r="B30" i="4"/>
  <c r="D56" i="4"/>
  <c r="E57" i="4"/>
  <c r="B37" i="4"/>
  <c r="E77" i="4"/>
  <c r="C42" i="4"/>
  <c r="B59" i="4"/>
  <c r="D64" i="4"/>
  <c r="B56" i="4"/>
  <c r="C70" i="4"/>
  <c r="D29" i="4"/>
  <c r="E73" i="4"/>
  <c r="E48" i="4"/>
  <c r="E55" i="4"/>
  <c r="E38" i="4"/>
  <c r="E76" i="4"/>
  <c r="B78" i="4"/>
  <c r="E75" i="4"/>
  <c r="D63" i="4"/>
  <c r="B46" i="4"/>
  <c r="B51" i="4"/>
  <c r="C48" i="4"/>
  <c r="D75" i="4"/>
  <c r="D38" i="4"/>
  <c r="C65" i="4"/>
  <c r="E40" i="4"/>
  <c r="C64" i="4"/>
  <c r="E68" i="4"/>
  <c r="C76" i="4"/>
  <c r="B6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<sst xmlns="http://schemas.openxmlformats.org/spreadsheetml/2006/main" count="456" uniqueCount="292">
  <si>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</si>
  <si>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</si>
  <si>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</si>
  <si>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</si>
  <si>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</si>
  <si>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</si>
  <si>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</si>
  <si>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</si>
  <si>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</si>
  <si>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</si>
  <si>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</si>
  <si>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</si>
  <si>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</si>
  <si>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</si>
  <si>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</si>
  <si>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</si>
  <si>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</si>
  <si>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</si>
  <si>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</si>
  <si>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</si>
  <si>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</si>
  <si>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</si>
  <si>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</si>
  <si>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</si>
  <si>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</si>
  <si>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</si>
  <si>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</si>
  <si>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</si>
  <si>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</si>
  <si>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</si>
  <si>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</si>
  <si>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</si>
  <si>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</si>
  <si>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</si>
  <si>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</si>
  <si>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</si>
  <si>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</si>
  <si>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</si>
  <si>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</si>
  <si>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</si>
  <si>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</si>
  <si>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</si>
  <si>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</si>
  <si>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</si>
  <si>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</si>
  <si>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</si>
  <si>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</si>
  <si>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</si>
  <si>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</si>
  <si>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</si>
  <si>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</si>
  <si>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</si>
  <si>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</si>
  <si>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</si>
  <si>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</si>
  <si>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</si>
  <si>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</si>
  <si>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</si>
  <si>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</si>
  <si>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</si>
  <si>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</si>
  <si>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</si>
  <si>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</si>
  <si>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</si>
  <si>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</si>
  <si>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</si>
  <si>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</si>
  <si>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</si>
  <si>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</si>
  <si>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</si>
  <si>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</si>
  <si>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</si>
  <si>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</si>
  <si>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</si>
  <si>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</si>
  <si>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</si>
  <si>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</si>
  <si>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</si>
  <si>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</si>
  <si>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</si>
  <si>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</si>
  <si>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</si>
  <si>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</si>
  <si>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</si>
  <si>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</si>
  <si>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</si>
  <si>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</si>
  <si>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</si>
  <si>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</si>
  <si>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</si>
  <si>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</si>
  <si>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</si>
  <si>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</si>
  <si>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</si>
  <si>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</si>
  <si>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</si>
  <si>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</si>
  <si>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</si>
  <si>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</si>
  <si>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</si>
  <si>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</si>
  <si>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</si>
  <si>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</si>
  <si>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</si>
  <si>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</si>
  <si>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</si>
  <si>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</si>
  <si>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</si>
  <si>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</si>
  <si>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</si>
  <si>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</si>
  <si>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</si>
  <si>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</si>
  <si>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</si>
  <si>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</si>
  <si>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</si>
  <si>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</si>
  <si>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</si>
  <si>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</si>
  <si>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</si>
  <si>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</si>
  <si>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</si>
  <si>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</si>
  <si>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</si>
  <si>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</si>
  <si>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</si>
  <si>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</si>
  <si>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</si>
  <si>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</si>
  <si>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</si>
  <si>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</si>
  <si>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</si>
  <si>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</si>
  <si>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</si>
  <si>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</si>
  <si>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</si>
  <si>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</si>
  <si>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</si>
  <si>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</si>
  <si>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</si>
  <si>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</si>
  <si>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</si>
  <si>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</si>
  <si>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</si>
  <si>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</si>
  <si>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</si>
  <si>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</si>
  <si>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</si>
  <si>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</si>
  <si>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</si>
  <si>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</si>
  <si>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</si>
  <si>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</si>
  <si>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</si>
  <si>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</si>
  <si>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</si>
  <si>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</si>
  <si>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</si>
  <si>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</si>
  <si>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</si>
  <si>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</si>
  <si>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</si>
  <si>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</si>
  <si>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</si>
  <si>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</si>
  <si>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</si>
  <si>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</si>
  <si>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</si>
  <si>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</si>
  <si>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</si>
  <si>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</si>
  <si>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</si>
  <si>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</si>
  <si>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</si>
  <si>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</si>
  <si>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</si>
  <si>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</si>
  <si>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</si>
  <si>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</si>
  <si>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</si>
  <si>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</si>
  <si>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</si>
  <si>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</si>
  <si>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</si>
  <si>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</si>
  <si>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</si>
  <si>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</si>
  <si>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</si>
  <si>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</si>
  <si>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</si>
  <si>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</si>
  <si>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</si>
  <si>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</si>
  <si>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</si>
  <si>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</si>
  <si>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</si>
  <si>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</si>
  <si>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</si>
  <si>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</si>
  <si>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</si>
  <si>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</si>
  <si>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</si>
  <si>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</si>
  <si>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</si>
  <si>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</si>
  <si>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</si>
  <si>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</si>
  <si>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</si>
  <si>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</si>
  <si>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</si>
  <si>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</si>
  <si>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</si>
  <si>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</si>
  <si>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</si>
  <si>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</si>
  <si>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</si>
  <si>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</si>
  <si>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</si>
  <si>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</si>
  <si>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</si>
  <si>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</si>
  <si>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</si>
  <si>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</si>
  <si>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</si>
  <si>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</si>
  <si>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</si>
  <si>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SARDINATA</t>
  </si>
  <si>
    <t>IER NUESTRA SEÑORA DEL CARMEN</t>
  </si>
  <si>
    <t>CARLOS RANGEL PEÑARANDA</t>
  </si>
  <si>
    <t>07 DE FEBRERO DEL 2026</t>
  </si>
  <si>
    <t>Equipo de trabajo legalmente constituido mediante acto administrativo, con roles y funciones claramente definidos para el proceso de rendición de cuentas.</t>
  </si>
  <si>
    <t>Se evidencia una alta participación del equipo directivo y docente en las jornadas de sensibilización; se cuenta con actas de reunión que respaldan el compromiso institucional con la transparencia."</t>
  </si>
  <si>
    <t>Proceso de autovaloración realizado de manera objetiva, permitiendo identificar las fortalezas y oportunidades de mejora en la gestión institucional.</t>
  </si>
  <si>
    <t>Se definieron objetivos claros y espacios de diálogo (foros y reuniones) alineados con los resultados del autodiagnóstico previo.</t>
  </si>
  <si>
    <t>Existe un cronograma institucional definido que garantiza el cumplimiento de las etapas de planeación y ejecución del proceso.</t>
  </si>
  <si>
    <t>Se cuenta con la designación de responsables por áreas, asegurando el seguimiento de cada compromiso de la estrategia.</t>
  </si>
  <si>
    <t>Se han identificado y gestionado los recursos logísticos y humanos necesarios para la sostenibilidad del proceso de rendición.</t>
  </si>
  <si>
    <t>La información a presentar ha sido clasificada bajo criterios de transparencia, enfocándose en los resultados de la gestión y garantía de derechos.</t>
  </si>
  <si>
    <t>Se evidencia una alineación directa entre las acciones de rendición de cuentas y las metas establecidas en el Plan de Mejoramiento Institucional.</t>
  </si>
  <si>
    <t>Se implementaron formatos unificados para todas las sedes, facilitando la recolección de aportes y recomendaciones ciudadanas.</t>
  </si>
  <si>
    <t>La estructura de presentación es organizada y coherente, permitiendo una fácil lectura de los indicadores de gestión por la comunidad.</t>
  </si>
  <si>
    <t>Se diseñaron encuestas y formularios de evaluación para medir la efectividad de la audiencia pública y la estrategia general.</t>
  </si>
  <si>
    <t>Los resultados del diagnóstico fueron socializados con el equipo docente y directivo para ajustar la estrategia institucional.</t>
  </si>
  <si>
    <t>Se han seleccionado canales presenciales y digitales efectivos para asegurar que la información llegue a todos los sectores de la comunidad.</t>
  </si>
  <si>
    <t>El lenguaje ha sido adaptado para ser inclusivo y sencillo, permitiendo que tanto padres de familia como estudiantes comprendan los resultados.</t>
  </si>
  <si>
    <t>Se detallaron todas las etapas operativas de la estrategia, asegurando una ruta clara de ejecución desde la planeación hasta la evaluación.</t>
  </si>
  <si>
    <t>Se asignó y aprobó un rubro presupuestal de $500.000 para gastos logísticos de la audiencia, garantizando la viabilidad financiera del ejercicio.</t>
  </si>
  <si>
    <t>El cronograma diferencia claramente los espacios de diálogo general de los temas priorizados, optimizando los tiempos de participación.</t>
  </si>
  <si>
    <t>Se habilitaron canales digitales (redes sociales y página web) como soporte a los espacios presenciales, ampliando el alcance de la convocatoria.</t>
  </si>
  <si>
    <t>Responsabilidades asignadas y oficializadas mediante circular interna, garantizando el empoderamiento de cada área en el proceso.</t>
  </si>
  <si>
    <t>Se diseñó un plan de medios robusto que asegura la difusión oportuna de los avances y resultados de la rendición de cuentas.</t>
  </si>
  <si>
    <t>Se cuenta con reportes financieros detallados y verificados, asegurando que la ejecución del presupuesto sea pública y de fácil interpretación.</t>
  </si>
  <si>
    <t>La información preparada responde a las principales inquietudes manifestadas por la comunidad en las consultas previas, priorizando temas de alto impacto.</t>
  </si>
  <si>
    <t>Se evidencia una alta calidad en la presentación de indicadores del Plan de Mejoramiento Institucional, con soporte documental que valida cada avance.</t>
  </si>
  <si>
    <t>Los procesos contractuales se presentan de forma transparente, detallando el objeto, valor y los beneficios directos para la población estudiantil.</t>
  </si>
  <si>
    <t>El informe refleja una gestión eficiente de las solicitudes ciudadanas, demostrando capacidad de respuesta y mejora frente a las inquietudes recibidas.</t>
  </si>
  <si>
    <t>Se garantizó la máxima publicidad del informe mediante su fijación en carteleras y puntos estratégicos, cumpliendo estrictamente con el tiempo de antelación reglamentario.</t>
  </si>
  <si>
    <t>Cumplimiento total en el reporte de la información institucional a través del portal Enjambre, asegurando la alineación tecnológica con los requerimientos de la Secretaría.</t>
  </si>
  <si>
    <t>Los canales alternativos de comunicación se mantienen actualizados y en sintonía con el cronograma, permitiendo un flujo de información constante hacia la comunidad.</t>
  </si>
  <si>
    <t>Se utilizó el apoyo de la emisora comunitaria y medios físicos para asegurar que la información llegara efectivamente a las zonas rurales y familias sin acceso a internet.</t>
  </si>
  <si>
    <t>Se realizó un análisis comparativo con el ejercicio anterior, permitiendo identificar y corregir brechas de participación para asegurar la inclusión de todos los sectores este año.</t>
  </si>
  <si>
    <t>La organización de los espacios de diálogo responde directamente a las necesidades y temas de interés manifestados por los padres de familia y la comunidad educativa.</t>
  </si>
  <si>
    <t>Se definió una metodología participativa y dinámica que facilita la interacción entre los directivos y la comunidad, promoviendo un diálogo bidireccional y transparente.</t>
  </si>
  <si>
    <t>Se cumplió con el cronograma de citación legal, publicando la invitación oficial con un mes de antelación para asegurar la mayor asistencia posible.</t>
  </si>
  <si>
    <t>La logística del evento fue comunicada claramente en todos los estamentos, garantizando que la comunidad conociera oportunamente los detalles del encuentro.</t>
  </si>
  <si>
    <t>Se han utilizado carteleras físicas, pero se identifica la oportunidad de fortalecer la alianza con la radio local y el perifoneo para llegar a las veredas más alejadas.</t>
  </si>
  <si>
    <t>Se realizaron jornadas de trabajo con el equipo docente para unificar el mensaje de convocatoria, logrando un compromiso total del cuerpo colegiado.</t>
  </si>
  <si>
    <t>Uso intensivo y efectivo de redes sociales y grupos de WhatsApp institucionales, logrando una interacción inmediata y masiva con los padres de familia.</t>
  </si>
  <si>
    <t>Se cumplió rigurosamente con el calendario establecido, llevando a cabo la audiencia pública dentro de los términos legales de la vigencia.</t>
  </si>
  <si>
    <t>La comunidad tuvo acceso oportuno a los datos relevantes antes del encuentro, permitiendo un análisis previo para una participación más informada.</t>
  </si>
  <si>
    <t>Se utilizaron plataformas digitales para ampliar el alcance del diálogo, facilitando la interacción de quienes no pudieron asistir presencialmente.</t>
  </si>
  <si>
    <t>La audiencia se ejecutó bajo una metodología participativa que garantizó el orden, el respeto y la intervención activa de todos los sectores.</t>
  </si>
  <si>
    <t>El cronograma fue publicado con antelación, incentivando a la comunidad a presentar sus temas de interés para ser tratados en la sesión.</t>
  </si>
  <si>
    <t>Todas las propuestas recibidas fueron analizadas y categorizadas, asegurando que las voces de la comunidad se vieran reflejadas en la agenda.</t>
  </si>
  <si>
    <t>Se brindaron tiempos suficientes para que los ciudadanos expresaran sus inquietudes, promoviendo un ambiente de escucha activa y diálogo.</t>
  </si>
  <si>
    <t>Se cuenta con soportes físicos y digitales de asistencia que evidencian la alta representatividad de la comunidad educativa en el proceso.</t>
  </si>
  <si>
    <t>Los resultados y compromisos adquiridos quedaron debidamente consignados en el formato interno para su posterior seguimiento administrativo.</t>
  </si>
  <si>
    <t>Cargue total y oportuno de evidencias en el aplicativo Enjambre, cumpliendo con los estándares de transparencia del departamento.</t>
  </si>
  <si>
    <t>Se dio respuesta formal y oportuna a todas las inquietudes radicadas, garantizando el derecho a la información de los ciudadanos.</t>
  </si>
  <si>
    <t>Los eventos abordaron integralmente la gestión institucional, permitiendo una evaluación detallada de los resultados por parte de los asistentes.</t>
  </si>
  <si>
    <t>Se aplicaron instrumentos técnicos de evaluación que permiten medir con precisión la eficacia y el alcance de la estrategia implementada.</t>
  </si>
  <si>
    <t>Las sugerencias recibidas en los espacios de diálogo fueron analizadas y tabuladas, sirviendo como insumo para el ajuste de los procesos directivos.</t>
  </si>
  <si>
    <t>Los resultados se difundieron de manera organizada y masiva, permitiendo que la comunidad visualice el impacto real de su participación y comentarios.</t>
  </si>
  <si>
    <t>Excelente captura de retroalimentación del equipo docente y la comunidad, orientada a la cualificación constante de las futuras actividades institucionales.</t>
  </si>
  <si>
    <t>Se integraron las observaciones de los entes de control para optimizar la gestión administrativa y asegurar el cumplimiento de la normatividad vigente.</t>
  </si>
  <si>
    <t>Se definieron acciones correctivas basadas en el diálogo con los grupos de interés, buscando siempre la optimización de las metas del plan institucional.</t>
  </si>
  <si>
    <t>Se identifica la necesidad de fortalecer los mecanismos de verificación de metas a largo plazo, para asegurar que el impacto de la estrategia sea 100% medible.</t>
  </si>
  <si>
    <t>Se han registrado los compromisos del proceso, y se está trabajando en su integración sistemática dentro de los informes semestrales dirigidos a los entes de control.</t>
  </si>
  <si>
    <t>El plan de acción institucional se encuentra en fase de actualización, tomando como insumo principal los hallazgos detectados en este ejercicio de autodiagnóstico.</t>
  </si>
  <si>
    <t>Se atienden los requerimientos de la Secretaría; sin embargo, se requiere fortalecer la trazabilidad documental de los mecanismos internos para asegurar una respuesta más ágil.</t>
  </si>
  <si>
    <t>Las inquietudes de la comunidad han sido capturadas y están en proceso de evaluación técnica para ser incorporadas formalmente en el Plan de Mejoramiento Institucional (PMI).</t>
  </si>
  <si>
    <t>Se han identificado y documentado experiencias exitosas en los espacios de diálogo, las cuales sirven de referencia para el diseño de las futuras estrategias de rendición.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</si>
</sst>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0" xfId="0" applyProtection="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9.412698412698413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9.545454545454545</c:v>
                </c:pt>
                <c:pt idx="1">
                  <c:v>9.5517241379310338</c:v>
                </c:pt>
                <c:pt idx="2">
                  <c:v>9.2857142857142865</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9.4</c:v>
                </c:pt>
                <c:pt idx="4">
                  <c:v>10</c:v>
                </c:pt>
                <c:pt idx="5">
                  <c:v>9.6666666666666661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9.8000000000000007</c:v>
                </c:pt>
                <c:pt idx="1">
                  <c:v>9.5</c:v>
                </c:pt>
                <c:pt idx="2">
                  <c:v>9</c:v>
                </c:pt>
                <c:pt idx="3">
                  <c:v>9.4</c:v>
                </c:pt>
                <c:pt idx="4">
                  <c:v>9.6666666666666661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27175" y="323850"/>
          <a:ext cx="965202"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2563" y="400049"/>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3900" y="342899"/>
          <a:ext cx="1162051" cy="18097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3921" y="257175"/>
          <a:ext cx="1005241" cy="27622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4750" y="352425"/>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8236"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4026" y="156385"/>
          <a:ext cx="1994801"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0733" y="0"/>
          <a:ext cx="139269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303"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1073"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3" zoomScale="85" zoomScaleNormal="85" workbookViewId="0">
      <selection activeCell="A4" sqref="A4:M74"/>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59" zoomScale="80" zoomScaleNormal="80" workbookViewId="0">
      <selection activeCell="J75" sqref="J75"/>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t="s">
        <v>226</v>
      </c>
      <c r="F5" s="25"/>
      <c r="G5" s="27" t="s">
        <v>70</v>
      </c>
      <c r="H5" s="107" t="s">
        <v>229</v>
      </c>
      <c r="I5" s="236" t="s">
        <v>73</v>
      </c>
      <c r="J5" s="236"/>
    </row>
    <row r="6" spans="1:10" s="6" customFormat="1" ht="15.5" x14ac:dyDescent="0.35">
      <c r="A6" s="41"/>
      <c r="B6" s="227" t="s">
        <v>95</v>
      </c>
      <c r="C6" s="227"/>
      <c r="D6" s="227"/>
      <c r="E6" s="114">
        <v>254720000034</v>
      </c>
      <c r="F6" s="25"/>
      <c r="G6" s="61" t="s">
        <v>50</v>
      </c>
      <c r="H6" s="25" t="s">
        <v>227</v>
      </c>
      <c r="I6" s="246">
        <f>IF(SUM(I9:I71)=0,"",AVERAGE(I9:I71))</f>
        <v>9.412698412698413</v>
      </c>
      <c r="J6" s="246"/>
    </row>
    <row r="7" spans="1:10" s="6" customFormat="1" ht="15.5" x14ac:dyDescent="0.35">
      <c r="A7" s="41"/>
      <c r="B7" s="227" t="s">
        <v>71</v>
      </c>
      <c r="C7" s="227"/>
      <c r="D7" s="227"/>
      <c r="E7" s="247" t="s">
        <v>228</v>
      </c>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22" t="s">
        <v>4</v>
      </c>
      <c r="C9" s="54" t="s">
        <v>4</v>
      </c>
      <c r="D9" s="243">
        <f>IF(SUM(I9:I30)=0,"",AVERAGE(I9:I30))</f>
        <v>9.545454545454545</v>
      </c>
      <c r="E9" s="224" t="s">
        <v>6</v>
      </c>
      <c r="F9" s="57" t="s">
        <v>6</v>
      </c>
      <c r="G9" s="241">
        <f>IF(SUM(I9:I10)=0,"",AVERAGE(I9:I10))</f>
        <v>9.5</v>
      </c>
      <c r="H9" s="29" t="s">
        <v>190</v>
      </c>
      <c r="I9" s="104">
        <v>10</v>
      </c>
      <c r="J9" s="311" t="s">
        <v>231</v>
      </c>
    </row>
    <row r="10" spans="1:10" s="6" customFormat="1" ht="43.5" x14ac:dyDescent="0.35">
      <c r="A10" s="16" t="str">
        <f>IF(I10&lt;5,MAX($A$8:A9)+1,"")</f>
        <v/>
      </c>
      <c r="B10" s="223"/>
      <c r="C10" s="54" t="s">
        <v>4</v>
      </c>
      <c r="D10" s="244"/>
      <c r="E10" s="226"/>
      <c r="F10" s="57" t="s">
        <v>6</v>
      </c>
      <c r="G10" s="259"/>
      <c r="H10" s="29" t="s">
        <v>191</v>
      </c>
      <c r="I10" s="104">
        <v>9</v>
      </c>
      <c r="J10" s="110" t="s">
        <v>230</v>
      </c>
    </row>
    <row r="11" spans="1:10" s="6" customFormat="1" ht="43.5" x14ac:dyDescent="0.35">
      <c r="A11" s="16" t="str">
        <f>IF(I11&lt;5,MAX($A$8:A10)+1,"")</f>
        <v/>
      </c>
      <c r="B11" s="223"/>
      <c r="C11" s="54" t="s">
        <v>4</v>
      </c>
      <c r="D11" s="244"/>
      <c r="E11" s="95" t="s">
        <v>183</v>
      </c>
      <c r="F11" s="95" t="s">
        <v>183</v>
      </c>
      <c r="G11" s="105">
        <f>IF(SUM(I11:I11)=0,"",AVERAGE(I11:I11))</f>
        <v>10</v>
      </c>
      <c r="H11" s="29" t="s">
        <v>192</v>
      </c>
      <c r="I11" s="104">
        <v>10</v>
      </c>
      <c r="J11" s="110" t="s">
        <v>232</v>
      </c>
    </row>
    <row r="12" spans="1:10" s="6" customFormat="1" ht="75" x14ac:dyDescent="0.35">
      <c r="A12" s="16" t="str">
        <f>IF(I12&lt;5,MAX($A$8:A11)+1,"")</f>
        <v/>
      </c>
      <c r="B12" s="223"/>
      <c r="C12" s="54" t="s">
        <v>4</v>
      </c>
      <c r="D12" s="244"/>
      <c r="E12" s="26" t="s">
        <v>184</v>
      </c>
      <c r="F12" s="26" t="s">
        <v>184</v>
      </c>
      <c r="G12" s="105">
        <f>IF(SUM(I12:I12)=0,"",AVERAGE(I12:I12))</f>
        <v>9</v>
      </c>
      <c r="H12" s="29" t="s">
        <v>193</v>
      </c>
      <c r="I12" s="104">
        <v>9</v>
      </c>
      <c r="J12" s="110" t="s">
        <v>232</v>
      </c>
    </row>
    <row r="13" spans="1:10" s="6" customFormat="1" ht="62.5" x14ac:dyDescent="0.35">
      <c r="A13" s="16" t="str">
        <f>IF(I13&lt;5,MAX($A$8:A12)+1,"")</f>
        <v/>
      </c>
      <c r="B13" s="223"/>
      <c r="C13" s="54" t="s">
        <v>4</v>
      </c>
      <c r="D13" s="244"/>
      <c r="E13" s="224" t="s">
        <v>197</v>
      </c>
      <c r="F13" s="58" t="s">
        <v>197</v>
      </c>
      <c r="G13" s="241">
        <f>IF(SUM(I13:I22)=0,"",AVERAGE(I13:I22))</f>
        <v>9.4</v>
      </c>
      <c r="H13" s="29" t="s">
        <v>194</v>
      </c>
      <c r="I13" s="104">
        <v>8</v>
      </c>
      <c r="J13" s="110" t="s">
        <v>233</v>
      </c>
    </row>
    <row r="14" spans="1:10" s="6" customFormat="1" ht="29" x14ac:dyDescent="0.35">
      <c r="A14" s="16" t="str">
        <f>IF(I14&lt;5,MAX($A$8:A13)+1,"")</f>
        <v/>
      </c>
      <c r="B14" s="223"/>
      <c r="C14" s="54" t="s">
        <v>4</v>
      </c>
      <c r="D14" s="244"/>
      <c r="E14" s="225"/>
      <c r="F14" s="58" t="s">
        <v>197</v>
      </c>
      <c r="G14" s="260"/>
      <c r="H14" s="29" t="s">
        <v>207</v>
      </c>
      <c r="I14" s="104">
        <v>10</v>
      </c>
      <c r="J14" s="110" t="s">
        <v>234</v>
      </c>
    </row>
    <row r="15" spans="1:10" s="6" customFormat="1" ht="29" x14ac:dyDescent="0.35">
      <c r="A15" s="16" t="str">
        <f>IF(I15&lt;5,MAX($A$8:A14)+1,"")</f>
        <v/>
      </c>
      <c r="B15" s="223"/>
      <c r="C15" s="54" t="s">
        <v>4</v>
      </c>
      <c r="D15" s="244"/>
      <c r="E15" s="225"/>
      <c r="F15" s="58" t="s">
        <v>197</v>
      </c>
      <c r="G15" s="260"/>
      <c r="H15" s="29" t="s">
        <v>186</v>
      </c>
      <c r="I15" s="104">
        <v>10</v>
      </c>
      <c r="J15" s="110" t="s">
        <v>235</v>
      </c>
    </row>
    <row r="16" spans="1:10" s="6" customFormat="1" ht="29" x14ac:dyDescent="0.35">
      <c r="A16" s="16" t="str">
        <f>IF(I16&lt;5,MAX($A$8:A15)+1,"")</f>
        <v/>
      </c>
      <c r="B16" s="223"/>
      <c r="C16" s="54" t="s">
        <v>4</v>
      </c>
      <c r="D16" s="244"/>
      <c r="E16" s="225"/>
      <c r="F16" s="58" t="s">
        <v>197</v>
      </c>
      <c r="G16" s="260"/>
      <c r="H16" s="29" t="s">
        <v>187</v>
      </c>
      <c r="I16" s="104">
        <v>9</v>
      </c>
      <c r="J16" s="110" t="s">
        <v>236</v>
      </c>
    </row>
    <row r="17" spans="1:10" s="6" customFormat="1" ht="112.5" x14ac:dyDescent="0.35">
      <c r="A17" s="16" t="str">
        <f>IF(I17&lt;5,MAX($A$8:A16)+1,"")</f>
        <v/>
      </c>
      <c r="B17" s="223"/>
      <c r="C17" s="54" t="s">
        <v>4</v>
      </c>
      <c r="D17" s="244"/>
      <c r="E17" s="225"/>
      <c r="F17" s="58" t="s">
        <v>197</v>
      </c>
      <c r="G17" s="260"/>
      <c r="H17" s="29" t="s">
        <v>195</v>
      </c>
      <c r="I17" s="104">
        <v>9</v>
      </c>
      <c r="J17" s="110" t="s">
        <v>237</v>
      </c>
    </row>
    <row r="18" spans="1:10" s="6" customFormat="1" ht="29" x14ac:dyDescent="0.35">
      <c r="A18" s="16" t="str">
        <f>IF(I18&lt;5,MAX($A$8:A17)+1,"")</f>
        <v/>
      </c>
      <c r="B18" s="223"/>
      <c r="C18" s="54" t="s">
        <v>4</v>
      </c>
      <c r="D18" s="244"/>
      <c r="E18" s="225"/>
      <c r="F18" s="58" t="s">
        <v>197</v>
      </c>
      <c r="G18" s="260"/>
      <c r="H18" s="29" t="s">
        <v>36</v>
      </c>
      <c r="I18" s="104">
        <v>10</v>
      </c>
      <c r="J18" s="110" t="s">
        <v>238</v>
      </c>
    </row>
    <row r="19" spans="1:10" s="6" customFormat="1" ht="50" x14ac:dyDescent="0.35">
      <c r="A19" s="16" t="str">
        <f>IF(I19&lt;5,MAX($A$8:A18)+1,"")</f>
        <v/>
      </c>
      <c r="B19" s="223"/>
      <c r="C19" s="54" t="s">
        <v>4</v>
      </c>
      <c r="D19" s="244"/>
      <c r="E19" s="225"/>
      <c r="F19" s="58" t="s">
        <v>197</v>
      </c>
      <c r="G19" s="260"/>
      <c r="H19" s="29" t="s">
        <v>13</v>
      </c>
      <c r="I19" s="104">
        <v>10</v>
      </c>
      <c r="J19" s="110" t="s">
        <v>239</v>
      </c>
    </row>
    <row r="20" spans="1:10" s="6" customFormat="1" ht="29" x14ac:dyDescent="0.35">
      <c r="A20" s="16" t="str">
        <f>IF(I20&lt;5,MAX($A$8:A19)+1,"")</f>
        <v/>
      </c>
      <c r="B20" s="223"/>
      <c r="C20" s="54" t="s">
        <v>4</v>
      </c>
      <c r="D20" s="244"/>
      <c r="E20" s="225"/>
      <c r="F20" s="58" t="s">
        <v>197</v>
      </c>
      <c r="G20" s="260"/>
      <c r="H20" s="29" t="s">
        <v>188</v>
      </c>
      <c r="I20" s="104">
        <v>10</v>
      </c>
      <c r="J20" s="110" t="s">
        <v>240</v>
      </c>
    </row>
    <row r="21" spans="1:10" s="6" customFormat="1" ht="29" x14ac:dyDescent="0.35">
      <c r="A21" s="16" t="str">
        <f>IF(I21&lt;5,MAX($A$8:A20)+1,"")</f>
        <v/>
      </c>
      <c r="B21" s="223"/>
      <c r="C21" s="54" t="s">
        <v>4</v>
      </c>
      <c r="D21" s="244"/>
      <c r="E21" s="225"/>
      <c r="F21" s="58" t="s">
        <v>197</v>
      </c>
      <c r="G21" s="260"/>
      <c r="H21" s="29" t="s">
        <v>189</v>
      </c>
      <c r="I21" s="104">
        <v>9</v>
      </c>
      <c r="J21" s="110" t="s">
        <v>241</v>
      </c>
    </row>
    <row r="22" spans="1:10" s="6" customFormat="1" ht="29" x14ac:dyDescent="0.35">
      <c r="A22" s="16" t="str">
        <f>IF(I22&lt;5,MAX($A$8:A21)+1,"")</f>
        <v/>
      </c>
      <c r="B22" s="223"/>
      <c r="C22" s="54" t="s">
        <v>4</v>
      </c>
      <c r="D22" s="244"/>
      <c r="E22" s="226"/>
      <c r="F22" s="58" t="s">
        <v>197</v>
      </c>
      <c r="G22" s="259"/>
      <c r="H22" s="29" t="s">
        <v>196</v>
      </c>
      <c r="I22" s="104">
        <v>9</v>
      </c>
      <c r="J22" s="110" t="s">
        <v>242</v>
      </c>
    </row>
    <row r="23" spans="1:10" s="6" customFormat="1" ht="43.5" x14ac:dyDescent="0.35">
      <c r="A23" s="16" t="str">
        <f>IF(I23&lt;5,MAX($A$8:A22)+1,"")</f>
        <v/>
      </c>
      <c r="B23" s="223"/>
      <c r="C23" s="54" t="s">
        <v>4</v>
      </c>
      <c r="D23" s="244"/>
      <c r="E23" s="224" t="s">
        <v>185</v>
      </c>
      <c r="F23" s="58" t="s">
        <v>222</v>
      </c>
      <c r="G23" s="241">
        <f>IF(SUM(I23:I24)=0,"",AVERAGE(I23:I24))</f>
        <v>10</v>
      </c>
      <c r="H23" s="29" t="s">
        <v>74</v>
      </c>
      <c r="I23" s="104">
        <v>10</v>
      </c>
      <c r="J23" s="110" t="s">
        <v>243</v>
      </c>
    </row>
    <row r="24" spans="1:10" s="6" customFormat="1" ht="43.5" x14ac:dyDescent="0.35">
      <c r="A24" s="16" t="str">
        <f>IF(I24&lt;5,MAX($A$8:A23)+1,"")</f>
        <v/>
      </c>
      <c r="B24" s="223"/>
      <c r="C24" s="54" t="s">
        <v>4</v>
      </c>
      <c r="D24" s="244"/>
      <c r="E24" s="225"/>
      <c r="F24" s="58" t="s">
        <v>222</v>
      </c>
      <c r="G24" s="260"/>
      <c r="H24" s="29" t="s">
        <v>9</v>
      </c>
      <c r="I24" s="104">
        <v>10</v>
      </c>
      <c r="J24" s="110" t="s">
        <v>244</v>
      </c>
    </row>
    <row r="25" spans="1:10" s="6" customFormat="1" ht="72.5" x14ac:dyDescent="0.35">
      <c r="A25" s="16" t="str">
        <f>IF(I25&lt;5,MAX($A$8:A24)+1,"")</f>
        <v/>
      </c>
      <c r="B25" s="223"/>
      <c r="C25" s="54" t="s">
        <v>4</v>
      </c>
      <c r="D25" s="244"/>
      <c r="E25" s="224" t="s">
        <v>37</v>
      </c>
      <c r="F25" s="58" t="s">
        <v>37</v>
      </c>
      <c r="G25" s="241">
        <f>IF(SUM(I25:I30)=0,"",AVERAGE(I25:I30))</f>
        <v>9.6666666666666661</v>
      </c>
      <c r="H25" s="29" t="s">
        <v>10</v>
      </c>
      <c r="I25" s="104">
        <v>10</v>
      </c>
      <c r="J25" s="110" t="s">
        <v>245</v>
      </c>
    </row>
    <row r="26" spans="1:10" s="6" customFormat="1" ht="72.5" x14ac:dyDescent="0.35">
      <c r="A26" s="16" t="str">
        <f>IF(I26&lt;5,MAX($A$8:A25)+1,"")</f>
        <v/>
      </c>
      <c r="B26" s="223"/>
      <c r="C26" s="54" t="s">
        <v>4</v>
      </c>
      <c r="D26" s="244"/>
      <c r="E26" s="225"/>
      <c r="F26" s="58" t="s">
        <v>37</v>
      </c>
      <c r="G26" s="260"/>
      <c r="H26" s="29" t="s">
        <v>75</v>
      </c>
      <c r="I26" s="104">
        <v>9</v>
      </c>
      <c r="J26" s="110" t="s">
        <v>246</v>
      </c>
    </row>
    <row r="27" spans="1:10" s="6" customFormat="1" ht="72.5" x14ac:dyDescent="0.35">
      <c r="A27" s="16" t="str">
        <f>IF(I27&lt;5,MAX($A$8:A26)+1,"")</f>
        <v/>
      </c>
      <c r="B27" s="223"/>
      <c r="C27" s="54" t="s">
        <v>4</v>
      </c>
      <c r="D27" s="244"/>
      <c r="E27" s="225"/>
      <c r="F27" s="58" t="s">
        <v>37</v>
      </c>
      <c r="G27" s="260"/>
      <c r="H27" s="29" t="s">
        <v>12</v>
      </c>
      <c r="I27" s="104">
        <v>10</v>
      </c>
      <c r="J27" s="110" t="s">
        <v>247</v>
      </c>
    </row>
    <row r="28" spans="1:10" s="6" customFormat="1" ht="72.5" x14ac:dyDescent="0.35">
      <c r="A28" s="16" t="str">
        <f>IF(I28&lt;5,MAX($A$8:A27)+1,"")</f>
        <v/>
      </c>
      <c r="B28" s="223"/>
      <c r="C28" s="54" t="s">
        <v>4</v>
      </c>
      <c r="D28" s="244"/>
      <c r="E28" s="225"/>
      <c r="F28" s="58" t="s">
        <v>37</v>
      </c>
      <c r="G28" s="260"/>
      <c r="H28" s="29" t="s">
        <v>7</v>
      </c>
      <c r="I28" s="104">
        <v>9</v>
      </c>
      <c r="J28" s="110" t="s">
        <v>248</v>
      </c>
    </row>
    <row r="29" spans="1:10" s="6" customFormat="1" ht="72.5" x14ac:dyDescent="0.35">
      <c r="A29" s="16" t="str">
        <f>IF(I29&lt;5,MAX($A$8:A28)+1,"")</f>
        <v/>
      </c>
      <c r="B29" s="223"/>
      <c r="C29" s="54" t="s">
        <v>4</v>
      </c>
      <c r="D29" s="244"/>
      <c r="E29" s="225"/>
      <c r="F29" s="58" t="s">
        <v>37</v>
      </c>
      <c r="G29" s="260"/>
      <c r="H29" s="29" t="s">
        <v>11</v>
      </c>
      <c r="I29" s="104">
        <v>10</v>
      </c>
      <c r="J29" s="110" t="s">
        <v>249</v>
      </c>
    </row>
    <row r="30" spans="1:10" s="6" customFormat="1" ht="72.5" x14ac:dyDescent="0.35">
      <c r="A30" s="16" t="str">
        <f>IF(I30&lt;5,MAX($A$8:A29)+1,"")</f>
        <v/>
      </c>
      <c r="B30" s="223"/>
      <c r="C30" s="54" t="s">
        <v>4</v>
      </c>
      <c r="D30" s="244"/>
      <c r="E30" s="225"/>
      <c r="F30" s="58" t="s">
        <v>37</v>
      </c>
      <c r="G30" s="260"/>
      <c r="H30" s="29" t="s">
        <v>38</v>
      </c>
      <c r="I30" s="104">
        <v>10</v>
      </c>
      <c r="J30" s="110" t="s">
        <v>250</v>
      </c>
    </row>
    <row r="31" spans="1:10" s="6" customFormat="1" ht="43.5" x14ac:dyDescent="0.35">
      <c r="A31" s="16" t="str">
        <f>IF(I31&lt;5,MAX($A$8:A30)+1,"")</f>
        <v/>
      </c>
      <c r="B31" s="256" t="s">
        <v>5</v>
      </c>
      <c r="C31" s="55" t="s">
        <v>5</v>
      </c>
      <c r="D31" s="243">
        <f>IF(SUM(I31:I59)=0,"",AVERAGE(I31:I59))</f>
        <v>9.5517241379310338</v>
      </c>
      <c r="E31" s="224" t="s">
        <v>39</v>
      </c>
      <c r="F31" s="59" t="s">
        <v>223</v>
      </c>
      <c r="G31" s="241">
        <f>IF(SUM(I31:I35)=0,"",AVERAGE(I31:I35))</f>
        <v>9.8000000000000007</v>
      </c>
      <c r="H31" s="29" t="s">
        <v>35</v>
      </c>
      <c r="I31" s="104">
        <v>10</v>
      </c>
      <c r="J31" s="110" t="s">
        <v>251</v>
      </c>
    </row>
    <row r="32" spans="1:10" s="6" customFormat="1" ht="43.5" x14ac:dyDescent="0.35">
      <c r="A32" s="16" t="str">
        <f>IF(I32&lt;5,MAX($A$8:A31)+1,"")</f>
        <v/>
      </c>
      <c r="B32" s="257"/>
      <c r="C32" s="55" t="s">
        <v>5</v>
      </c>
      <c r="D32" s="244"/>
      <c r="E32" s="225"/>
      <c r="F32" s="59" t="s">
        <v>223</v>
      </c>
      <c r="G32" s="260"/>
      <c r="H32" s="29" t="s">
        <v>14</v>
      </c>
      <c r="I32" s="104">
        <v>9</v>
      </c>
      <c r="J32" s="110" t="s">
        <v>252</v>
      </c>
    </row>
    <row r="33" spans="1:10" s="6" customFormat="1" ht="43.5" x14ac:dyDescent="0.35">
      <c r="A33" s="16" t="str">
        <f>IF(I33&lt;5,MAX($A$8:A32)+1,"")</f>
        <v/>
      </c>
      <c r="B33" s="257"/>
      <c r="C33" s="55" t="s">
        <v>5</v>
      </c>
      <c r="D33" s="244"/>
      <c r="E33" s="225"/>
      <c r="F33" s="59" t="s">
        <v>223</v>
      </c>
      <c r="G33" s="260"/>
      <c r="H33" s="29" t="s">
        <v>198</v>
      </c>
      <c r="I33" s="104">
        <v>10</v>
      </c>
      <c r="J33" s="110" t="s">
        <v>253</v>
      </c>
    </row>
    <row r="34" spans="1:10" s="6" customFormat="1" ht="43.5" x14ac:dyDescent="0.35">
      <c r="A34" s="16" t="str">
        <f>IF(I34&lt;5,MAX($A$8:A33)+1,"")</f>
        <v/>
      </c>
      <c r="B34" s="257"/>
      <c r="C34" s="55" t="s">
        <v>5</v>
      </c>
      <c r="D34" s="244"/>
      <c r="E34" s="225"/>
      <c r="F34" s="59" t="s">
        <v>223</v>
      </c>
      <c r="G34" s="260"/>
      <c r="H34" s="29" t="s">
        <v>15</v>
      </c>
      <c r="I34" s="104">
        <v>10</v>
      </c>
      <c r="J34" s="110" t="s">
        <v>254</v>
      </c>
    </row>
    <row r="35" spans="1:10" s="6" customFormat="1" ht="43.5" x14ac:dyDescent="0.35">
      <c r="A35" s="16" t="str">
        <f>IF(I35&lt;5,MAX($A$8:A34)+1,"")</f>
        <v/>
      </c>
      <c r="B35" s="257"/>
      <c r="C35" s="55" t="s">
        <v>5</v>
      </c>
      <c r="D35" s="244"/>
      <c r="E35" s="226"/>
      <c r="F35" s="59" t="s">
        <v>223</v>
      </c>
      <c r="G35" s="259"/>
      <c r="H35" s="29" t="s">
        <v>16</v>
      </c>
      <c r="I35" s="104">
        <v>10</v>
      </c>
      <c r="J35" s="110" t="s">
        <v>255</v>
      </c>
    </row>
    <row r="36" spans="1:10" s="6" customFormat="1" ht="43.5" x14ac:dyDescent="0.35">
      <c r="A36" s="16" t="str">
        <f>IF(I36&lt;5,MAX($A$8:A35)+1,"")</f>
        <v/>
      </c>
      <c r="B36" s="257"/>
      <c r="C36" s="55" t="s">
        <v>5</v>
      </c>
      <c r="D36" s="244"/>
      <c r="E36" s="224" t="s">
        <v>40</v>
      </c>
      <c r="F36" s="59" t="s">
        <v>225</v>
      </c>
      <c r="G36" s="241">
        <f>IF(SUM(I36,I39)=0,"",AVERAGE(I36:I39))</f>
        <v>9.5</v>
      </c>
      <c r="H36" s="29" t="s">
        <v>199</v>
      </c>
      <c r="I36" s="104">
        <v>10</v>
      </c>
      <c r="J36" s="110" t="s">
        <v>256</v>
      </c>
    </row>
    <row r="37" spans="1:10" s="6" customFormat="1" ht="43.5" x14ac:dyDescent="0.35">
      <c r="A37" s="16" t="str">
        <f>IF(I37&lt;5,MAX($A$8:A36)+1,"")</f>
        <v/>
      </c>
      <c r="B37" s="257"/>
      <c r="C37" s="55" t="s">
        <v>5</v>
      </c>
      <c r="D37" s="244"/>
      <c r="E37" s="225"/>
      <c r="F37" s="59" t="s">
        <v>224</v>
      </c>
      <c r="G37" s="260"/>
      <c r="H37" s="29" t="s">
        <v>17</v>
      </c>
      <c r="I37" s="104">
        <v>10</v>
      </c>
      <c r="J37" s="110" t="s">
        <v>257</v>
      </c>
    </row>
    <row r="38" spans="1:10" s="6" customFormat="1" ht="43.5" x14ac:dyDescent="0.35">
      <c r="A38" s="16" t="str">
        <f>IF(I38&lt;5,MAX($A$8:A37)+1,"")</f>
        <v/>
      </c>
      <c r="B38" s="257"/>
      <c r="C38" s="55" t="s">
        <v>5</v>
      </c>
      <c r="D38" s="244"/>
      <c r="E38" s="225"/>
      <c r="F38" s="59" t="s">
        <v>224</v>
      </c>
      <c r="G38" s="260"/>
      <c r="H38" s="29" t="s">
        <v>41</v>
      </c>
      <c r="I38" s="104">
        <v>9</v>
      </c>
      <c r="J38" s="110" t="s">
        <v>258</v>
      </c>
    </row>
    <row r="39" spans="1:10" s="6" customFormat="1" ht="43.5" x14ac:dyDescent="0.35">
      <c r="A39" s="16" t="str">
        <f>IF(I39&lt;5,MAX($A$8:A38)+1,"")</f>
        <v/>
      </c>
      <c r="B39" s="257"/>
      <c r="C39" s="55" t="s">
        <v>5</v>
      </c>
      <c r="D39" s="244"/>
      <c r="E39" s="226"/>
      <c r="F39" s="59" t="s">
        <v>224</v>
      </c>
      <c r="G39" s="259"/>
      <c r="H39" s="29" t="s">
        <v>76</v>
      </c>
      <c r="I39" s="104">
        <v>9</v>
      </c>
      <c r="J39" s="110" t="s">
        <v>259</v>
      </c>
    </row>
    <row r="40" spans="1:10" s="6" customFormat="1" ht="43.5" x14ac:dyDescent="0.35">
      <c r="A40" s="16" t="str">
        <f>IF(I40&lt;5,MAX($A$8:A39)+1,"")</f>
        <v/>
      </c>
      <c r="B40" s="257"/>
      <c r="C40" s="55" t="s">
        <v>5</v>
      </c>
      <c r="D40" s="244"/>
      <c r="E40" s="224" t="s">
        <v>42</v>
      </c>
      <c r="F40" s="59" t="s">
        <v>42</v>
      </c>
      <c r="G40" s="240">
        <f>IF(SUM(I40:I42)=0,"",AVERAGE(I40:I42))</f>
        <v>9</v>
      </c>
      <c r="H40" s="29" t="s">
        <v>18</v>
      </c>
      <c r="I40" s="104">
        <v>9</v>
      </c>
      <c r="J40" s="110" t="s">
        <v>260</v>
      </c>
    </row>
    <row r="41" spans="1:10" s="6" customFormat="1" ht="43.5" x14ac:dyDescent="0.35">
      <c r="A41" s="16" t="str">
        <f>IF(I41&lt;5,MAX($A$8:A40)+1,"")</f>
        <v/>
      </c>
      <c r="B41" s="257"/>
      <c r="C41" s="55" t="s">
        <v>5</v>
      </c>
      <c r="D41" s="244"/>
      <c r="E41" s="225"/>
      <c r="F41" s="59" t="s">
        <v>42</v>
      </c>
      <c r="G41" s="240"/>
      <c r="H41" s="29" t="s">
        <v>8</v>
      </c>
      <c r="I41" s="104">
        <v>9</v>
      </c>
      <c r="J41" s="110" t="s">
        <v>261</v>
      </c>
    </row>
    <row r="42" spans="1:10" s="6" customFormat="1" ht="43.5" x14ac:dyDescent="0.35">
      <c r="A42" s="16" t="str">
        <f>IF(I42&lt;5,MAX($A$8:A41)+1,"")</f>
        <v/>
      </c>
      <c r="B42" s="257"/>
      <c r="C42" s="55" t="s">
        <v>5</v>
      </c>
      <c r="D42" s="244"/>
      <c r="E42" s="226"/>
      <c r="F42" s="59" t="s">
        <v>42</v>
      </c>
      <c r="G42" s="240"/>
      <c r="H42" s="29" t="s">
        <v>19</v>
      </c>
      <c r="I42" s="104">
        <v>9</v>
      </c>
      <c r="J42" s="110" t="s">
        <v>262</v>
      </c>
    </row>
    <row r="43" spans="1:10" s="6" customFormat="1" ht="43.5" x14ac:dyDescent="0.35">
      <c r="A43" s="16" t="str">
        <f>IF(I43&lt;5,MAX($A$8:A42)+1,"")</f>
        <v/>
      </c>
      <c r="B43" s="257"/>
      <c r="C43" s="55" t="s">
        <v>5</v>
      </c>
      <c r="D43" s="244"/>
      <c r="E43" s="224" t="s">
        <v>43</v>
      </c>
      <c r="F43" s="59" t="s">
        <v>43</v>
      </c>
      <c r="G43" s="241">
        <f>IF(SUM(I43:I47)=0,"",AVERAGE(I43:I47))</f>
        <v>9.4</v>
      </c>
      <c r="H43" s="29" t="s">
        <v>203</v>
      </c>
      <c r="I43" s="104">
        <v>10</v>
      </c>
      <c r="J43" s="110" t="s">
        <v>263</v>
      </c>
    </row>
    <row r="44" spans="1:10" s="6" customFormat="1" ht="43.5" x14ac:dyDescent="0.35">
      <c r="A44" s="16" t="str">
        <f>IF(I44&lt;5,MAX($A$8:A43)+1,"")</f>
        <v/>
      </c>
      <c r="B44" s="257"/>
      <c r="C44" s="55" t="s">
        <v>5</v>
      </c>
      <c r="D44" s="244"/>
      <c r="E44" s="225"/>
      <c r="F44" s="59" t="s">
        <v>43</v>
      </c>
      <c r="G44" s="260"/>
      <c r="H44" s="29" t="s">
        <v>200</v>
      </c>
      <c r="I44" s="104">
        <v>9</v>
      </c>
      <c r="J44" s="110" t="s">
        <v>264</v>
      </c>
    </row>
    <row r="45" spans="1:10" s="6" customFormat="1" ht="43.5" x14ac:dyDescent="0.35">
      <c r="A45" s="16" t="str">
        <f>IF(I45&lt;5,MAX($A$8:A44)+1,"")</f>
        <v/>
      </c>
      <c r="B45" s="257"/>
      <c r="C45" s="55" t="s">
        <v>5</v>
      </c>
      <c r="D45" s="244"/>
      <c r="E45" s="225"/>
      <c r="F45" s="59" t="s">
        <v>43</v>
      </c>
      <c r="G45" s="260"/>
      <c r="H45" s="29" t="s">
        <v>77</v>
      </c>
      <c r="I45" s="104">
        <v>8</v>
      </c>
      <c r="J45" s="110" t="s">
        <v>265</v>
      </c>
    </row>
    <row r="46" spans="1:10" s="6" customFormat="1" ht="43.5" x14ac:dyDescent="0.35">
      <c r="A46" s="16" t="str">
        <f>IF(I46&lt;5,MAX($A$8:A45)+1,"")</f>
        <v/>
      </c>
      <c r="B46" s="257"/>
      <c r="C46" s="55" t="s">
        <v>5</v>
      </c>
      <c r="D46" s="244"/>
      <c r="E46" s="225"/>
      <c r="F46" s="59" t="s">
        <v>43</v>
      </c>
      <c r="G46" s="260"/>
      <c r="H46" s="29" t="s">
        <v>20</v>
      </c>
      <c r="I46" s="104">
        <v>10</v>
      </c>
      <c r="J46" s="110" t="s">
        <v>266</v>
      </c>
    </row>
    <row r="47" spans="1:10" s="6" customFormat="1" ht="43.5" x14ac:dyDescent="0.35">
      <c r="A47" s="16" t="str">
        <f>IF(I47&lt;5,MAX($A$8:A46)+1,"")</f>
        <v/>
      </c>
      <c r="B47" s="257"/>
      <c r="C47" s="55" t="s">
        <v>5</v>
      </c>
      <c r="D47" s="244"/>
      <c r="E47" s="226"/>
      <c r="F47" s="59" t="s">
        <v>43</v>
      </c>
      <c r="G47" s="259"/>
      <c r="H47" s="29" t="s">
        <v>21</v>
      </c>
      <c r="I47" s="104">
        <v>10</v>
      </c>
      <c r="J47" s="110" t="s">
        <v>267</v>
      </c>
    </row>
    <row r="48" spans="1:10" s="6" customFormat="1" ht="29" x14ac:dyDescent="0.35">
      <c r="A48" s="16" t="str">
        <f>IF(I48&lt;5,MAX($A$8:A47)+1,"")</f>
        <v/>
      </c>
      <c r="B48" s="257"/>
      <c r="C48" s="55" t="s">
        <v>5</v>
      </c>
      <c r="D48" s="244"/>
      <c r="E48" s="250" t="s">
        <v>44</v>
      </c>
      <c r="F48" s="60" t="s">
        <v>44</v>
      </c>
      <c r="G48" s="240">
        <f>IF(SUM(I48:I59)=0,"",AVERAGE(I48:I59))</f>
        <v>9.6666666666666661</v>
      </c>
      <c r="H48" s="96" t="s">
        <v>206</v>
      </c>
      <c r="I48" s="104">
        <v>10</v>
      </c>
      <c r="J48" s="111" t="s">
        <v>268</v>
      </c>
    </row>
    <row r="49" spans="1:10" s="6" customFormat="1" ht="43.5" x14ac:dyDescent="0.35">
      <c r="A49" s="16" t="str">
        <f>IF(I49&lt;5,MAX($A$8:A48)+1,"")</f>
        <v/>
      </c>
      <c r="B49" s="257"/>
      <c r="C49" s="55" t="s">
        <v>5</v>
      </c>
      <c r="D49" s="244"/>
      <c r="E49" s="251"/>
      <c r="F49" s="60" t="s">
        <v>44</v>
      </c>
      <c r="G49" s="240"/>
      <c r="H49" s="29" t="s">
        <v>202</v>
      </c>
      <c r="I49" s="104">
        <v>9</v>
      </c>
      <c r="J49" s="111" t="s">
        <v>269</v>
      </c>
    </row>
    <row r="50" spans="1:10" s="6" customFormat="1" ht="29" x14ac:dyDescent="0.35">
      <c r="A50" s="16" t="str">
        <f>IF(I50&lt;5,MAX($A$8:A49)+1,"")</f>
        <v/>
      </c>
      <c r="B50" s="257"/>
      <c r="C50" s="55" t="s">
        <v>5</v>
      </c>
      <c r="D50" s="244"/>
      <c r="E50" s="251"/>
      <c r="F50" s="60" t="s">
        <v>44</v>
      </c>
      <c r="G50" s="240"/>
      <c r="H50" s="29" t="s">
        <v>22</v>
      </c>
      <c r="I50" s="104">
        <v>9</v>
      </c>
      <c r="J50" s="111" t="s">
        <v>270</v>
      </c>
    </row>
    <row r="51" spans="1:10" s="6" customFormat="1" ht="37.5" x14ac:dyDescent="0.35">
      <c r="A51" s="16" t="str">
        <f>IF(I51&lt;5,MAX($A$8:A50)+1,"")</f>
        <v/>
      </c>
      <c r="B51" s="257"/>
      <c r="C51" s="55" t="s">
        <v>5</v>
      </c>
      <c r="D51" s="244"/>
      <c r="E51" s="251"/>
      <c r="F51" s="60" t="s">
        <v>44</v>
      </c>
      <c r="G51" s="240"/>
      <c r="H51" s="29" t="s">
        <v>204</v>
      </c>
      <c r="I51" s="104">
        <v>10</v>
      </c>
      <c r="J51" s="111" t="s">
        <v>271</v>
      </c>
    </row>
    <row r="52" spans="1:10" s="6" customFormat="1" ht="29" x14ac:dyDescent="0.35">
      <c r="A52" s="16" t="str">
        <f>IF(I52&lt;5,MAX($A$8:A51)+1,"")</f>
        <v/>
      </c>
      <c r="B52" s="257"/>
      <c r="C52" s="55" t="s">
        <v>5</v>
      </c>
      <c r="D52" s="244"/>
      <c r="E52" s="251"/>
      <c r="F52" s="60" t="s">
        <v>44</v>
      </c>
      <c r="G52" s="240"/>
      <c r="H52" s="29" t="s">
        <v>205</v>
      </c>
      <c r="I52" s="104">
        <v>9</v>
      </c>
      <c r="J52" s="111" t="s">
        <v>272</v>
      </c>
    </row>
    <row r="53" spans="1:10" s="6" customFormat="1" ht="43.5" x14ac:dyDescent="0.35">
      <c r="A53" s="16" t="str">
        <f>IF(I53&lt;5,MAX($A$8:A52)+1,"")</f>
        <v/>
      </c>
      <c r="B53" s="257"/>
      <c r="C53" s="55" t="s">
        <v>5</v>
      </c>
      <c r="D53" s="244"/>
      <c r="E53" s="251"/>
      <c r="F53" s="60" t="s">
        <v>44</v>
      </c>
      <c r="G53" s="240"/>
      <c r="H53" s="29" t="s">
        <v>78</v>
      </c>
      <c r="I53" s="104">
        <v>10</v>
      </c>
      <c r="J53" s="111" t="s">
        <v>273</v>
      </c>
    </row>
    <row r="54" spans="1:10" s="6" customFormat="1" ht="29" x14ac:dyDescent="0.35">
      <c r="A54" s="16" t="str">
        <f>IF(I54&lt;5,MAX($A$8:A53)+1,"")</f>
        <v/>
      </c>
      <c r="B54" s="257"/>
      <c r="C54" s="55" t="s">
        <v>5</v>
      </c>
      <c r="D54" s="244"/>
      <c r="E54" s="251"/>
      <c r="F54" s="60" t="s">
        <v>44</v>
      </c>
      <c r="G54" s="240"/>
      <c r="H54" s="29" t="s">
        <v>27</v>
      </c>
      <c r="I54" s="104">
        <v>9</v>
      </c>
      <c r="J54" s="111" t="s">
        <v>274</v>
      </c>
    </row>
    <row r="55" spans="1:10" s="6" customFormat="1" ht="37.5" x14ac:dyDescent="0.35">
      <c r="A55" s="16" t="str">
        <f>IF(I55&lt;5,MAX($A$8:A54)+1,"")</f>
        <v/>
      </c>
      <c r="B55" s="257"/>
      <c r="C55" s="55" t="s">
        <v>5</v>
      </c>
      <c r="D55" s="244"/>
      <c r="E55" s="251"/>
      <c r="F55" s="60" t="s">
        <v>44</v>
      </c>
      <c r="G55" s="240"/>
      <c r="H55" s="29" t="s">
        <v>24</v>
      </c>
      <c r="I55" s="104">
        <v>10</v>
      </c>
      <c r="J55" s="111" t="s">
        <v>279</v>
      </c>
    </row>
    <row r="56" spans="1:10" s="6" customFormat="1" ht="29" x14ac:dyDescent="0.35">
      <c r="A56" s="16" t="str">
        <f>IF(I56&lt;5,MAX($A$8:A55)+1,"")</f>
        <v/>
      </c>
      <c r="B56" s="257"/>
      <c r="C56" s="55" t="s">
        <v>5</v>
      </c>
      <c r="D56" s="244"/>
      <c r="E56" s="251"/>
      <c r="F56" s="60" t="s">
        <v>44</v>
      </c>
      <c r="G56" s="240"/>
      <c r="H56" s="29" t="s">
        <v>26</v>
      </c>
      <c r="I56" s="104">
        <v>10</v>
      </c>
      <c r="J56" s="111" t="s">
        <v>275</v>
      </c>
    </row>
    <row r="57" spans="1:10" s="6" customFormat="1" ht="43.5" x14ac:dyDescent="0.35">
      <c r="A57" s="16" t="str">
        <f>IF(I57&lt;5,MAX($A$8:A56)+1,"")</f>
        <v/>
      </c>
      <c r="B57" s="257"/>
      <c r="C57" s="55" t="s">
        <v>5</v>
      </c>
      <c r="D57" s="244"/>
      <c r="E57" s="251"/>
      <c r="F57" s="60" t="s">
        <v>44</v>
      </c>
      <c r="G57" s="240"/>
      <c r="H57" s="29" t="s">
        <v>79</v>
      </c>
      <c r="I57" s="104">
        <v>10</v>
      </c>
      <c r="J57" s="111" t="s">
        <v>276</v>
      </c>
    </row>
    <row r="58" spans="1:10" s="6" customFormat="1" ht="29" x14ac:dyDescent="0.35">
      <c r="A58" s="16" t="str">
        <f>IF(I58&lt;5,MAX($A$8:A57)+1,"")</f>
        <v/>
      </c>
      <c r="B58" s="257"/>
      <c r="C58" s="55" t="s">
        <v>5</v>
      </c>
      <c r="D58" s="244"/>
      <c r="E58" s="251"/>
      <c r="F58" s="60" t="s">
        <v>44</v>
      </c>
      <c r="G58" s="240"/>
      <c r="H58" s="29" t="s">
        <v>25</v>
      </c>
      <c r="I58" s="104">
        <v>10</v>
      </c>
      <c r="J58" s="111" t="s">
        <v>277</v>
      </c>
    </row>
    <row r="59" spans="1:10" s="6" customFormat="1" ht="37.5" x14ac:dyDescent="0.35">
      <c r="A59" s="16" t="str">
        <f>IF(I59&lt;5,MAX($A$8:A58)+1,"")</f>
        <v/>
      </c>
      <c r="B59" s="258"/>
      <c r="C59" s="55" t="s">
        <v>5</v>
      </c>
      <c r="D59" s="253"/>
      <c r="E59" s="252"/>
      <c r="F59" s="60" t="s">
        <v>44</v>
      </c>
      <c r="G59" s="240"/>
      <c r="H59" s="29" t="s">
        <v>47</v>
      </c>
      <c r="I59" s="104">
        <v>10</v>
      </c>
      <c r="J59" s="111" t="s">
        <v>278</v>
      </c>
    </row>
    <row r="60" spans="1:10" s="6" customFormat="1" ht="43.5" x14ac:dyDescent="0.35">
      <c r="A60" s="16" t="str">
        <f>IF(I60&lt;5,MAX($A$8:A59)+1,"")</f>
        <v/>
      </c>
      <c r="B60" s="237" t="s">
        <v>46</v>
      </c>
      <c r="C60" s="56" t="s">
        <v>46</v>
      </c>
      <c r="D60" s="254">
        <f>IF(SUM(I60:I66)=0,"",AVERAGE(I60:I66))</f>
        <v>9.2857142857142865</v>
      </c>
      <c r="E60" s="224" t="s">
        <v>48</v>
      </c>
      <c r="F60" s="59" t="s">
        <v>48</v>
      </c>
      <c r="G60" s="240">
        <f>IF(SUM(I60:I66)=0,"",AVERAGE(I60:I66))</f>
        <v>9.2857142857142865</v>
      </c>
      <c r="H60" s="29" t="s">
        <v>201</v>
      </c>
      <c r="I60" s="104">
        <v>10</v>
      </c>
      <c r="J60" s="110" t="s">
        <v>280</v>
      </c>
    </row>
    <row r="61" spans="1:10" s="6" customFormat="1" ht="43.5" x14ac:dyDescent="0.35">
      <c r="A61" s="16" t="str">
        <f>IF(I61&lt;5,MAX($A$8:A60)+1,"")</f>
        <v/>
      </c>
      <c r="B61" s="238"/>
      <c r="C61" s="56" t="s">
        <v>46</v>
      </c>
      <c r="D61" s="244"/>
      <c r="E61" s="225"/>
      <c r="F61" s="59" t="s">
        <v>48</v>
      </c>
      <c r="G61" s="240"/>
      <c r="H61" s="29" t="s">
        <v>23</v>
      </c>
      <c r="I61" s="104">
        <v>9</v>
      </c>
      <c r="J61" s="110" t="s">
        <v>281</v>
      </c>
    </row>
    <row r="62" spans="1:10" s="6" customFormat="1" ht="50" x14ac:dyDescent="0.35">
      <c r="A62" s="16" t="str">
        <f>IF(I62&lt;5,MAX($A$8:A61)+1,"")</f>
        <v/>
      </c>
      <c r="B62" s="238"/>
      <c r="C62" s="56" t="s">
        <v>46</v>
      </c>
      <c r="D62" s="244"/>
      <c r="E62" s="225"/>
      <c r="F62" s="59" t="s">
        <v>48</v>
      </c>
      <c r="G62" s="240"/>
      <c r="H62" s="29" t="s">
        <v>29</v>
      </c>
      <c r="I62" s="104">
        <v>9</v>
      </c>
      <c r="J62" s="110" t="s">
        <v>282</v>
      </c>
    </row>
    <row r="63" spans="1:10" s="6" customFormat="1" ht="43.5" x14ac:dyDescent="0.35">
      <c r="A63" s="16" t="str">
        <f>IF(I63&lt;5,MAX($A$8:A62)+1,"")</f>
        <v/>
      </c>
      <c r="B63" s="238"/>
      <c r="C63" s="56" t="s">
        <v>46</v>
      </c>
      <c r="D63" s="244"/>
      <c r="E63" s="225"/>
      <c r="F63" s="59" t="s">
        <v>48</v>
      </c>
      <c r="G63" s="240"/>
      <c r="H63" s="29" t="s">
        <v>30</v>
      </c>
      <c r="I63" s="104">
        <v>10</v>
      </c>
      <c r="J63" s="110" t="s">
        <v>283</v>
      </c>
    </row>
    <row r="64" spans="1:10" s="6" customFormat="1" ht="43.5" x14ac:dyDescent="0.35">
      <c r="A64" s="16" t="str">
        <f>IF(I64&lt;5,MAX($A$8:A63)+1,"")</f>
        <v/>
      </c>
      <c r="B64" s="238"/>
      <c r="C64" s="56" t="s">
        <v>46</v>
      </c>
      <c r="D64" s="244"/>
      <c r="E64" s="225"/>
      <c r="F64" s="59" t="s">
        <v>48</v>
      </c>
      <c r="G64" s="240"/>
      <c r="H64" s="30" t="s">
        <v>31</v>
      </c>
      <c r="I64" s="104">
        <v>10</v>
      </c>
      <c r="J64" s="110" t="s">
        <v>284</v>
      </c>
    </row>
    <row r="65" spans="1:10" s="6" customFormat="1" ht="43.5" x14ac:dyDescent="0.35">
      <c r="A65" s="16" t="str">
        <f>IF(I65&lt;5,MAX($A$8:A64)+1,"")</f>
        <v/>
      </c>
      <c r="B65" s="238"/>
      <c r="C65" s="56" t="s">
        <v>46</v>
      </c>
      <c r="D65" s="244"/>
      <c r="E65" s="225"/>
      <c r="F65" s="59" t="s">
        <v>48</v>
      </c>
      <c r="G65" s="240"/>
      <c r="H65" s="29" t="s">
        <v>33</v>
      </c>
      <c r="I65" s="104">
        <v>9</v>
      </c>
      <c r="J65" s="110" t="s">
        <v>285</v>
      </c>
    </row>
    <row r="66" spans="1:10" s="6" customFormat="1" ht="43.5" x14ac:dyDescent="0.35">
      <c r="A66" s="16" t="str">
        <f>IF(I66&lt;5,MAX($A$8:A65)+1,"")</f>
        <v/>
      </c>
      <c r="B66" s="239"/>
      <c r="C66" s="56" t="s">
        <v>46</v>
      </c>
      <c r="D66" s="253"/>
      <c r="E66" s="226"/>
      <c r="F66" s="59" t="s">
        <v>48</v>
      </c>
      <c r="G66" s="240"/>
      <c r="H66" s="29" t="s">
        <v>34</v>
      </c>
      <c r="I66" s="104">
        <v>8</v>
      </c>
      <c r="J66" s="110" t="s">
        <v>286</v>
      </c>
    </row>
    <row r="67" spans="1:10" s="6" customFormat="1" ht="43.5" x14ac:dyDescent="0.35">
      <c r="A67" s="16" t="str">
        <f>IF(I67&lt;5,MAX($A$8:A66)+1,"")</f>
        <v/>
      </c>
      <c r="B67" s="237" t="s">
        <v>45</v>
      </c>
      <c r="C67" s="56" t="s">
        <v>45</v>
      </c>
      <c r="D67" s="243">
        <f>IF(SUM(I67:I71)=0,"",AVERAGE(I67:I71))</f>
        <v>8.1999999999999993</v>
      </c>
      <c r="E67" s="224" t="s">
        <v>64</v>
      </c>
      <c r="F67" s="59" t="s">
        <v>64</v>
      </c>
      <c r="G67" s="240">
        <f>IF(SUM(I67:I71)=0,"",AVERAGE(I67:I71))</f>
        <v>8.1999999999999993</v>
      </c>
      <c r="H67" s="29" t="s">
        <v>32</v>
      </c>
      <c r="I67" s="104">
        <v>8</v>
      </c>
      <c r="J67" s="110" t="s">
        <v>287</v>
      </c>
    </row>
    <row r="68" spans="1:10" s="6" customFormat="1" ht="43.5" x14ac:dyDescent="0.35">
      <c r="A68" s="16" t="str">
        <f>IF(I68&lt;5,MAX($A$8:A67)+1,"")</f>
        <v/>
      </c>
      <c r="B68" s="238"/>
      <c r="C68" s="56" t="s">
        <v>45</v>
      </c>
      <c r="D68" s="244"/>
      <c r="E68" s="225"/>
      <c r="F68" s="59" t="s">
        <v>64</v>
      </c>
      <c r="G68" s="240"/>
      <c r="H68" s="30" t="s">
        <v>67</v>
      </c>
      <c r="I68" s="104">
        <v>8</v>
      </c>
      <c r="J68" s="110" t="s">
        <v>288</v>
      </c>
    </row>
    <row r="69" spans="1:10" s="6" customFormat="1" ht="43.5" x14ac:dyDescent="0.35">
      <c r="A69" s="16" t="str">
        <f>IF(I69&lt;5,MAX($A$8:A68)+1,"")</f>
        <v/>
      </c>
      <c r="B69" s="238"/>
      <c r="C69" s="56" t="s">
        <v>45</v>
      </c>
      <c r="D69" s="244"/>
      <c r="E69" s="225"/>
      <c r="F69" s="59" t="s">
        <v>64</v>
      </c>
      <c r="G69" s="240"/>
      <c r="H69" s="30" t="s">
        <v>66</v>
      </c>
      <c r="I69" s="104">
        <v>8</v>
      </c>
      <c r="J69" s="110" t="s">
        <v>289</v>
      </c>
    </row>
    <row r="70" spans="1:10" s="6" customFormat="1" ht="43.5" x14ac:dyDescent="0.35">
      <c r="A70" s="16" t="str">
        <f>IF(I70&lt;5,MAX($A$8:A69)+1,"")</f>
        <v/>
      </c>
      <c r="B70" s="238"/>
      <c r="C70" s="56" t="s">
        <v>45</v>
      </c>
      <c r="D70" s="244"/>
      <c r="E70" s="225"/>
      <c r="F70" s="59" t="s">
        <v>64</v>
      </c>
      <c r="G70" s="241"/>
      <c r="H70" s="97" t="s">
        <v>28</v>
      </c>
      <c r="I70" s="104">
        <v>8</v>
      </c>
      <c r="J70" s="112" t="s">
        <v>290</v>
      </c>
    </row>
    <row r="71" spans="1:10" s="6" customFormat="1" ht="44" thickBot="1" x14ac:dyDescent="0.4">
      <c r="A71" s="16" t="str">
        <f>IF(I71&lt;5,MAX($A$8:A70)+1,"")</f>
        <v/>
      </c>
      <c r="B71" s="239"/>
      <c r="C71" s="56" t="s">
        <v>45</v>
      </c>
      <c r="D71" s="245"/>
      <c r="E71" s="255"/>
      <c r="F71" s="59" t="s">
        <v>64</v>
      </c>
      <c r="G71" s="242"/>
      <c r="H71" s="31" t="s">
        <v>80</v>
      </c>
      <c r="I71" s="104">
        <v>9</v>
      </c>
      <c r="J71" s="113" t="s">
        <v>291</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8" activePane="bottomRight" state="frozen"/>
      <selection pane="topRight" activeCell="N1" sqref="N1"/>
      <selection pane="bottomLeft" activeCell="A7" sqref="A7"/>
      <selection pane="bottomRight" activeCell="D53" sqref="D53"/>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9.412698412698413</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9.545454545454545</v>
      </c>
      <c r="G35" s="41"/>
      <c r="H35" s="41"/>
      <c r="I35" s="41"/>
      <c r="J35" s="41"/>
      <c r="K35" s="41"/>
      <c r="L35" s="41"/>
      <c r="M35" s="46"/>
    </row>
    <row r="36" spans="1:13" s="6" customFormat="1" x14ac:dyDescent="0.35">
      <c r="A36" s="41"/>
      <c r="B36" s="45"/>
      <c r="C36" s="41"/>
      <c r="D36" s="41" t="str">
        <f>AUTODIAGNÓSTICO!B31</f>
        <v>EJECUTAR</v>
      </c>
      <c r="E36" s="41">
        <v>10</v>
      </c>
      <c r="F36" s="100">
        <f>AUTODIAGNÓSTICO!D31</f>
        <v>9.5517241379310338</v>
      </c>
      <c r="G36" s="41"/>
      <c r="H36" s="41"/>
      <c r="I36" s="41"/>
      <c r="J36" s="41"/>
      <c r="K36" s="41"/>
      <c r="L36" s="41"/>
      <c r="M36" s="46"/>
    </row>
    <row r="37" spans="1:13" s="6" customFormat="1" x14ac:dyDescent="0.35">
      <c r="A37" s="41"/>
      <c r="B37" s="45"/>
      <c r="C37" s="41"/>
      <c r="D37" s="41" t="str">
        <f>AUTODIAGNÓSTICO!B60</f>
        <v>VERIFICAR</v>
      </c>
      <c r="E37" s="41">
        <v>10</v>
      </c>
      <c r="F37" s="100">
        <f>AUTODIAGNÓSTICO!D60</f>
        <v>9.2857142857142865</v>
      </c>
      <c r="G37" s="41"/>
      <c r="H37" s="41"/>
      <c r="I37" s="41"/>
      <c r="J37" s="41"/>
      <c r="K37" s="41"/>
      <c r="L37" s="41"/>
      <c r="M37" s="46"/>
    </row>
    <row r="38" spans="1:13" s="6" customFormat="1" x14ac:dyDescent="0.35">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9.4</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9.6666666666666661</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9.8000000000000007</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9.6666666666666661</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9.2857142857142865</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44"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254720000034</v>
      </c>
      <c r="D11" s="273"/>
      <c r="E11" s="19">
        <f>AUTODIAGNÓSTICO!I6</f>
        <v>9.412698412698413</v>
      </c>
      <c r="F11" s="20"/>
    </row>
    <row r="12" spans="2:6" s="6" customFormat="1" ht="45" customHeight="1" thickBot="1" x14ac:dyDescent="0.4">
      <c r="B12" s="10"/>
      <c r="C12" s="274"/>
      <c r="D12" s="275"/>
      <c r="E12" s="21" t="str">
        <f>IF(E11="","",IF(E11&lt;=5.99,"NIVEL INICIAL",IF(E11&lt;=8.99,"NIVEL CONSOLIDACIÓN","NIVEL PERFECCIONAMIENTO")))</f>
        <v>NIVEL PERFECCIONAMIENTO</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11" zoomScale="112" zoomScaleNormal="112" workbookViewId="0">
      <selection activeCell="D16" sqref="D16"/>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Leonel Sanchez Rolon</cp:lastModifiedBy>
  <cp:lastPrinted>2026-01-13T19:16:31Z</cp:lastPrinted>
  <dcterms:created xsi:type="dcterms:W3CDTF">2021-11-16T13:51:36Z</dcterms:created>
  <dcterms:modified xsi:type="dcterms:W3CDTF">2026-03-23T20:56:11Z</dcterms:modified>
</cp:coreProperties>
</file>