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E:\Users\USER\Downloads\RENDIION DE CUENTAS\Nueva carpeta\"/>
    </mc:Choice>
  </mc:AlternateContent>
  <xr:revisionPtr revIDLastSave="0" documentId="13_ncr:1_{80A6F12D-03D6-4503-B0DE-562C8D07D27B}"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695"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<sst xmlns="http://schemas.openxmlformats.org/spreadsheetml/2006/main" count="386" uniqueCount="223">
  <si>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</si>
  <si>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</si>
  <si>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</si>
  <si>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</si>
  <si>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</si>
  <si>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</si>
  <si>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</si>
  <si>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</si>
  <si>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</si>
  <si>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</si>
  <si>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</si>
  <si>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</si>
  <si>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</si>
  <si>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</si>
  <si>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</si>
  <si>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</si>
  <si>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</si>
  <si>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</si>
  <si>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</si>
  <si>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</si>
  <si>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</si>
  <si>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</si>
  <si>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</si>
  <si>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</si>
  <si>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</si>
  <si>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</si>
  <si>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</si>
  <si>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</si>
  <si>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</si>
  <si>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</si>
  <si>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</si>
  <si>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</si>
  <si>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</si>
  <si>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</si>
  <si>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</si>
  <si>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</si>
  <si>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</si>
  <si>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</si>
  <si>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</si>
  <si>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</si>
  <si>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</si>
  <si>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</si>
  <si>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</si>
  <si>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</si>
  <si>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</si>
  <si>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</si>
  <si>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</si>
  <si>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</si>
  <si>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</si>
  <si>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</si>
  <si>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</si>
  <si>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</si>
  <si>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</si>
  <si>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</si>
  <si>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</si>
  <si>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</si>
  <si>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</si>
  <si>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</si>
  <si>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</si>
  <si>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</si>
  <si>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</si>
  <si>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</si>
  <si>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</si>
  <si>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</si>
  <si>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</si>
  <si>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</si>
  <si>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</si>
  <si>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</si>
  <si>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</si>
  <si>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</si>
  <si>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</si>
  <si>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</si>
  <si>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</si>
  <si>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</si>
  <si>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</si>
  <si>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</si>
  <si>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</si>
  <si>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</si>
  <si>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</si>
  <si>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</si>
  <si>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</si>
  <si>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</si>
  <si>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</si>
  <si>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</si>
  <si>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</si>
  <si>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</si>
  <si>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</si>
  <si>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</si>
  <si>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</si>
  <si>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</si>
  <si>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</si>
  <si>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</si>
  <si>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</si>
  <si>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</si>
  <si>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</si>
  <si>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</si>
  <si>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</si>
  <si>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</si>
  <si>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</si>
  <si>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</si>
  <si>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</si>
  <si>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</si>
  <si>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</si>
  <si>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</si>
  <si>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</si>
  <si>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</si>
  <si>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</si>
  <si>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</si>
  <si>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</si>
  <si>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</si>
  <si>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</si>
  <si>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</si>
  <si>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</si>
  <si>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</si>
  <si>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</si>
  <si>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</si>
  <si>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</si>
  <si>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</si>
  <si>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</si>
  <si>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</si>
  <si>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</si>
  <si>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</si>
  <si>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</si>
  <si>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</si>
  <si>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</si>
  <si>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</si>
  <si>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</si>
  <si>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</si>
  <si>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</si>
  <si>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</si>
  <si>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</si>
  <si>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</si>
  <si>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</si>
  <si>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</si>
  <si>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</si>
  <si>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</si>
  <si>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</si>
  <si>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</si>
  <si>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</si>
  <si>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</si>
  <si>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</si>
  <si>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</si>
  <si>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</si>
  <si>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</si>
  <si>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</si>
  <si>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</si>
  <si>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</si>
  <si>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</si>
  <si>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</si>
  <si>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</si>
  <si>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</si>
  <si>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</si>
  <si>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</si>
  <si>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</si>
  <si>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</si>
  <si>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</si>
  <si>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</si>
  <si>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</si>
  <si>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</si>
  <si>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</si>
  <si>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</si>
  <si>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</si>
  <si>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</si>
  <si>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</si>
  <si>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</si>
  <si>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</si>
  <si>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</si>
  <si>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</si>
  <si>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</si>
  <si>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</si>
  <si>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</si>
  <si>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</si>
  <si>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</si>
  <si>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</si>
  <si>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</si>
  <si>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</si>
  <si>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</si>
  <si>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</si>
  <si>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</si>
  <si>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</si>
  <si>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</si>
  <si>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</si>
  <si>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</si>
  <si>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</si>
  <si>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</si>
  <si>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</si>
  <si>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</si>
  <si>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</si>
  <si>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</si>
  <si>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</si>
  <si>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</si>
  <si>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</si>
  <si>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</si>
  <si>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</si>
  <si>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</si>
  <si>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</si>
  <si>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</si>
  <si>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</si>
  <si>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</si>
  <si>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</si>
  <si>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</si>
  <si>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</si>
  <si>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</si>
  <si>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</si>
  <si>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</si>
  <si>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</si>
  <si>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</si>
  <si>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</si>
  <si>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</si>
  <si>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</si>
  <si>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</si>
  <si>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</si>
  <si>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</si>
  <si>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</si>
  <si>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</si>
  <si>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</si>
  <si>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</si>
  <si>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</si>
  <si>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</si>
  <si>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CHITAGA</t>
  </si>
  <si>
    <t>CENTRO EDUCATIVO RURAL PUENTE REAL</t>
  </si>
  <si>
    <t>LUIS ANDELFO PARRA</t>
  </si>
  <si>
    <t>25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</si>
</sst>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1" fontId="5" fillId="5" borderId="1" xfId="0" applyNumberFormat="1" applyFont="1"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739613584"/>
        <c:axId val="-1739614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96.459016393442624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739613584"/>
        <c:axId val="-1739614672"/>
      </c:scatterChart>
      <c:catAx>
        <c:axId val="-17396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739614672"/>
        <c:crosses val="autoZero"/>
        <c:auto val="1"/>
        <c:lblAlgn val="ctr"/>
        <c:lblOffset val="100"/>
        <c:noMultiLvlLbl val="0"/>
      </c:catAx>
      <c:valAx>
        <c:axId val="-1739614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961358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739619568"/>
        <c:axId val="-173960814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99.561904761904742</c:v>
                </c:pt>
                <c:pt idx="1">
                  <c:v>96.75</c:v>
                </c:pt>
                <c:pt idx="2">
                  <c:v>91.111111111111114</c:v>
                </c:pt>
                <c:pt idx="3">
                  <c:v>93.4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739619568"/>
        <c:axId val="-1739608144"/>
      </c:scatterChart>
      <c:catAx>
        <c:axId val="-173961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9608144"/>
        <c:crosses val="autoZero"/>
        <c:auto val="1"/>
        <c:lblAlgn val="ctr"/>
        <c:lblOffset val="100"/>
        <c:noMultiLvlLbl val="0"/>
      </c:catAx>
      <c:valAx>
        <c:axId val="-17396081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96195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739610864"/>
        <c:axId val="-1739609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99.333333333333329</c:v>
                </c:pt>
                <c:pt idx="2">
                  <c:v>100</c:v>
                </c:pt>
                <c:pt idx="3">
                  <c:v>99.333333333333329</c:v>
                </c:pt>
                <c:pt idx="4">
                  <c:v>99.142857142857139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739610864"/>
        <c:axId val="-1739609776"/>
      </c:scatterChart>
      <c:catAx>
        <c:axId val="-1739610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9609776"/>
        <c:crosses val="autoZero"/>
        <c:auto val="1"/>
        <c:lblAlgn val="ctr"/>
        <c:lblOffset val="100"/>
        <c:noMultiLvlLbl val="0"/>
      </c:catAx>
      <c:valAx>
        <c:axId val="-1739609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9610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739608688"/>
        <c:axId val="-17396190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97.857142857142861</c:v>
                </c:pt>
                <c:pt idx="1">
                  <c:v>93.333333333333329</c:v>
                </c:pt>
                <c:pt idx="2">
                  <c:v>100</c:v>
                </c:pt>
                <c:pt idx="3">
                  <c:v>98.333333333333329</c:v>
                </c:pt>
                <c:pt idx="4" formatCode="0.00">
                  <c:v>95.75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739615760"/>
        <c:axId val="-1739623376"/>
      </c:scatterChart>
      <c:catAx>
        <c:axId val="-17396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739619024"/>
        <c:crosses val="autoZero"/>
        <c:auto val="1"/>
        <c:lblAlgn val="ctr"/>
        <c:lblOffset val="100"/>
        <c:noMultiLvlLbl val="0"/>
      </c:catAx>
      <c:valAx>
        <c:axId val="-1739619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9608688"/>
        <c:crosses val="autoZero"/>
        <c:crossBetween val="between"/>
      </c:valAx>
      <c:valAx>
        <c:axId val="-173962337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9615760"/>
        <c:crosses val="max"/>
        <c:crossBetween val="midCat"/>
      </c:valAx>
      <c:valAx>
        <c:axId val="-1739615760"/>
        <c:scaling>
          <c:orientation val="minMax"/>
        </c:scaling>
        <c:delete val="1"/>
        <c:axPos val="b"/>
        <c:numFmt formatCode="General" sourceLinked="1"/>
        <c:majorTickMark val="out"/>
        <c:minorTickMark val="none"/>
        <c:tickLblPos val="nextTo"/>
        <c:crossAx val="-17396233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904156384"/>
        <c:axId val="-19041547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904156384"/>
        <c:axId val="-1904154752"/>
      </c:scatterChart>
      <c:catAx>
        <c:axId val="-190415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904154752"/>
        <c:crosses val="autoZero"/>
        <c:auto val="1"/>
        <c:lblAlgn val="ctr"/>
        <c:lblOffset val="100"/>
        <c:noMultiLvlLbl val="0"/>
      </c:catAx>
      <c:valAx>
        <c:axId val="-1904154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4156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680961392"/>
        <c:axId val="-168096193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93.4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680961392"/>
        <c:axId val="-1680961936"/>
      </c:scatterChart>
      <c:catAx>
        <c:axId val="-168096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680961936"/>
        <c:crosses val="autoZero"/>
        <c:auto val="1"/>
        <c:lblAlgn val="ctr"/>
        <c:lblOffset val="100"/>
        <c:noMultiLvlLbl val="0"/>
      </c:catAx>
      <c:valAx>
        <c:axId val="-16809619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80961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8919"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217819" y="296459"/>
          <a:ext cx="72367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546602" y="201706"/>
          <a:ext cx="1294839"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7961" y="145676"/>
          <a:ext cx="1072354"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643283" y="224119"/>
          <a:ext cx="1237130"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640967"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95500" y="85725"/>
          <a:ext cx="9144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34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34825"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05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10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46411" y="41412"/>
          <a:ext cx="709802"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68918" y="46927"/>
          <a:ext cx="1075574"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60369" y="0"/>
          <a:ext cx="1332959"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06982" y="46166"/>
          <a:ext cx="875394"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899894" y="49694"/>
          <a:ext cx="1143487"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76275"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416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80105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56480"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62425" y="38100"/>
          <a:ext cx="10701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4200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12853" y="156385"/>
          <a:ext cx="129267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81774" y="0"/>
          <a:ext cx="1504950"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47808"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9900"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5" customWidth="1"/>
    <col min="9" max="9" width="13.25" customWidth="1"/>
    <col min="10" max="10" width="13.375" customWidth="1"/>
    <col min="12" max="12" width="2.6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ColWidth="11.375" defaultRowHeight="15" x14ac:dyDescent="0.25"/>
  <cols>
    <col min="1" max="2" width="12.75" customWidth="1"/>
    <col min="3" max="3" width="4.25" customWidth="1"/>
    <col min="4" max="13" width="11" customWidth="1"/>
    <col min="14" max="16384" width="11.37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9"/>
      <c r="B7" s="120"/>
      <c r="C7" s="120"/>
      <c r="D7" s="115" t="s">
        <v>94</v>
      </c>
      <c r="E7" s="115"/>
      <c r="F7" s="115"/>
      <c r="G7" s="115"/>
      <c r="H7" s="115"/>
      <c r="I7" s="115"/>
      <c r="J7" s="115"/>
      <c r="K7" s="115"/>
      <c r="L7" s="115"/>
      <c r="M7" s="116"/>
    </row>
    <row r="8" spans="1:13" ht="36.75" customHeight="1" x14ac:dyDescent="0.25">
      <c r="A8" s="121"/>
      <c r="B8" s="122"/>
      <c r="C8" s="122"/>
      <c r="D8" s="117" t="s">
        <v>68</v>
      </c>
      <c r="E8" s="117"/>
      <c r="F8" s="117"/>
      <c r="G8" s="117"/>
      <c r="H8" s="117"/>
      <c r="I8" s="117"/>
      <c r="J8" s="117"/>
      <c r="K8" s="117"/>
      <c r="L8" s="117"/>
      <c r="M8" s="118"/>
    </row>
    <row r="9" spans="1:13" ht="30" customHeight="1" thickBot="1" x14ac:dyDescent="0.3">
      <c r="A9" s="123"/>
      <c r="B9" s="124"/>
      <c r="C9" s="124"/>
      <c r="D9" s="113" t="s">
        <v>115</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117</v>
      </c>
      <c r="B11" s="135"/>
      <c r="C11" s="135"/>
      <c r="D11" s="135"/>
      <c r="E11" s="135"/>
      <c r="F11" s="135"/>
      <c r="G11" s="135"/>
      <c r="H11" s="135"/>
      <c r="I11" s="135"/>
      <c r="J11" s="135"/>
      <c r="K11" s="135"/>
      <c r="L11" s="135"/>
      <c r="M11" s="136"/>
    </row>
    <row r="12" spans="1:13" ht="126.75" customHeight="1" thickBot="1" x14ac:dyDescent="0.3">
      <c r="A12" s="138" t="s">
        <v>182</v>
      </c>
      <c r="B12" s="139"/>
      <c r="C12" s="139"/>
      <c r="D12" s="139"/>
      <c r="E12" s="139"/>
      <c r="F12" s="139"/>
      <c r="G12" s="139"/>
      <c r="H12" s="139"/>
      <c r="I12" s="139"/>
      <c r="J12" s="139"/>
      <c r="K12" s="139"/>
      <c r="L12" s="139"/>
      <c r="M12" s="140"/>
    </row>
    <row r="13" spans="1:13" ht="19.5" thickBot="1" x14ac:dyDescent="0.35">
      <c r="A13" s="152" t="s">
        <v>124</v>
      </c>
      <c r="B13" s="153"/>
      <c r="C13" s="153"/>
      <c r="D13" s="153"/>
      <c r="E13" s="153"/>
      <c r="F13" s="153"/>
      <c r="G13" s="153"/>
      <c r="H13" s="153"/>
      <c r="I13" s="153"/>
      <c r="J13" s="153"/>
      <c r="K13" s="153"/>
      <c r="L13" s="153"/>
      <c r="M13" s="154"/>
    </row>
    <row r="14" spans="1:13" ht="15.75" x14ac:dyDescent="0.25">
      <c r="A14" s="155" t="s">
        <v>125</v>
      </c>
      <c r="B14" s="156"/>
      <c r="C14" s="156"/>
      <c r="D14" s="196" t="s">
        <v>146</v>
      </c>
      <c r="E14" s="197"/>
      <c r="F14" s="197"/>
      <c r="G14" s="197"/>
      <c r="H14" s="197"/>
      <c r="I14" s="197"/>
      <c r="J14" s="197"/>
      <c r="K14" s="197"/>
      <c r="L14" s="197"/>
      <c r="M14" s="198"/>
    </row>
    <row r="15" spans="1:13" ht="15.75" x14ac:dyDescent="0.25">
      <c r="A15" s="157" t="s">
        <v>123</v>
      </c>
      <c r="B15" s="158"/>
      <c r="C15" s="158"/>
      <c r="D15" s="199" t="s">
        <v>147</v>
      </c>
      <c r="E15" s="200"/>
      <c r="F15" s="200"/>
      <c r="G15" s="200"/>
      <c r="H15" s="200"/>
      <c r="I15" s="200"/>
      <c r="J15" s="200"/>
      <c r="K15" s="200"/>
      <c r="L15" s="200"/>
      <c r="M15" s="201"/>
    </row>
    <row r="16" spans="1:13" ht="29.25" customHeight="1" x14ac:dyDescent="0.25">
      <c r="A16" s="159" t="s">
        <v>126</v>
      </c>
      <c r="B16" s="160"/>
      <c r="C16" s="160"/>
      <c r="D16" s="202" t="s">
        <v>183</v>
      </c>
      <c r="E16" s="203"/>
      <c r="F16" s="203"/>
      <c r="G16" s="203"/>
      <c r="H16" s="203"/>
      <c r="I16" s="203"/>
      <c r="J16" s="203"/>
      <c r="K16" s="203"/>
      <c r="L16" s="203"/>
      <c r="M16" s="204"/>
    </row>
    <row r="17" spans="1:13" ht="30" customHeight="1" x14ac:dyDescent="0.25">
      <c r="A17" s="161" t="s">
        <v>148</v>
      </c>
      <c r="B17" s="162"/>
      <c r="C17" s="162"/>
      <c r="D17" s="143" t="s">
        <v>184</v>
      </c>
      <c r="E17" s="144"/>
      <c r="F17" s="144"/>
      <c r="G17" s="144"/>
      <c r="H17" s="144"/>
      <c r="I17" s="144"/>
      <c r="J17" s="144"/>
      <c r="K17" s="144"/>
      <c r="L17" s="144"/>
      <c r="M17" s="145"/>
    </row>
    <row r="18" spans="1:13" ht="16.5" thickBot="1" x14ac:dyDescent="0.3">
      <c r="A18" s="163" t="s">
        <v>127</v>
      </c>
      <c r="B18" s="164"/>
      <c r="C18" s="164"/>
      <c r="D18" s="205" t="s">
        <v>185</v>
      </c>
      <c r="E18" s="206"/>
      <c r="F18" s="206"/>
      <c r="G18" s="206"/>
      <c r="H18" s="206"/>
      <c r="I18" s="206"/>
      <c r="J18" s="206"/>
      <c r="K18" s="206"/>
      <c r="L18" s="206"/>
      <c r="M18" s="207"/>
    </row>
    <row r="19" spans="1:13" ht="19.5" thickBot="1" x14ac:dyDescent="0.35">
      <c r="A19" s="149" t="s">
        <v>123</v>
      </c>
      <c r="B19" s="150"/>
      <c r="C19" s="150"/>
      <c r="D19" s="150"/>
      <c r="E19" s="150"/>
      <c r="F19" s="150"/>
      <c r="G19" s="150"/>
      <c r="H19" s="150"/>
      <c r="I19" s="150"/>
      <c r="J19" s="150"/>
      <c r="K19" s="150"/>
      <c r="L19" s="150"/>
      <c r="M19" s="151"/>
    </row>
    <row r="20" spans="1:13" ht="129.75" customHeight="1" x14ac:dyDescent="0.25">
      <c r="A20" s="165" t="s">
        <v>186</v>
      </c>
      <c r="B20" s="166"/>
      <c r="C20" s="166"/>
      <c r="D20" s="166"/>
      <c r="E20" s="166"/>
      <c r="F20" s="166"/>
      <c r="G20" s="166"/>
      <c r="H20" s="166"/>
      <c r="I20" s="166"/>
      <c r="J20" s="166"/>
      <c r="K20" s="166"/>
      <c r="L20" s="166"/>
      <c r="M20" s="167"/>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128" t="s">
        <v>163</v>
      </c>
      <c r="B27" s="129"/>
      <c r="C27" s="129"/>
      <c r="D27" s="129"/>
      <c r="E27" s="129"/>
      <c r="F27" s="129"/>
      <c r="G27" s="129"/>
      <c r="H27" s="129"/>
      <c r="I27" s="129"/>
      <c r="J27" s="129"/>
      <c r="K27" s="129"/>
      <c r="L27" s="129"/>
      <c r="M27" s="130"/>
    </row>
    <row r="28" spans="1:13" ht="30" customHeight="1" thickBot="1" x14ac:dyDescent="0.3">
      <c r="A28" s="125" t="s">
        <v>160</v>
      </c>
      <c r="B28" s="126"/>
      <c r="C28" s="126"/>
      <c r="D28" s="126"/>
      <c r="E28" s="126"/>
      <c r="F28" s="126"/>
      <c r="G28" s="126"/>
      <c r="H28" s="126"/>
      <c r="I28" s="126"/>
      <c r="J28" s="126"/>
      <c r="K28" s="126"/>
      <c r="L28" s="126"/>
      <c r="M28" s="127"/>
    </row>
    <row r="29" spans="1:13" ht="20.25" customHeight="1" thickBot="1" x14ac:dyDescent="0.3">
      <c r="A29" s="131" t="s">
        <v>161</v>
      </c>
      <c r="B29" s="132"/>
      <c r="C29" s="132"/>
      <c r="D29" s="132" t="s">
        <v>116</v>
      </c>
      <c r="E29" s="132"/>
      <c r="F29" s="132"/>
      <c r="G29" s="132"/>
      <c r="H29" s="132"/>
      <c r="I29" s="132"/>
      <c r="J29" s="132"/>
      <c r="K29" s="132"/>
      <c r="L29" s="132"/>
      <c r="M29" s="133"/>
    </row>
    <row r="30" spans="1:13" s="87" customFormat="1" ht="21" customHeight="1" x14ac:dyDescent="0.25">
      <c r="A30" s="168" t="s">
        <v>52</v>
      </c>
      <c r="B30" s="169"/>
      <c r="C30" s="169"/>
      <c r="D30" s="193" t="s">
        <v>187</v>
      </c>
      <c r="E30" s="194"/>
      <c r="F30" s="194"/>
      <c r="G30" s="194"/>
      <c r="H30" s="194"/>
      <c r="I30" s="194"/>
      <c r="J30" s="194"/>
      <c r="K30" s="194"/>
      <c r="L30" s="194"/>
      <c r="M30" s="208"/>
    </row>
    <row r="31" spans="1:13" s="87" customFormat="1" ht="33.75" customHeight="1" x14ac:dyDescent="0.25">
      <c r="A31" s="141" t="s">
        <v>118</v>
      </c>
      <c r="B31" s="142"/>
      <c r="C31" s="142"/>
      <c r="D31" s="143" t="s">
        <v>188</v>
      </c>
      <c r="E31" s="144"/>
      <c r="F31" s="144"/>
      <c r="G31" s="144"/>
      <c r="H31" s="144"/>
      <c r="I31" s="144"/>
      <c r="J31" s="144"/>
      <c r="K31" s="144"/>
      <c r="L31" s="144"/>
      <c r="M31" s="145"/>
    </row>
    <row r="32" spans="1:13" s="87" customFormat="1" ht="30" customHeight="1" x14ac:dyDescent="0.25">
      <c r="A32" s="141" t="s">
        <v>119</v>
      </c>
      <c r="B32" s="142"/>
      <c r="C32" s="142"/>
      <c r="D32" s="146" t="s">
        <v>189</v>
      </c>
      <c r="E32" s="147"/>
      <c r="F32" s="147"/>
      <c r="G32" s="147"/>
      <c r="H32" s="147"/>
      <c r="I32" s="147"/>
      <c r="J32" s="147"/>
      <c r="K32" s="147"/>
      <c r="L32" s="147"/>
      <c r="M32" s="148"/>
    </row>
    <row r="33" spans="1:13" s="87" customFormat="1" ht="31.5" customHeight="1" x14ac:dyDescent="0.25">
      <c r="A33" s="141" t="s">
        <v>53</v>
      </c>
      <c r="B33" s="142"/>
      <c r="C33" s="142"/>
      <c r="D33" s="146" t="s">
        <v>149</v>
      </c>
      <c r="E33" s="147"/>
      <c r="F33" s="147"/>
      <c r="G33" s="147"/>
      <c r="H33" s="147"/>
      <c r="I33" s="147"/>
      <c r="J33" s="147"/>
      <c r="K33" s="147"/>
      <c r="L33" s="147"/>
      <c r="M33" s="148"/>
    </row>
    <row r="34" spans="1:13" s="87" customFormat="1" ht="30.75" customHeight="1" x14ac:dyDescent="0.25">
      <c r="A34" s="141" t="s">
        <v>120</v>
      </c>
      <c r="B34" s="142"/>
      <c r="C34" s="142"/>
      <c r="D34" s="143" t="s">
        <v>190</v>
      </c>
      <c r="E34" s="144"/>
      <c r="F34" s="144"/>
      <c r="G34" s="144"/>
      <c r="H34" s="144"/>
      <c r="I34" s="144"/>
      <c r="J34" s="144"/>
      <c r="K34" s="144"/>
      <c r="L34" s="144"/>
      <c r="M34" s="145"/>
    </row>
    <row r="35" spans="1:13" s="87" customFormat="1" ht="35.25" customHeight="1" x14ac:dyDescent="0.25">
      <c r="A35" s="141" t="s">
        <v>79</v>
      </c>
      <c r="B35" s="142"/>
      <c r="C35" s="142"/>
      <c r="D35" s="143" t="s">
        <v>191</v>
      </c>
      <c r="E35" s="144"/>
      <c r="F35" s="144"/>
      <c r="G35" s="144"/>
      <c r="H35" s="144"/>
      <c r="I35" s="144"/>
      <c r="J35" s="144"/>
      <c r="K35" s="144"/>
      <c r="L35" s="144"/>
      <c r="M35" s="145"/>
    </row>
    <row r="36" spans="1:13" s="87" customFormat="1" ht="21" customHeight="1" x14ac:dyDescent="0.25">
      <c r="A36" s="141" t="s">
        <v>0</v>
      </c>
      <c r="B36" s="142"/>
      <c r="C36" s="142"/>
      <c r="D36" s="146" t="s">
        <v>150</v>
      </c>
      <c r="E36" s="147"/>
      <c r="F36" s="147"/>
      <c r="G36" s="147"/>
      <c r="H36" s="147"/>
      <c r="I36" s="147"/>
      <c r="J36" s="147"/>
      <c r="K36" s="147"/>
      <c r="L36" s="147"/>
      <c r="M36" s="148"/>
    </row>
    <row r="37" spans="1:13" s="87" customFormat="1" ht="36.75" customHeight="1" x14ac:dyDescent="0.25">
      <c r="A37" s="141" t="s">
        <v>1</v>
      </c>
      <c r="B37" s="142"/>
      <c r="C37" s="142"/>
      <c r="D37" s="143" t="s">
        <v>192</v>
      </c>
      <c r="E37" s="144"/>
      <c r="F37" s="144"/>
      <c r="G37" s="144"/>
      <c r="H37" s="144"/>
      <c r="I37" s="144"/>
      <c r="J37" s="144"/>
      <c r="K37" s="144"/>
      <c r="L37" s="144"/>
      <c r="M37" s="145"/>
    </row>
    <row r="38" spans="1:13" s="87" customFormat="1" ht="35.25" customHeight="1" x14ac:dyDescent="0.25">
      <c r="A38" s="141" t="s">
        <v>2</v>
      </c>
      <c r="B38" s="142"/>
      <c r="C38" s="142"/>
      <c r="D38" s="143" t="s">
        <v>193</v>
      </c>
      <c r="E38" s="144"/>
      <c r="F38" s="144"/>
      <c r="G38" s="144"/>
      <c r="H38" s="144"/>
      <c r="I38" s="144"/>
      <c r="J38" s="144"/>
      <c r="K38" s="144"/>
      <c r="L38" s="144"/>
      <c r="M38" s="145"/>
    </row>
    <row r="39" spans="1:13" s="87" customFormat="1" ht="21" customHeight="1" x14ac:dyDescent="0.25">
      <c r="A39" s="182" t="s">
        <v>1</v>
      </c>
      <c r="B39" s="144"/>
      <c r="C39" s="183"/>
      <c r="D39" s="146" t="s">
        <v>151</v>
      </c>
      <c r="E39" s="147"/>
      <c r="F39" s="147"/>
      <c r="G39" s="147"/>
      <c r="H39" s="147"/>
      <c r="I39" s="147"/>
      <c r="J39" s="147"/>
      <c r="K39" s="147"/>
      <c r="L39" s="147"/>
      <c r="M39" s="148"/>
    </row>
    <row r="40" spans="1:13" s="87" customFormat="1" ht="31.5" customHeight="1" x14ac:dyDescent="0.25">
      <c r="A40" s="182" t="s">
        <v>121</v>
      </c>
      <c r="B40" s="144"/>
      <c r="C40" s="183"/>
      <c r="D40" s="146" t="s">
        <v>194</v>
      </c>
      <c r="E40" s="147"/>
      <c r="F40" s="147"/>
      <c r="G40" s="147"/>
      <c r="H40" s="147"/>
      <c r="I40" s="147"/>
      <c r="J40" s="147"/>
      <c r="K40" s="147"/>
      <c r="L40" s="147"/>
      <c r="M40" s="148"/>
    </row>
    <row r="41" spans="1:13" s="87" customFormat="1" ht="54" customHeight="1" x14ac:dyDescent="0.25">
      <c r="A41" s="182" t="s">
        <v>122</v>
      </c>
      <c r="B41" s="144"/>
      <c r="C41" s="183"/>
      <c r="D41" s="143" t="s">
        <v>162</v>
      </c>
      <c r="E41" s="144"/>
      <c r="F41" s="144"/>
      <c r="G41" s="144"/>
      <c r="H41" s="144"/>
      <c r="I41" s="144"/>
      <c r="J41" s="144"/>
      <c r="K41" s="144"/>
      <c r="L41" s="144"/>
      <c r="M41" s="145"/>
    </row>
    <row r="42" spans="1:13" s="87" customFormat="1" ht="43.5" customHeight="1" thickBot="1" x14ac:dyDescent="0.3">
      <c r="A42" s="184" t="s">
        <v>3</v>
      </c>
      <c r="B42" s="185"/>
      <c r="C42" s="186"/>
      <c r="D42" s="187" t="s">
        <v>152</v>
      </c>
      <c r="E42" s="185"/>
      <c r="F42" s="185"/>
      <c r="G42" s="185"/>
      <c r="H42" s="185"/>
      <c r="I42" s="185"/>
      <c r="J42" s="185"/>
      <c r="K42" s="185"/>
      <c r="L42" s="185"/>
      <c r="M42" s="188"/>
    </row>
    <row r="43" spans="1:13" ht="19.5" thickBot="1" x14ac:dyDescent="0.35">
      <c r="A43" s="152" t="s">
        <v>126</v>
      </c>
      <c r="B43" s="153"/>
      <c r="C43" s="153"/>
      <c r="D43" s="153"/>
      <c r="E43" s="153"/>
      <c r="F43" s="153"/>
      <c r="G43" s="153"/>
      <c r="H43" s="153"/>
      <c r="I43" s="153"/>
      <c r="J43" s="153"/>
      <c r="K43" s="153"/>
      <c r="L43" s="153"/>
      <c r="M43" s="154"/>
    </row>
    <row r="44" spans="1:13" ht="99" customHeight="1" thickBot="1" x14ac:dyDescent="0.3">
      <c r="A44" s="173" t="s">
        <v>195</v>
      </c>
      <c r="B44" s="174"/>
      <c r="C44" s="174"/>
      <c r="D44" s="174"/>
      <c r="E44" s="174"/>
      <c r="F44" s="174"/>
      <c r="G44" s="174"/>
      <c r="H44" s="174"/>
      <c r="I44" s="174"/>
      <c r="J44" s="174"/>
      <c r="K44" s="174"/>
      <c r="L44" s="174"/>
      <c r="M44" s="175"/>
    </row>
    <row r="45" spans="1:13" ht="19.5" thickBot="1" x14ac:dyDescent="0.35">
      <c r="A45" s="170" t="s">
        <v>128</v>
      </c>
      <c r="B45" s="171"/>
      <c r="C45" s="171"/>
      <c r="D45" s="171"/>
      <c r="E45" s="171"/>
      <c r="F45" s="171"/>
      <c r="G45" s="171"/>
      <c r="H45" s="171"/>
      <c r="I45" s="171"/>
      <c r="J45" s="171"/>
      <c r="K45" s="171"/>
      <c r="L45" s="171"/>
      <c r="M45" s="172"/>
    </row>
    <row r="46" spans="1:13" ht="36.75" customHeight="1" x14ac:dyDescent="0.3">
      <c r="A46" s="176" t="s">
        <v>196</v>
      </c>
      <c r="B46" s="177"/>
      <c r="C46" s="177"/>
      <c r="D46" s="177"/>
      <c r="E46" s="177"/>
      <c r="F46" s="177"/>
      <c r="G46" s="177"/>
      <c r="H46" s="177"/>
      <c r="I46" s="177"/>
      <c r="J46" s="177"/>
      <c r="K46" s="177"/>
      <c r="L46" s="177"/>
      <c r="M46" s="178"/>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09" t="s">
        <v>129</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161</v>
      </c>
      <c r="B54" s="181"/>
      <c r="C54" s="181"/>
      <c r="D54" s="181" t="s">
        <v>116</v>
      </c>
      <c r="E54" s="181"/>
      <c r="F54" s="181"/>
      <c r="G54" s="181"/>
      <c r="H54" s="181"/>
      <c r="I54" s="181"/>
      <c r="J54" s="181"/>
      <c r="K54" s="181"/>
      <c r="L54" s="181"/>
      <c r="M54" s="181"/>
    </row>
    <row r="55" spans="1:13" ht="32.25" customHeight="1" x14ac:dyDescent="0.25">
      <c r="A55" s="169" t="s">
        <v>132</v>
      </c>
      <c r="B55" s="169"/>
      <c r="C55" s="169"/>
      <c r="D55" s="213" t="s">
        <v>167</v>
      </c>
      <c r="E55" s="214"/>
      <c r="F55" s="214"/>
      <c r="G55" s="214"/>
      <c r="H55" s="214"/>
      <c r="I55" s="214"/>
      <c r="J55" s="214"/>
      <c r="K55" s="214"/>
      <c r="L55" s="214"/>
      <c r="M55" s="215"/>
    </row>
    <row r="56" spans="1:13" x14ac:dyDescent="0.25">
      <c r="A56" s="160" t="s">
        <v>133</v>
      </c>
      <c r="B56" s="160"/>
      <c r="C56" s="160"/>
      <c r="D56" s="143" t="s">
        <v>198</v>
      </c>
      <c r="E56" s="144"/>
      <c r="F56" s="144"/>
      <c r="G56" s="144"/>
      <c r="H56" s="144"/>
      <c r="I56" s="144"/>
      <c r="J56" s="144"/>
      <c r="K56" s="144"/>
      <c r="L56" s="144"/>
      <c r="M56" s="183"/>
    </row>
    <row r="57" spans="1:13" x14ac:dyDescent="0.25">
      <c r="A57" s="160" t="s">
        <v>134</v>
      </c>
      <c r="B57" s="160"/>
      <c r="C57" s="160"/>
      <c r="D57" s="143" t="s">
        <v>168</v>
      </c>
      <c r="E57" s="144"/>
      <c r="F57" s="144"/>
      <c r="G57" s="144"/>
      <c r="H57" s="144"/>
      <c r="I57" s="144"/>
      <c r="J57" s="144"/>
      <c r="K57" s="144"/>
      <c r="L57" s="144"/>
      <c r="M57" s="183"/>
    </row>
    <row r="58" spans="1:13" x14ac:dyDescent="0.25">
      <c r="A58" s="160" t="s">
        <v>135</v>
      </c>
      <c r="B58" s="160"/>
      <c r="C58" s="160"/>
      <c r="D58" s="143" t="s">
        <v>169</v>
      </c>
      <c r="E58" s="144"/>
      <c r="F58" s="144"/>
      <c r="G58" s="144"/>
      <c r="H58" s="144"/>
      <c r="I58" s="144"/>
      <c r="J58" s="144"/>
      <c r="K58" s="144"/>
      <c r="L58" s="144"/>
      <c r="M58" s="183"/>
    </row>
    <row r="59" spans="1:13" x14ac:dyDescent="0.25">
      <c r="A59" s="212" t="s">
        <v>136</v>
      </c>
      <c r="B59" s="212"/>
      <c r="C59" s="212"/>
      <c r="D59" s="143" t="s">
        <v>170</v>
      </c>
      <c r="E59" s="144"/>
      <c r="F59" s="144"/>
      <c r="G59" s="144"/>
      <c r="H59" s="144"/>
      <c r="I59" s="144"/>
      <c r="J59" s="144"/>
      <c r="K59" s="144"/>
      <c r="L59" s="144"/>
      <c r="M59" s="183"/>
    </row>
    <row r="60" spans="1:13" ht="28.5" customHeight="1" x14ac:dyDescent="0.25">
      <c r="A60" s="187" t="s">
        <v>137</v>
      </c>
      <c r="B60" s="185"/>
      <c r="C60" s="186"/>
      <c r="D60" s="144" t="s">
        <v>173</v>
      </c>
      <c r="E60" s="144"/>
      <c r="F60" s="144"/>
      <c r="G60" s="144"/>
      <c r="H60" s="144"/>
      <c r="I60" s="144"/>
      <c r="J60" s="144"/>
      <c r="K60" s="144"/>
      <c r="L60" s="144"/>
      <c r="M60" s="183"/>
    </row>
    <row r="61" spans="1:13" ht="13.5" customHeight="1" x14ac:dyDescent="0.25">
      <c r="A61" s="190" t="s">
        <v>139</v>
      </c>
      <c r="B61" s="191"/>
      <c r="C61" s="192"/>
      <c r="D61" s="144" t="s">
        <v>172</v>
      </c>
      <c r="E61" s="144"/>
      <c r="F61" s="144"/>
      <c r="G61" s="144"/>
      <c r="H61" s="144"/>
      <c r="I61" s="144"/>
      <c r="J61" s="144"/>
      <c r="K61" s="144"/>
      <c r="L61" s="144"/>
      <c r="M61" s="183"/>
    </row>
    <row r="62" spans="1:13" x14ac:dyDescent="0.25">
      <c r="A62" s="193" t="s">
        <v>138</v>
      </c>
      <c r="B62" s="194"/>
      <c r="C62" s="195"/>
      <c r="D62" s="144" t="s">
        <v>171</v>
      </c>
      <c r="E62" s="144"/>
      <c r="F62" s="144"/>
      <c r="G62" s="144"/>
      <c r="H62" s="144"/>
      <c r="I62" s="144"/>
      <c r="J62" s="144"/>
      <c r="K62" s="144"/>
      <c r="L62" s="144"/>
      <c r="M62" s="183"/>
    </row>
    <row r="63" spans="1:13" ht="43.5" customHeight="1" x14ac:dyDescent="0.25">
      <c r="A63" s="146" t="s">
        <v>103</v>
      </c>
      <c r="B63" s="147"/>
      <c r="C63" s="189"/>
      <c r="D63" s="143" t="s">
        <v>176</v>
      </c>
      <c r="E63" s="144"/>
      <c r="F63" s="144"/>
      <c r="G63" s="144"/>
      <c r="H63" s="144"/>
      <c r="I63" s="144"/>
      <c r="J63" s="144"/>
      <c r="K63" s="144"/>
      <c r="L63" s="144"/>
      <c r="M63" s="183"/>
    </row>
    <row r="64" spans="1:13" ht="41.25" customHeight="1" x14ac:dyDescent="0.25">
      <c r="A64" s="146" t="s">
        <v>0</v>
      </c>
      <c r="B64" s="147"/>
      <c r="C64" s="189"/>
      <c r="D64" s="143" t="s">
        <v>199</v>
      </c>
      <c r="E64" s="144"/>
      <c r="F64" s="144"/>
      <c r="G64" s="144"/>
      <c r="H64" s="144"/>
      <c r="I64" s="144"/>
      <c r="J64" s="144"/>
      <c r="K64" s="144"/>
      <c r="L64" s="144"/>
      <c r="M64" s="183"/>
    </row>
    <row r="65" spans="1:13" ht="41.25" customHeight="1" x14ac:dyDescent="0.25">
      <c r="A65" s="146" t="s">
        <v>140</v>
      </c>
      <c r="B65" s="147"/>
      <c r="C65" s="189"/>
      <c r="D65" s="143" t="s">
        <v>174</v>
      </c>
      <c r="E65" s="144"/>
      <c r="F65" s="144"/>
      <c r="G65" s="144"/>
      <c r="H65" s="144"/>
      <c r="I65" s="144"/>
      <c r="J65" s="144"/>
      <c r="K65" s="144"/>
      <c r="L65" s="144"/>
      <c r="M65" s="183"/>
    </row>
    <row r="66" spans="1:13" ht="50.25" customHeight="1" x14ac:dyDescent="0.25">
      <c r="A66" s="143" t="s">
        <v>141</v>
      </c>
      <c r="B66" s="144"/>
      <c r="C66" s="183"/>
      <c r="D66" s="143" t="s">
        <v>175</v>
      </c>
      <c r="E66" s="144"/>
      <c r="F66" s="144"/>
      <c r="G66" s="144"/>
      <c r="H66" s="144"/>
      <c r="I66" s="144"/>
      <c r="J66" s="144"/>
      <c r="K66" s="144"/>
      <c r="L66" s="144"/>
      <c r="M66" s="183"/>
    </row>
    <row r="67" spans="1:13" ht="30.75" customHeight="1" x14ac:dyDescent="0.25">
      <c r="A67" s="146" t="s">
        <v>1</v>
      </c>
      <c r="B67" s="147"/>
      <c r="C67" s="189"/>
      <c r="D67" s="143" t="s">
        <v>177</v>
      </c>
      <c r="E67" s="144"/>
      <c r="F67" s="144"/>
      <c r="G67" s="144"/>
      <c r="H67" s="144"/>
      <c r="I67" s="144"/>
      <c r="J67" s="144"/>
      <c r="K67" s="144"/>
      <c r="L67" s="144"/>
      <c r="M67" s="183"/>
    </row>
    <row r="68" spans="1:13" x14ac:dyDescent="0.25">
      <c r="A68" s="146" t="s">
        <v>142</v>
      </c>
      <c r="B68" s="147"/>
      <c r="C68" s="189"/>
      <c r="D68" s="143" t="s">
        <v>200</v>
      </c>
      <c r="E68" s="144"/>
      <c r="F68" s="144"/>
      <c r="G68" s="144"/>
      <c r="H68" s="144"/>
      <c r="I68" s="144"/>
      <c r="J68" s="144"/>
      <c r="K68" s="144"/>
      <c r="L68" s="144"/>
      <c r="M68" s="183"/>
    </row>
    <row r="69" spans="1:13" x14ac:dyDescent="0.25">
      <c r="A69" s="146" t="s">
        <v>143</v>
      </c>
      <c r="B69" s="147"/>
      <c r="C69" s="189"/>
      <c r="D69" s="143" t="s">
        <v>201</v>
      </c>
      <c r="E69" s="144"/>
      <c r="F69" s="144"/>
      <c r="G69" s="144"/>
      <c r="H69" s="144"/>
      <c r="I69" s="144"/>
      <c r="J69" s="144"/>
      <c r="K69" s="144"/>
      <c r="L69" s="144"/>
      <c r="M69" s="183"/>
    </row>
    <row r="70" spans="1:13" x14ac:dyDescent="0.25">
      <c r="A70" s="146" t="s">
        <v>101</v>
      </c>
      <c r="B70" s="147"/>
      <c r="C70" s="189"/>
      <c r="D70" s="143" t="s">
        <v>178</v>
      </c>
      <c r="E70" s="144"/>
      <c r="F70" s="144"/>
      <c r="G70" s="144"/>
      <c r="H70" s="144"/>
      <c r="I70" s="144"/>
      <c r="J70" s="144"/>
      <c r="K70" s="144"/>
      <c r="L70" s="144"/>
      <c r="M70" s="183"/>
    </row>
    <row r="71" spans="1:13" x14ac:dyDescent="0.25">
      <c r="A71" s="146" t="s">
        <v>102</v>
      </c>
      <c r="B71" s="147"/>
      <c r="C71" s="189"/>
      <c r="D71" s="143" t="s">
        <v>202</v>
      </c>
      <c r="E71" s="144"/>
      <c r="F71" s="144"/>
      <c r="G71" s="144"/>
      <c r="H71" s="144"/>
      <c r="I71" s="144"/>
      <c r="J71" s="144"/>
      <c r="K71" s="144"/>
      <c r="L71" s="144"/>
      <c r="M71" s="183"/>
    </row>
    <row r="72" spans="1:13" x14ac:dyDescent="0.25">
      <c r="A72" s="146" t="s">
        <v>144</v>
      </c>
      <c r="B72" s="147"/>
      <c r="C72" s="189"/>
      <c r="D72" s="143" t="s">
        <v>179</v>
      </c>
      <c r="E72" s="144"/>
      <c r="F72" s="144"/>
      <c r="G72" s="144"/>
      <c r="H72" s="144"/>
      <c r="I72" s="144"/>
      <c r="J72" s="144"/>
      <c r="K72" s="144"/>
      <c r="L72" s="144"/>
      <c r="M72" s="183"/>
    </row>
    <row r="73" spans="1:13" x14ac:dyDescent="0.25">
      <c r="A73" s="146" t="s">
        <v>145</v>
      </c>
      <c r="B73" s="147"/>
      <c r="C73" s="189"/>
      <c r="D73" s="143" t="s">
        <v>180</v>
      </c>
      <c r="E73" s="144"/>
      <c r="F73" s="144"/>
      <c r="G73" s="144"/>
      <c r="H73" s="144"/>
      <c r="I73" s="144"/>
      <c r="J73" s="144"/>
      <c r="K73" s="144"/>
      <c r="L73" s="144"/>
      <c r="M73" s="183"/>
    </row>
    <row r="74" spans="1:13" x14ac:dyDescent="0.25">
      <c r="A74" s="146" t="s">
        <v>181</v>
      </c>
      <c r="B74" s="147"/>
      <c r="C74" s="189"/>
      <c r="D74" s="143" t="s">
        <v>203</v>
      </c>
      <c r="E74" s="144"/>
      <c r="F74" s="144"/>
      <c r="G74" s="144"/>
      <c r="H74" s="144"/>
      <c r="I74" s="144"/>
      <c r="J74" s="144"/>
      <c r="K74" s="144"/>
      <c r="L74" s="144"/>
      <c r="M74" s="183"/>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63" zoomScaleNormal="100" workbookViewId="0">
      <selection activeCell="H5" sqref="H5"/>
    </sheetView>
  </sheetViews>
  <sheetFormatPr baseColWidth="10" defaultRowHeight="16.5" customHeight="1" x14ac:dyDescent="0.25"/>
  <cols>
    <col min="1" max="1" width="5" style="57" customWidth="1"/>
    <col min="2" max="2" width="14.75" customWidth="1"/>
    <col min="3" max="3" width="14.75" hidden="1" customWidth="1"/>
    <col min="4" max="4" width="15.375" customWidth="1"/>
    <col min="5" max="5" width="25.375" customWidth="1"/>
    <col min="6" max="6" width="25.375" hidden="1" customWidth="1"/>
    <col min="7" max="7" width="20.375" style="1" customWidth="1"/>
    <col min="8" max="8" width="62.375" style="37" customWidth="1"/>
    <col min="9" max="9" width="11.375" style="2"/>
    <col min="10" max="10" width="30.1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49"/>
      <c r="C3" s="250"/>
      <c r="D3" s="250"/>
      <c r="E3" s="245" t="s">
        <v>94</v>
      </c>
      <c r="F3" s="245"/>
      <c r="G3" s="245"/>
      <c r="H3" s="245"/>
      <c r="I3" s="245"/>
      <c r="J3" s="246"/>
    </row>
    <row r="4" spans="1:10" s="7" customFormat="1" ht="26.25" customHeight="1" x14ac:dyDescent="0.35">
      <c r="A4" s="44"/>
      <c r="B4" s="251"/>
      <c r="C4" s="252"/>
      <c r="D4" s="252"/>
      <c r="E4" s="247" t="s">
        <v>68</v>
      </c>
      <c r="F4" s="247"/>
      <c r="G4" s="247"/>
      <c r="H4" s="247"/>
      <c r="I4" s="247"/>
      <c r="J4" s="248"/>
    </row>
    <row r="5" spans="1:10" s="7" customFormat="1" ht="33" customHeight="1" x14ac:dyDescent="0.25">
      <c r="A5" s="44"/>
      <c r="B5" s="225" t="s">
        <v>52</v>
      </c>
      <c r="C5" s="225"/>
      <c r="D5" s="225"/>
      <c r="E5" s="27" t="s">
        <v>219</v>
      </c>
      <c r="F5" s="27"/>
      <c r="G5" s="31" t="s">
        <v>76</v>
      </c>
      <c r="H5" s="33" t="s">
        <v>222</v>
      </c>
      <c r="I5" s="256" t="s">
        <v>79</v>
      </c>
      <c r="J5" s="256"/>
    </row>
    <row r="6" spans="1:10" s="7" customFormat="1" ht="30.75" customHeight="1" x14ac:dyDescent="0.25">
      <c r="A6" s="44"/>
      <c r="B6" s="225" t="s">
        <v>106</v>
      </c>
      <c r="C6" s="225"/>
      <c r="D6" s="225"/>
      <c r="E6" s="109">
        <v>244174000321</v>
      </c>
      <c r="F6" s="27"/>
      <c r="G6" s="66" t="s">
        <v>53</v>
      </c>
      <c r="H6" s="27" t="s">
        <v>220</v>
      </c>
      <c r="I6" s="224">
        <f>IF(SUM(I9:I69)=0,"",AVERAGE(I9:I69))</f>
        <v>96.459016393442624</v>
      </c>
      <c r="J6" s="224"/>
    </row>
    <row r="7" spans="1:10" s="7" customFormat="1" ht="17.25" customHeight="1" x14ac:dyDescent="0.25">
      <c r="A7" s="44"/>
      <c r="B7" s="225" t="s">
        <v>77</v>
      </c>
      <c r="C7" s="225"/>
      <c r="D7" s="225"/>
      <c r="E7" s="226" t="s">
        <v>221</v>
      </c>
      <c r="F7" s="227"/>
      <c r="G7" s="227"/>
      <c r="H7" s="228"/>
      <c r="I7" s="224"/>
      <c r="J7" s="22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57" t="s">
        <v>4</v>
      </c>
      <c r="C9" s="59" t="s">
        <v>4</v>
      </c>
      <c r="D9" s="229">
        <f>IF(SUM(G9:G27)=0,"",AVERAGE(G9:G27))</f>
        <v>99.561904761904742</v>
      </c>
      <c r="E9" s="30" t="s">
        <v>6</v>
      </c>
      <c r="F9" s="62" t="s">
        <v>6</v>
      </c>
      <c r="G9" s="28">
        <f>IF(SUM(I9:I9)=0,"",AVERAGE(I9:I9))</f>
        <v>100</v>
      </c>
      <c r="H9" s="34" t="s">
        <v>204</v>
      </c>
      <c r="I9" s="29">
        <v>100</v>
      </c>
      <c r="J9" s="102"/>
    </row>
    <row r="10" spans="1:10" s="7" customFormat="1" ht="51" customHeight="1" x14ac:dyDescent="0.25">
      <c r="A10" s="58" t="str">
        <f>IF(I10&lt;61,MAX($A$8:A9)+1,"")</f>
        <v/>
      </c>
      <c r="B10" s="258"/>
      <c r="C10" s="59" t="s">
        <v>4</v>
      </c>
      <c r="D10" s="230"/>
      <c r="E10" s="260" t="s">
        <v>205</v>
      </c>
      <c r="F10" s="63" t="s">
        <v>205</v>
      </c>
      <c r="G10" s="255">
        <f>IF(SUM(I10:I12)=0,"",AVERAGE(I10:I12))</f>
        <v>99.333333333333329</v>
      </c>
      <c r="H10" s="34" t="s">
        <v>80</v>
      </c>
      <c r="I10" s="29">
        <v>98</v>
      </c>
      <c r="J10" s="102"/>
    </row>
    <row r="11" spans="1:10" s="7" customFormat="1" ht="93" customHeight="1" x14ac:dyDescent="0.25">
      <c r="A11" s="58" t="str">
        <f>IF(I11&lt;61,MAX($A$8:A10)+1,"")</f>
        <v/>
      </c>
      <c r="B11" s="258"/>
      <c r="C11" s="59" t="s">
        <v>4</v>
      </c>
      <c r="D11" s="230"/>
      <c r="E11" s="260"/>
      <c r="F11" s="63" t="s">
        <v>205</v>
      </c>
      <c r="G11" s="253"/>
      <c r="H11" s="34" t="s">
        <v>35</v>
      </c>
      <c r="I11" s="29">
        <v>100</v>
      </c>
      <c r="J11" s="102"/>
    </row>
    <row r="12" spans="1:10" s="7" customFormat="1" ht="32.25" customHeight="1" x14ac:dyDescent="0.25">
      <c r="A12" s="58" t="str">
        <f>IF(I12&lt;61,MAX($A$8:A11)+1,"")</f>
        <v/>
      </c>
      <c r="B12" s="258"/>
      <c r="C12" s="59" t="s">
        <v>4</v>
      </c>
      <c r="D12" s="230"/>
      <c r="E12" s="260"/>
      <c r="F12" s="63" t="s">
        <v>205</v>
      </c>
      <c r="G12" s="254"/>
      <c r="H12" s="34" t="s">
        <v>206</v>
      </c>
      <c r="I12" s="29">
        <v>100</v>
      </c>
      <c r="J12" s="102"/>
    </row>
    <row r="13" spans="1:10" s="7" customFormat="1" ht="45" customHeight="1" x14ac:dyDescent="0.25">
      <c r="A13" s="58" t="str">
        <f>IF(I13&lt;61,MAX($A$8:A12)+1,"")</f>
        <v/>
      </c>
      <c r="B13" s="258"/>
      <c r="C13" s="59" t="s">
        <v>4</v>
      </c>
      <c r="D13" s="230"/>
      <c r="E13" s="260" t="s">
        <v>36</v>
      </c>
      <c r="F13" s="63" t="s">
        <v>36</v>
      </c>
      <c r="G13" s="255">
        <f>IF(SUM(I13:I14)=0,"",AVERAGE(I13:I14))</f>
        <v>100</v>
      </c>
      <c r="H13" s="34" t="s">
        <v>10</v>
      </c>
      <c r="I13" s="29">
        <v>100</v>
      </c>
      <c r="J13" s="102"/>
    </row>
    <row r="14" spans="1:10" s="7" customFormat="1" ht="30.75" customHeight="1" x14ac:dyDescent="0.25">
      <c r="A14" s="58" t="str">
        <f>IF(I14&lt;61,MAX($A$8:A13)+1,"")</f>
        <v/>
      </c>
      <c r="B14" s="258"/>
      <c r="C14" s="59" t="s">
        <v>4</v>
      </c>
      <c r="D14" s="230"/>
      <c r="E14" s="260"/>
      <c r="F14" s="63" t="s">
        <v>36</v>
      </c>
      <c r="G14" s="254"/>
      <c r="H14" s="34" t="s">
        <v>82</v>
      </c>
      <c r="I14" s="29">
        <v>100</v>
      </c>
      <c r="J14" s="102"/>
    </row>
    <row r="15" spans="1:10" s="7" customFormat="1" ht="48" customHeight="1" x14ac:dyDescent="0.25">
      <c r="A15" s="58" t="str">
        <f>IF(I15&lt;61,MAX($A$8:A14)+1,"")</f>
        <v/>
      </c>
      <c r="B15" s="258"/>
      <c r="C15" s="59" t="s">
        <v>4</v>
      </c>
      <c r="D15" s="230"/>
      <c r="E15" s="260" t="s">
        <v>37</v>
      </c>
      <c r="F15" s="63" t="s">
        <v>37</v>
      </c>
      <c r="G15" s="219">
        <f>IF(SUM(I15:I20)=0,"",AVERAGE(I15:I20))</f>
        <v>99.333333333333329</v>
      </c>
      <c r="H15" s="34" t="s">
        <v>38</v>
      </c>
      <c r="I15" s="29">
        <v>100</v>
      </c>
      <c r="J15" s="102"/>
    </row>
    <row r="16" spans="1:10" s="7" customFormat="1" ht="44.25" customHeight="1" x14ac:dyDescent="0.25">
      <c r="A16" s="58" t="str">
        <f>IF(I16&lt;61,MAX($A$8:A15)+1,"")</f>
        <v/>
      </c>
      <c r="B16" s="258"/>
      <c r="C16" s="59" t="s">
        <v>4</v>
      </c>
      <c r="D16" s="230"/>
      <c r="E16" s="260"/>
      <c r="F16" s="63" t="s">
        <v>37</v>
      </c>
      <c r="G16" s="253"/>
      <c r="H16" s="34" t="s">
        <v>7</v>
      </c>
      <c r="I16" s="29">
        <v>98</v>
      </c>
      <c r="J16" s="102"/>
    </row>
    <row r="17" spans="1:10" s="7" customFormat="1" ht="45" customHeight="1" x14ac:dyDescent="0.25">
      <c r="A17" s="58" t="str">
        <f>IF(I17&lt;61,MAX($A$8:A16)+1,"")</f>
        <v/>
      </c>
      <c r="B17" s="258"/>
      <c r="C17" s="59" t="s">
        <v>4</v>
      </c>
      <c r="D17" s="230"/>
      <c r="E17" s="260"/>
      <c r="F17" s="63" t="s">
        <v>37</v>
      </c>
      <c r="G17" s="253"/>
      <c r="H17" s="35" t="s">
        <v>207</v>
      </c>
      <c r="I17" s="29">
        <v>98</v>
      </c>
      <c r="J17" s="102"/>
    </row>
    <row r="18" spans="1:10" s="7" customFormat="1" ht="60" customHeight="1" x14ac:dyDescent="0.25">
      <c r="A18" s="58" t="str">
        <f>IF(I18&lt;61,MAX($A$8:A17)+1,"")</f>
        <v/>
      </c>
      <c r="B18" s="258"/>
      <c r="C18" s="59" t="s">
        <v>4</v>
      </c>
      <c r="D18" s="230"/>
      <c r="E18" s="260"/>
      <c r="F18" s="63" t="s">
        <v>37</v>
      </c>
      <c r="G18" s="253"/>
      <c r="H18" s="34" t="s">
        <v>81</v>
      </c>
      <c r="I18" s="29">
        <v>100</v>
      </c>
      <c r="J18" s="102"/>
    </row>
    <row r="19" spans="1:10" s="7" customFormat="1" ht="48" customHeight="1" x14ac:dyDescent="0.25">
      <c r="A19" s="58" t="str">
        <f>IF(I19&lt;61,MAX($A$8:A18)+1,"")</f>
        <v/>
      </c>
      <c r="B19" s="258"/>
      <c r="C19" s="59" t="s">
        <v>4</v>
      </c>
      <c r="D19" s="230"/>
      <c r="E19" s="260"/>
      <c r="F19" s="63" t="s">
        <v>37</v>
      </c>
      <c r="G19" s="253"/>
      <c r="H19" s="34" t="s">
        <v>83</v>
      </c>
      <c r="I19" s="29">
        <v>100</v>
      </c>
      <c r="J19" s="102"/>
    </row>
    <row r="20" spans="1:10" s="7" customFormat="1" ht="30" customHeight="1" x14ac:dyDescent="0.25">
      <c r="A20" s="58" t="str">
        <f>IF(I20&lt;61,MAX($A$8:A19)+1,"")</f>
        <v/>
      </c>
      <c r="B20" s="258"/>
      <c r="C20" s="59" t="s">
        <v>4</v>
      </c>
      <c r="D20" s="230"/>
      <c r="E20" s="260"/>
      <c r="F20" s="63" t="s">
        <v>37</v>
      </c>
      <c r="G20" s="254"/>
      <c r="H20" s="34" t="s">
        <v>11</v>
      </c>
      <c r="I20" s="29">
        <v>100</v>
      </c>
      <c r="J20" s="102"/>
    </row>
    <row r="21" spans="1:10" s="7" customFormat="1" ht="31.5" customHeight="1" x14ac:dyDescent="0.25">
      <c r="A21" s="58" t="str">
        <f>IF(I21&lt;61,MAX($A$8:A20)+1,"")</f>
        <v/>
      </c>
      <c r="B21" s="258"/>
      <c r="C21" s="59" t="s">
        <v>4</v>
      </c>
      <c r="D21" s="230"/>
      <c r="E21" s="260" t="s">
        <v>39</v>
      </c>
      <c r="F21" s="63" t="s">
        <v>39</v>
      </c>
      <c r="G21" s="219">
        <f>IF(SUM(I21:I27)=0,"",AVERAGE(I21:I27))</f>
        <v>99.142857142857139</v>
      </c>
      <c r="H21" s="34" t="s">
        <v>12</v>
      </c>
      <c r="I21" s="29">
        <v>100</v>
      </c>
      <c r="J21" s="102"/>
    </row>
    <row r="22" spans="1:10" s="7" customFormat="1" ht="41.25" customHeight="1" x14ac:dyDescent="0.25">
      <c r="A22" s="58" t="str">
        <f>IF(I22&lt;61,MAX($A$8:A21)+1,"")</f>
        <v/>
      </c>
      <c r="B22" s="258"/>
      <c r="C22" s="59" t="s">
        <v>4</v>
      </c>
      <c r="D22" s="230"/>
      <c r="E22" s="260"/>
      <c r="F22" s="63" t="s">
        <v>39</v>
      </c>
      <c r="G22" s="219"/>
      <c r="H22" s="34" t="s">
        <v>84</v>
      </c>
      <c r="I22" s="29">
        <v>100</v>
      </c>
      <c r="J22" s="102"/>
    </row>
    <row r="23" spans="1:10" s="7" customFormat="1" ht="59.25" customHeight="1" x14ac:dyDescent="0.25">
      <c r="A23" s="58" t="str">
        <f>IF(I23&lt;61,MAX($A$8:A22)+1,"")</f>
        <v/>
      </c>
      <c r="B23" s="258"/>
      <c r="C23" s="59" t="s">
        <v>4</v>
      </c>
      <c r="D23" s="230"/>
      <c r="E23" s="260"/>
      <c r="F23" s="63" t="s">
        <v>39</v>
      </c>
      <c r="G23" s="219"/>
      <c r="H23" s="34" t="s">
        <v>208</v>
      </c>
      <c r="I23" s="29">
        <v>98</v>
      </c>
      <c r="J23" s="102"/>
    </row>
    <row r="24" spans="1:10" s="7" customFormat="1" ht="44.25" customHeight="1" x14ac:dyDescent="0.25">
      <c r="A24" s="58" t="str">
        <f>IF(I24&lt;61,MAX($A$8:A23)+1,"")</f>
        <v/>
      </c>
      <c r="B24" s="258"/>
      <c r="C24" s="59" t="s">
        <v>4</v>
      </c>
      <c r="D24" s="230"/>
      <c r="E24" s="260"/>
      <c r="F24" s="63" t="s">
        <v>39</v>
      </c>
      <c r="G24" s="219"/>
      <c r="H24" s="34" t="s">
        <v>8</v>
      </c>
      <c r="I24" s="29">
        <v>100</v>
      </c>
      <c r="J24" s="102"/>
    </row>
    <row r="25" spans="1:10" s="7" customFormat="1" ht="33.75" customHeight="1" x14ac:dyDescent="0.25">
      <c r="A25" s="58" t="str">
        <f>IF(I25&lt;61,MAX($A$8:A24)+1,"")</f>
        <v/>
      </c>
      <c r="B25" s="258"/>
      <c r="C25" s="59" t="s">
        <v>4</v>
      </c>
      <c r="D25" s="230"/>
      <c r="E25" s="260"/>
      <c r="F25" s="63" t="s">
        <v>39</v>
      </c>
      <c r="G25" s="219"/>
      <c r="H25" s="34" t="s">
        <v>209</v>
      </c>
      <c r="I25" s="29">
        <v>100</v>
      </c>
      <c r="J25" s="102"/>
    </row>
    <row r="26" spans="1:10" s="7" customFormat="1" ht="35.25" customHeight="1" x14ac:dyDescent="0.25">
      <c r="A26" s="58" t="str">
        <f>IF(I26&lt;61,MAX($A$8:A25)+1,"")</f>
        <v/>
      </c>
      <c r="B26" s="258"/>
      <c r="C26" s="59" t="s">
        <v>4</v>
      </c>
      <c r="D26" s="230"/>
      <c r="E26" s="260"/>
      <c r="F26" s="63" t="s">
        <v>39</v>
      </c>
      <c r="G26" s="219"/>
      <c r="H26" s="34" t="s">
        <v>40</v>
      </c>
      <c r="I26" s="29">
        <v>98</v>
      </c>
      <c r="J26" s="102"/>
    </row>
    <row r="27" spans="1:10" s="7" customFormat="1" ht="75" customHeight="1" x14ac:dyDescent="0.25">
      <c r="A27" s="58" t="str">
        <f>IF(I27&lt;61,MAX($A$8:A26)+1,"")</f>
        <v/>
      </c>
      <c r="B27" s="259"/>
      <c r="C27" s="59" t="s">
        <v>4</v>
      </c>
      <c r="D27" s="231"/>
      <c r="E27" s="260"/>
      <c r="F27" s="63" t="s">
        <v>39</v>
      </c>
      <c r="G27" s="219"/>
      <c r="H27" s="34" t="s">
        <v>13</v>
      </c>
      <c r="I27" s="29">
        <v>98</v>
      </c>
      <c r="J27" s="102"/>
    </row>
    <row r="28" spans="1:10" s="7" customFormat="1" ht="31.5" customHeight="1" x14ac:dyDescent="0.25">
      <c r="A28" s="58" t="str">
        <f>IF(I28&lt;61,MAX($A$8:A27)+1,"")</f>
        <v/>
      </c>
      <c r="B28" s="242" t="s">
        <v>5</v>
      </c>
      <c r="C28" s="60" t="s">
        <v>5</v>
      </c>
      <c r="D28" s="235">
        <f>IF(SUM(I28:I54)=0,"",AVERAGE(I28:I55))</f>
        <v>96.75</v>
      </c>
      <c r="E28" s="238" t="s">
        <v>41</v>
      </c>
      <c r="F28" s="64" t="s">
        <v>41</v>
      </c>
      <c r="G28" s="219">
        <f>IF(SUM(I28:I34)=0,"",AVERAGE(I28:I34))</f>
        <v>97.857142857142861</v>
      </c>
      <c r="H28" s="34" t="s">
        <v>34</v>
      </c>
      <c r="I28" s="29">
        <v>100</v>
      </c>
      <c r="J28" s="102"/>
    </row>
    <row r="29" spans="1:10" s="7" customFormat="1" ht="33.75" customHeight="1" x14ac:dyDescent="0.25">
      <c r="A29" s="58" t="str">
        <f>IF(I29&lt;61,MAX($A$8:A28)+1,"")</f>
        <v/>
      </c>
      <c r="B29" s="243"/>
      <c r="C29" s="60" t="s">
        <v>5</v>
      </c>
      <c r="D29" s="222"/>
      <c r="E29" s="239"/>
      <c r="F29" s="64" t="s">
        <v>41</v>
      </c>
      <c r="G29" s="219"/>
      <c r="H29" s="34" t="s">
        <v>14</v>
      </c>
      <c r="I29" s="29">
        <v>100</v>
      </c>
      <c r="J29" s="102"/>
    </row>
    <row r="30" spans="1:10" s="7" customFormat="1" ht="45.75" customHeight="1" x14ac:dyDescent="0.25">
      <c r="A30" s="58" t="str">
        <f>IF(I30&lt;61,MAX($A$8:A29)+1,"")</f>
        <v/>
      </c>
      <c r="B30" s="243"/>
      <c r="C30" s="60" t="s">
        <v>5</v>
      </c>
      <c r="D30" s="222"/>
      <c r="E30" s="239"/>
      <c r="F30" s="64" t="s">
        <v>41</v>
      </c>
      <c r="G30" s="219"/>
      <c r="H30" s="34" t="s">
        <v>85</v>
      </c>
      <c r="I30" s="29">
        <v>100</v>
      </c>
      <c r="J30" s="102"/>
    </row>
    <row r="31" spans="1:10" s="7" customFormat="1" ht="39" customHeight="1" x14ac:dyDescent="0.25">
      <c r="A31" s="58" t="str">
        <f>IF(I31&lt;61,MAX($A$8:A30)+1,"")</f>
        <v/>
      </c>
      <c r="B31" s="243"/>
      <c r="C31" s="60" t="s">
        <v>5</v>
      </c>
      <c r="D31" s="222"/>
      <c r="E31" s="239"/>
      <c r="F31" s="64" t="s">
        <v>41</v>
      </c>
      <c r="G31" s="219"/>
      <c r="H31" s="34" t="s">
        <v>15</v>
      </c>
      <c r="I31" s="29">
        <v>100</v>
      </c>
      <c r="J31" s="102"/>
    </row>
    <row r="32" spans="1:10" s="7" customFormat="1" ht="47.25" customHeight="1" x14ac:dyDescent="0.25">
      <c r="A32" s="58" t="str">
        <f>IF(I32&lt;61,MAX($A$8:A31)+1,"")</f>
        <v/>
      </c>
      <c r="B32" s="243"/>
      <c r="C32" s="60" t="s">
        <v>5</v>
      </c>
      <c r="D32" s="222"/>
      <c r="E32" s="239"/>
      <c r="F32" s="64" t="s">
        <v>41</v>
      </c>
      <c r="G32" s="219"/>
      <c r="H32" s="34" t="s">
        <v>16</v>
      </c>
      <c r="I32" s="29">
        <v>100</v>
      </c>
      <c r="J32" s="102"/>
    </row>
    <row r="33" spans="1:10" s="7" customFormat="1" ht="50.25" customHeight="1" x14ac:dyDescent="0.25">
      <c r="A33" s="58" t="str">
        <f>IF(I33&lt;61,MAX($A$8:A32)+1,"")</f>
        <v/>
      </c>
      <c r="B33" s="243"/>
      <c r="C33" s="60" t="s">
        <v>5</v>
      </c>
      <c r="D33" s="222"/>
      <c r="E33" s="239"/>
      <c r="F33" s="64" t="s">
        <v>41</v>
      </c>
      <c r="G33" s="219"/>
      <c r="H33" s="34" t="s">
        <v>43</v>
      </c>
      <c r="I33" s="29">
        <v>95</v>
      </c>
      <c r="J33" s="102"/>
    </row>
    <row r="34" spans="1:10" s="7" customFormat="1" ht="45" customHeight="1" x14ac:dyDescent="0.25">
      <c r="A34" s="58" t="str">
        <f>IF(I34&lt;61,MAX($A$8:A33)+1,"")</f>
        <v/>
      </c>
      <c r="B34" s="243"/>
      <c r="C34" s="60" t="s">
        <v>5</v>
      </c>
      <c r="D34" s="222"/>
      <c r="E34" s="240"/>
      <c r="F34" s="64" t="s">
        <v>41</v>
      </c>
      <c r="G34" s="219"/>
      <c r="H34" s="34" t="s">
        <v>17</v>
      </c>
      <c r="I34" s="29">
        <v>90</v>
      </c>
      <c r="J34" s="102"/>
    </row>
    <row r="35" spans="1:10" s="7" customFormat="1" ht="25.5" customHeight="1" x14ac:dyDescent="0.25">
      <c r="A35" s="58" t="str">
        <f>IF(I35&lt;61,MAX($A$8:A34)+1,"")</f>
        <v/>
      </c>
      <c r="B35" s="243"/>
      <c r="C35" s="60" t="s">
        <v>5</v>
      </c>
      <c r="D35" s="222"/>
      <c r="E35" s="238" t="s">
        <v>42</v>
      </c>
      <c r="F35" s="64" t="s">
        <v>42</v>
      </c>
      <c r="G35" s="219">
        <f>IF(SUM(I35,I37)=0,"",AVERAGE(I35:I37))</f>
        <v>93.333333333333329</v>
      </c>
      <c r="H35" s="34" t="s">
        <v>18</v>
      </c>
      <c r="I35" s="29">
        <v>95</v>
      </c>
      <c r="J35" s="102"/>
    </row>
    <row r="36" spans="1:10" s="7" customFormat="1" ht="46.5" customHeight="1" x14ac:dyDescent="0.25">
      <c r="A36" s="58" t="str">
        <f>IF(I36&lt;61,MAX($A$8:A35)+1,"")</f>
        <v/>
      </c>
      <c r="B36" s="243"/>
      <c r="C36" s="60" t="s">
        <v>5</v>
      </c>
      <c r="D36" s="222"/>
      <c r="E36" s="239"/>
      <c r="F36" s="64" t="s">
        <v>42</v>
      </c>
      <c r="G36" s="219"/>
      <c r="H36" s="34" t="s">
        <v>44</v>
      </c>
      <c r="I36" s="29">
        <v>95</v>
      </c>
      <c r="J36" s="102"/>
    </row>
    <row r="37" spans="1:10" s="7" customFormat="1" ht="40.5" customHeight="1" x14ac:dyDescent="0.25">
      <c r="A37" s="58" t="str">
        <f>IF(I37&lt;61,MAX($A$8:A36)+1,"")</f>
        <v/>
      </c>
      <c r="B37" s="243"/>
      <c r="C37" s="60" t="s">
        <v>5</v>
      </c>
      <c r="D37" s="222"/>
      <c r="E37" s="240"/>
      <c r="F37" s="64" t="s">
        <v>42</v>
      </c>
      <c r="G37" s="219"/>
      <c r="H37" s="34" t="s">
        <v>86</v>
      </c>
      <c r="I37" s="29">
        <v>90</v>
      </c>
      <c r="J37" s="102"/>
    </row>
    <row r="38" spans="1:10" s="7" customFormat="1" ht="37.5" customHeight="1" x14ac:dyDescent="0.25">
      <c r="A38" s="58" t="str">
        <f>IF(I38&lt;61,MAX($A$8:A37)+1,"")</f>
        <v/>
      </c>
      <c r="B38" s="243"/>
      <c r="C38" s="60" t="s">
        <v>5</v>
      </c>
      <c r="D38" s="222"/>
      <c r="E38" s="238" t="s">
        <v>45</v>
      </c>
      <c r="F38" s="64" t="s">
        <v>45</v>
      </c>
      <c r="G38" s="219">
        <f>IF(SUM(I38:I40)=0,"",AVERAGE(I38:I40))</f>
        <v>100</v>
      </c>
      <c r="H38" s="34" t="s">
        <v>19</v>
      </c>
      <c r="I38" s="29">
        <v>100</v>
      </c>
      <c r="J38" s="102"/>
    </row>
    <row r="39" spans="1:10" s="7" customFormat="1" ht="36" customHeight="1" x14ac:dyDescent="0.25">
      <c r="A39" s="58" t="str">
        <f>IF(I39&lt;61,MAX($A$8:A38)+1,"")</f>
        <v/>
      </c>
      <c r="B39" s="243"/>
      <c r="C39" s="60" t="s">
        <v>5</v>
      </c>
      <c r="D39" s="222"/>
      <c r="E39" s="239"/>
      <c r="F39" s="64" t="s">
        <v>45</v>
      </c>
      <c r="G39" s="219"/>
      <c r="H39" s="34" t="s">
        <v>9</v>
      </c>
      <c r="I39" s="29">
        <v>100</v>
      </c>
      <c r="J39" s="102"/>
    </row>
    <row r="40" spans="1:10" s="7" customFormat="1" ht="51" customHeight="1" x14ac:dyDescent="0.25">
      <c r="A40" s="58" t="str">
        <f>IF(I40&lt;61,MAX($A$8:A39)+1,"")</f>
        <v/>
      </c>
      <c r="B40" s="243"/>
      <c r="C40" s="60" t="s">
        <v>5</v>
      </c>
      <c r="D40" s="222"/>
      <c r="E40" s="240"/>
      <c r="F40" s="64" t="s">
        <v>45</v>
      </c>
      <c r="G40" s="219"/>
      <c r="H40" s="34" t="s">
        <v>20</v>
      </c>
      <c r="I40" s="29">
        <v>100</v>
      </c>
      <c r="J40" s="102"/>
    </row>
    <row r="41" spans="1:10" s="7" customFormat="1" ht="57.75" customHeight="1" x14ac:dyDescent="0.25">
      <c r="A41" s="58" t="str">
        <f>IF(I41&lt;61,MAX($A$8:A40)+1,"")</f>
        <v/>
      </c>
      <c r="B41" s="243"/>
      <c r="C41" s="60" t="s">
        <v>5</v>
      </c>
      <c r="D41" s="222"/>
      <c r="E41" s="238" t="s">
        <v>46</v>
      </c>
      <c r="F41" s="64" t="s">
        <v>46</v>
      </c>
      <c r="G41" s="219">
        <f>IF(SUM(I41:I43)=0,"",AVERAGE(I41:I43))</f>
        <v>98.333333333333329</v>
      </c>
      <c r="H41" s="34" t="s">
        <v>87</v>
      </c>
      <c r="I41" s="29">
        <v>95</v>
      </c>
      <c r="J41" s="102"/>
    </row>
    <row r="42" spans="1:10" s="7" customFormat="1" ht="48.75" customHeight="1" x14ac:dyDescent="0.25">
      <c r="A42" s="58" t="str">
        <f>IF(I42&lt;61,MAX($A$8:A41)+1,"")</f>
        <v/>
      </c>
      <c r="B42" s="243"/>
      <c r="C42" s="60" t="s">
        <v>5</v>
      </c>
      <c r="D42" s="222"/>
      <c r="E42" s="239"/>
      <c r="F42" s="64" t="s">
        <v>46</v>
      </c>
      <c r="G42" s="219"/>
      <c r="H42" s="34" t="s">
        <v>21</v>
      </c>
      <c r="I42" s="29">
        <v>100</v>
      </c>
      <c r="J42" s="102"/>
    </row>
    <row r="43" spans="1:10" s="7" customFormat="1" ht="50.25" customHeight="1" x14ac:dyDescent="0.25">
      <c r="A43" s="58" t="str">
        <f>IF(I43&lt;61,MAX($A$8:A42)+1,"")</f>
        <v/>
      </c>
      <c r="B43" s="243"/>
      <c r="C43" s="60" t="s">
        <v>5</v>
      </c>
      <c r="D43" s="222"/>
      <c r="E43" s="240"/>
      <c r="F43" s="64" t="s">
        <v>46</v>
      </c>
      <c r="G43" s="219"/>
      <c r="H43" s="34" t="s">
        <v>210</v>
      </c>
      <c r="I43" s="29">
        <v>100</v>
      </c>
      <c r="J43" s="102"/>
    </row>
    <row r="44" spans="1:10" s="7" customFormat="1" ht="30.75" customHeight="1" x14ac:dyDescent="0.25">
      <c r="A44" s="58" t="str">
        <f>IF(I44&lt;61,MAX($A$8:A43)+1,"")</f>
        <v/>
      </c>
      <c r="B44" s="243"/>
      <c r="C44" s="60" t="s">
        <v>5</v>
      </c>
      <c r="D44" s="222"/>
      <c r="E44" s="232" t="s">
        <v>47</v>
      </c>
      <c r="F44" s="65" t="s">
        <v>47</v>
      </c>
      <c r="G44" s="219">
        <f>IF(SUM(I44:I54)=0,"",AVERAGE(I44:I55))</f>
        <v>95.75</v>
      </c>
      <c r="H44" s="34" t="s">
        <v>211</v>
      </c>
      <c r="I44" s="29">
        <v>90</v>
      </c>
      <c r="J44" s="103"/>
    </row>
    <row r="45" spans="1:10" s="7" customFormat="1" ht="60.75" customHeight="1" x14ac:dyDescent="0.25">
      <c r="A45" s="58" t="str">
        <f>IF(I45&lt;61,MAX($A$8:A44)+1,"")</f>
        <v/>
      </c>
      <c r="B45" s="243"/>
      <c r="C45" s="60" t="s">
        <v>5</v>
      </c>
      <c r="D45" s="222"/>
      <c r="E45" s="233"/>
      <c r="F45" s="65" t="s">
        <v>47</v>
      </c>
      <c r="G45" s="219"/>
      <c r="H45" s="34" t="s">
        <v>212</v>
      </c>
      <c r="I45" s="29">
        <v>90</v>
      </c>
      <c r="J45" s="103"/>
    </row>
    <row r="46" spans="1:10" s="7" customFormat="1" ht="47.25" customHeight="1" x14ac:dyDescent="0.25">
      <c r="A46" s="58" t="str">
        <f>IF(I46&lt;61,MAX($A$8:A45)+1,"")</f>
        <v/>
      </c>
      <c r="B46" s="243"/>
      <c r="C46" s="60" t="s">
        <v>5</v>
      </c>
      <c r="D46" s="222"/>
      <c r="E46" s="233"/>
      <c r="F46" s="65" t="s">
        <v>47</v>
      </c>
      <c r="G46" s="219"/>
      <c r="H46" s="34" t="s">
        <v>22</v>
      </c>
      <c r="I46" s="29">
        <v>95</v>
      </c>
      <c r="J46" s="103"/>
    </row>
    <row r="47" spans="1:10" s="7" customFormat="1" ht="57.75" customHeight="1" x14ac:dyDescent="0.25">
      <c r="A47" s="58" t="str">
        <f>IF(I47&lt;61,MAX($A$8:A46)+1,"")</f>
        <v/>
      </c>
      <c r="B47" s="243"/>
      <c r="C47" s="60" t="s">
        <v>5</v>
      </c>
      <c r="D47" s="222"/>
      <c r="E47" s="233"/>
      <c r="F47" s="65" t="s">
        <v>47</v>
      </c>
      <c r="G47" s="219"/>
      <c r="H47" s="34" t="s">
        <v>213</v>
      </c>
      <c r="I47" s="29">
        <v>98</v>
      </c>
      <c r="J47" s="103"/>
    </row>
    <row r="48" spans="1:10" s="7" customFormat="1" ht="45.75" customHeight="1" x14ac:dyDescent="0.25">
      <c r="A48" s="58" t="str">
        <f>IF(I48&lt;61,MAX($A$8:A47)+1,"")</f>
        <v/>
      </c>
      <c r="B48" s="243"/>
      <c r="C48" s="60" t="s">
        <v>5</v>
      </c>
      <c r="D48" s="222"/>
      <c r="E48" s="233"/>
      <c r="F48" s="65" t="s">
        <v>47</v>
      </c>
      <c r="G48" s="219"/>
      <c r="H48" s="34" t="s">
        <v>88</v>
      </c>
      <c r="I48" s="29">
        <v>90</v>
      </c>
      <c r="J48" s="103"/>
    </row>
    <row r="49" spans="1:10" s="7" customFormat="1" ht="34.5" customHeight="1" x14ac:dyDescent="0.25">
      <c r="A49" s="58" t="str">
        <f>IF(I49&lt;61,MAX($A$8:A48)+1,"")</f>
        <v/>
      </c>
      <c r="B49" s="243"/>
      <c r="C49" s="60" t="s">
        <v>5</v>
      </c>
      <c r="D49" s="222"/>
      <c r="E49" s="233"/>
      <c r="F49" s="65" t="s">
        <v>47</v>
      </c>
      <c r="G49" s="219"/>
      <c r="H49" s="34" t="s">
        <v>89</v>
      </c>
      <c r="I49" s="29">
        <v>98</v>
      </c>
      <c r="J49" s="103"/>
    </row>
    <row r="50" spans="1:10" s="7" customFormat="1" ht="36" customHeight="1" x14ac:dyDescent="0.25">
      <c r="A50" s="58" t="str">
        <f>IF(I50&lt;61,MAX($A$8:A49)+1,"")</f>
        <v/>
      </c>
      <c r="B50" s="243"/>
      <c r="C50" s="60" t="s">
        <v>5</v>
      </c>
      <c r="D50" s="222"/>
      <c r="E50" s="233"/>
      <c r="F50" s="65" t="s">
        <v>47</v>
      </c>
      <c r="G50" s="219"/>
      <c r="H50" s="34" t="s">
        <v>214</v>
      </c>
      <c r="I50" s="29">
        <v>95</v>
      </c>
      <c r="J50" s="103"/>
    </row>
    <row r="51" spans="1:10" s="7" customFormat="1" ht="55.5" customHeight="1" x14ac:dyDescent="0.25">
      <c r="A51" s="58" t="str">
        <f>IF(I51&lt;61,MAX($A$8:A50)+1,"")</f>
        <v/>
      </c>
      <c r="B51" s="243"/>
      <c r="C51" s="60" t="s">
        <v>5</v>
      </c>
      <c r="D51" s="222"/>
      <c r="E51" s="233"/>
      <c r="F51" s="65" t="s">
        <v>47</v>
      </c>
      <c r="G51" s="219"/>
      <c r="H51" s="34" t="s">
        <v>215</v>
      </c>
      <c r="I51" s="29">
        <v>100</v>
      </c>
      <c r="J51" s="103"/>
    </row>
    <row r="52" spans="1:10" s="7" customFormat="1" ht="21" customHeight="1" x14ac:dyDescent="0.25">
      <c r="A52" s="58" t="str">
        <f>IF(I52&lt;61,MAX($A$8:A51)+1,"")</f>
        <v/>
      </c>
      <c r="B52" s="243"/>
      <c r="C52" s="60" t="s">
        <v>5</v>
      </c>
      <c r="D52" s="222"/>
      <c r="E52" s="233"/>
      <c r="F52" s="65" t="s">
        <v>47</v>
      </c>
      <c r="G52" s="219"/>
      <c r="H52" s="34" t="s">
        <v>25</v>
      </c>
      <c r="I52" s="29">
        <v>100</v>
      </c>
      <c r="J52" s="103"/>
    </row>
    <row r="53" spans="1:10" s="7" customFormat="1" ht="31.5" customHeight="1" x14ac:dyDescent="0.25">
      <c r="A53" s="58" t="str">
        <f>IF(I53&lt;61,MAX($A$8:A52)+1,"")</f>
        <v/>
      </c>
      <c r="B53" s="243"/>
      <c r="C53" s="60" t="s">
        <v>5</v>
      </c>
      <c r="D53" s="222"/>
      <c r="E53" s="233"/>
      <c r="F53" s="65" t="s">
        <v>47</v>
      </c>
      <c r="G53" s="219"/>
      <c r="H53" s="34" t="s">
        <v>90</v>
      </c>
      <c r="I53" s="29">
        <v>100</v>
      </c>
      <c r="J53" s="103"/>
    </row>
    <row r="54" spans="1:10" s="7" customFormat="1" ht="28.5" customHeight="1" x14ac:dyDescent="0.25">
      <c r="A54" s="58" t="str">
        <f>IF(I54&lt;61,MAX($A$8:A53)+1,"")</f>
        <v/>
      </c>
      <c r="B54" s="243"/>
      <c r="C54" s="60" t="s">
        <v>5</v>
      </c>
      <c r="D54" s="222"/>
      <c r="E54" s="233"/>
      <c r="F54" s="65" t="s">
        <v>47</v>
      </c>
      <c r="G54" s="219"/>
      <c r="H54" s="34" t="s">
        <v>24</v>
      </c>
      <c r="I54" s="29">
        <v>98</v>
      </c>
      <c r="J54" s="103"/>
    </row>
    <row r="55" spans="1:10" s="7" customFormat="1" ht="58.5" customHeight="1" x14ac:dyDescent="0.25">
      <c r="A55" s="58" t="str">
        <f>IF(I55&lt;61,MAX($A$8:A54)+1,"")</f>
        <v/>
      </c>
      <c r="B55" s="244"/>
      <c r="C55" s="60" t="s">
        <v>5</v>
      </c>
      <c r="D55" s="236"/>
      <c r="E55" s="234"/>
      <c r="F55" s="65" t="s">
        <v>47</v>
      </c>
      <c r="G55" s="219"/>
      <c r="H55" s="34" t="s">
        <v>50</v>
      </c>
      <c r="I55" s="29">
        <v>95</v>
      </c>
      <c r="J55" s="103"/>
    </row>
    <row r="56" spans="1:10" s="7" customFormat="1" ht="23.25" customHeight="1" x14ac:dyDescent="0.25">
      <c r="A56" s="58" t="str">
        <f>IF(I56&lt;61,MAX($A$8:A55)+1,"")</f>
        <v/>
      </c>
      <c r="B56" s="216" t="s">
        <v>49</v>
      </c>
      <c r="C56" s="61" t="s">
        <v>49</v>
      </c>
      <c r="D56" s="237">
        <f>IF(SUM(I56:I61)=0,"",AVERAGE(I56:I64))</f>
        <v>91.111111111111114</v>
      </c>
      <c r="E56" s="238" t="s">
        <v>51</v>
      </c>
      <c r="F56" s="64" t="s">
        <v>51</v>
      </c>
      <c r="G56" s="219">
        <f>IF(SUM(I56:I61)=0,"",AVERAGE(I56:I64))</f>
        <v>91.111111111111114</v>
      </c>
      <c r="H56" s="34" t="s">
        <v>216</v>
      </c>
      <c r="I56" s="29">
        <v>90</v>
      </c>
      <c r="J56" s="102"/>
    </row>
    <row r="57" spans="1:10" s="7" customFormat="1" ht="34.5" customHeight="1" x14ac:dyDescent="0.25">
      <c r="A57" s="58" t="str">
        <f>IF(I57&lt;61,MAX($A$8:A56)+1,"")</f>
        <v/>
      </c>
      <c r="B57" s="217"/>
      <c r="C57" s="61" t="s">
        <v>49</v>
      </c>
      <c r="D57" s="230"/>
      <c r="E57" s="239"/>
      <c r="F57" s="64" t="s">
        <v>51</v>
      </c>
      <c r="G57" s="219"/>
      <c r="H57" s="34" t="s">
        <v>23</v>
      </c>
      <c r="I57" s="29">
        <v>90</v>
      </c>
      <c r="J57" s="102"/>
    </row>
    <row r="58" spans="1:10" s="7" customFormat="1" ht="141" customHeight="1" x14ac:dyDescent="0.25">
      <c r="A58" s="58" t="str">
        <f>IF(I58&lt;61,MAX($A$8:A57)+1,"")</f>
        <v/>
      </c>
      <c r="B58" s="217"/>
      <c r="C58" s="61" t="s">
        <v>49</v>
      </c>
      <c r="D58" s="230"/>
      <c r="E58" s="239"/>
      <c r="F58" s="64" t="s">
        <v>51</v>
      </c>
      <c r="G58" s="219"/>
      <c r="H58" s="34" t="s">
        <v>91</v>
      </c>
      <c r="I58" s="29">
        <v>90</v>
      </c>
      <c r="J58" s="102"/>
    </row>
    <row r="59" spans="1:10" s="7" customFormat="1" ht="42" customHeight="1" x14ac:dyDescent="0.25">
      <c r="A59" s="58" t="str">
        <f>IF(I59&lt;61,MAX($A$8:A58)+1,"")</f>
        <v/>
      </c>
      <c r="B59" s="217"/>
      <c r="C59" s="61" t="s">
        <v>49</v>
      </c>
      <c r="D59" s="230"/>
      <c r="E59" s="239"/>
      <c r="F59" s="64" t="s">
        <v>51</v>
      </c>
      <c r="G59" s="219"/>
      <c r="H59" s="34" t="s">
        <v>26</v>
      </c>
      <c r="I59" s="29">
        <v>85</v>
      </c>
      <c r="J59" s="102"/>
    </row>
    <row r="60" spans="1:10" s="7" customFormat="1" ht="64.5" customHeight="1" x14ac:dyDescent="0.25">
      <c r="A60" s="58" t="str">
        <f>IF(I60&lt;61,MAX($A$8:A59)+1,"")</f>
        <v/>
      </c>
      <c r="B60" s="217"/>
      <c r="C60" s="61" t="s">
        <v>49</v>
      </c>
      <c r="D60" s="230"/>
      <c r="E60" s="239"/>
      <c r="F60" s="64" t="s">
        <v>51</v>
      </c>
      <c r="G60" s="219"/>
      <c r="H60" s="34" t="s">
        <v>27</v>
      </c>
      <c r="I60" s="29">
        <v>90</v>
      </c>
      <c r="J60" s="102"/>
    </row>
    <row r="61" spans="1:10" s="7" customFormat="1" ht="40.5" customHeight="1" x14ac:dyDescent="0.25">
      <c r="A61" s="58" t="str">
        <f>IF(I61&lt;61,MAX($A$8:A60)+1,"")</f>
        <v/>
      </c>
      <c r="B61" s="217"/>
      <c r="C61" s="61" t="s">
        <v>49</v>
      </c>
      <c r="D61" s="230"/>
      <c r="E61" s="239"/>
      <c r="F61" s="64" t="s">
        <v>51</v>
      </c>
      <c r="G61" s="219"/>
      <c r="H61" s="34" t="s">
        <v>28</v>
      </c>
      <c r="I61" s="29">
        <v>90</v>
      </c>
      <c r="J61" s="102"/>
    </row>
    <row r="62" spans="1:10" s="7" customFormat="1" ht="53.25" customHeight="1" x14ac:dyDescent="0.25">
      <c r="A62" s="58" t="str">
        <f>IF(I62&lt;61,MAX($A$8:A61)+1,"")</f>
        <v/>
      </c>
      <c r="B62" s="217"/>
      <c r="C62" s="61" t="s">
        <v>49</v>
      </c>
      <c r="D62" s="230"/>
      <c r="E62" s="239"/>
      <c r="F62" s="64" t="s">
        <v>51</v>
      </c>
      <c r="G62" s="219"/>
      <c r="H62" s="35" t="s">
        <v>29</v>
      </c>
      <c r="I62" s="29">
        <v>95</v>
      </c>
      <c r="J62" s="102"/>
    </row>
    <row r="63" spans="1:10" s="7" customFormat="1" ht="40.5" customHeight="1" x14ac:dyDescent="0.25">
      <c r="A63" s="58" t="str">
        <f>IF(I63&lt;61,MAX($A$8:A62)+1,"")</f>
        <v/>
      </c>
      <c r="B63" s="217"/>
      <c r="C63" s="61" t="s">
        <v>49</v>
      </c>
      <c r="D63" s="230"/>
      <c r="E63" s="239"/>
      <c r="F63" s="64" t="s">
        <v>51</v>
      </c>
      <c r="G63" s="219"/>
      <c r="H63" s="34" t="s">
        <v>31</v>
      </c>
      <c r="I63" s="29">
        <v>95</v>
      </c>
      <c r="J63" s="102"/>
    </row>
    <row r="64" spans="1:10" s="7" customFormat="1" ht="40.5" customHeight="1" x14ac:dyDescent="0.25">
      <c r="A64" s="58" t="str">
        <f>IF(I64&lt;61,MAX($A$8:A63)+1,"")</f>
        <v/>
      </c>
      <c r="B64" s="218"/>
      <c r="C64" s="61" t="s">
        <v>49</v>
      </c>
      <c r="D64" s="231"/>
      <c r="E64" s="240"/>
      <c r="F64" s="64" t="s">
        <v>51</v>
      </c>
      <c r="G64" s="219"/>
      <c r="H64" s="34" t="s">
        <v>33</v>
      </c>
      <c r="I64" s="29">
        <v>95</v>
      </c>
      <c r="J64" s="102"/>
    </row>
    <row r="65" spans="1:10" s="7" customFormat="1" ht="54" customHeight="1" x14ac:dyDescent="0.25">
      <c r="A65" s="58" t="str">
        <f>IF(I65&lt;61,MAX($A$8:A64)+1,"")</f>
        <v/>
      </c>
      <c r="B65" s="216" t="s">
        <v>48</v>
      </c>
      <c r="C65" s="61" t="s">
        <v>48</v>
      </c>
      <c r="D65" s="221">
        <f>IF(SUM(I65:I69)=0,"",AVERAGE(I65:I69))</f>
        <v>93.4</v>
      </c>
      <c r="E65" s="238" t="s">
        <v>67</v>
      </c>
      <c r="F65" s="64" t="s">
        <v>67</v>
      </c>
      <c r="G65" s="219">
        <f>IF(SUM(I65:I69)=0,"",AVERAGE(I65:I69))</f>
        <v>93.4</v>
      </c>
      <c r="H65" s="34" t="s">
        <v>30</v>
      </c>
      <c r="I65" s="29">
        <v>95</v>
      </c>
      <c r="J65" s="102"/>
    </row>
    <row r="66" spans="1:10" s="7" customFormat="1" ht="45" customHeight="1" x14ac:dyDescent="0.25">
      <c r="A66" s="58" t="str">
        <f>IF(I66&lt;61,MAX($A$8:A65)+1,"")</f>
        <v/>
      </c>
      <c r="B66" s="217"/>
      <c r="C66" s="61" t="s">
        <v>48</v>
      </c>
      <c r="D66" s="222"/>
      <c r="E66" s="239"/>
      <c r="F66" s="64" t="s">
        <v>67</v>
      </c>
      <c r="G66" s="219"/>
      <c r="H66" s="35" t="s">
        <v>32</v>
      </c>
      <c r="I66" s="29">
        <v>95</v>
      </c>
      <c r="J66" s="102"/>
    </row>
    <row r="67" spans="1:10" s="7" customFormat="1" ht="41.25" customHeight="1" x14ac:dyDescent="0.25">
      <c r="A67" s="58" t="str">
        <f>IF(I67&lt;61,MAX($A$8:A66)+1,"")</f>
        <v/>
      </c>
      <c r="B67" s="217"/>
      <c r="C67" s="61" t="s">
        <v>48</v>
      </c>
      <c r="D67" s="222"/>
      <c r="E67" s="239"/>
      <c r="F67" s="64" t="s">
        <v>67</v>
      </c>
      <c r="G67" s="219"/>
      <c r="H67" s="35" t="s">
        <v>70</v>
      </c>
      <c r="I67" s="29">
        <v>90</v>
      </c>
      <c r="J67" s="102"/>
    </row>
    <row r="68" spans="1:10" s="7" customFormat="1" ht="45.75" customHeight="1" x14ac:dyDescent="0.25">
      <c r="A68" s="58" t="str">
        <f>IF(I68&lt;61,MAX($A$8:A67)+1,"")</f>
        <v/>
      </c>
      <c r="B68" s="217"/>
      <c r="C68" s="61" t="s">
        <v>48</v>
      </c>
      <c r="D68" s="222"/>
      <c r="E68" s="239"/>
      <c r="F68" s="64" t="s">
        <v>67</v>
      </c>
      <c r="G68" s="219"/>
      <c r="H68" s="35" t="s">
        <v>69</v>
      </c>
      <c r="I68" s="29">
        <v>95</v>
      </c>
      <c r="J68" s="102"/>
    </row>
    <row r="69" spans="1:10" s="7" customFormat="1" ht="57" customHeight="1" thickBot="1" x14ac:dyDescent="0.3">
      <c r="A69" s="58" t="str">
        <f>IF(I69&lt;61,MAX($A$8:A68)+1,"")</f>
        <v/>
      </c>
      <c r="B69" s="218"/>
      <c r="C69" s="61" t="s">
        <v>48</v>
      </c>
      <c r="D69" s="223"/>
      <c r="E69" s="241"/>
      <c r="F69" s="64" t="s">
        <v>67</v>
      </c>
      <c r="G69" s="220"/>
      <c r="H69" s="36" t="s">
        <v>92</v>
      </c>
      <c r="I69" s="29">
        <v>92</v>
      </c>
      <c r="J69" s="104"/>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9" activePane="bottomRight" state="frozen"/>
      <selection pane="topRight" activeCell="N1" sqref="N1"/>
      <selection pane="bottomLeft" activeCell="A7" sqref="A7"/>
      <selection pane="bottomRight"/>
    </sheetView>
  </sheetViews>
  <sheetFormatPr baseColWidth="10" defaultRowHeight="15" x14ac:dyDescent="0.25"/>
  <cols>
    <col min="1" max="1" width="3.125" style="57" customWidth="1"/>
    <col min="2" max="2" width="3" style="57" customWidth="1"/>
    <col min="3" max="3" width="13.875" style="57" customWidth="1"/>
    <col min="4" max="4" width="11" style="57" customWidth="1"/>
    <col min="5" max="5" width="13.25" style="57" customWidth="1"/>
    <col min="6" max="9" width="15.375" style="57" customWidth="1"/>
    <col min="10" max="10" width="14" style="57" customWidth="1"/>
    <col min="11" max="11" width="13" style="57" customWidth="1"/>
    <col min="12" max="12" width="13.625" style="57" customWidth="1"/>
    <col min="13" max="13" width="2.875" style="57" customWidth="1"/>
    <col min="14" max="14" width="3.6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96.459016393442624</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99.561904761904742</v>
      </c>
      <c r="G35" s="44"/>
      <c r="H35" s="44"/>
      <c r="I35" s="44"/>
      <c r="J35" s="44"/>
      <c r="K35" s="44"/>
      <c r="L35" s="44"/>
      <c r="M35" s="49"/>
    </row>
    <row r="36" spans="1:13" s="7" customFormat="1" x14ac:dyDescent="0.25">
      <c r="A36" s="44"/>
      <c r="B36" s="48"/>
      <c r="C36" s="44"/>
      <c r="D36" s="44" t="str">
        <f>AUTODIAGNÓSTICO!B28</f>
        <v>EJECUTAR</v>
      </c>
      <c r="E36" s="44">
        <v>100</v>
      </c>
      <c r="F36" s="44">
        <f>AUTODIAGNÓSTICO!D28</f>
        <v>96.75</v>
      </c>
      <c r="G36" s="44"/>
      <c r="H36" s="44"/>
      <c r="I36" s="44"/>
      <c r="J36" s="44"/>
      <c r="K36" s="44"/>
      <c r="L36" s="44"/>
      <c r="M36" s="49"/>
    </row>
    <row r="37" spans="1:13" s="7" customFormat="1" x14ac:dyDescent="0.25">
      <c r="A37" s="44"/>
      <c r="B37" s="48"/>
      <c r="C37" s="44"/>
      <c r="D37" s="44" t="str">
        <f>AUTODIAGNÓSTICO!B56</f>
        <v>VERIFICAR</v>
      </c>
      <c r="E37" s="44">
        <v>100</v>
      </c>
      <c r="F37" s="44">
        <f>AUTODIAGNÓSTICO!D56</f>
        <v>91.111111111111114</v>
      </c>
      <c r="G37" s="44"/>
      <c r="H37" s="44"/>
      <c r="I37" s="44"/>
      <c r="J37" s="44"/>
      <c r="K37" s="44"/>
      <c r="L37" s="44"/>
      <c r="M37" s="49"/>
    </row>
    <row r="38" spans="1:13" s="7" customFormat="1" x14ac:dyDescent="0.25">
      <c r="A38" s="44"/>
      <c r="B38" s="48"/>
      <c r="C38" s="44"/>
      <c r="D38" s="44" t="str">
        <f>AUTODIAGNÓSTICO!B65</f>
        <v>ACTUAR</v>
      </c>
      <c r="E38" s="44">
        <v>100</v>
      </c>
      <c r="F38" s="44">
        <f>AUTODIAGNÓSTICO!D65</f>
        <v>93.4</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100</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99.333333333333329</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100</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99.333333333333329</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99.142857142857139</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97.857142857142861</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93.333333333333329</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100</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98.333333333333329</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95.75</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91.111111111111114</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93.4</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75" customWidth="1"/>
    <col min="2" max="2" width="2.75" customWidth="1"/>
    <col min="3" max="3" width="44.625" customWidth="1"/>
    <col min="4" max="4" width="7.625" customWidth="1"/>
    <col min="5" max="5" width="69" customWidth="1"/>
    <col min="6" max="6" width="3.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f>AUTODIAGNÓSTICO!E6</f>
        <v>244174000321</v>
      </c>
      <c r="D11" s="273"/>
      <c r="E11" s="20">
        <f>AUTODIAGNÓSTICO!I6</f>
        <v>96.459016393442624</v>
      </c>
      <c r="F11" s="21"/>
    </row>
    <row r="12" spans="2:6" s="7" customFormat="1" ht="45" customHeight="1" thickBot="1" x14ac:dyDescent="0.3">
      <c r="B12" s="11"/>
      <c r="C12" s="274"/>
      <c r="D12" s="275"/>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5" workbookViewId="0">
      <selection activeCell="J16" sqref="J16"/>
    </sheetView>
  </sheetViews>
  <sheetFormatPr baseColWidth="10" defaultRowHeight="15" x14ac:dyDescent="0.25"/>
  <cols>
    <col min="1" max="1" width="6.75" style="41" customWidth="1"/>
    <col min="2" max="2" width="11.625" style="40" customWidth="1"/>
    <col min="3" max="3" width="16.25" style="40" customWidth="1"/>
    <col min="4" max="4" width="32.75" style="40" customWidth="1"/>
    <col min="5" max="5" width="15.375" style="40" customWidth="1"/>
    <col min="6" max="6" width="16.875" style="106" customWidth="1"/>
    <col min="7" max="7" width="21.125" style="106" customWidth="1"/>
    <col min="8" max="8" width="41.875" style="106" customWidth="1"/>
    <col min="9" max="9" width="25.75" style="106" customWidth="1"/>
    <col min="10" max="10" width="29.125" style="106" customWidth="1"/>
    <col min="11" max="11" width="18.875" style="106" customWidth="1"/>
    <col min="12" max="12" width="20.75" style="106"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5"/>
      <c r="G7" s="105"/>
      <c r="H7" s="105"/>
      <c r="I7" s="105"/>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c r="B9" s="281"/>
      <c r="C9" s="282"/>
      <c r="D9" s="301"/>
      <c r="E9" s="301"/>
      <c r="F9" s="289"/>
      <c r="G9" s="290"/>
      <c r="H9" s="290"/>
      <c r="I9" s="295"/>
      <c r="J9" s="296"/>
      <c r="K9" s="305"/>
      <c r="L9" s="304"/>
      <c r="M9" s="73"/>
      <c r="N9">
        <v>2028</v>
      </c>
      <c r="O9">
        <v>2028</v>
      </c>
    </row>
    <row r="10" spans="1:15" x14ac:dyDescent="0.25">
      <c r="A10" s="283"/>
      <c r="B10" s="284"/>
      <c r="C10" s="285"/>
      <c r="D10" s="302"/>
      <c r="E10" s="302"/>
      <c r="F10" s="291"/>
      <c r="G10" s="292"/>
      <c r="H10" s="292"/>
      <c r="I10" s="297"/>
      <c r="J10" s="298"/>
      <c r="K10" s="305"/>
      <c r="L10" s="305"/>
      <c r="M10" s="73"/>
      <c r="N10">
        <v>2029</v>
      </c>
      <c r="O10">
        <v>2029</v>
      </c>
    </row>
    <row r="11" spans="1:15" x14ac:dyDescent="0.25">
      <c r="A11" s="283"/>
      <c r="B11" s="284"/>
      <c r="C11" s="285"/>
      <c r="D11" s="302"/>
      <c r="E11" s="302"/>
      <c r="F11" s="291"/>
      <c r="G11" s="292"/>
      <c r="H11" s="292"/>
      <c r="I11" s="297"/>
      <c r="J11" s="298"/>
      <c r="K11" s="305"/>
      <c r="L11" s="305"/>
      <c r="M11" s="73"/>
      <c r="N11">
        <v>2030</v>
      </c>
      <c r="O11">
        <v>2030</v>
      </c>
    </row>
    <row r="12" spans="1:15" x14ac:dyDescent="0.25">
      <c r="A12" s="283"/>
      <c r="B12" s="284"/>
      <c r="C12" s="285"/>
      <c r="D12" s="302"/>
      <c r="E12" s="302"/>
      <c r="F12" s="291"/>
      <c r="G12" s="292"/>
      <c r="H12" s="292"/>
      <c r="I12" s="297"/>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0" t="e">
        <f>VLOOKUP(A16,AUTODIAGNÓSTICO!$A$9:$J$69,9,0)</f>
        <v>#N/A</v>
      </c>
      <c r="F16" s="107"/>
      <c r="G16" s="107"/>
      <c r="H16" s="107"/>
      <c r="I16" s="107"/>
      <c r="J16" s="107"/>
      <c r="K16" s="108"/>
      <c r="L16" s="108"/>
    </row>
    <row r="17" spans="1:12" ht="120" x14ac:dyDescent="0.25">
      <c r="A17" s="42">
        <v>2</v>
      </c>
      <c r="B17" s="43" t="e">
        <f>VLOOKUP(A17,AUTODIAGNÓSTICO!$A$9:$J$69,3,0)</f>
        <v>#N/A</v>
      </c>
      <c r="C17" s="43" t="e">
        <f>VLOOKUP(A17,AUTODIAGNÓSTICO!A10:J70,6,0)</f>
        <v>#N/A</v>
      </c>
      <c r="D17" s="43" t="e">
        <f>VLOOKUP(A17,AUTODIAGNÓSTICO!A10:J70,8,0)</f>
        <v>#N/A</v>
      </c>
      <c r="E17" s="70" t="e">
        <f>VLOOKUP(A17,AUTODIAGNÓSTICO!$A$9:$J$69,9,0)</f>
        <v>#N/A</v>
      </c>
      <c r="F17" s="107"/>
      <c r="G17" s="107"/>
      <c r="H17" s="107"/>
      <c r="I17" s="107"/>
      <c r="J17" s="107"/>
      <c r="K17" s="108"/>
      <c r="L17" s="108"/>
    </row>
    <row r="18" spans="1:12" x14ac:dyDescent="0.25">
      <c r="A18" s="42">
        <v>3</v>
      </c>
      <c r="B18" s="43" t="e">
        <f>VLOOKUP(A18,AUTODIAGNÓSTICO!$A$9:$J$69,3,0)</f>
        <v>#N/A</v>
      </c>
      <c r="C18" s="43" t="e">
        <f>VLOOKUP(A18,AUTODIAGNÓSTICO!A11:J71,6,0)</f>
        <v>#N/A</v>
      </c>
      <c r="D18" s="43" t="e">
        <f>VLOOKUP(A18,AUTODIAGNÓSTICO!A11:J71,8,0)</f>
        <v>#N/A</v>
      </c>
      <c r="E18" s="70" t="e">
        <f>VLOOKUP(A18,AUTODIAGNÓSTICO!$A$9:$J$69,9,0)</f>
        <v>#N/A</v>
      </c>
      <c r="F18" s="107"/>
      <c r="G18" s="107"/>
      <c r="H18" s="107"/>
      <c r="I18" s="107"/>
      <c r="J18" s="107"/>
      <c r="K18" s="108"/>
      <c r="L18" s="108"/>
    </row>
    <row r="19" spans="1:12" x14ac:dyDescent="0.25">
      <c r="A19" s="42">
        <v>4</v>
      </c>
      <c r="B19" s="43" t="e">
        <f>VLOOKUP(A19,AUTODIAGNÓSTICO!$A$9:$J$69,3,0)</f>
        <v>#N/A</v>
      </c>
      <c r="C19" s="43" t="e">
        <f>VLOOKUP(A19,AUTODIAGNÓSTICO!A12:J72,6,0)</f>
        <v>#N/A</v>
      </c>
      <c r="D19" s="43" t="e">
        <f>VLOOKUP(A19,AUTODIAGNÓSTICO!A12:J72,8,0)</f>
        <v>#N/A</v>
      </c>
      <c r="E19" s="70" t="e">
        <f>VLOOKUP(A19,AUTODIAGNÓSTICO!$A$9:$J$69,9,0)</f>
        <v>#N/A</v>
      </c>
      <c r="F19" s="107"/>
      <c r="G19" s="107"/>
      <c r="H19" s="107"/>
      <c r="I19" s="107"/>
      <c r="J19" s="107"/>
      <c r="K19" s="108"/>
      <c r="L19" s="108"/>
    </row>
    <row r="20" spans="1:12" x14ac:dyDescent="0.25">
      <c r="A20" s="42">
        <v>5</v>
      </c>
      <c r="B20" s="43" t="e">
        <f>VLOOKUP(A20,AUTODIAGNÓSTICO!$A$9:$J$69,3,0)</f>
        <v>#N/A</v>
      </c>
      <c r="C20" s="43" t="e">
        <f>VLOOKUP(A20,AUTODIAGNÓSTICO!A13:J73,6,0)</f>
        <v>#N/A</v>
      </c>
      <c r="D20" s="43" t="e">
        <f>VLOOKUP(A20,AUTODIAGNÓSTICO!A13:J73,8,0)</f>
        <v>#N/A</v>
      </c>
      <c r="E20" s="70" t="e">
        <f>VLOOKUP(A20,AUTODIAGNÓSTICO!$A$9:$J$69,9,0)</f>
        <v>#N/A</v>
      </c>
      <c r="F20" s="107"/>
      <c r="G20" s="107"/>
      <c r="H20" s="107"/>
      <c r="I20" s="107"/>
      <c r="J20" s="107"/>
      <c r="K20" s="108"/>
      <c r="L20" s="108"/>
    </row>
    <row r="21" spans="1:12" x14ac:dyDescent="0.25">
      <c r="A21" s="42">
        <v>6</v>
      </c>
      <c r="B21" s="43" t="e">
        <f>VLOOKUP(A21,AUTODIAGNÓSTICO!$A$9:$J$69,3,0)</f>
        <v>#N/A</v>
      </c>
      <c r="C21" s="43" t="e">
        <f>VLOOKUP(A21,AUTODIAGNÓSTICO!A14:J74,6,0)</f>
        <v>#N/A</v>
      </c>
      <c r="D21" s="43" t="e">
        <f>VLOOKUP(A21,AUTODIAGNÓSTICO!A14:J74,8,0)</f>
        <v>#N/A</v>
      </c>
      <c r="E21" s="70" t="e">
        <f>VLOOKUP(A21,AUTODIAGNÓSTICO!$A$9:$J$69,9,0)</f>
        <v>#N/A</v>
      </c>
      <c r="F21" s="107"/>
      <c r="G21" s="107"/>
      <c r="H21" s="107"/>
      <c r="I21" s="107"/>
      <c r="J21" s="107"/>
      <c r="K21" s="108"/>
      <c r="L21" s="108"/>
    </row>
    <row r="22" spans="1:12" x14ac:dyDescent="0.25">
      <c r="A22" s="42">
        <v>7</v>
      </c>
      <c r="B22" s="43" t="e">
        <f>VLOOKUP(A22,AUTODIAGNÓSTICO!$A$9:$J$69,3,0)</f>
        <v>#N/A</v>
      </c>
      <c r="C22" s="43" t="e">
        <f>VLOOKUP(A22,AUTODIAGNÓSTICO!A15:J75,6,0)</f>
        <v>#N/A</v>
      </c>
      <c r="D22" s="43" t="e">
        <f>VLOOKUP(A22,AUTODIAGNÓSTICO!A15:J75,8,0)</f>
        <v>#N/A</v>
      </c>
      <c r="E22" s="70" t="e">
        <f>VLOOKUP(A22,AUTODIAGNÓSTICO!$A$9:$J$69,9,0)</f>
        <v>#N/A</v>
      </c>
      <c r="F22" s="107"/>
      <c r="G22" s="107"/>
      <c r="H22" s="107"/>
      <c r="I22" s="107"/>
      <c r="J22" s="107"/>
      <c r="K22" s="108"/>
      <c r="L22" s="108"/>
    </row>
    <row r="23" spans="1:12" x14ac:dyDescent="0.25">
      <c r="A23" s="42">
        <v>8</v>
      </c>
      <c r="B23" s="43" t="e">
        <f>VLOOKUP(A23,AUTODIAGNÓSTICO!$A$9:$J$69,3,0)</f>
        <v>#N/A</v>
      </c>
      <c r="C23" s="43" t="e">
        <f>VLOOKUP(A23,AUTODIAGNÓSTICO!A16:J76,6,0)</f>
        <v>#N/A</v>
      </c>
      <c r="D23" s="43" t="e">
        <f>VLOOKUP(A23,AUTODIAGNÓSTICO!A16:J76,8,0)</f>
        <v>#N/A</v>
      </c>
      <c r="E23" s="70" t="e">
        <f>VLOOKUP(A23,AUTODIAGNÓSTICO!$A$9:$J$69,9,0)</f>
        <v>#N/A</v>
      </c>
      <c r="F23" s="107"/>
      <c r="G23" s="107"/>
      <c r="H23" s="107"/>
      <c r="I23" s="107"/>
      <c r="J23" s="107"/>
      <c r="K23" s="108"/>
      <c r="L23" s="108"/>
    </row>
    <row r="24" spans="1:12" x14ac:dyDescent="0.25">
      <c r="A24" s="42">
        <v>9</v>
      </c>
      <c r="B24" s="43" t="e">
        <f>VLOOKUP(A24,AUTODIAGNÓSTICO!$A$9:$J$69,3,0)</f>
        <v>#N/A</v>
      </c>
      <c r="C24" s="43" t="e">
        <f>VLOOKUP(A24,AUTODIAGNÓSTICO!A17:J77,6,0)</f>
        <v>#N/A</v>
      </c>
      <c r="D24" s="43" t="e">
        <f>VLOOKUP(A24,AUTODIAGNÓSTICO!A17:J77,8,0)</f>
        <v>#N/A</v>
      </c>
      <c r="E24" s="70" t="e">
        <f>VLOOKUP(A24,AUTODIAGNÓSTICO!$A$9:$J$69,9,0)</f>
        <v>#N/A</v>
      </c>
      <c r="F24" s="107"/>
      <c r="G24" s="107"/>
      <c r="H24" s="107"/>
      <c r="I24" s="107"/>
      <c r="J24" s="107"/>
      <c r="K24" s="108"/>
      <c r="L24" s="108"/>
    </row>
    <row r="25" spans="1:12" x14ac:dyDescent="0.25">
      <c r="A25" s="42">
        <v>10</v>
      </c>
      <c r="B25" s="43" t="e">
        <f>VLOOKUP(A25,AUTODIAGNÓSTICO!$A$9:$J$69,3,0)</f>
        <v>#N/A</v>
      </c>
      <c r="C25" s="43" t="e">
        <f>VLOOKUP(A25,AUTODIAGNÓSTICO!A18:J78,6,0)</f>
        <v>#N/A</v>
      </c>
      <c r="D25" s="43" t="e">
        <f>VLOOKUP(A25,AUTODIAGNÓSTICO!A18:J78,8,0)</f>
        <v>#N/A</v>
      </c>
      <c r="E25" s="70" t="e">
        <f>VLOOKUP(A25,AUTODIAGNÓSTICO!$A$9:$J$69,9,0)</f>
        <v>#N/A</v>
      </c>
      <c r="F25" s="107"/>
      <c r="G25" s="107"/>
      <c r="H25" s="107"/>
      <c r="I25" s="107"/>
      <c r="J25" s="107"/>
      <c r="K25" s="108"/>
      <c r="L25" s="108"/>
    </row>
    <row r="26" spans="1:12" x14ac:dyDescent="0.25">
      <c r="A26" s="42">
        <v>11</v>
      </c>
      <c r="B26" s="43" t="e">
        <f>VLOOKUP(A26,AUTODIAGNÓSTICO!$A$9:$J$69,3,0)</f>
        <v>#N/A</v>
      </c>
      <c r="C26" s="43" t="e">
        <f>VLOOKUP(A26,AUTODIAGNÓSTICO!A19:J79,6,0)</f>
        <v>#N/A</v>
      </c>
      <c r="D26" s="43" t="e">
        <f>VLOOKUP(A26,AUTODIAGNÓSTICO!A19:J79,8,0)</f>
        <v>#N/A</v>
      </c>
      <c r="E26" s="70" t="e">
        <f>VLOOKUP(A26,AUTODIAGNÓSTICO!$A$9:$J$69,9,0)</f>
        <v>#N/A</v>
      </c>
      <c r="F26" s="107"/>
      <c r="G26" s="107"/>
      <c r="H26" s="107"/>
      <c r="I26" s="107"/>
      <c r="J26" s="107"/>
      <c r="K26" s="108"/>
      <c r="L26" s="108"/>
    </row>
    <row r="27" spans="1:12" x14ac:dyDescent="0.25">
      <c r="A27" s="42">
        <v>12</v>
      </c>
      <c r="B27" s="43" t="e">
        <f>VLOOKUP(A27,AUTODIAGNÓSTICO!$A$9:$J$69,3,0)</f>
        <v>#N/A</v>
      </c>
      <c r="C27" s="43" t="e">
        <f>VLOOKUP(A27,AUTODIAGNÓSTICO!A20:J80,6,0)</f>
        <v>#N/A</v>
      </c>
      <c r="D27" s="43" t="e">
        <f>VLOOKUP(A27,AUTODIAGNÓSTICO!A20:J80,8,0)</f>
        <v>#N/A</v>
      </c>
      <c r="E27" s="70" t="e">
        <f>VLOOKUP(A27,AUTODIAGNÓSTICO!$A$9:$J$69,9,0)</f>
        <v>#N/A</v>
      </c>
      <c r="F27" s="107"/>
      <c r="G27" s="107"/>
      <c r="H27" s="107"/>
      <c r="I27" s="107"/>
      <c r="J27" s="107"/>
      <c r="K27" s="108"/>
      <c r="L27" s="108"/>
    </row>
    <row r="28" spans="1:12" x14ac:dyDescent="0.25">
      <c r="A28" s="42">
        <v>13</v>
      </c>
      <c r="B28" s="43" t="e">
        <f>VLOOKUP(A28,AUTODIAGNÓSTICO!$A$9:$J$69,3,0)</f>
        <v>#N/A</v>
      </c>
      <c r="C28" s="43" t="e">
        <f>VLOOKUP(A28,AUTODIAGNÓSTICO!A21:J81,6,0)</f>
        <v>#N/A</v>
      </c>
      <c r="D28" s="43" t="e">
        <f>VLOOKUP(A28,AUTODIAGNÓSTICO!A21:J81,8,0)</f>
        <v>#N/A</v>
      </c>
      <c r="E28" s="70" t="e">
        <f>VLOOKUP(A28,AUTODIAGNÓSTICO!$A$9:$J$69,9,0)</f>
        <v>#N/A</v>
      </c>
      <c r="F28" s="107"/>
      <c r="G28" s="107"/>
      <c r="H28" s="107"/>
      <c r="I28" s="107"/>
      <c r="J28" s="107"/>
      <c r="K28" s="108"/>
      <c r="L28" s="108"/>
    </row>
    <row r="29" spans="1:12" x14ac:dyDescent="0.25">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25">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25">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25">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25">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25">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25">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25">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25">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25">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25">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25">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25">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25">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25">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25">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25">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25">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25">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25">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25">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25">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25">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25">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25">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25">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25">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25">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25">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25">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25">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25">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25">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25">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25">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25">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25">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25">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25">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25">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25">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2026-03-16T20:19:12Z</dcterms:modified>
</cp:coreProperties>
</file>