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8A4ECB81-EAF8-4BF0-906B-C23B6FD6DCA5}"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D72" i="4" l="1"/>
  <c r="A69" i="1"/>
  <c r="D68" i="4" s="1"/>
  <c r="C67" i="4" l="1"/>
  <c r="D70" i="4"/>
  <c r="C69" i="4"/>
  <c r="C74" i="4"/>
  <c r="E16" i="4"/>
  <c r="D16" i="4"/>
  <c r="C16" i="4"/>
  <c r="E18" i="4"/>
  <c r="E17" i="4"/>
  <c r="B16" i="4"/>
  <c r="B17" i="4"/>
  <c r="B18" i="4"/>
  <c r="D17" i="4"/>
  <c r="C17" i="4"/>
  <c r="D18" i="4"/>
  <c r="C18" i="4"/>
  <c r="C20" i="4"/>
  <c r="C19" i="4"/>
  <c r="E19" i="4"/>
  <c r="D19" i="4"/>
  <c r="B19" i="4"/>
  <c r="D20" i="4"/>
  <c r="D22" i="4"/>
  <c r="B20" i="4"/>
  <c r="B21" i="4"/>
  <c r="C23" i="4"/>
  <c r="B22" i="4"/>
  <c r="C22" i="4"/>
  <c r="C21" i="4"/>
  <c r="E20" i="4"/>
  <c r="D21" i="4"/>
  <c r="E21" i="4"/>
  <c r="D24" i="4"/>
  <c r="D23" i="4"/>
  <c r="B25" i="4"/>
  <c r="C26" i="4"/>
  <c r="C25" i="4"/>
  <c r="C24" i="4"/>
  <c r="B23" i="4"/>
  <c r="D25" i="4"/>
  <c r="B26" i="4"/>
  <c r="D26" i="4"/>
  <c r="B27" i="4"/>
  <c r="B24" i="4"/>
  <c r="D27" i="4"/>
  <c r="D29" i="4"/>
  <c r="D28" i="4"/>
  <c r="C27" i="4"/>
  <c r="C28" i="4"/>
  <c r="D32" i="4"/>
  <c r="D31" i="4"/>
  <c r="D30" i="4"/>
  <c r="C29" i="4"/>
  <c r="C30" i="4"/>
  <c r="C31" i="4"/>
  <c r="C33" i="4"/>
  <c r="C32" i="4"/>
  <c r="C34" i="4"/>
  <c r="D33" i="4"/>
  <c r="D34" i="4"/>
  <c r="C37" i="4"/>
  <c r="C35" i="4"/>
  <c r="D35" i="4"/>
  <c r="D36" i="4"/>
  <c r="C36" i="4"/>
  <c r="C38" i="4"/>
  <c r="D37" i="4"/>
  <c r="D38" i="4"/>
  <c r="D40" i="4"/>
  <c r="D39" i="4"/>
  <c r="C39" i="4"/>
  <c r="C40" i="4"/>
  <c r="D42" i="4"/>
  <c r="C41" i="4"/>
  <c r="D41" i="4"/>
  <c r="C42" i="4"/>
  <c r="C43" i="4"/>
  <c r="D43" i="4"/>
  <c r="D45" i="4"/>
  <c r="C44" i="4"/>
  <c r="D44" i="4"/>
  <c r="C45" i="4"/>
  <c r="C47" i="4"/>
  <c r="D46" i="4"/>
  <c r="C46" i="4"/>
  <c r="D48" i="4"/>
  <c r="D47" i="4"/>
  <c r="C48" i="4"/>
  <c r="D49" i="4"/>
  <c r="C49" i="4"/>
  <c r="C50" i="4"/>
  <c r="C52" i="4"/>
  <c r="D50" i="4"/>
  <c r="D51" i="4"/>
  <c r="C51" i="4"/>
  <c r="D54" i="4"/>
  <c r="D53" i="4"/>
  <c r="C54" i="4"/>
  <c r="D52" i="4"/>
  <c r="C55" i="4"/>
  <c r="C56" i="4"/>
  <c r="D55" i="4"/>
  <c r="C53" i="4"/>
  <c r="D58" i="4"/>
  <c r="D56" i="4"/>
  <c r="D57" i="4"/>
  <c r="C57" i="4"/>
  <c r="D59" i="4"/>
  <c r="C58" i="4"/>
  <c r="D62" i="4"/>
  <c r="D60" i="4"/>
  <c r="C59" i="4"/>
  <c r="D61" i="4"/>
  <c r="C60" i="4"/>
  <c r="C61" i="4"/>
  <c r="C64" i="4"/>
  <c r="C62" i="4"/>
  <c r="C63" i="4"/>
  <c r="D63" i="4"/>
  <c r="D64" i="4"/>
  <c r="D66" i="4"/>
  <c r="D65" i="4"/>
  <c r="C65" i="4"/>
  <c r="D67" i="4"/>
  <c r="C66" i="4"/>
  <c r="C70" i="4"/>
  <c r="C71" i="4"/>
  <c r="D71" i="4"/>
  <c r="C72" i="4"/>
  <c r="C68" i="4"/>
  <c r="D69"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<sst xmlns="http://schemas.openxmlformats.org/spreadsheetml/2006/main" count="466" uniqueCount="303">
  <si>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</si>
  <si>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</si>
  <si>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</si>
  <si>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</si>
  <si>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</si>
  <si>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</si>
  <si>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</si>
  <si>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</si>
  <si>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</si>
  <si>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</si>
  <si>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</si>
  <si>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</si>
  <si>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</si>
  <si>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</si>
  <si>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</si>
  <si>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</si>
  <si>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</si>
  <si>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</si>
  <si>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</si>
  <si>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</si>
  <si>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</si>
  <si>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</si>
  <si>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</si>
  <si>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</si>
  <si>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</si>
  <si>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</si>
  <si>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</si>
  <si>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</si>
  <si>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</si>
  <si>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</si>
  <si>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</si>
  <si>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</si>
  <si>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</si>
  <si>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</si>
  <si>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</si>
  <si>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</si>
  <si>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</si>
  <si>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</si>
  <si>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</si>
  <si>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</si>
  <si>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</si>
  <si>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</si>
  <si>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</si>
  <si>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</si>
  <si>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</si>
  <si>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</si>
  <si>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</si>
  <si>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</si>
  <si>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</si>
  <si>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</si>
  <si>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</si>
  <si>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</si>
  <si>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</si>
  <si>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</si>
  <si>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</si>
  <si>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</si>
  <si>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</si>
  <si>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</si>
  <si>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</si>
  <si>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</si>
  <si>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</si>
  <si>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</si>
  <si>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</si>
  <si>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</si>
  <si>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</si>
  <si>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</si>
  <si>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</si>
  <si>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</si>
  <si>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</si>
  <si>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</si>
  <si>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</si>
  <si>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</si>
  <si>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</si>
  <si>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</si>
  <si>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</si>
  <si>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</si>
  <si>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</si>
  <si>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</si>
  <si>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</si>
  <si>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</si>
  <si>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</si>
  <si>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</si>
  <si>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</si>
  <si>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</si>
  <si>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</si>
  <si>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</si>
  <si>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</si>
  <si>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</si>
  <si>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</si>
  <si>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</si>
  <si>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</si>
  <si>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</si>
  <si>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</si>
  <si>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</si>
  <si>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</si>
  <si>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</si>
  <si>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</si>
  <si>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</si>
  <si>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</si>
  <si>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</si>
  <si>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</si>
  <si>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</si>
  <si>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</si>
  <si>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</si>
  <si>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</si>
  <si>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</si>
  <si>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</si>
  <si>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</si>
  <si>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</si>
  <si>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</si>
  <si>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</si>
  <si>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</si>
  <si>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</si>
  <si>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</si>
  <si>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</si>
  <si>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</si>
  <si>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</si>
  <si>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</si>
  <si>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</si>
  <si>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</si>
  <si>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</si>
  <si>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</si>
  <si>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</si>
  <si>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</si>
  <si>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</si>
  <si>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</si>
  <si>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</si>
  <si>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</si>
  <si>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</si>
  <si>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</si>
  <si>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</si>
  <si>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</si>
  <si>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</si>
  <si>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</si>
  <si>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</si>
  <si>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</si>
  <si>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</si>
  <si>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</si>
  <si>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</si>
  <si>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</si>
  <si>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</si>
  <si>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</si>
  <si>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</si>
  <si>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</si>
  <si>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</si>
  <si>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</si>
  <si>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</si>
  <si>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</si>
  <si>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</si>
  <si>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</si>
  <si>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</si>
  <si>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</si>
  <si>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</si>
  <si>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</si>
  <si>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</si>
  <si>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</si>
  <si>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</si>
  <si>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</si>
  <si>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</si>
  <si>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</si>
  <si>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</si>
  <si>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</si>
  <si>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</si>
  <si>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</si>
  <si>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</si>
  <si>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</si>
  <si>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</si>
  <si>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</si>
  <si>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</si>
  <si>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</si>
  <si>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</si>
  <si>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</si>
  <si>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</si>
  <si>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</si>
  <si>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</si>
  <si>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</si>
  <si>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</si>
  <si>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</si>
  <si>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</si>
  <si>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</si>
  <si>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</si>
  <si>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</si>
  <si>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</si>
  <si>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</si>
  <si>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</si>
  <si>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</si>
  <si>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</si>
  <si>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</si>
  <si>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</si>
  <si>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</si>
  <si>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</si>
  <si>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</si>
  <si>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</si>
  <si>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</si>
  <si>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</si>
  <si>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</si>
  <si>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</si>
  <si>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</si>
  <si>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</si>
  <si>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</si>
  <si>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</si>
  <si>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</si>
  <si>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</si>
  <si>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</si>
  <si>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</si>
  <si>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</si>
  <si>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</si>
  <si>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</si>
  <si>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</si>
  <si>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</si>
  <si>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</si>
  <si>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</si>
  <si>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</si>
  <si>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</si>
  <si>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</si>
  <si>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</si>
  <si>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</si>
  <si>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</si>
  <si>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</si>
  <si>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Se conformo el equipo de trabajo con se dió a conocer las indicaciones respectivas  para la rendición de cuentas para vigencia 2024.</t>
  </si>
  <si>
    <t>Se reforzaron algunos aspectos que presentaron falencias en los años anteriores, teniendo en cuenta las debilidades y fortalezas.</t>
  </si>
  <si>
    <t>Se utilizan todos los canales de publicación (Carteleras, página facebook, charlas con estudiantes,invitaciones en físico a padres de familia) exitentes en la comunidad educativa para informar y convocar sobre la audiencia publica</t>
  </si>
  <si>
    <t>En el establecimiento educativo se da a conocer los resultados del diagnostico sobre el proceso de rendición de cuentas.</t>
  </si>
  <si>
    <t>La Institución Educativa presenta informes, estrategias y mecanismos para hacer la retroalimentación  para la rendición de cuetas.</t>
  </si>
  <si>
    <t>Se conformo el equipo de trabajo con el fin de planear y ejecutar la rendición de cuentas.</t>
  </si>
  <si>
    <t>Se tuvo en cuenta las metas del Plan de Mejoramiento Institucional para garantizar el buen funcionamiento del establecimiento.</t>
  </si>
  <si>
    <t>Se aprovecharon los espacios disponibles  para promover el dialogo y la logistica de la rendición de cuentas.</t>
  </si>
  <si>
    <t>Se tuvo en cuenta el diagnostico y se abrio  el espacio  para  el dialogo logrando la participación activa de toda la comunidad educativa en la rendición de cuentas.</t>
  </si>
  <si>
    <t>Se usan las herramientas tecnológicas disponibles para difundir y transmitir la  realización de la audiencia pública.</t>
  </si>
  <si>
    <t>Se definieron los interlocutores que aportarán en las actividades a realizar en la rendición de cuentas.(Docentes, padres de familia, representantes de la comunidad)</t>
  </si>
  <si>
    <t>Se realizo el informe teniendo en cuenta las indicaciones dadas por parte SED.</t>
  </si>
  <si>
    <t>Se desarrollaron las estrategias necesarias para llevar a cabo el buen desarrollo de la rendición de cuentas.</t>
  </si>
  <si>
    <t>Se definieron los recursos necesarios para la realización de la rendición de cuenta(humanos, infraestrucctura, económicos).</t>
  </si>
  <si>
    <t>Se realizaron las actividades propuestas en el conograma planteado para la audiencia publica.</t>
  </si>
  <si>
    <t>Se utilizan los canales virtuales disponibles para difundir el alcance de la información.</t>
  </si>
  <si>
    <t>Se organizo las responsabilidades  en cada una de las áreas de gestión .</t>
  </si>
  <si>
    <t>Se han definido las estrategias y herramientas para la divulgación de la rendición de cuentas</t>
  </si>
  <si>
    <t>Se diligencian los diferentes formatos asignados por SED para la recolección de información que permite la realización de la rendición de cuentas.</t>
  </si>
  <si>
    <t>El rector junto con las diferentes áreas de gestión preparan y presentan el informe presupuestal para la vigencia.</t>
  </si>
  <si>
    <t xml:space="preserve">Los informes se elaboran teniendo en cuenta la prioridades de los objetivos y metas planteados en el PMI </t>
  </si>
  <si>
    <t>Se hizo el analisis  por parte delos equipos de gestión de las metas planteadas en el PMI para verificar el cumplimiento de las mismas.</t>
  </si>
  <si>
    <t>Cada área de gestion realizo el informe sobre el cumplimiento de las metas del PMI</t>
  </si>
  <si>
    <t>El rector de la Institución tiene en cuenta las reglas de contratación para ejecutar algunas obras.</t>
  </si>
  <si>
    <t>Se da información sobre las acciones de mejoramiento que se han realizado en el establecimiento educativo.</t>
  </si>
  <si>
    <t>El equipo de trabajo da un informe  y organiza la comunidad para haga sus quejas,peticiones y reclamos sobre la audiencia publica.</t>
  </si>
  <si>
    <t>El rector actualiza de manera permanete la plataforma ENJAMBRE .</t>
  </si>
  <si>
    <t>Se tienen en cuenta canales de comunicación diferentes a la pagina Web para la rendición de cuentas.</t>
  </si>
  <si>
    <t>El establecimiento educativo difunde los informes impresos de rendición de cuentas en la audiencia pública donde estan todos los entes de la comunidad educativa</t>
  </si>
  <si>
    <t>Se hace la invitación a diferentes entes del estado y asoción de la comunidad pero no muestran interes por participar en este proceso.</t>
  </si>
  <si>
    <t>Se define y se organiza los espacios para la exposición de los temas de la audiencia publica.</t>
  </si>
  <si>
    <t>Se utiliza la metodologia necesaria para la organización  y ejecución de estrategias de la rendición de cuentas.</t>
  </si>
  <si>
    <t>Se utilizan los medios disponibles como carteleras y difusión por medio de comunicación existentes.</t>
  </si>
  <si>
    <t>Se realizaron las reuniones pertinente con los lideres de cada área de gestión  para llevar a cabo la rendición de cuentas.</t>
  </si>
  <si>
    <t>Se utilizan los medios electronicos al alcance de la comunidad con alguna dificultad por la falta de conectividad.</t>
  </si>
  <si>
    <t>Se realiza la convocatoria en el tiempo estipulado.</t>
  </si>
  <si>
    <t xml:space="preserve">La comunidad educativa tiene acceso a la información sobre los temas a tratar en la rendición de cuentas. </t>
  </si>
  <si>
    <t>La institución  utiliza los medios de información disponibles para la comunicación .</t>
  </si>
  <si>
    <t>Se diseñan metodologías para la intervención de la comunidad educativa.</t>
  </si>
  <si>
    <t>Se estipula las fecha para la inscripción de las propuestas con anticipación.</t>
  </si>
  <si>
    <t>Se hace el análisis de las propuestas por parte de la comunidad educativa.</t>
  </si>
  <si>
    <t>Se le brindan los espacios de participacón a la comunidad educativa.</t>
  </si>
  <si>
    <t>Se abren los espacios de dialogo para la garantizar la participación de la comunidad educativa.</t>
  </si>
  <si>
    <t>Se diseñó un formato para registrar la asistencia.</t>
  </si>
  <si>
    <t>Se realiza el informe  sobre los resultados de la audiencia pública.</t>
  </si>
  <si>
    <t>El rector carga la información y las evidencias sobre la rendición de cuemtas en la plataforma.</t>
  </si>
  <si>
    <t>El equipo de trabajo recibió las preguntas, hizo el análisis y dios respuesas a las inquietudes.</t>
  </si>
  <si>
    <t>Al terminar el evento se realiza la evalución sobre las estrategias utilizadas.</t>
  </si>
  <si>
    <t>Teniendo en cuenta el analisis de la evaluación se hacen las recomendaciones pertinentes.</t>
  </si>
  <si>
    <t>La rendición de cuentas se realizó satisfactoriamente en el tiempo estipulado y de acuerdo a lo planeado</t>
  </si>
  <si>
    <t>Se tuvo en cuenta las propuestas y recomendaciones para la formulación de los planes de mejoramiento.</t>
  </si>
  <si>
    <t xml:space="preserve">Los resultados se publican utilizando los medios disponibles. </t>
  </si>
  <si>
    <t>No hubo recomendaciones por parte de los servidores públicos porque no asistieron.</t>
  </si>
  <si>
    <t>No hubo participación de los servidores públicos.</t>
  </si>
  <si>
    <t>Se hicieron los corretivos necesarios para mejorar y llevar a cabo las metas de plan institucional.</t>
  </si>
  <si>
    <t>Se evaluó y se verificó los resultados de las estrátegias en la rendión de cuentas.</t>
  </si>
  <si>
    <t>Se realizaron los diferentes informes a los organos de control y así tener encuenta las recomendaciones y compromisos.</t>
  </si>
  <si>
    <t xml:space="preserve">La oficinaControl interno no da informe sobre el proceso de segimiento en el proceso de rendición de cuentas. </t>
  </si>
  <si>
    <t>Si se elabora el plan de acción ´para mejorar el proceso de rendición de cuentas.</t>
  </si>
  <si>
    <t>Se tiene en cuenta los lineamientos de la SED para el buen ejerccio de la rendición de cuentas.</t>
  </si>
  <si>
    <t>Se formulan nuevas estrategias teniendo en cuenta las recomendaciones y propuestas .</t>
  </si>
  <si>
    <t>ABREGO</t>
  </si>
  <si>
    <t>11 DE FEBRERO 2025</t>
  </si>
  <si>
    <t>INSTITUCIÓN EDUCATIVA RURAL CAPITANLARGO</t>
  </si>
  <si>
    <t>ALBERTO CAYETANO QUINTERO GALVIS</t>
  </si>
  <si>
    <t>conformación del grupo de trabajo, recopilación de información necesaria, información teniendo en cuenta las orientaciones.</t>
  </si>
  <si>
    <t>Humanos, financieros.</t>
  </si>
  <si>
    <t>Rector,docentes.</t>
  </si>
  <si>
    <t>Recopialar el 100% de la información necesaria para mejorar los resultados de futuras actividades de rendición de cuentas.</t>
  </si>
  <si>
    <t>Analizar el 100% de la recomendaciones de los organos de control para mejorar el proceso de rendición de cuentas.</t>
  </si>
  <si>
    <t>Porcentaje de información recopilada y dibulgada a la comunidad.</t>
  </si>
  <si>
    <t>Recomendaciones analizadas y puestas a dispoción del equipo organizador para mejorar el proceso de rendición de cuentas.</t>
  </si>
  <si>
    <t>Respuesta oportuna y activa  alas recomendaciones recibidas oportunamente.</t>
  </si>
  <si>
    <t>Correos, internet, redes sociales, comunicados y resoluciones de la SED yel Ministerio.</t>
  </si>
  <si>
    <t>Rector, equipo de calidad y Comité Organizador</t>
  </si>
  <si>
    <t xml:space="preserve">ESTABLECER CORRECTIVOS QUE PERMITAN SUPERAR LAS DIFICULTADES OBSERVADAS. </t>
  </si>
  <si>
    <t>IMPLEMENTAR  ACCIONES QUE PRESENTAN SUPERAR LAS DIFICULTADES PRESENTADAS EN EL PROCESO DE RENDICION DE CUENTAS.</t>
  </si>
  <si>
    <t>DURANTE LOS PRIMEROS TRES MESES DEL PRESENTE AÑO SE EJECUTARAN LAS OPORTUNIDADES DE MEJORA PARA LOGRAR EN UN 100% EL BUEN DESARROLLO DE LA AUDIENCIA PÚBLICA 2025</t>
  </si>
  <si>
    <t>PORCENTAJE DE LAS OPORTUNIDADES DE MEJORA DE LA AUDIENCIA PÚBLICA EJECUTAS EN UN 100%</t>
  </si>
  <si>
    <t>IDENTIFICAR LAS OPORTUNIDADES DE MEJORA PARA MEJORAR LA AUDIENCIA PÚBLICA EN AÑOS SIGUIENTES.</t>
  </si>
  <si>
    <t>DISEÑAR ESTRATEGIAS QUE PERMITAN EL MEJORAMIENTO DE LA IE, TENIENDO EN CUENTA LAS RESPECTIVAS CATEGORIAS PARA LA RENDICIÓN DE CUENTAS.</t>
  </si>
  <si>
    <t>EVALUAR EL IMPACTO DE LAS ESTRATEGIAS APLICADAS EN LA RENDICIÓN DE CUENTAS.</t>
  </si>
  <si>
    <t>IMPLEMENTAR UN PLAN DE MEJORA A PARTIR DEL ANALISIS DE LAS ESTRATEGIAS APLICADAS.</t>
  </si>
  <si>
    <t xml:space="preserve"> REALIZAR UN SEGUIMIENTO EFICAS DE LAS ÉTAPAS DE LA RENDICIÓN DE CUENTAS Y SU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</si>
</sst>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5" borderId="8" xfId="0" applyFill="1" applyBorder="1" applyProtection="1">
      <protection locked="0"/>
    </xf>
    <xf numFmtId="0" fontId="3" fillId="5" borderId="8" xfId="0" applyFont="1" applyFill="1" applyBorder="1" applyProtection="1">
      <protection locked="0"/>
    </xf>
    <xf numFmtId="0" fontId="0" fillId="5" borderId="11" xfId="0" applyFill="1" applyBorder="1" applyProtection="1">
      <protection locked="0"/>
    </xf>
    <xf numFmtId="0" fontId="0" fillId="0" borderId="1" xfId="0" applyBorder="1" applyProtection="1">
      <protection locked="0"/>
    </xf>
    <xf numFmtId="14" fontId="0" fillId="0" borderId="1" xfId="0" applyNumberFormat="1" applyBorder="1" applyProtection="1">
      <protection locked="0"/>
    </xf>
    <xf numFmtId="0" fontId="0" fillId="0" borderId="0" xfId="0" applyAlignment="1" applyProtection="1">
      <alignment vertical="center"/>
      <protection locked="0"/>
    </xf>
    <xf numFmtId="0" fontId="0" fillId="0" borderId="0" xfId="0"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85.081967213114751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89.952380952380949</c:v>
                </c:pt>
                <c:pt idx="1">
                  <c:v>86.785714285714292</c:v>
                </c:pt>
                <c:pt idx="2">
                  <c:v>75.555555555555557</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88.333333333333329</c:v>
                </c:pt>
                <c:pt idx="2">
                  <c:v>90</c:v>
                </c:pt>
                <c:pt idx="3">
                  <c:v>90</c:v>
                </c:pt>
                <c:pt idx="4">
                  <c:v>86.428571428571431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88.571428571428569</c:v>
                </c:pt>
                <c:pt idx="1">
                  <c:v>90</c:v>
                </c:pt>
                <c:pt idx="2">
                  <c:v>83.333333333333329</c:v>
                </c:pt>
                <c:pt idx="3">
                  <c:v>85</c:v>
                </c:pt>
                <c:pt idx="4" formatCode="0.00">
                  <c:v>86.25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5"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7"/>
      <c r="G4" s="117"/>
      <c r="H4" s="117"/>
      <c r="I4" s="117"/>
      <c r="J4" s="117"/>
      <c r="K4" s="117"/>
      <c r="L4" s="50"/>
      <c r="M4" s="45"/>
    </row>
    <row r="5" spans="1:13" s="7" customFormat="1" x14ac:dyDescent="0.25">
      <c r="A5" s="45"/>
      <c r="B5" s="49"/>
      <c r="C5" s="51"/>
      <c r="D5" s="51"/>
      <c r="E5" s="51"/>
      <c r="F5" s="118"/>
      <c r="G5" s="118"/>
      <c r="H5" s="118"/>
      <c r="I5" s="118"/>
      <c r="J5" s="118"/>
      <c r="K5" s="118"/>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9" t="s">
        <v>93</v>
      </c>
      <c r="D8" s="119"/>
      <c r="E8" s="119"/>
      <c r="F8" s="119"/>
      <c r="G8" s="119"/>
      <c r="H8" s="119"/>
      <c r="I8" s="119"/>
      <c r="J8" s="119"/>
      <c r="K8" s="119"/>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11"/>
      <c r="B7" s="212"/>
      <c r="C7" s="212"/>
      <c r="D7" s="207" t="s">
        <v>94</v>
      </c>
      <c r="E7" s="207"/>
      <c r="F7" s="207"/>
      <c r="G7" s="207"/>
      <c r="H7" s="207"/>
      <c r="I7" s="207"/>
      <c r="J7" s="207"/>
      <c r="K7" s="207"/>
      <c r="L7" s="207"/>
      <c r="M7" s="208"/>
    </row>
    <row r="8" spans="1:13" ht="36.75" customHeight="1" x14ac:dyDescent="0.25">
      <c r="A8" s="213"/>
      <c r="B8" s="214"/>
      <c r="C8" s="214"/>
      <c r="D8" s="209" t="s">
        <v>68</v>
      </c>
      <c r="E8" s="209"/>
      <c r="F8" s="209"/>
      <c r="G8" s="209"/>
      <c r="H8" s="209"/>
      <c r="I8" s="209"/>
      <c r="J8" s="209"/>
      <c r="K8" s="209"/>
      <c r="L8" s="209"/>
      <c r="M8" s="210"/>
    </row>
    <row r="9" spans="1:13" ht="30" customHeight="1" thickBot="1" x14ac:dyDescent="0.3">
      <c r="A9" s="215"/>
      <c r="B9" s="216"/>
      <c r="C9" s="216"/>
      <c r="D9" s="205" t="s">
        <v>115</v>
      </c>
      <c r="E9" s="205"/>
      <c r="F9" s="205"/>
      <c r="G9" s="205"/>
      <c r="H9" s="205"/>
      <c r="I9" s="205"/>
      <c r="J9" s="205"/>
      <c r="K9" s="205"/>
      <c r="L9" s="205"/>
      <c r="M9" s="206"/>
    </row>
    <row r="10" spans="1:13" ht="7.5" customHeight="1" thickBot="1" x14ac:dyDescent="0.3">
      <c r="A10" s="201"/>
      <c r="B10" s="201"/>
      <c r="C10" s="201"/>
      <c r="D10" s="201"/>
      <c r="E10" s="201"/>
      <c r="F10" s="201"/>
      <c r="G10" s="201"/>
      <c r="H10" s="201"/>
      <c r="I10" s="201"/>
      <c r="J10" s="201"/>
      <c r="K10" s="201"/>
      <c r="L10" s="201"/>
      <c r="M10" s="201"/>
    </row>
    <row r="11" spans="1:13" ht="30" customHeight="1" thickBot="1" x14ac:dyDescent="0.3">
      <c r="A11" s="198" t="s">
        <v>117</v>
      </c>
      <c r="B11" s="199"/>
      <c r="C11" s="199"/>
      <c r="D11" s="199"/>
      <c r="E11" s="199"/>
      <c r="F11" s="199"/>
      <c r="G11" s="199"/>
      <c r="H11" s="199"/>
      <c r="I11" s="199"/>
      <c r="J11" s="199"/>
      <c r="K11" s="199"/>
      <c r="L11" s="199"/>
      <c r="M11" s="200"/>
    </row>
    <row r="12" spans="1:13" ht="126.75" customHeight="1" thickBot="1" x14ac:dyDescent="0.3">
      <c r="A12" s="202" t="s">
        <v>182</v>
      </c>
      <c r="B12" s="203"/>
      <c r="C12" s="203"/>
      <c r="D12" s="203"/>
      <c r="E12" s="203"/>
      <c r="F12" s="203"/>
      <c r="G12" s="203"/>
      <c r="H12" s="203"/>
      <c r="I12" s="203"/>
      <c r="J12" s="203"/>
      <c r="K12" s="203"/>
      <c r="L12" s="203"/>
      <c r="M12" s="204"/>
    </row>
    <row r="13" spans="1:13" ht="19.5" thickBot="1" x14ac:dyDescent="0.35">
      <c r="A13" s="161" t="s">
        <v>124</v>
      </c>
      <c r="B13" s="162"/>
      <c r="C13" s="162"/>
      <c r="D13" s="162"/>
      <c r="E13" s="162"/>
      <c r="F13" s="162"/>
      <c r="G13" s="162"/>
      <c r="H13" s="162"/>
      <c r="I13" s="162"/>
      <c r="J13" s="162"/>
      <c r="K13" s="162"/>
      <c r="L13" s="162"/>
      <c r="M13" s="163"/>
    </row>
    <row r="14" spans="1:13" ht="15.75" x14ac:dyDescent="0.25">
      <c r="A14" s="182" t="s">
        <v>125</v>
      </c>
      <c r="B14" s="183"/>
      <c r="C14" s="183"/>
      <c r="D14" s="129" t="s">
        <v>146</v>
      </c>
      <c r="E14" s="130"/>
      <c r="F14" s="130"/>
      <c r="G14" s="130"/>
      <c r="H14" s="130"/>
      <c r="I14" s="130"/>
      <c r="J14" s="130"/>
      <c r="K14" s="130"/>
      <c r="L14" s="130"/>
      <c r="M14" s="131"/>
    </row>
    <row r="15" spans="1:13" ht="15.75" x14ac:dyDescent="0.25">
      <c r="A15" s="184" t="s">
        <v>123</v>
      </c>
      <c r="B15" s="185"/>
      <c r="C15" s="185"/>
      <c r="D15" s="132" t="s">
        <v>147</v>
      </c>
      <c r="E15" s="133"/>
      <c r="F15" s="133"/>
      <c r="G15" s="133"/>
      <c r="H15" s="133"/>
      <c r="I15" s="133"/>
      <c r="J15" s="133"/>
      <c r="K15" s="133"/>
      <c r="L15" s="133"/>
      <c r="M15" s="134"/>
    </row>
    <row r="16" spans="1:13" ht="29.25" customHeight="1" x14ac:dyDescent="0.25">
      <c r="A16" s="186" t="s">
        <v>126</v>
      </c>
      <c r="B16" s="152"/>
      <c r="C16" s="152"/>
      <c r="D16" s="135" t="s">
        <v>183</v>
      </c>
      <c r="E16" s="136"/>
      <c r="F16" s="136"/>
      <c r="G16" s="136"/>
      <c r="H16" s="136"/>
      <c r="I16" s="136"/>
      <c r="J16" s="136"/>
      <c r="K16" s="136"/>
      <c r="L16" s="136"/>
      <c r="M16" s="137"/>
    </row>
    <row r="17" spans="1:13" ht="30" customHeight="1" x14ac:dyDescent="0.25">
      <c r="A17" s="187" t="s">
        <v>148</v>
      </c>
      <c r="B17" s="188"/>
      <c r="C17" s="188"/>
      <c r="D17" s="120" t="s">
        <v>184</v>
      </c>
      <c r="E17" s="121"/>
      <c r="F17" s="121"/>
      <c r="G17" s="121"/>
      <c r="H17" s="121"/>
      <c r="I17" s="121"/>
      <c r="J17" s="121"/>
      <c r="K17" s="121"/>
      <c r="L17" s="121"/>
      <c r="M17" s="138"/>
    </row>
    <row r="18" spans="1:13" ht="16.5" thickBot="1" x14ac:dyDescent="0.3">
      <c r="A18" s="189" t="s">
        <v>127</v>
      </c>
      <c r="B18" s="190"/>
      <c r="C18" s="190"/>
      <c r="D18" s="139" t="s">
        <v>185</v>
      </c>
      <c r="E18" s="140"/>
      <c r="F18" s="140"/>
      <c r="G18" s="140"/>
      <c r="H18" s="140"/>
      <c r="I18" s="140"/>
      <c r="J18" s="140"/>
      <c r="K18" s="140"/>
      <c r="L18" s="140"/>
      <c r="M18" s="141"/>
    </row>
    <row r="19" spans="1:13" ht="19.5" thickBot="1" x14ac:dyDescent="0.35">
      <c r="A19" s="179" t="s">
        <v>123</v>
      </c>
      <c r="B19" s="180"/>
      <c r="C19" s="180"/>
      <c r="D19" s="180"/>
      <c r="E19" s="180"/>
      <c r="F19" s="180"/>
      <c r="G19" s="180"/>
      <c r="H19" s="180"/>
      <c r="I19" s="180"/>
      <c r="J19" s="180"/>
      <c r="K19" s="180"/>
      <c r="L19" s="180"/>
      <c r="M19" s="181"/>
    </row>
    <row r="20" spans="1:13" ht="129.75" customHeight="1" x14ac:dyDescent="0.25">
      <c r="A20" s="191" t="s">
        <v>186</v>
      </c>
      <c r="B20" s="192"/>
      <c r="C20" s="192"/>
      <c r="D20" s="192"/>
      <c r="E20" s="192"/>
      <c r="F20" s="192"/>
      <c r="G20" s="192"/>
      <c r="H20" s="192"/>
      <c r="I20" s="192"/>
      <c r="J20" s="192"/>
      <c r="K20" s="192"/>
      <c r="L20" s="192"/>
      <c r="M20" s="193"/>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220" t="s">
        <v>163</v>
      </c>
      <c r="B27" s="221"/>
      <c r="C27" s="221"/>
      <c r="D27" s="221"/>
      <c r="E27" s="221"/>
      <c r="F27" s="221"/>
      <c r="G27" s="221"/>
      <c r="H27" s="221"/>
      <c r="I27" s="221"/>
      <c r="J27" s="221"/>
      <c r="K27" s="221"/>
      <c r="L27" s="221"/>
      <c r="M27" s="222"/>
    </row>
    <row r="28" spans="1:13" ht="30" customHeight="1" thickBot="1" x14ac:dyDescent="0.3">
      <c r="A28" s="217" t="s">
        <v>160</v>
      </c>
      <c r="B28" s="218"/>
      <c r="C28" s="218"/>
      <c r="D28" s="218"/>
      <c r="E28" s="218"/>
      <c r="F28" s="218"/>
      <c r="G28" s="218"/>
      <c r="H28" s="218"/>
      <c r="I28" s="218"/>
      <c r="J28" s="218"/>
      <c r="K28" s="218"/>
      <c r="L28" s="218"/>
      <c r="M28" s="219"/>
    </row>
    <row r="29" spans="1:13" ht="20.25" customHeight="1" thickBot="1" x14ac:dyDescent="0.3">
      <c r="A29" s="195" t="s">
        <v>161</v>
      </c>
      <c r="B29" s="196"/>
      <c r="C29" s="196"/>
      <c r="D29" s="196" t="s">
        <v>116</v>
      </c>
      <c r="E29" s="196"/>
      <c r="F29" s="196"/>
      <c r="G29" s="196"/>
      <c r="H29" s="196"/>
      <c r="I29" s="196"/>
      <c r="J29" s="196"/>
      <c r="K29" s="196"/>
      <c r="L29" s="196"/>
      <c r="M29" s="197"/>
    </row>
    <row r="30" spans="1:13" s="91" customFormat="1" ht="21" customHeight="1" x14ac:dyDescent="0.25">
      <c r="A30" s="194" t="s">
        <v>52</v>
      </c>
      <c r="B30" s="151"/>
      <c r="C30" s="151"/>
      <c r="D30" s="142" t="s">
        <v>187</v>
      </c>
      <c r="E30" s="143"/>
      <c r="F30" s="143"/>
      <c r="G30" s="143"/>
      <c r="H30" s="143"/>
      <c r="I30" s="143"/>
      <c r="J30" s="143"/>
      <c r="K30" s="143"/>
      <c r="L30" s="143"/>
      <c r="M30" s="144"/>
    </row>
    <row r="31" spans="1:13" s="91" customFormat="1" ht="33.75" customHeight="1" x14ac:dyDescent="0.25">
      <c r="A31" s="177" t="s">
        <v>118</v>
      </c>
      <c r="B31" s="178"/>
      <c r="C31" s="178"/>
      <c r="D31" s="120" t="s">
        <v>188</v>
      </c>
      <c r="E31" s="121"/>
      <c r="F31" s="121"/>
      <c r="G31" s="121"/>
      <c r="H31" s="121"/>
      <c r="I31" s="121"/>
      <c r="J31" s="121"/>
      <c r="K31" s="121"/>
      <c r="L31" s="121"/>
      <c r="M31" s="138"/>
    </row>
    <row r="32" spans="1:13" s="91" customFormat="1" ht="30" customHeight="1" x14ac:dyDescent="0.25">
      <c r="A32" s="177" t="s">
        <v>119</v>
      </c>
      <c r="B32" s="178"/>
      <c r="C32" s="178"/>
      <c r="D32" s="145" t="s">
        <v>189</v>
      </c>
      <c r="E32" s="146"/>
      <c r="F32" s="146"/>
      <c r="G32" s="146"/>
      <c r="H32" s="146"/>
      <c r="I32" s="146"/>
      <c r="J32" s="146"/>
      <c r="K32" s="146"/>
      <c r="L32" s="146"/>
      <c r="M32" s="147"/>
    </row>
    <row r="33" spans="1:13" s="91" customFormat="1" ht="31.5" customHeight="1" x14ac:dyDescent="0.25">
      <c r="A33" s="177" t="s">
        <v>53</v>
      </c>
      <c r="B33" s="178"/>
      <c r="C33" s="178"/>
      <c r="D33" s="145" t="s">
        <v>149</v>
      </c>
      <c r="E33" s="146"/>
      <c r="F33" s="146"/>
      <c r="G33" s="146"/>
      <c r="H33" s="146"/>
      <c r="I33" s="146"/>
      <c r="J33" s="146"/>
      <c r="K33" s="146"/>
      <c r="L33" s="146"/>
      <c r="M33" s="147"/>
    </row>
    <row r="34" spans="1:13" s="91" customFormat="1" ht="30.75" customHeight="1" x14ac:dyDescent="0.25">
      <c r="A34" s="177" t="s">
        <v>120</v>
      </c>
      <c r="B34" s="178"/>
      <c r="C34" s="178"/>
      <c r="D34" s="120" t="s">
        <v>190</v>
      </c>
      <c r="E34" s="121"/>
      <c r="F34" s="121"/>
      <c r="G34" s="121"/>
      <c r="H34" s="121"/>
      <c r="I34" s="121"/>
      <c r="J34" s="121"/>
      <c r="K34" s="121"/>
      <c r="L34" s="121"/>
      <c r="M34" s="138"/>
    </row>
    <row r="35" spans="1:13" s="91" customFormat="1" ht="35.25" customHeight="1" x14ac:dyDescent="0.25">
      <c r="A35" s="177" t="s">
        <v>79</v>
      </c>
      <c r="B35" s="178"/>
      <c r="C35" s="178"/>
      <c r="D35" s="120" t="s">
        <v>191</v>
      </c>
      <c r="E35" s="121"/>
      <c r="F35" s="121"/>
      <c r="G35" s="121"/>
      <c r="H35" s="121"/>
      <c r="I35" s="121"/>
      <c r="J35" s="121"/>
      <c r="K35" s="121"/>
      <c r="L35" s="121"/>
      <c r="M35" s="138"/>
    </row>
    <row r="36" spans="1:13" s="91" customFormat="1" ht="21" customHeight="1" x14ac:dyDescent="0.25">
      <c r="A36" s="177" t="s">
        <v>0</v>
      </c>
      <c r="B36" s="178"/>
      <c r="C36" s="178"/>
      <c r="D36" s="145" t="s">
        <v>150</v>
      </c>
      <c r="E36" s="146"/>
      <c r="F36" s="146"/>
      <c r="G36" s="146"/>
      <c r="H36" s="146"/>
      <c r="I36" s="146"/>
      <c r="J36" s="146"/>
      <c r="K36" s="146"/>
      <c r="L36" s="146"/>
      <c r="M36" s="147"/>
    </row>
    <row r="37" spans="1:13" s="91" customFormat="1" ht="36.75" customHeight="1" x14ac:dyDescent="0.25">
      <c r="A37" s="177" t="s">
        <v>1</v>
      </c>
      <c r="B37" s="178"/>
      <c r="C37" s="178"/>
      <c r="D37" s="120" t="s">
        <v>192</v>
      </c>
      <c r="E37" s="121"/>
      <c r="F37" s="121"/>
      <c r="G37" s="121"/>
      <c r="H37" s="121"/>
      <c r="I37" s="121"/>
      <c r="J37" s="121"/>
      <c r="K37" s="121"/>
      <c r="L37" s="121"/>
      <c r="M37" s="138"/>
    </row>
    <row r="38" spans="1:13" s="91" customFormat="1" ht="35.25" customHeight="1" x14ac:dyDescent="0.25">
      <c r="A38" s="177" t="s">
        <v>2</v>
      </c>
      <c r="B38" s="178"/>
      <c r="C38" s="178"/>
      <c r="D38" s="120" t="s">
        <v>193</v>
      </c>
      <c r="E38" s="121"/>
      <c r="F38" s="121"/>
      <c r="G38" s="121"/>
      <c r="H38" s="121"/>
      <c r="I38" s="121"/>
      <c r="J38" s="121"/>
      <c r="K38" s="121"/>
      <c r="L38" s="121"/>
      <c r="M38" s="138"/>
    </row>
    <row r="39" spans="1:13" s="91" customFormat="1" ht="21" customHeight="1" x14ac:dyDescent="0.25">
      <c r="A39" s="159" t="s">
        <v>1</v>
      </c>
      <c r="B39" s="121"/>
      <c r="C39" s="122"/>
      <c r="D39" s="145" t="s">
        <v>151</v>
      </c>
      <c r="E39" s="146"/>
      <c r="F39" s="146"/>
      <c r="G39" s="146"/>
      <c r="H39" s="146"/>
      <c r="I39" s="146"/>
      <c r="J39" s="146"/>
      <c r="K39" s="146"/>
      <c r="L39" s="146"/>
      <c r="M39" s="147"/>
    </row>
    <row r="40" spans="1:13" s="91" customFormat="1" ht="31.5" customHeight="1" x14ac:dyDescent="0.25">
      <c r="A40" s="159" t="s">
        <v>121</v>
      </c>
      <c r="B40" s="121"/>
      <c r="C40" s="122"/>
      <c r="D40" s="145" t="s">
        <v>194</v>
      </c>
      <c r="E40" s="146"/>
      <c r="F40" s="146"/>
      <c r="G40" s="146"/>
      <c r="H40" s="146"/>
      <c r="I40" s="146"/>
      <c r="J40" s="146"/>
      <c r="K40" s="146"/>
      <c r="L40" s="146"/>
      <c r="M40" s="147"/>
    </row>
    <row r="41" spans="1:13" s="91" customFormat="1" ht="54" customHeight="1" x14ac:dyDescent="0.25">
      <c r="A41" s="159" t="s">
        <v>122</v>
      </c>
      <c r="B41" s="121"/>
      <c r="C41" s="122"/>
      <c r="D41" s="120" t="s">
        <v>162</v>
      </c>
      <c r="E41" s="121"/>
      <c r="F41" s="121"/>
      <c r="G41" s="121"/>
      <c r="H41" s="121"/>
      <c r="I41" s="121"/>
      <c r="J41" s="121"/>
      <c r="K41" s="121"/>
      <c r="L41" s="121"/>
      <c r="M41" s="138"/>
    </row>
    <row r="42" spans="1:13" s="91" customFormat="1" ht="43.5" customHeight="1" thickBot="1" x14ac:dyDescent="0.3">
      <c r="A42" s="160" t="s">
        <v>3</v>
      </c>
      <c r="B42" s="127"/>
      <c r="C42" s="128"/>
      <c r="D42" s="126" t="s">
        <v>152</v>
      </c>
      <c r="E42" s="127"/>
      <c r="F42" s="127"/>
      <c r="G42" s="127"/>
      <c r="H42" s="127"/>
      <c r="I42" s="127"/>
      <c r="J42" s="127"/>
      <c r="K42" s="127"/>
      <c r="L42" s="127"/>
      <c r="M42" s="164"/>
    </row>
    <row r="43" spans="1:13" ht="19.5" thickBot="1" x14ac:dyDescent="0.35">
      <c r="A43" s="161" t="s">
        <v>126</v>
      </c>
      <c r="B43" s="162"/>
      <c r="C43" s="162"/>
      <c r="D43" s="162"/>
      <c r="E43" s="162"/>
      <c r="F43" s="162"/>
      <c r="G43" s="162"/>
      <c r="H43" s="162"/>
      <c r="I43" s="162"/>
      <c r="J43" s="162"/>
      <c r="K43" s="162"/>
      <c r="L43" s="162"/>
      <c r="M43" s="163"/>
    </row>
    <row r="44" spans="1:13" ht="99" customHeight="1" thickBot="1" x14ac:dyDescent="0.3">
      <c r="A44" s="168" t="s">
        <v>195</v>
      </c>
      <c r="B44" s="169"/>
      <c r="C44" s="169"/>
      <c r="D44" s="169"/>
      <c r="E44" s="169"/>
      <c r="F44" s="169"/>
      <c r="G44" s="169"/>
      <c r="H44" s="169"/>
      <c r="I44" s="169"/>
      <c r="J44" s="169"/>
      <c r="K44" s="169"/>
      <c r="L44" s="169"/>
      <c r="M44" s="170"/>
    </row>
    <row r="45" spans="1:13" ht="19.5" thickBot="1" x14ac:dyDescent="0.35">
      <c r="A45" s="165" t="s">
        <v>128</v>
      </c>
      <c r="B45" s="166"/>
      <c r="C45" s="166"/>
      <c r="D45" s="166"/>
      <c r="E45" s="166"/>
      <c r="F45" s="166"/>
      <c r="G45" s="166"/>
      <c r="H45" s="166"/>
      <c r="I45" s="166"/>
      <c r="J45" s="166"/>
      <c r="K45" s="166"/>
      <c r="L45" s="166"/>
      <c r="M45" s="167"/>
    </row>
    <row r="46" spans="1:13" ht="36.75" customHeight="1" x14ac:dyDescent="0.3">
      <c r="A46" s="171" t="s">
        <v>196</v>
      </c>
      <c r="B46" s="172"/>
      <c r="C46" s="172"/>
      <c r="D46" s="172"/>
      <c r="E46" s="172"/>
      <c r="F46" s="172"/>
      <c r="G46" s="172"/>
      <c r="H46" s="172"/>
      <c r="I46" s="172"/>
      <c r="J46" s="172"/>
      <c r="K46" s="172"/>
      <c r="L46" s="172"/>
      <c r="M46" s="173"/>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148" t="s">
        <v>129</v>
      </c>
      <c r="B52" s="149"/>
      <c r="C52" s="149"/>
      <c r="D52" s="149"/>
      <c r="E52" s="149"/>
      <c r="F52" s="149"/>
      <c r="G52" s="149"/>
      <c r="H52" s="149"/>
      <c r="I52" s="149"/>
      <c r="J52" s="149"/>
      <c r="K52" s="149"/>
      <c r="L52" s="149"/>
      <c r="M52" s="150"/>
    </row>
    <row r="53" spans="1:13" ht="91.5" customHeight="1" x14ac:dyDescent="0.25">
      <c r="A53" s="174" t="s">
        <v>197</v>
      </c>
      <c r="B53" s="175"/>
      <c r="C53" s="175"/>
      <c r="D53" s="175"/>
      <c r="E53" s="175"/>
      <c r="F53" s="175"/>
      <c r="G53" s="175"/>
      <c r="H53" s="175"/>
      <c r="I53" s="175"/>
      <c r="J53" s="175"/>
      <c r="K53" s="175"/>
      <c r="L53" s="175"/>
      <c r="M53" s="175"/>
    </row>
    <row r="54" spans="1:13" ht="18.75" x14ac:dyDescent="0.3">
      <c r="A54" s="176" t="s">
        <v>161</v>
      </c>
      <c r="B54" s="176"/>
      <c r="C54" s="176"/>
      <c r="D54" s="176" t="s">
        <v>116</v>
      </c>
      <c r="E54" s="176"/>
      <c r="F54" s="176"/>
      <c r="G54" s="176"/>
      <c r="H54" s="176"/>
      <c r="I54" s="176"/>
      <c r="J54" s="176"/>
      <c r="K54" s="176"/>
      <c r="L54" s="176"/>
      <c r="M54" s="176"/>
    </row>
    <row r="55" spans="1:13" ht="32.25" customHeight="1" x14ac:dyDescent="0.25">
      <c r="A55" s="151" t="s">
        <v>132</v>
      </c>
      <c r="B55" s="151"/>
      <c r="C55" s="151"/>
      <c r="D55" s="123" t="s">
        <v>167</v>
      </c>
      <c r="E55" s="124"/>
      <c r="F55" s="124"/>
      <c r="G55" s="124"/>
      <c r="H55" s="124"/>
      <c r="I55" s="124"/>
      <c r="J55" s="124"/>
      <c r="K55" s="124"/>
      <c r="L55" s="124"/>
      <c r="M55" s="125"/>
    </row>
    <row r="56" spans="1:13" x14ac:dyDescent="0.25">
      <c r="A56" s="152" t="s">
        <v>133</v>
      </c>
      <c r="B56" s="152"/>
      <c r="C56" s="152"/>
      <c r="D56" s="120" t="s">
        <v>198</v>
      </c>
      <c r="E56" s="121"/>
      <c r="F56" s="121"/>
      <c r="G56" s="121"/>
      <c r="H56" s="121"/>
      <c r="I56" s="121"/>
      <c r="J56" s="121"/>
      <c r="K56" s="121"/>
      <c r="L56" s="121"/>
      <c r="M56" s="122"/>
    </row>
    <row r="57" spans="1:13" x14ac:dyDescent="0.25">
      <c r="A57" s="152" t="s">
        <v>134</v>
      </c>
      <c r="B57" s="152"/>
      <c r="C57" s="152"/>
      <c r="D57" s="120" t="s">
        <v>168</v>
      </c>
      <c r="E57" s="121"/>
      <c r="F57" s="121"/>
      <c r="G57" s="121"/>
      <c r="H57" s="121"/>
      <c r="I57" s="121"/>
      <c r="J57" s="121"/>
      <c r="K57" s="121"/>
      <c r="L57" s="121"/>
      <c r="M57" s="122"/>
    </row>
    <row r="58" spans="1:13" x14ac:dyDescent="0.25">
      <c r="A58" s="152" t="s">
        <v>135</v>
      </c>
      <c r="B58" s="152"/>
      <c r="C58" s="152"/>
      <c r="D58" s="120" t="s">
        <v>169</v>
      </c>
      <c r="E58" s="121"/>
      <c r="F58" s="121"/>
      <c r="G58" s="121"/>
      <c r="H58" s="121"/>
      <c r="I58" s="121"/>
      <c r="J58" s="121"/>
      <c r="K58" s="121"/>
      <c r="L58" s="121"/>
      <c r="M58" s="122"/>
    </row>
    <row r="59" spans="1:13" x14ac:dyDescent="0.25">
      <c r="A59" s="153" t="s">
        <v>136</v>
      </c>
      <c r="B59" s="153"/>
      <c r="C59" s="153"/>
      <c r="D59" s="120" t="s">
        <v>170</v>
      </c>
      <c r="E59" s="121"/>
      <c r="F59" s="121"/>
      <c r="G59" s="121"/>
      <c r="H59" s="121"/>
      <c r="I59" s="121"/>
      <c r="J59" s="121"/>
      <c r="K59" s="121"/>
      <c r="L59" s="121"/>
      <c r="M59" s="122"/>
    </row>
    <row r="60" spans="1:13" ht="28.5" customHeight="1" x14ac:dyDescent="0.25">
      <c r="A60" s="126" t="s">
        <v>137</v>
      </c>
      <c r="B60" s="127"/>
      <c r="C60" s="128"/>
      <c r="D60" s="121" t="s">
        <v>173</v>
      </c>
      <c r="E60" s="121"/>
      <c r="F60" s="121"/>
      <c r="G60" s="121"/>
      <c r="H60" s="121"/>
      <c r="I60" s="121"/>
      <c r="J60" s="121"/>
      <c r="K60" s="121"/>
      <c r="L60" s="121"/>
      <c r="M60" s="122"/>
    </row>
    <row r="61" spans="1:13" ht="13.5" customHeight="1" x14ac:dyDescent="0.25">
      <c r="A61" s="155" t="s">
        <v>139</v>
      </c>
      <c r="B61" s="156"/>
      <c r="C61" s="157"/>
      <c r="D61" s="121" t="s">
        <v>172</v>
      </c>
      <c r="E61" s="121"/>
      <c r="F61" s="121"/>
      <c r="G61" s="121"/>
      <c r="H61" s="121"/>
      <c r="I61" s="121"/>
      <c r="J61" s="121"/>
      <c r="K61" s="121"/>
      <c r="L61" s="121"/>
      <c r="M61" s="122"/>
    </row>
    <row r="62" spans="1:13" x14ac:dyDescent="0.25">
      <c r="A62" s="142" t="s">
        <v>138</v>
      </c>
      <c r="B62" s="143"/>
      <c r="C62" s="158"/>
      <c r="D62" s="121" t="s">
        <v>171</v>
      </c>
      <c r="E62" s="121"/>
      <c r="F62" s="121"/>
      <c r="G62" s="121"/>
      <c r="H62" s="121"/>
      <c r="I62" s="121"/>
      <c r="J62" s="121"/>
      <c r="K62" s="121"/>
      <c r="L62" s="121"/>
      <c r="M62" s="122"/>
    </row>
    <row r="63" spans="1:13" ht="43.5" customHeight="1" x14ac:dyDescent="0.25">
      <c r="A63" s="145" t="s">
        <v>103</v>
      </c>
      <c r="B63" s="146"/>
      <c r="C63" s="154"/>
      <c r="D63" s="120" t="s">
        <v>176</v>
      </c>
      <c r="E63" s="121"/>
      <c r="F63" s="121"/>
      <c r="G63" s="121"/>
      <c r="H63" s="121"/>
      <c r="I63" s="121"/>
      <c r="J63" s="121"/>
      <c r="K63" s="121"/>
      <c r="L63" s="121"/>
      <c r="M63" s="122"/>
    </row>
    <row r="64" spans="1:13" ht="41.25" customHeight="1" x14ac:dyDescent="0.25">
      <c r="A64" s="145" t="s">
        <v>0</v>
      </c>
      <c r="B64" s="146"/>
      <c r="C64" s="154"/>
      <c r="D64" s="120" t="s">
        <v>199</v>
      </c>
      <c r="E64" s="121"/>
      <c r="F64" s="121"/>
      <c r="G64" s="121"/>
      <c r="H64" s="121"/>
      <c r="I64" s="121"/>
      <c r="J64" s="121"/>
      <c r="K64" s="121"/>
      <c r="L64" s="121"/>
      <c r="M64" s="122"/>
    </row>
    <row r="65" spans="1:13" ht="41.25" customHeight="1" x14ac:dyDescent="0.25">
      <c r="A65" s="145" t="s">
        <v>140</v>
      </c>
      <c r="B65" s="146"/>
      <c r="C65" s="154"/>
      <c r="D65" s="120" t="s">
        <v>174</v>
      </c>
      <c r="E65" s="121"/>
      <c r="F65" s="121"/>
      <c r="G65" s="121"/>
      <c r="H65" s="121"/>
      <c r="I65" s="121"/>
      <c r="J65" s="121"/>
      <c r="K65" s="121"/>
      <c r="L65" s="121"/>
      <c r="M65" s="122"/>
    </row>
    <row r="66" spans="1:13" ht="50.25" customHeight="1" x14ac:dyDescent="0.25">
      <c r="A66" s="120" t="s">
        <v>141</v>
      </c>
      <c r="B66" s="121"/>
      <c r="C66" s="122"/>
      <c r="D66" s="120" t="s">
        <v>175</v>
      </c>
      <c r="E66" s="121"/>
      <c r="F66" s="121"/>
      <c r="G66" s="121"/>
      <c r="H66" s="121"/>
      <c r="I66" s="121"/>
      <c r="J66" s="121"/>
      <c r="K66" s="121"/>
      <c r="L66" s="121"/>
      <c r="M66" s="122"/>
    </row>
    <row r="67" spans="1:13" ht="30.75" customHeight="1" x14ac:dyDescent="0.25">
      <c r="A67" s="145" t="s">
        <v>1</v>
      </c>
      <c r="B67" s="146"/>
      <c r="C67" s="154"/>
      <c r="D67" s="120" t="s">
        <v>177</v>
      </c>
      <c r="E67" s="121"/>
      <c r="F67" s="121"/>
      <c r="G67" s="121"/>
      <c r="H67" s="121"/>
      <c r="I67" s="121"/>
      <c r="J67" s="121"/>
      <c r="K67" s="121"/>
      <c r="L67" s="121"/>
      <c r="M67" s="122"/>
    </row>
    <row r="68" spans="1:13" x14ac:dyDescent="0.25">
      <c r="A68" s="145" t="s">
        <v>142</v>
      </c>
      <c r="B68" s="146"/>
      <c r="C68" s="154"/>
      <c r="D68" s="120" t="s">
        <v>200</v>
      </c>
      <c r="E68" s="121"/>
      <c r="F68" s="121"/>
      <c r="G68" s="121"/>
      <c r="H68" s="121"/>
      <c r="I68" s="121"/>
      <c r="J68" s="121"/>
      <c r="K68" s="121"/>
      <c r="L68" s="121"/>
      <c r="M68" s="122"/>
    </row>
    <row r="69" spans="1:13" x14ac:dyDescent="0.25">
      <c r="A69" s="145" t="s">
        <v>143</v>
      </c>
      <c r="B69" s="146"/>
      <c r="C69" s="154"/>
      <c r="D69" s="120" t="s">
        <v>201</v>
      </c>
      <c r="E69" s="121"/>
      <c r="F69" s="121"/>
      <c r="G69" s="121"/>
      <c r="H69" s="121"/>
      <c r="I69" s="121"/>
      <c r="J69" s="121"/>
      <c r="K69" s="121"/>
      <c r="L69" s="121"/>
      <c r="M69" s="122"/>
    </row>
    <row r="70" spans="1:13" x14ac:dyDescent="0.25">
      <c r="A70" s="145" t="s">
        <v>101</v>
      </c>
      <c r="B70" s="146"/>
      <c r="C70" s="154"/>
      <c r="D70" s="120" t="s">
        <v>178</v>
      </c>
      <c r="E70" s="121"/>
      <c r="F70" s="121"/>
      <c r="G70" s="121"/>
      <c r="H70" s="121"/>
      <c r="I70" s="121"/>
      <c r="J70" s="121"/>
      <c r="K70" s="121"/>
      <c r="L70" s="121"/>
      <c r="M70" s="122"/>
    </row>
    <row r="71" spans="1:13" x14ac:dyDescent="0.25">
      <c r="A71" s="145" t="s">
        <v>102</v>
      </c>
      <c r="B71" s="146"/>
      <c r="C71" s="154"/>
      <c r="D71" s="120" t="s">
        <v>202</v>
      </c>
      <c r="E71" s="121"/>
      <c r="F71" s="121"/>
      <c r="G71" s="121"/>
      <c r="H71" s="121"/>
      <c r="I71" s="121"/>
      <c r="J71" s="121"/>
      <c r="K71" s="121"/>
      <c r="L71" s="121"/>
      <c r="M71" s="122"/>
    </row>
    <row r="72" spans="1:13" x14ac:dyDescent="0.25">
      <c r="A72" s="145" t="s">
        <v>144</v>
      </c>
      <c r="B72" s="146"/>
      <c r="C72" s="154"/>
      <c r="D72" s="120" t="s">
        <v>179</v>
      </c>
      <c r="E72" s="121"/>
      <c r="F72" s="121"/>
      <c r="G72" s="121"/>
      <c r="H72" s="121"/>
      <c r="I72" s="121"/>
      <c r="J72" s="121"/>
      <c r="K72" s="121"/>
      <c r="L72" s="121"/>
      <c r="M72" s="122"/>
    </row>
    <row r="73" spans="1:13" x14ac:dyDescent="0.25">
      <c r="A73" s="145" t="s">
        <v>145</v>
      </c>
      <c r="B73" s="146"/>
      <c r="C73" s="154"/>
      <c r="D73" s="120" t="s">
        <v>180</v>
      </c>
      <c r="E73" s="121"/>
      <c r="F73" s="121"/>
      <c r="G73" s="121"/>
      <c r="H73" s="121"/>
      <c r="I73" s="121"/>
      <c r="J73" s="121"/>
      <c r="K73" s="121"/>
      <c r="L73" s="121"/>
      <c r="M73" s="122"/>
    </row>
    <row r="74" spans="1:13" x14ac:dyDescent="0.25">
      <c r="A74" s="145" t="s">
        <v>181</v>
      </c>
      <c r="B74" s="146"/>
      <c r="C74" s="154"/>
      <c r="D74" s="120" t="s">
        <v>203</v>
      </c>
      <c r="E74" s="121"/>
      <c r="F74" s="121"/>
      <c r="G74" s="121"/>
      <c r="H74" s="121"/>
      <c r="I74" s="121"/>
      <c r="J74" s="121"/>
      <c r="K74" s="121"/>
      <c r="L74" s="121"/>
      <c r="M74" s="12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8" zoomScaleNormal="100" workbookViewId="0">
      <selection activeCell="H9" sqref="H9"/>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38"/>
      <c r="C3" s="239"/>
      <c r="D3" s="239"/>
      <c r="E3" s="234" t="s">
        <v>94</v>
      </c>
      <c r="F3" s="234"/>
      <c r="G3" s="234"/>
      <c r="H3" s="234"/>
      <c r="I3" s="234"/>
      <c r="J3" s="235"/>
    </row>
    <row r="4" spans="1:10" s="7" customFormat="1" ht="26.25" customHeight="1" x14ac:dyDescent="0.35">
      <c r="A4" s="45"/>
      <c r="B4" s="240"/>
      <c r="C4" s="241"/>
      <c r="D4" s="241"/>
      <c r="E4" s="236" t="s">
        <v>68</v>
      </c>
      <c r="F4" s="236"/>
      <c r="G4" s="236"/>
      <c r="H4" s="236"/>
      <c r="I4" s="236"/>
      <c r="J4" s="237"/>
    </row>
    <row r="5" spans="1:10" s="7" customFormat="1" ht="33" customHeight="1" x14ac:dyDescent="0.25">
      <c r="A5" s="45"/>
      <c r="B5" s="233" t="s">
        <v>52</v>
      </c>
      <c r="C5" s="233"/>
      <c r="D5" s="233"/>
      <c r="E5" s="28" t="s">
        <v>280</v>
      </c>
      <c r="F5" s="28"/>
      <c r="G5" s="32" t="s">
        <v>76</v>
      </c>
      <c r="H5" s="34" t="s">
        <v>281</v>
      </c>
      <c r="I5" s="246" t="s">
        <v>79</v>
      </c>
      <c r="J5" s="246"/>
    </row>
    <row r="6" spans="1:10" s="7" customFormat="1" ht="30.75" customHeight="1" x14ac:dyDescent="0.25">
      <c r="A6" s="45"/>
      <c r="B6" s="233" t="s">
        <v>106</v>
      </c>
      <c r="C6" s="233"/>
      <c r="D6" s="233"/>
      <c r="E6" s="28">
        <v>254003000330</v>
      </c>
      <c r="F6" s="28"/>
      <c r="G6" s="68" t="s">
        <v>53</v>
      </c>
      <c r="H6" s="28" t="s">
        <v>282</v>
      </c>
      <c r="I6" s="251">
        <f>IF(SUM(I9:I69)=0,"",AVERAGE(I9:I69))</f>
        <v>85.081967213114751</v>
      </c>
      <c r="J6" s="251"/>
    </row>
    <row r="7" spans="1:10" s="7" customFormat="1" ht="17.25" customHeight="1" x14ac:dyDescent="0.25">
      <c r="A7" s="45"/>
      <c r="B7" s="233" t="s">
        <v>77</v>
      </c>
      <c r="C7" s="233"/>
      <c r="D7" s="233"/>
      <c r="E7" s="252" t="s">
        <v>283</v>
      </c>
      <c r="F7" s="253"/>
      <c r="G7" s="253"/>
      <c r="H7" s="254"/>
      <c r="I7" s="251"/>
      <c r="J7" s="251"/>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26" t="s">
        <v>4</v>
      </c>
      <c r="C9" s="61" t="s">
        <v>4</v>
      </c>
      <c r="D9" s="255">
        <f>IF(SUM(G9:G27)=0,"",AVERAGE(G9:G27))</f>
        <v>89.952380952380949</v>
      </c>
      <c r="E9" s="31" t="s">
        <v>6</v>
      </c>
      <c r="F9" s="64" t="s">
        <v>6</v>
      </c>
      <c r="G9" s="29">
        <f>IF(SUM(I9:I9)=0,"",AVERAGE(I9:I9))</f>
        <v>95</v>
      </c>
      <c r="H9" s="35" t="s">
        <v>204</v>
      </c>
      <c r="I9" s="30">
        <v>95</v>
      </c>
      <c r="J9" s="110" t="s">
        <v>219</v>
      </c>
    </row>
    <row r="10" spans="1:10" s="7" customFormat="1" ht="51" customHeight="1" x14ac:dyDescent="0.25">
      <c r="A10" s="60" t="str">
        <f>IF(I10&lt;61,MAX($A$8:A9)+1,"")</f>
        <v/>
      </c>
      <c r="B10" s="227"/>
      <c r="C10" s="61" t="s">
        <v>4</v>
      </c>
      <c r="D10" s="256"/>
      <c r="E10" s="229" t="s">
        <v>205</v>
      </c>
      <c r="F10" s="65" t="s">
        <v>205</v>
      </c>
      <c r="G10" s="245">
        <f>IF(SUM(I10:I12)=0,"",AVERAGE(I10:I12))</f>
        <v>88.333333333333329</v>
      </c>
      <c r="H10" s="35" t="s">
        <v>80</v>
      </c>
      <c r="I10" s="30">
        <v>80</v>
      </c>
      <c r="J10" s="110" t="s">
        <v>220</v>
      </c>
    </row>
    <row r="11" spans="1:10" s="7" customFormat="1" ht="93" customHeight="1" x14ac:dyDescent="0.25">
      <c r="A11" s="60" t="str">
        <f>IF(I11&lt;61,MAX($A$8:A10)+1,"")</f>
        <v/>
      </c>
      <c r="B11" s="227"/>
      <c r="C11" s="61" t="s">
        <v>4</v>
      </c>
      <c r="D11" s="256"/>
      <c r="E11" s="229"/>
      <c r="F11" s="65" t="s">
        <v>205</v>
      </c>
      <c r="G11" s="243"/>
      <c r="H11" s="35" t="s">
        <v>35</v>
      </c>
      <c r="I11" s="30">
        <v>95</v>
      </c>
      <c r="J11" s="110" t="s">
        <v>221</v>
      </c>
    </row>
    <row r="12" spans="1:10" s="7" customFormat="1" ht="32.25" customHeight="1" x14ac:dyDescent="0.25">
      <c r="A12" s="60" t="str">
        <f>IF(I12&lt;61,MAX($A$8:A11)+1,"")</f>
        <v/>
      </c>
      <c r="B12" s="227"/>
      <c r="C12" s="61" t="s">
        <v>4</v>
      </c>
      <c r="D12" s="256"/>
      <c r="E12" s="229"/>
      <c r="F12" s="65" t="s">
        <v>205</v>
      </c>
      <c r="G12" s="244"/>
      <c r="H12" s="35" t="s">
        <v>206</v>
      </c>
      <c r="I12" s="30">
        <v>90</v>
      </c>
      <c r="J12" s="110" t="s">
        <v>222</v>
      </c>
    </row>
    <row r="13" spans="1:10" s="7" customFormat="1" ht="45" customHeight="1" x14ac:dyDescent="0.25">
      <c r="A13" s="60" t="str">
        <f>IF(I13&lt;61,MAX($A$8:A12)+1,"")</f>
        <v/>
      </c>
      <c r="B13" s="227"/>
      <c r="C13" s="61" t="s">
        <v>4</v>
      </c>
      <c r="D13" s="256"/>
      <c r="E13" s="229" t="s">
        <v>36</v>
      </c>
      <c r="F13" s="65" t="s">
        <v>36</v>
      </c>
      <c r="G13" s="245">
        <f>IF(SUM(I13:I14)=0,"",AVERAGE(I13:I14))</f>
        <v>90</v>
      </c>
      <c r="H13" s="35" t="s">
        <v>10</v>
      </c>
      <c r="I13" s="30">
        <v>80</v>
      </c>
      <c r="J13" s="110" t="s">
        <v>223</v>
      </c>
    </row>
    <row r="14" spans="1:10" s="7" customFormat="1" ht="30.75" customHeight="1" x14ac:dyDescent="0.25">
      <c r="A14" s="60" t="str">
        <f>IF(I14&lt;61,MAX($A$8:A13)+1,"")</f>
        <v/>
      </c>
      <c r="B14" s="227"/>
      <c r="C14" s="61" t="s">
        <v>4</v>
      </c>
      <c r="D14" s="256"/>
      <c r="E14" s="229"/>
      <c r="F14" s="65" t="s">
        <v>36</v>
      </c>
      <c r="G14" s="244"/>
      <c r="H14" s="35" t="s">
        <v>82</v>
      </c>
      <c r="I14" s="30">
        <v>100</v>
      </c>
      <c r="J14" s="110" t="s">
        <v>224</v>
      </c>
    </row>
    <row r="15" spans="1:10" s="7" customFormat="1" ht="48" customHeight="1" x14ac:dyDescent="0.25">
      <c r="A15" s="60" t="str">
        <f>IF(I15&lt;61,MAX($A$8:A14)+1,"")</f>
        <v/>
      </c>
      <c r="B15" s="227"/>
      <c r="C15" s="61" t="s">
        <v>4</v>
      </c>
      <c r="D15" s="256"/>
      <c r="E15" s="229" t="s">
        <v>37</v>
      </c>
      <c r="F15" s="65" t="s">
        <v>37</v>
      </c>
      <c r="G15" s="242">
        <f>IF(SUM(I15:I20)=0,"",AVERAGE(I15:I20))</f>
        <v>90</v>
      </c>
      <c r="H15" s="35" t="s">
        <v>38</v>
      </c>
      <c r="I15" s="30">
        <v>100</v>
      </c>
      <c r="J15" s="110" t="s">
        <v>225</v>
      </c>
    </row>
    <row r="16" spans="1:10" s="7" customFormat="1" ht="44.25" customHeight="1" x14ac:dyDescent="0.25">
      <c r="A16" s="60" t="str">
        <f>IF(I16&lt;61,MAX($A$8:A15)+1,"")</f>
        <v/>
      </c>
      <c r="B16" s="227"/>
      <c r="C16" s="61" t="s">
        <v>4</v>
      </c>
      <c r="D16" s="256"/>
      <c r="E16" s="229"/>
      <c r="F16" s="65" t="s">
        <v>37</v>
      </c>
      <c r="G16" s="243"/>
      <c r="H16" s="35" t="s">
        <v>7</v>
      </c>
      <c r="I16" s="30">
        <v>90</v>
      </c>
      <c r="J16" s="110" t="s">
        <v>226</v>
      </c>
    </row>
    <row r="17" spans="1:10" s="7" customFormat="1" ht="45" customHeight="1" x14ac:dyDescent="0.25">
      <c r="A17" s="60" t="str">
        <f>IF(I17&lt;61,MAX($A$8:A16)+1,"")</f>
        <v/>
      </c>
      <c r="B17" s="227"/>
      <c r="C17" s="61" t="s">
        <v>4</v>
      </c>
      <c r="D17" s="256"/>
      <c r="E17" s="229"/>
      <c r="F17" s="65" t="s">
        <v>37</v>
      </c>
      <c r="G17" s="243"/>
      <c r="H17" s="36" t="s">
        <v>207</v>
      </c>
      <c r="I17" s="30">
        <v>75</v>
      </c>
      <c r="J17" s="110" t="s">
        <v>227</v>
      </c>
    </row>
    <row r="18" spans="1:10" s="7" customFormat="1" ht="60" customHeight="1" x14ac:dyDescent="0.25">
      <c r="A18" s="60" t="str">
        <f>IF(I18&lt;61,MAX($A$8:A17)+1,"")</f>
        <v/>
      </c>
      <c r="B18" s="227"/>
      <c r="C18" s="61" t="s">
        <v>4</v>
      </c>
      <c r="D18" s="256"/>
      <c r="E18" s="229"/>
      <c r="F18" s="65" t="s">
        <v>37</v>
      </c>
      <c r="G18" s="243"/>
      <c r="H18" s="35" t="s">
        <v>81</v>
      </c>
      <c r="I18" s="30">
        <v>85</v>
      </c>
      <c r="J18" s="110" t="s">
        <v>228</v>
      </c>
    </row>
    <row r="19" spans="1:10" s="7" customFormat="1" ht="48" customHeight="1" x14ac:dyDescent="0.25">
      <c r="A19" s="60" t="str">
        <f>IF(I19&lt;61,MAX($A$8:A18)+1,"")</f>
        <v/>
      </c>
      <c r="B19" s="227"/>
      <c r="C19" s="61" t="s">
        <v>4</v>
      </c>
      <c r="D19" s="256"/>
      <c r="E19" s="229"/>
      <c r="F19" s="65" t="s">
        <v>37</v>
      </c>
      <c r="G19" s="243"/>
      <c r="H19" s="35" t="s">
        <v>83</v>
      </c>
      <c r="I19" s="30">
        <v>90</v>
      </c>
      <c r="J19" s="110" t="s">
        <v>229</v>
      </c>
    </row>
    <row r="20" spans="1:10" s="7" customFormat="1" ht="30" customHeight="1" x14ac:dyDescent="0.25">
      <c r="A20" s="60" t="str">
        <f>IF(I20&lt;61,MAX($A$8:A19)+1,"")</f>
        <v/>
      </c>
      <c r="B20" s="227"/>
      <c r="C20" s="61" t="s">
        <v>4</v>
      </c>
      <c r="D20" s="256"/>
      <c r="E20" s="229"/>
      <c r="F20" s="65" t="s">
        <v>37</v>
      </c>
      <c r="G20" s="244"/>
      <c r="H20" s="35" t="s">
        <v>11</v>
      </c>
      <c r="I20" s="30">
        <v>100</v>
      </c>
      <c r="J20" s="110" t="s">
        <v>230</v>
      </c>
    </row>
    <row r="21" spans="1:10" s="7" customFormat="1" ht="31.5" customHeight="1" x14ac:dyDescent="0.25">
      <c r="A21" s="60" t="str">
        <f>IF(I21&lt;61,MAX($A$8:A20)+1,"")</f>
        <v/>
      </c>
      <c r="B21" s="227"/>
      <c r="C21" s="61" t="s">
        <v>4</v>
      </c>
      <c r="D21" s="256"/>
      <c r="E21" s="229" t="s">
        <v>39</v>
      </c>
      <c r="F21" s="65" t="s">
        <v>39</v>
      </c>
      <c r="G21" s="242">
        <f>IF(SUM(I21:I27)=0,"",AVERAGE(I21:I27))</f>
        <v>86.428571428571431</v>
      </c>
      <c r="H21" s="35" t="s">
        <v>12</v>
      </c>
      <c r="I21" s="30">
        <v>85</v>
      </c>
      <c r="J21" s="110" t="s">
        <v>231</v>
      </c>
    </row>
    <row r="22" spans="1:10" s="7" customFormat="1" ht="41.25" customHeight="1" x14ac:dyDescent="0.25">
      <c r="A22" s="60" t="str">
        <f>IF(I22&lt;61,MAX($A$8:A21)+1,"")</f>
        <v/>
      </c>
      <c r="B22" s="227"/>
      <c r="C22" s="61" t="s">
        <v>4</v>
      </c>
      <c r="D22" s="256"/>
      <c r="E22" s="229"/>
      <c r="F22" s="65" t="s">
        <v>39</v>
      </c>
      <c r="G22" s="242"/>
      <c r="H22" s="35" t="s">
        <v>84</v>
      </c>
      <c r="I22" s="30">
        <v>100</v>
      </c>
      <c r="J22" s="110" t="s">
        <v>232</v>
      </c>
    </row>
    <row r="23" spans="1:10" s="7" customFormat="1" ht="59.25" customHeight="1" x14ac:dyDescent="0.25">
      <c r="A23" s="60" t="str">
        <f>IF(I23&lt;61,MAX($A$8:A22)+1,"")</f>
        <v/>
      </c>
      <c r="B23" s="227"/>
      <c r="C23" s="61" t="s">
        <v>4</v>
      </c>
      <c r="D23" s="256"/>
      <c r="E23" s="229"/>
      <c r="F23" s="65" t="s">
        <v>39</v>
      </c>
      <c r="G23" s="242"/>
      <c r="H23" s="35" t="s">
        <v>208</v>
      </c>
      <c r="I23" s="30">
        <v>80</v>
      </c>
      <c r="J23" s="110" t="s">
        <v>233</v>
      </c>
    </row>
    <row r="24" spans="1:10" s="7" customFormat="1" ht="44.25" customHeight="1" x14ac:dyDescent="0.25">
      <c r="A24" s="60" t="str">
        <f>IF(I24&lt;61,MAX($A$8:A23)+1,"")</f>
        <v/>
      </c>
      <c r="B24" s="227"/>
      <c r="C24" s="61" t="s">
        <v>4</v>
      </c>
      <c r="D24" s="256"/>
      <c r="E24" s="229"/>
      <c r="F24" s="65" t="s">
        <v>39</v>
      </c>
      <c r="G24" s="242"/>
      <c r="H24" s="35" t="s">
        <v>8</v>
      </c>
      <c r="I24" s="30">
        <v>80</v>
      </c>
      <c r="J24" s="110" t="s">
        <v>234</v>
      </c>
    </row>
    <row r="25" spans="1:10" s="7" customFormat="1" ht="33.75" customHeight="1" x14ac:dyDescent="0.25">
      <c r="A25" s="60" t="str">
        <f>IF(I25&lt;61,MAX($A$8:A24)+1,"")</f>
        <v/>
      </c>
      <c r="B25" s="227"/>
      <c r="C25" s="61" t="s">
        <v>4</v>
      </c>
      <c r="D25" s="256"/>
      <c r="E25" s="229"/>
      <c r="F25" s="65" t="s">
        <v>39</v>
      </c>
      <c r="G25" s="242"/>
      <c r="H25" s="35" t="s">
        <v>209</v>
      </c>
      <c r="I25" s="30">
        <v>90</v>
      </c>
      <c r="J25" s="110" t="s">
        <v>235</v>
      </c>
    </row>
    <row r="26" spans="1:10" s="7" customFormat="1" ht="35.25" customHeight="1" x14ac:dyDescent="0.25">
      <c r="A26" s="60" t="str">
        <f>IF(I26&lt;61,MAX($A$8:A25)+1,"")</f>
        <v/>
      </c>
      <c r="B26" s="227"/>
      <c r="C26" s="61" t="s">
        <v>4</v>
      </c>
      <c r="D26" s="256"/>
      <c r="E26" s="229"/>
      <c r="F26" s="65" t="s">
        <v>39</v>
      </c>
      <c r="G26" s="242"/>
      <c r="H26" s="35" t="s">
        <v>40</v>
      </c>
      <c r="I26" s="30">
        <v>90</v>
      </c>
      <c r="J26" s="110" t="s">
        <v>236</v>
      </c>
    </row>
    <row r="27" spans="1:10" s="7" customFormat="1" ht="75" customHeight="1" x14ac:dyDescent="0.25">
      <c r="A27" s="60" t="str">
        <f>IF(I27&lt;61,MAX($A$8:A26)+1,"")</f>
        <v/>
      </c>
      <c r="B27" s="228"/>
      <c r="C27" s="61" t="s">
        <v>4</v>
      </c>
      <c r="D27" s="257"/>
      <c r="E27" s="229"/>
      <c r="F27" s="65" t="s">
        <v>39</v>
      </c>
      <c r="G27" s="242"/>
      <c r="H27" s="35" t="s">
        <v>13</v>
      </c>
      <c r="I27" s="30">
        <v>80</v>
      </c>
      <c r="J27" s="110" t="s">
        <v>237</v>
      </c>
    </row>
    <row r="28" spans="1:10" s="7" customFormat="1" ht="31.5" customHeight="1" x14ac:dyDescent="0.25">
      <c r="A28" s="60" t="str">
        <f>IF(I28&lt;61,MAX($A$8:A27)+1,"")</f>
        <v/>
      </c>
      <c r="B28" s="265" t="s">
        <v>5</v>
      </c>
      <c r="C28" s="62" t="s">
        <v>5</v>
      </c>
      <c r="D28" s="261">
        <f>IF(SUM(I28:I54)=0,"",AVERAGE(I28:I55))</f>
        <v>86.785714285714292</v>
      </c>
      <c r="E28" s="223" t="s">
        <v>41</v>
      </c>
      <c r="F28" s="66" t="s">
        <v>41</v>
      </c>
      <c r="G28" s="242">
        <f>IF(SUM(I28:I34)=0,"",AVERAGE(I28:I34))</f>
        <v>88.571428571428569</v>
      </c>
      <c r="H28" s="35" t="s">
        <v>34</v>
      </c>
      <c r="I28" s="30">
        <v>95</v>
      </c>
      <c r="J28" s="110" t="s">
        <v>238</v>
      </c>
    </row>
    <row r="29" spans="1:10" s="7" customFormat="1" ht="33.75" customHeight="1" x14ac:dyDescent="0.25">
      <c r="A29" s="60" t="str">
        <f>IF(I29&lt;61,MAX($A$8:A28)+1,"")</f>
        <v/>
      </c>
      <c r="B29" s="266"/>
      <c r="C29" s="62" t="s">
        <v>5</v>
      </c>
      <c r="D29" s="249"/>
      <c r="E29" s="224"/>
      <c r="F29" s="66" t="s">
        <v>41</v>
      </c>
      <c r="G29" s="242"/>
      <c r="H29" s="35" t="s">
        <v>14</v>
      </c>
      <c r="I29" s="30">
        <v>85</v>
      </c>
      <c r="J29" s="110" t="s">
        <v>239</v>
      </c>
    </row>
    <row r="30" spans="1:10" s="7" customFormat="1" ht="45.75" customHeight="1" x14ac:dyDescent="0.25">
      <c r="A30" s="60" t="str">
        <f>IF(I30&lt;61,MAX($A$8:A29)+1,"")</f>
        <v/>
      </c>
      <c r="B30" s="266"/>
      <c r="C30" s="62" t="s">
        <v>5</v>
      </c>
      <c r="D30" s="249"/>
      <c r="E30" s="224"/>
      <c r="F30" s="66" t="s">
        <v>41</v>
      </c>
      <c r="G30" s="242"/>
      <c r="H30" s="35" t="s">
        <v>85</v>
      </c>
      <c r="I30" s="30">
        <v>90</v>
      </c>
      <c r="J30" s="110" t="s">
        <v>240</v>
      </c>
    </row>
    <row r="31" spans="1:10" s="7" customFormat="1" ht="39" customHeight="1" x14ac:dyDescent="0.25">
      <c r="A31" s="60" t="str">
        <f>IF(I31&lt;61,MAX($A$8:A30)+1,"")</f>
        <v/>
      </c>
      <c r="B31" s="266"/>
      <c r="C31" s="62" t="s">
        <v>5</v>
      </c>
      <c r="D31" s="249"/>
      <c r="E31" s="224"/>
      <c r="F31" s="66" t="s">
        <v>41</v>
      </c>
      <c r="G31" s="242"/>
      <c r="H31" s="35" t="s">
        <v>15</v>
      </c>
      <c r="I31" s="30">
        <v>95</v>
      </c>
      <c r="J31" s="110" t="s">
        <v>241</v>
      </c>
    </row>
    <row r="32" spans="1:10" s="7" customFormat="1" ht="47.25" customHeight="1" x14ac:dyDescent="0.25">
      <c r="A32" s="60" t="str">
        <f>IF(I32&lt;61,MAX($A$8:A31)+1,"")</f>
        <v/>
      </c>
      <c r="B32" s="266"/>
      <c r="C32" s="62" t="s">
        <v>5</v>
      </c>
      <c r="D32" s="249"/>
      <c r="E32" s="224"/>
      <c r="F32" s="66" t="s">
        <v>41</v>
      </c>
      <c r="G32" s="242"/>
      <c r="H32" s="35" t="s">
        <v>16</v>
      </c>
      <c r="I32" s="30">
        <v>90</v>
      </c>
      <c r="J32" s="110" t="s">
        <v>242</v>
      </c>
    </row>
    <row r="33" spans="1:10" s="7" customFormat="1" ht="50.25" customHeight="1" x14ac:dyDescent="0.25">
      <c r="A33" s="60" t="str">
        <f>IF(I33&lt;61,MAX($A$8:A32)+1,"")</f>
        <v/>
      </c>
      <c r="B33" s="266"/>
      <c r="C33" s="62" t="s">
        <v>5</v>
      </c>
      <c r="D33" s="249"/>
      <c r="E33" s="224"/>
      <c r="F33" s="66" t="s">
        <v>41</v>
      </c>
      <c r="G33" s="242"/>
      <c r="H33" s="35" t="s">
        <v>43</v>
      </c>
      <c r="I33" s="30">
        <v>80</v>
      </c>
      <c r="J33" s="110" t="s">
        <v>243</v>
      </c>
    </row>
    <row r="34" spans="1:10" s="7" customFormat="1" ht="45" customHeight="1" x14ac:dyDescent="0.25">
      <c r="A34" s="60" t="str">
        <f>IF(I34&lt;61,MAX($A$8:A33)+1,"")</f>
        <v/>
      </c>
      <c r="B34" s="266"/>
      <c r="C34" s="62" t="s">
        <v>5</v>
      </c>
      <c r="D34" s="249"/>
      <c r="E34" s="225"/>
      <c r="F34" s="66" t="s">
        <v>41</v>
      </c>
      <c r="G34" s="242"/>
      <c r="H34" s="35" t="s">
        <v>17</v>
      </c>
      <c r="I34" s="30">
        <v>85</v>
      </c>
      <c r="J34" s="110" t="s">
        <v>244</v>
      </c>
    </row>
    <row r="35" spans="1:10" s="7" customFormat="1" ht="25.5" customHeight="1" x14ac:dyDescent="0.25">
      <c r="A35" s="60" t="str">
        <f>IF(I35&lt;61,MAX($A$8:A34)+1,"")</f>
        <v/>
      </c>
      <c r="B35" s="266"/>
      <c r="C35" s="62" t="s">
        <v>5</v>
      </c>
      <c r="D35" s="249"/>
      <c r="E35" s="223" t="s">
        <v>42</v>
      </c>
      <c r="F35" s="66" t="s">
        <v>42</v>
      </c>
      <c r="G35" s="242">
        <f>IF(SUM(I35,I37)=0,"",AVERAGE(I35:I37))</f>
        <v>90</v>
      </c>
      <c r="H35" s="35" t="s">
        <v>18</v>
      </c>
      <c r="I35" s="30">
        <v>100</v>
      </c>
      <c r="J35" s="110" t="s">
        <v>245</v>
      </c>
    </row>
    <row r="36" spans="1:10" s="7" customFormat="1" ht="46.5" customHeight="1" x14ac:dyDescent="0.25">
      <c r="A36" s="60" t="str">
        <f>IF(I36&lt;61,MAX($A$8:A35)+1,"")</f>
        <v/>
      </c>
      <c r="B36" s="266"/>
      <c r="C36" s="62" t="s">
        <v>5</v>
      </c>
      <c r="D36" s="249"/>
      <c r="E36" s="224"/>
      <c r="F36" s="66" t="s">
        <v>42</v>
      </c>
      <c r="G36" s="242"/>
      <c r="H36" s="35" t="s">
        <v>44</v>
      </c>
      <c r="I36" s="30">
        <v>90</v>
      </c>
      <c r="J36" s="110" t="s">
        <v>246</v>
      </c>
    </row>
    <row r="37" spans="1:10" s="7" customFormat="1" ht="40.5" customHeight="1" x14ac:dyDescent="0.25">
      <c r="A37" s="60" t="str">
        <f>IF(I37&lt;61,MAX($A$8:A36)+1,"")</f>
        <v/>
      </c>
      <c r="B37" s="266"/>
      <c r="C37" s="62" t="s">
        <v>5</v>
      </c>
      <c r="D37" s="249"/>
      <c r="E37" s="225"/>
      <c r="F37" s="66" t="s">
        <v>42</v>
      </c>
      <c r="G37" s="242"/>
      <c r="H37" s="35" t="s">
        <v>86</v>
      </c>
      <c r="I37" s="30">
        <v>80</v>
      </c>
      <c r="J37" s="110" t="s">
        <v>247</v>
      </c>
    </row>
    <row r="38" spans="1:10" s="7" customFormat="1" ht="37.5" customHeight="1" x14ac:dyDescent="0.25">
      <c r="A38" s="60" t="str">
        <f>IF(I38&lt;61,MAX($A$8:A37)+1,"")</f>
        <v/>
      </c>
      <c r="B38" s="266"/>
      <c r="C38" s="62" t="s">
        <v>5</v>
      </c>
      <c r="D38" s="249"/>
      <c r="E38" s="223" t="s">
        <v>45</v>
      </c>
      <c r="F38" s="66" t="s">
        <v>45</v>
      </c>
      <c r="G38" s="242">
        <f>IF(SUM(I38:I40)=0,"",AVERAGE(I38:I40))</f>
        <v>83.333333333333329</v>
      </c>
      <c r="H38" s="35" t="s">
        <v>19</v>
      </c>
      <c r="I38" s="30">
        <v>70</v>
      </c>
      <c r="J38" s="110" t="s">
        <v>248</v>
      </c>
    </row>
    <row r="39" spans="1:10" s="7" customFormat="1" ht="36" customHeight="1" x14ac:dyDescent="0.25">
      <c r="A39" s="60" t="str">
        <f>IF(I39&lt;61,MAX($A$8:A38)+1,"")</f>
        <v/>
      </c>
      <c r="B39" s="266"/>
      <c r="C39" s="62" t="s">
        <v>5</v>
      </c>
      <c r="D39" s="249"/>
      <c r="E39" s="224"/>
      <c r="F39" s="66" t="s">
        <v>45</v>
      </c>
      <c r="G39" s="242"/>
      <c r="H39" s="35" t="s">
        <v>9</v>
      </c>
      <c r="I39" s="30">
        <v>90</v>
      </c>
      <c r="J39" s="110" t="s">
        <v>249</v>
      </c>
    </row>
    <row r="40" spans="1:10" s="7" customFormat="1" ht="51" customHeight="1" x14ac:dyDescent="0.25">
      <c r="A40" s="60" t="str">
        <f>IF(I40&lt;61,MAX($A$8:A39)+1,"")</f>
        <v/>
      </c>
      <c r="B40" s="266"/>
      <c r="C40" s="62" t="s">
        <v>5</v>
      </c>
      <c r="D40" s="249"/>
      <c r="E40" s="225"/>
      <c r="F40" s="66" t="s">
        <v>45</v>
      </c>
      <c r="G40" s="242"/>
      <c r="H40" s="35" t="s">
        <v>20</v>
      </c>
      <c r="I40" s="30">
        <v>90</v>
      </c>
      <c r="J40" s="110" t="s">
        <v>250</v>
      </c>
    </row>
    <row r="41" spans="1:10" s="7" customFormat="1" ht="57.75" customHeight="1" x14ac:dyDescent="0.25">
      <c r="A41" s="60" t="str">
        <f>IF(I41&lt;61,MAX($A$8:A40)+1,"")</f>
        <v/>
      </c>
      <c r="B41" s="266"/>
      <c r="C41" s="62" t="s">
        <v>5</v>
      </c>
      <c r="D41" s="249"/>
      <c r="E41" s="223" t="s">
        <v>46</v>
      </c>
      <c r="F41" s="66" t="s">
        <v>46</v>
      </c>
      <c r="G41" s="242">
        <f>IF(SUM(I41:I43)=0,"",AVERAGE(I41:I43))</f>
        <v>85</v>
      </c>
      <c r="H41" s="35" t="s">
        <v>87</v>
      </c>
      <c r="I41" s="30">
        <v>90</v>
      </c>
      <c r="J41" s="110" t="s">
        <v>251</v>
      </c>
    </row>
    <row r="42" spans="1:10" s="7" customFormat="1" ht="48.75" customHeight="1" x14ac:dyDescent="0.25">
      <c r="A42" s="60" t="str">
        <f>IF(I42&lt;61,MAX($A$8:A41)+1,"")</f>
        <v/>
      </c>
      <c r="B42" s="266"/>
      <c r="C42" s="62" t="s">
        <v>5</v>
      </c>
      <c r="D42" s="249"/>
      <c r="E42" s="224"/>
      <c r="F42" s="66" t="s">
        <v>46</v>
      </c>
      <c r="G42" s="242"/>
      <c r="H42" s="35" t="s">
        <v>21</v>
      </c>
      <c r="I42" s="30">
        <v>85</v>
      </c>
      <c r="J42" s="110" t="s">
        <v>252</v>
      </c>
    </row>
    <row r="43" spans="1:10" s="7" customFormat="1" ht="50.25" customHeight="1" x14ac:dyDescent="0.25">
      <c r="A43" s="60" t="str">
        <f>IF(I43&lt;61,MAX($A$8:A42)+1,"")</f>
        <v/>
      </c>
      <c r="B43" s="266"/>
      <c r="C43" s="62" t="s">
        <v>5</v>
      </c>
      <c r="D43" s="249"/>
      <c r="E43" s="225"/>
      <c r="F43" s="66" t="s">
        <v>46</v>
      </c>
      <c r="G43" s="242"/>
      <c r="H43" s="35" t="s">
        <v>210</v>
      </c>
      <c r="I43" s="30">
        <v>80</v>
      </c>
      <c r="J43" s="110" t="s">
        <v>253</v>
      </c>
    </row>
    <row r="44" spans="1:10" s="7" customFormat="1" ht="30.75" customHeight="1" x14ac:dyDescent="0.25">
      <c r="A44" s="60" t="str">
        <f>IF(I44&lt;61,MAX($A$8:A43)+1,"")</f>
        <v/>
      </c>
      <c r="B44" s="266"/>
      <c r="C44" s="62" t="s">
        <v>5</v>
      </c>
      <c r="D44" s="249"/>
      <c r="E44" s="258" t="s">
        <v>47</v>
      </c>
      <c r="F44" s="67" t="s">
        <v>47</v>
      </c>
      <c r="G44" s="242">
        <f>IF(SUM(I44:I54)=0,"",AVERAGE(I44:I55))</f>
        <v>86.25</v>
      </c>
      <c r="H44" s="35" t="s">
        <v>211</v>
      </c>
      <c r="I44" s="30">
        <v>95</v>
      </c>
      <c r="J44" s="111" t="s">
        <v>254</v>
      </c>
    </row>
    <row r="45" spans="1:10" s="7" customFormat="1" ht="60.75" customHeight="1" x14ac:dyDescent="0.25">
      <c r="A45" s="60" t="str">
        <f>IF(I45&lt;61,MAX($A$8:A44)+1,"")</f>
        <v/>
      </c>
      <c r="B45" s="266"/>
      <c r="C45" s="62" t="s">
        <v>5</v>
      </c>
      <c r="D45" s="249"/>
      <c r="E45" s="259"/>
      <c r="F45" s="67" t="s">
        <v>47</v>
      </c>
      <c r="G45" s="242"/>
      <c r="H45" s="35" t="s">
        <v>212</v>
      </c>
      <c r="I45" s="30">
        <v>85</v>
      </c>
      <c r="J45" s="111" t="s">
        <v>255</v>
      </c>
    </row>
    <row r="46" spans="1:10" s="7" customFormat="1" ht="47.25" customHeight="1" x14ac:dyDescent="0.25">
      <c r="A46" s="60" t="str">
        <f>IF(I46&lt;61,MAX($A$8:A45)+1,"")</f>
        <v/>
      </c>
      <c r="B46" s="266"/>
      <c r="C46" s="62" t="s">
        <v>5</v>
      </c>
      <c r="D46" s="249"/>
      <c r="E46" s="259"/>
      <c r="F46" s="67" t="s">
        <v>47</v>
      </c>
      <c r="G46" s="242"/>
      <c r="H46" s="35" t="s">
        <v>22</v>
      </c>
      <c r="I46" s="30">
        <v>70</v>
      </c>
      <c r="J46" s="111" t="s">
        <v>256</v>
      </c>
    </row>
    <row r="47" spans="1:10" s="7" customFormat="1" ht="57.75" customHeight="1" x14ac:dyDescent="0.25">
      <c r="A47" s="60" t="str">
        <f>IF(I47&lt;61,MAX($A$8:A46)+1,"")</f>
        <v/>
      </c>
      <c r="B47" s="266"/>
      <c r="C47" s="62" t="s">
        <v>5</v>
      </c>
      <c r="D47" s="249"/>
      <c r="E47" s="259"/>
      <c r="F47" s="67" t="s">
        <v>47</v>
      </c>
      <c r="G47" s="242"/>
      <c r="H47" s="35" t="s">
        <v>213</v>
      </c>
      <c r="I47" s="30">
        <v>90</v>
      </c>
      <c r="J47" s="111" t="s">
        <v>257</v>
      </c>
    </row>
    <row r="48" spans="1:10" s="7" customFormat="1" ht="45.75" customHeight="1" x14ac:dyDescent="0.25">
      <c r="A48" s="60" t="str">
        <f>IF(I48&lt;61,MAX($A$8:A47)+1,"")</f>
        <v/>
      </c>
      <c r="B48" s="266"/>
      <c r="C48" s="62" t="s">
        <v>5</v>
      </c>
      <c r="D48" s="249"/>
      <c r="E48" s="259"/>
      <c r="F48" s="67" t="s">
        <v>47</v>
      </c>
      <c r="G48" s="242"/>
      <c r="H48" s="35" t="s">
        <v>88</v>
      </c>
      <c r="I48" s="30">
        <v>80</v>
      </c>
      <c r="J48" s="111" t="s">
        <v>258</v>
      </c>
    </row>
    <row r="49" spans="1:10" s="7" customFormat="1" ht="34.5" customHeight="1" x14ac:dyDescent="0.25">
      <c r="A49" s="60" t="str">
        <f>IF(I49&lt;61,MAX($A$8:A48)+1,"")</f>
        <v/>
      </c>
      <c r="B49" s="266"/>
      <c r="C49" s="62" t="s">
        <v>5</v>
      </c>
      <c r="D49" s="249"/>
      <c r="E49" s="259"/>
      <c r="F49" s="67" t="s">
        <v>47</v>
      </c>
      <c r="G49" s="242"/>
      <c r="H49" s="35" t="s">
        <v>89</v>
      </c>
      <c r="I49" s="30">
        <v>70</v>
      </c>
      <c r="J49" s="111" t="s">
        <v>259</v>
      </c>
    </row>
    <row r="50" spans="1:10" s="7" customFormat="1" ht="36" customHeight="1" x14ac:dyDescent="0.25">
      <c r="A50" s="60" t="str">
        <f>IF(I50&lt;61,MAX($A$8:A49)+1,"")</f>
        <v/>
      </c>
      <c r="B50" s="266"/>
      <c r="C50" s="62" t="s">
        <v>5</v>
      </c>
      <c r="D50" s="249"/>
      <c r="E50" s="259"/>
      <c r="F50" s="67" t="s">
        <v>47</v>
      </c>
      <c r="G50" s="242"/>
      <c r="H50" s="35" t="s">
        <v>214</v>
      </c>
      <c r="I50" s="30">
        <v>90</v>
      </c>
      <c r="J50" s="111" t="s">
        <v>260</v>
      </c>
    </row>
    <row r="51" spans="1:10" s="7" customFormat="1" ht="55.5" customHeight="1" x14ac:dyDescent="0.25">
      <c r="A51" s="60" t="str">
        <f>IF(I51&lt;61,MAX($A$8:A50)+1,"")</f>
        <v/>
      </c>
      <c r="B51" s="266"/>
      <c r="C51" s="62" t="s">
        <v>5</v>
      </c>
      <c r="D51" s="249"/>
      <c r="E51" s="259"/>
      <c r="F51" s="67" t="s">
        <v>47</v>
      </c>
      <c r="G51" s="242"/>
      <c r="H51" s="35" t="s">
        <v>215</v>
      </c>
      <c r="I51" s="30">
        <v>80</v>
      </c>
      <c r="J51" s="111" t="s">
        <v>261</v>
      </c>
    </row>
    <row r="52" spans="1:10" s="7" customFormat="1" ht="21" customHeight="1" x14ac:dyDescent="0.25">
      <c r="A52" s="60" t="str">
        <f>IF(I52&lt;61,MAX($A$8:A51)+1,"")</f>
        <v/>
      </c>
      <c r="B52" s="266"/>
      <c r="C52" s="62" t="s">
        <v>5</v>
      </c>
      <c r="D52" s="249"/>
      <c r="E52" s="259"/>
      <c r="F52" s="67" t="s">
        <v>47</v>
      </c>
      <c r="G52" s="242"/>
      <c r="H52" s="35" t="s">
        <v>25</v>
      </c>
      <c r="I52" s="30">
        <v>100</v>
      </c>
      <c r="J52" s="111" t="s">
        <v>262</v>
      </c>
    </row>
    <row r="53" spans="1:10" s="7" customFormat="1" ht="31.5" customHeight="1" x14ac:dyDescent="0.25">
      <c r="A53" s="60" t="str">
        <f>IF(I53&lt;61,MAX($A$8:A52)+1,"")</f>
        <v/>
      </c>
      <c r="B53" s="266"/>
      <c r="C53" s="62" t="s">
        <v>5</v>
      </c>
      <c r="D53" s="249"/>
      <c r="E53" s="259"/>
      <c r="F53" s="67" t="s">
        <v>47</v>
      </c>
      <c r="G53" s="242"/>
      <c r="H53" s="35" t="s">
        <v>90</v>
      </c>
      <c r="I53" s="30">
        <v>90</v>
      </c>
      <c r="J53" s="111" t="s">
        <v>263</v>
      </c>
    </row>
    <row r="54" spans="1:10" s="7" customFormat="1" ht="28.5" customHeight="1" x14ac:dyDescent="0.25">
      <c r="A54" s="60" t="str">
        <f>IF(I54&lt;61,MAX($A$8:A53)+1,"")</f>
        <v/>
      </c>
      <c r="B54" s="266"/>
      <c r="C54" s="62" t="s">
        <v>5</v>
      </c>
      <c r="D54" s="249"/>
      <c r="E54" s="259"/>
      <c r="F54" s="67" t="s">
        <v>47</v>
      </c>
      <c r="G54" s="242"/>
      <c r="H54" s="35" t="s">
        <v>24</v>
      </c>
      <c r="I54" s="30">
        <v>95</v>
      </c>
      <c r="J54" s="111" t="s">
        <v>264</v>
      </c>
    </row>
    <row r="55" spans="1:10" s="7" customFormat="1" ht="58.5" customHeight="1" x14ac:dyDescent="0.25">
      <c r="A55" s="60" t="str">
        <f>IF(I55&lt;61,MAX($A$8:A54)+1,"")</f>
        <v/>
      </c>
      <c r="B55" s="267"/>
      <c r="C55" s="62" t="s">
        <v>5</v>
      </c>
      <c r="D55" s="262"/>
      <c r="E55" s="260"/>
      <c r="F55" s="67" t="s">
        <v>47</v>
      </c>
      <c r="G55" s="242"/>
      <c r="H55" s="35" t="s">
        <v>50</v>
      </c>
      <c r="I55" s="30">
        <v>90</v>
      </c>
      <c r="J55" s="111" t="s">
        <v>265</v>
      </c>
    </row>
    <row r="56" spans="1:10" s="7" customFormat="1" ht="23.25" customHeight="1" x14ac:dyDescent="0.25">
      <c r="A56" s="60" t="str">
        <f>IF(I56&lt;61,MAX($A$8:A55)+1,"")</f>
        <v/>
      </c>
      <c r="B56" s="230" t="s">
        <v>49</v>
      </c>
      <c r="C56" s="63" t="s">
        <v>49</v>
      </c>
      <c r="D56" s="263">
        <f>IF(SUM(I56:I61)=0,"",AVERAGE(I56:I64))</f>
        <v>75.555555555555557</v>
      </c>
      <c r="E56" s="223" t="s">
        <v>51</v>
      </c>
      <c r="F56" s="66" t="s">
        <v>51</v>
      </c>
      <c r="G56" s="242">
        <f>IF(SUM(I56:I61)=0,"",AVERAGE(I56:I64))</f>
        <v>75.555555555555557</v>
      </c>
      <c r="H56" s="35" t="s">
        <v>216</v>
      </c>
      <c r="I56" s="30">
        <v>90</v>
      </c>
      <c r="J56" s="110" t="s">
        <v>266</v>
      </c>
    </row>
    <row r="57" spans="1:10" s="7" customFormat="1" ht="34.5" customHeight="1" x14ac:dyDescent="0.25">
      <c r="A57" s="60" t="str">
        <f>IF(I57&lt;61,MAX($A$8:A56)+1,"")</f>
        <v/>
      </c>
      <c r="B57" s="231"/>
      <c r="C57" s="63" t="s">
        <v>49</v>
      </c>
      <c r="D57" s="256"/>
      <c r="E57" s="224"/>
      <c r="F57" s="66" t="s">
        <v>51</v>
      </c>
      <c r="G57" s="242"/>
      <c r="H57" s="35" t="s">
        <v>23</v>
      </c>
      <c r="I57" s="30">
        <v>80</v>
      </c>
      <c r="J57" s="110" t="s">
        <v>267</v>
      </c>
    </row>
    <row r="58" spans="1:10" s="7" customFormat="1" ht="141" customHeight="1" x14ac:dyDescent="0.25">
      <c r="A58" s="60" t="str">
        <f>IF(I58&lt;61,MAX($A$8:A57)+1,"")</f>
        <v/>
      </c>
      <c r="B58" s="231"/>
      <c r="C58" s="63" t="s">
        <v>49</v>
      </c>
      <c r="D58" s="256"/>
      <c r="E58" s="224"/>
      <c r="F58" s="66" t="s">
        <v>51</v>
      </c>
      <c r="G58" s="242"/>
      <c r="H58" s="35" t="s">
        <v>91</v>
      </c>
      <c r="I58" s="30">
        <v>90</v>
      </c>
      <c r="J58" s="110" t="s">
        <v>268</v>
      </c>
    </row>
    <row r="59" spans="1:10" s="7" customFormat="1" ht="42" customHeight="1" x14ac:dyDescent="0.25">
      <c r="A59" s="60" t="str">
        <f>IF(I59&lt;61,MAX($A$8:A58)+1,"")</f>
        <v/>
      </c>
      <c r="B59" s="231"/>
      <c r="C59" s="63" t="s">
        <v>49</v>
      </c>
      <c r="D59" s="256"/>
      <c r="E59" s="224"/>
      <c r="F59" s="66" t="s">
        <v>51</v>
      </c>
      <c r="G59" s="242"/>
      <c r="H59" s="35" t="s">
        <v>26</v>
      </c>
      <c r="I59" s="30">
        <v>80</v>
      </c>
      <c r="J59" s="110" t="s">
        <v>269</v>
      </c>
    </row>
    <row r="60" spans="1:10" s="7" customFormat="1" ht="64.5" customHeight="1" x14ac:dyDescent="0.25">
      <c r="A60" s="60" t="str">
        <f>IF(I60&lt;61,MAX($A$8:A59)+1,"")</f>
        <v/>
      </c>
      <c r="B60" s="231"/>
      <c r="C60" s="63" t="s">
        <v>49</v>
      </c>
      <c r="D60" s="256"/>
      <c r="E60" s="224"/>
      <c r="F60" s="66" t="s">
        <v>51</v>
      </c>
      <c r="G60" s="242"/>
      <c r="H60" s="35" t="s">
        <v>27</v>
      </c>
      <c r="I60" s="30">
        <v>70</v>
      </c>
      <c r="J60" s="110" t="s">
        <v>270</v>
      </c>
    </row>
    <row r="61" spans="1:10" s="7" customFormat="1" ht="40.5" customHeight="1" x14ac:dyDescent="0.25">
      <c r="A61" s="60">
        <f>IF(I61&lt;61,MAX($A$8:A60)+1,"")</f>
        <v>1</v>
      </c>
      <c r="B61" s="231"/>
      <c r="C61" s="63" t="s">
        <v>49</v>
      </c>
      <c r="D61" s="256"/>
      <c r="E61" s="224"/>
      <c r="F61" s="66" t="s">
        <v>51</v>
      </c>
      <c r="G61" s="242"/>
      <c r="H61" s="35" t="s">
        <v>28</v>
      </c>
      <c r="I61" s="30">
        <v>60</v>
      </c>
      <c r="J61" s="110" t="s">
        <v>271</v>
      </c>
    </row>
    <row r="62" spans="1:10" s="7" customFormat="1" ht="53.25" customHeight="1" x14ac:dyDescent="0.25">
      <c r="A62" s="60">
        <f>IF(I62&lt;61,MAX($A$8:A61)+1,"")</f>
        <v>2</v>
      </c>
      <c r="B62" s="231"/>
      <c r="C62" s="63" t="s">
        <v>49</v>
      </c>
      <c r="D62" s="256"/>
      <c r="E62" s="224"/>
      <c r="F62" s="66" t="s">
        <v>51</v>
      </c>
      <c r="G62" s="242"/>
      <c r="H62" s="36" t="s">
        <v>29</v>
      </c>
      <c r="I62" s="30">
        <v>60</v>
      </c>
      <c r="J62" s="110" t="s">
        <v>272</v>
      </c>
    </row>
    <row r="63" spans="1:10" s="7" customFormat="1" ht="40.5" customHeight="1" x14ac:dyDescent="0.25">
      <c r="A63" s="60" t="str">
        <f>IF(I63&lt;61,MAX($A$8:A62)+1,"")</f>
        <v/>
      </c>
      <c r="B63" s="231"/>
      <c r="C63" s="63" t="s">
        <v>49</v>
      </c>
      <c r="D63" s="256"/>
      <c r="E63" s="224"/>
      <c r="F63" s="66" t="s">
        <v>51</v>
      </c>
      <c r="G63" s="242"/>
      <c r="H63" s="35" t="s">
        <v>31</v>
      </c>
      <c r="I63" s="30">
        <v>70</v>
      </c>
      <c r="J63" s="110" t="s">
        <v>273</v>
      </c>
    </row>
    <row r="64" spans="1:10" s="7" customFormat="1" ht="40.5" customHeight="1" x14ac:dyDescent="0.25">
      <c r="A64" s="60" t="str">
        <f>IF(I64&lt;61,MAX($A$8:A63)+1,"")</f>
        <v/>
      </c>
      <c r="B64" s="232"/>
      <c r="C64" s="63" t="s">
        <v>49</v>
      </c>
      <c r="D64" s="257"/>
      <c r="E64" s="225"/>
      <c r="F64" s="66" t="s">
        <v>51</v>
      </c>
      <c r="G64" s="242"/>
      <c r="H64" s="35" t="s">
        <v>33</v>
      </c>
      <c r="I64" s="30">
        <v>80</v>
      </c>
      <c r="J64" s="110" t="s">
        <v>274</v>
      </c>
    </row>
    <row r="65" spans="1:10" s="7" customFormat="1" ht="54" customHeight="1" x14ac:dyDescent="0.25">
      <c r="A65" s="60" t="str">
        <f>IF(I65&lt;61,MAX($A$8:A64)+1,"")</f>
        <v/>
      </c>
      <c r="B65" s="230" t="s">
        <v>48</v>
      </c>
      <c r="C65" s="63" t="s">
        <v>48</v>
      </c>
      <c r="D65" s="248">
        <f>IF(SUM(I65:I69)=0,"",AVERAGE(I65:I69))</f>
        <v>79</v>
      </c>
      <c r="E65" s="223" t="s">
        <v>67</v>
      </c>
      <c r="F65" s="66" t="s">
        <v>67</v>
      </c>
      <c r="G65" s="242">
        <f>IF(SUM(I65:I69)=0,"",AVERAGE(I65:I69))</f>
        <v>79</v>
      </c>
      <c r="H65" s="35" t="s">
        <v>30</v>
      </c>
      <c r="I65" s="30">
        <v>70</v>
      </c>
      <c r="J65" s="110" t="s">
        <v>275</v>
      </c>
    </row>
    <row r="66" spans="1:10" s="7" customFormat="1" ht="45" customHeight="1" x14ac:dyDescent="0.25">
      <c r="A66" s="60" t="str">
        <f>IF(I66&lt;61,MAX($A$8:A65)+1,"")</f>
        <v/>
      </c>
      <c r="B66" s="231"/>
      <c r="C66" s="63" t="s">
        <v>48</v>
      </c>
      <c r="D66" s="249"/>
      <c r="E66" s="224"/>
      <c r="F66" s="66" t="s">
        <v>67</v>
      </c>
      <c r="G66" s="242"/>
      <c r="H66" s="36" t="s">
        <v>32</v>
      </c>
      <c r="I66" s="30">
        <v>70</v>
      </c>
      <c r="J66" s="110" t="s">
        <v>276</v>
      </c>
    </row>
    <row r="67" spans="1:10" s="7" customFormat="1" ht="41.25" customHeight="1" x14ac:dyDescent="0.25">
      <c r="A67" s="60" t="str">
        <f>IF(I67&lt;61,MAX($A$8:A66)+1,"")</f>
        <v/>
      </c>
      <c r="B67" s="231"/>
      <c r="C67" s="63" t="s">
        <v>48</v>
      </c>
      <c r="D67" s="249"/>
      <c r="E67" s="224"/>
      <c r="F67" s="66" t="s">
        <v>67</v>
      </c>
      <c r="G67" s="242"/>
      <c r="H67" s="36" t="s">
        <v>70</v>
      </c>
      <c r="I67" s="30">
        <v>90</v>
      </c>
      <c r="J67" s="110" t="s">
        <v>277</v>
      </c>
    </row>
    <row r="68" spans="1:10" s="7" customFormat="1" ht="45.75" customHeight="1" x14ac:dyDescent="0.25">
      <c r="A68" s="60" t="str">
        <f>IF(I68&lt;61,MAX($A$8:A67)+1,"")</f>
        <v/>
      </c>
      <c r="B68" s="231"/>
      <c r="C68" s="63" t="s">
        <v>48</v>
      </c>
      <c r="D68" s="249"/>
      <c r="E68" s="224"/>
      <c r="F68" s="66" t="s">
        <v>67</v>
      </c>
      <c r="G68" s="242"/>
      <c r="H68" s="36" t="s">
        <v>69</v>
      </c>
      <c r="I68" s="30">
        <v>80</v>
      </c>
      <c r="J68" s="110" t="s">
        <v>278</v>
      </c>
    </row>
    <row r="69" spans="1:10" s="7" customFormat="1" ht="57" customHeight="1" thickBot="1" x14ac:dyDescent="0.3">
      <c r="A69" s="60" t="str">
        <f>IF(I69&lt;61,MAX($A$8:A68)+1,"")</f>
        <v/>
      </c>
      <c r="B69" s="232"/>
      <c r="C69" s="63" t="s">
        <v>48</v>
      </c>
      <c r="D69" s="250"/>
      <c r="E69" s="264"/>
      <c r="F69" s="66" t="s">
        <v>67</v>
      </c>
      <c r="G69" s="247"/>
      <c r="H69" s="37" t="s">
        <v>92</v>
      </c>
      <c r="I69" s="30">
        <v>85</v>
      </c>
      <c r="J69" s="112" t="s">
        <v>279</v>
      </c>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9"/>
      <c r="D4" s="270"/>
      <c r="E4" s="275" t="s">
        <v>94</v>
      </c>
      <c r="F4" s="275"/>
      <c r="G4" s="275"/>
      <c r="H4" s="275"/>
      <c r="I4" s="275"/>
      <c r="J4" s="275"/>
      <c r="K4" s="275"/>
      <c r="L4" s="276"/>
      <c r="M4" s="50"/>
    </row>
    <row r="5" spans="1:13" s="7" customFormat="1" ht="24" thickBot="1" x14ac:dyDescent="0.4">
      <c r="A5" s="45"/>
      <c r="B5" s="49"/>
      <c r="C5" s="271"/>
      <c r="D5" s="272"/>
      <c r="E5" s="273" t="s">
        <v>68</v>
      </c>
      <c r="F5" s="273"/>
      <c r="G5" s="273"/>
      <c r="H5" s="273"/>
      <c r="I5" s="273"/>
      <c r="J5" s="273"/>
      <c r="K5" s="273"/>
      <c r="L5" s="274"/>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7" t="s">
        <v>56</v>
      </c>
      <c r="D7" s="277"/>
      <c r="E7" s="277"/>
      <c r="F7" s="277"/>
      <c r="G7" s="277"/>
      <c r="H7" s="277"/>
      <c r="I7" s="277"/>
      <c r="J7" s="277"/>
      <c r="K7" s="277"/>
      <c r="L7" s="277"/>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85.081967213114751</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89.952380952380949</v>
      </c>
      <c r="G35" s="51"/>
      <c r="H35" s="51"/>
      <c r="I35" s="51"/>
      <c r="J35" s="51"/>
      <c r="K35" s="51"/>
      <c r="L35" s="51"/>
      <c r="M35" s="50"/>
    </row>
    <row r="36" spans="1:13" s="7" customFormat="1" x14ac:dyDescent="0.25">
      <c r="A36" s="45"/>
      <c r="B36" s="49"/>
      <c r="C36" s="51"/>
      <c r="D36" s="51" t="str">
        <f>AUTODIAGNÓSTICO!B28</f>
        <v>EJECUTAR</v>
      </c>
      <c r="E36" s="51">
        <v>100</v>
      </c>
      <c r="F36" s="51">
        <f>AUTODIAGNÓSTICO!D28</f>
        <v>86.785714285714292</v>
      </c>
      <c r="G36" s="51"/>
      <c r="H36" s="51"/>
      <c r="I36" s="51"/>
      <c r="J36" s="51"/>
      <c r="K36" s="51"/>
      <c r="L36" s="51"/>
      <c r="M36" s="50"/>
    </row>
    <row r="37" spans="1:13" s="7" customFormat="1" x14ac:dyDescent="0.25">
      <c r="A37" s="45"/>
      <c r="B37" s="49"/>
      <c r="C37" s="51"/>
      <c r="D37" s="51" t="str">
        <f>AUTODIAGNÓSTICO!B56</f>
        <v>VERIFICAR</v>
      </c>
      <c r="E37" s="51">
        <v>100</v>
      </c>
      <c r="F37" s="51">
        <f>AUTODIAGNÓSTICO!D56</f>
        <v>75.555555555555557</v>
      </c>
      <c r="G37" s="51"/>
      <c r="H37" s="51"/>
      <c r="I37" s="51"/>
      <c r="J37" s="51"/>
      <c r="K37" s="51"/>
      <c r="L37" s="51"/>
      <c r="M37" s="50"/>
    </row>
    <row r="38" spans="1:13" s="7" customFormat="1" x14ac:dyDescent="0.25">
      <c r="A38" s="45"/>
      <c r="B38" s="49"/>
      <c r="C38" s="51"/>
      <c r="D38" s="51" t="str">
        <f>AUTODIAGNÓSTICO!B65</f>
        <v>ACTUAR</v>
      </c>
      <c r="E38" s="51">
        <v>100</v>
      </c>
      <c r="F38" s="51">
        <f>AUTODIAGNÓSTICO!D65</f>
        <v>79</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8" t="s">
        <v>61</v>
      </c>
      <c r="D56" s="268"/>
      <c r="E56" s="268"/>
      <c r="F56" s="268"/>
      <c r="G56" s="268"/>
      <c r="H56" s="268"/>
      <c r="I56" s="268"/>
      <c r="J56" s="268"/>
      <c r="K56" s="268"/>
      <c r="L56" s="268"/>
      <c r="M56" s="50"/>
    </row>
    <row r="57" spans="1:13" s="7" customFormat="1" x14ac:dyDescent="0.25">
      <c r="A57" s="45"/>
      <c r="B57" s="49"/>
      <c r="C57" s="118"/>
      <c r="D57" s="118"/>
      <c r="E57" s="118"/>
      <c r="F57" s="118"/>
      <c r="G57" s="118"/>
      <c r="H57" s="118"/>
      <c r="I57" s="118"/>
      <c r="J57" s="118"/>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95</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88.333333333333329</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90</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90</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86.428571428571431</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8" t="s">
        <v>62</v>
      </c>
      <c r="D78" s="268"/>
      <c r="E78" s="268"/>
      <c r="F78" s="268"/>
      <c r="G78" s="268"/>
      <c r="H78" s="268"/>
      <c r="I78" s="268"/>
      <c r="J78" s="268"/>
      <c r="K78" s="268"/>
      <c r="L78" s="268"/>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88.571428571428569</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90</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83.333333333333329</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85</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86.25</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8" t="s">
        <v>63</v>
      </c>
      <c r="D102" s="268"/>
      <c r="E102" s="268"/>
      <c r="F102" s="268"/>
      <c r="G102" s="268"/>
      <c r="H102" s="268"/>
      <c r="I102" s="268"/>
      <c r="J102" s="268"/>
      <c r="K102" s="268"/>
      <c r="L102" s="268"/>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75.555555555555557</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8" t="s">
        <v>64</v>
      </c>
      <c r="D128" s="268"/>
      <c r="E128" s="268"/>
      <c r="F128" s="268"/>
      <c r="G128" s="268"/>
      <c r="H128" s="268"/>
      <c r="I128" s="268"/>
      <c r="J128" s="268"/>
      <c r="K128" s="268"/>
      <c r="L128" s="268"/>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79</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7"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8" t="s">
        <v>95</v>
      </c>
      <c r="D8" s="278"/>
      <c r="E8" s="278"/>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9">
        <f>AUTODIAGNÓSTICO!E6</f>
        <v>254003000330</v>
      </c>
      <c r="D11" s="280"/>
      <c r="E11" s="21">
        <f>AUTODIAGNÓSTICO!I6</f>
        <v>85.081967213114751</v>
      </c>
      <c r="F11" s="22"/>
    </row>
    <row r="12" spans="2:6" s="7" customFormat="1" ht="45" customHeight="1" thickBot="1" x14ac:dyDescent="0.3">
      <c r="B12" s="11"/>
      <c r="C12" s="281"/>
      <c r="D12" s="282"/>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E7" workbookViewId="0">
      <selection activeCell="K9" sqref="K9:K13"/>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07" customWidth="1"/>
    <col min="7" max="7" width="21.140625" style="107" customWidth="1"/>
    <col min="8" max="8" width="41.85546875" style="107" customWidth="1"/>
    <col min="9" max="9" width="25.7109375" style="107" customWidth="1"/>
    <col min="10" max="10" width="29.140625" style="107" customWidth="1"/>
    <col min="11" max="11" width="18.85546875" style="107" customWidth="1"/>
    <col min="12" max="12" width="20.7109375" style="107"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6"/>
      <c r="G7" s="106"/>
      <c r="H7" s="106"/>
      <c r="I7" s="106"/>
      <c r="K7" s="283" t="s">
        <v>107</v>
      </c>
      <c r="L7" s="284"/>
      <c r="N7">
        <v>2026</v>
      </c>
      <c r="O7">
        <v>2026</v>
      </c>
    </row>
    <row r="8" spans="1:15" ht="28.5" customHeight="1" thickBot="1" x14ac:dyDescent="0.3">
      <c r="A8" s="285" t="s">
        <v>130</v>
      </c>
      <c r="B8" s="315"/>
      <c r="C8" s="286"/>
      <c r="D8" s="285" t="s">
        <v>108</v>
      </c>
      <c r="E8" s="315"/>
      <c r="F8" s="316" t="s">
        <v>109</v>
      </c>
      <c r="G8" s="317"/>
      <c r="H8" s="74" t="s">
        <v>110</v>
      </c>
      <c r="I8" s="285" t="s">
        <v>111</v>
      </c>
      <c r="J8" s="286"/>
      <c r="K8" s="73" t="s">
        <v>112</v>
      </c>
      <c r="L8" s="73" t="s">
        <v>113</v>
      </c>
      <c r="N8">
        <v>2027</v>
      </c>
      <c r="O8">
        <v>2027</v>
      </c>
    </row>
    <row r="9" spans="1:15" ht="15.75" thickBot="1" x14ac:dyDescent="0.3">
      <c r="A9" s="287" t="s">
        <v>294</v>
      </c>
      <c r="B9" s="288"/>
      <c r="C9" s="289"/>
      <c r="D9" s="308" t="s">
        <v>295</v>
      </c>
      <c r="E9" s="308"/>
      <c r="F9" s="296" t="s">
        <v>296</v>
      </c>
      <c r="G9" s="297"/>
      <c r="H9" s="297" t="s">
        <v>297</v>
      </c>
      <c r="I9" s="302" t="s">
        <v>298</v>
      </c>
      <c r="J9" s="303"/>
      <c r="K9" s="312">
        <v>2025</v>
      </c>
      <c r="L9" s="311">
        <v>2025</v>
      </c>
      <c r="M9" s="75"/>
      <c r="N9">
        <v>2028</v>
      </c>
      <c r="O9">
        <v>2028</v>
      </c>
    </row>
    <row r="10" spans="1:15" x14ac:dyDescent="0.25">
      <c r="A10" s="290"/>
      <c r="B10" s="291"/>
      <c r="C10" s="292"/>
      <c r="D10" s="309"/>
      <c r="E10" s="309"/>
      <c r="F10" s="298"/>
      <c r="G10" s="299"/>
      <c r="H10" s="299"/>
      <c r="I10" s="304" t="s">
        <v>299</v>
      </c>
      <c r="J10" s="305"/>
      <c r="K10" s="312"/>
      <c r="L10" s="312"/>
      <c r="M10" s="75"/>
      <c r="N10">
        <v>2029</v>
      </c>
      <c r="O10">
        <v>2029</v>
      </c>
    </row>
    <row r="11" spans="1:15" x14ac:dyDescent="0.25">
      <c r="A11" s="290"/>
      <c r="B11" s="291"/>
      <c r="C11" s="292"/>
      <c r="D11" s="309"/>
      <c r="E11" s="309"/>
      <c r="F11" s="298"/>
      <c r="G11" s="299"/>
      <c r="H11" s="299"/>
      <c r="I11" s="302" t="s">
        <v>300</v>
      </c>
      <c r="J11" s="303"/>
      <c r="K11" s="312"/>
      <c r="L11" s="312"/>
      <c r="M11" s="75"/>
      <c r="N11">
        <v>2030</v>
      </c>
      <c r="O11">
        <v>2030</v>
      </c>
    </row>
    <row r="12" spans="1:15" x14ac:dyDescent="0.25">
      <c r="A12" s="290"/>
      <c r="B12" s="291"/>
      <c r="C12" s="292"/>
      <c r="D12" s="309"/>
      <c r="E12" s="309"/>
      <c r="F12" s="298"/>
      <c r="G12" s="299"/>
      <c r="H12" s="299"/>
      <c r="I12" s="116" t="s">
        <v>301</v>
      </c>
      <c r="J12" s="116"/>
      <c r="K12" s="312"/>
      <c r="L12" s="312"/>
      <c r="M12" s="75"/>
      <c r="N12">
        <v>2031</v>
      </c>
      <c r="O12">
        <v>2031</v>
      </c>
    </row>
    <row r="13" spans="1:15" ht="15.75" thickBot="1" x14ac:dyDescent="0.3">
      <c r="A13" s="293"/>
      <c r="B13" s="294"/>
      <c r="C13" s="295"/>
      <c r="D13" s="310"/>
      <c r="E13" s="310"/>
      <c r="F13" s="300"/>
      <c r="G13" s="301"/>
      <c r="H13" s="301"/>
      <c r="I13" s="306" t="s">
        <v>302</v>
      </c>
      <c r="J13" s="307"/>
      <c r="K13" s="314"/>
      <c r="L13" s="313"/>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105" x14ac:dyDescent="0.25">
      <c r="A16" s="43">
        <v>1</v>
      </c>
      <c r="B16" s="44" t="str">
        <f>VLOOKUP(A16,AUTODIAGNÓSTICO!$A$9:$J$69,3,0)</f>
        <v>VERIFICAR</v>
      </c>
      <c r="C16" s="44" t="str">
        <f>VLOOKUP(A16,AUTODIAGNÓSTICO!A9:J69,6,0)</f>
        <v>Cuantificar el impacto de las acciones de rendición de cuentas para divulgarlos a la ciudadanía</v>
      </c>
      <c r="D16" s="44" t="str">
        <f>VLOOKUP(A16,AUTODIAGNÓSTICO!A9:J69,8,0)</f>
        <v>Recopilar recomendaciones y sugerencias de los servidores públicos y ciudadanía a las actividades de capacitación, garantizando la cualificación de futuras actividades.</v>
      </c>
      <c r="E16" s="72">
        <f>VLOOKUP(A16,AUTODIAGNÓSTICO!$A$9:$J$69,9,0)</f>
        <v>60</v>
      </c>
      <c r="F16" s="113" t="s">
        <v>287</v>
      </c>
      <c r="G16" s="113" t="s">
        <v>289</v>
      </c>
      <c r="H16" s="113" t="s">
        <v>284</v>
      </c>
      <c r="I16" s="113" t="s">
        <v>285</v>
      </c>
      <c r="J16" s="113" t="s">
        <v>286</v>
      </c>
      <c r="K16" s="114">
        <v>45333</v>
      </c>
      <c r="L16" s="114">
        <v>45342</v>
      </c>
    </row>
    <row r="17" spans="1:12" ht="105" x14ac:dyDescent="0.25">
      <c r="A17" s="43">
        <v>2</v>
      </c>
      <c r="B17" s="44" t="str">
        <f>VLOOKUP(A17,AUTODIAGNÓSTICO!$A$9:$J$69,3,0)</f>
        <v>VERIFICAR</v>
      </c>
      <c r="C17" s="44" t="str">
        <f>VLOOKUP(A17,AUTODIAGNÓSTICO!A10:J70,6,0)</f>
        <v>Cuantificar el impacto de las acciones de rendición de cuentas para divulgarlos a la ciudadanía</v>
      </c>
      <c r="D17" s="44" t="str">
        <f>VLOOKUP(A17,AUTODIAGNÓSTICO!A10:J70,8,0)</f>
        <v>Analizar las recomendaciones realizadas por los órganos de control frente a los informes de rendición de cuentas y establecer correctivos que optimicen la gestión y faciliten el cumplimiento de las metas del plan  institucional.</v>
      </c>
      <c r="E17" s="72">
        <f>VLOOKUP(A17,AUTODIAGNÓSTICO!$A$9:$J$69,9,0)</f>
        <v>60</v>
      </c>
      <c r="F17" s="115" t="s">
        <v>288</v>
      </c>
      <c r="G17" s="113" t="s">
        <v>290</v>
      </c>
      <c r="H17" s="113" t="s">
        <v>291</v>
      </c>
      <c r="I17" s="113" t="s">
        <v>292</v>
      </c>
      <c r="J17" s="113" t="s">
        <v>293</v>
      </c>
      <c r="K17" s="114">
        <v>45332</v>
      </c>
      <c r="L17" s="114">
        <v>45344</v>
      </c>
    </row>
    <row r="18" spans="1:12" x14ac:dyDescent="0.25">
      <c r="A18" s="43">
        <v>3</v>
      </c>
      <c r="B18" s="44" t="e">
        <f>VLOOKUP(A18,AUTODIAGNÓSTICO!$A$9:$J$69,3,0)</f>
        <v>#N/A</v>
      </c>
      <c r="C18" s="44" t="e">
        <f>VLOOKUP(A18,AUTODIAGNÓSTICO!A11:J71,6,0)</f>
        <v>#N/A</v>
      </c>
      <c r="D18" s="44" t="e">
        <f>VLOOKUP(A18,AUTODIAGNÓSTICO!A11:J71,8,0)</f>
        <v>#N/A</v>
      </c>
      <c r="E18" s="72" t="e">
        <f>VLOOKUP(A18,AUTODIAGNÓSTICO!$A$9:$J$69,9,0)</f>
        <v>#N/A</v>
      </c>
      <c r="F18" s="108"/>
      <c r="G18" s="108"/>
      <c r="H18" s="108"/>
      <c r="I18" s="108"/>
      <c r="J18" s="108"/>
      <c r="K18" s="109"/>
      <c r="L18" s="109"/>
    </row>
    <row r="19" spans="1:12" x14ac:dyDescent="0.25">
      <c r="A19" s="43">
        <v>4</v>
      </c>
      <c r="B19" s="44" t="e">
        <f>VLOOKUP(A19,AUTODIAGNÓSTICO!$A$9:$J$69,3,0)</f>
        <v>#N/A</v>
      </c>
      <c r="C19" s="44" t="e">
        <f>VLOOKUP(A19,AUTODIAGNÓSTICO!A12:J72,6,0)</f>
        <v>#N/A</v>
      </c>
      <c r="D19" s="44" t="e">
        <f>VLOOKUP(A19,AUTODIAGNÓSTICO!A12:J72,8,0)</f>
        <v>#N/A</v>
      </c>
      <c r="E19" s="72" t="e">
        <f>VLOOKUP(A19,AUTODIAGNÓSTICO!$A$9:$J$69,9,0)</f>
        <v>#N/A</v>
      </c>
      <c r="F19" s="108"/>
      <c r="G19" s="108"/>
      <c r="H19" s="108"/>
      <c r="I19" s="108"/>
      <c r="J19" s="108"/>
      <c r="K19" s="109"/>
      <c r="L19" s="109"/>
    </row>
    <row r="20" spans="1:12" x14ac:dyDescent="0.25">
      <c r="A20" s="43">
        <v>5</v>
      </c>
      <c r="B20" s="44" t="e">
        <f>VLOOKUP(A20,AUTODIAGNÓSTICO!$A$9:$J$69,3,0)</f>
        <v>#N/A</v>
      </c>
      <c r="C20" s="44" t="e">
        <f>VLOOKUP(A20,AUTODIAGNÓSTICO!A13:J73,6,0)</f>
        <v>#N/A</v>
      </c>
      <c r="D20" s="44" t="e">
        <f>VLOOKUP(A20,AUTODIAGNÓSTICO!A13:J73,8,0)</f>
        <v>#N/A</v>
      </c>
      <c r="E20" s="72" t="e">
        <f>VLOOKUP(A20,AUTODIAGNÓSTICO!$A$9:$J$69,9,0)</f>
        <v>#N/A</v>
      </c>
      <c r="F20" s="108"/>
      <c r="G20" s="108"/>
      <c r="H20" s="108"/>
      <c r="I20" s="108"/>
      <c r="J20" s="108"/>
      <c r="K20" s="109"/>
      <c r="L20" s="109"/>
    </row>
    <row r="21" spans="1:12" x14ac:dyDescent="0.25">
      <c r="A21" s="43">
        <v>6</v>
      </c>
      <c r="B21" s="44" t="e">
        <f>VLOOKUP(A21,AUTODIAGNÓSTICO!$A$9:$J$69,3,0)</f>
        <v>#N/A</v>
      </c>
      <c r="C21" s="44" t="e">
        <f>VLOOKUP(A21,AUTODIAGNÓSTICO!A14:J74,6,0)</f>
        <v>#N/A</v>
      </c>
      <c r="D21" s="44" t="e">
        <f>VLOOKUP(A21,AUTODIAGNÓSTICO!A14:J74,8,0)</f>
        <v>#N/A</v>
      </c>
      <c r="E21" s="72" t="e">
        <f>VLOOKUP(A21,AUTODIAGNÓSTICO!$A$9:$J$69,9,0)</f>
        <v>#N/A</v>
      </c>
      <c r="F21" s="108"/>
      <c r="G21" s="108"/>
      <c r="H21" s="108"/>
      <c r="I21" s="108"/>
      <c r="J21" s="108"/>
      <c r="K21" s="109"/>
      <c r="L21" s="109"/>
    </row>
    <row r="22" spans="1:12" x14ac:dyDescent="0.25">
      <c r="A22" s="43">
        <v>7</v>
      </c>
      <c r="B22" s="44" t="e">
        <f>VLOOKUP(A22,AUTODIAGNÓSTICO!$A$9:$J$69,3,0)</f>
        <v>#N/A</v>
      </c>
      <c r="C22" s="44" t="e">
        <f>VLOOKUP(A22,AUTODIAGNÓSTICO!A15:J75,6,0)</f>
        <v>#N/A</v>
      </c>
      <c r="D22" s="44" t="e">
        <f>VLOOKUP(A22,AUTODIAGNÓSTICO!A15:J75,8,0)</f>
        <v>#N/A</v>
      </c>
      <c r="E22" s="72" t="e">
        <f>VLOOKUP(A22,AUTODIAGNÓSTICO!$A$9:$J$69,9,0)</f>
        <v>#N/A</v>
      </c>
      <c r="F22" s="108"/>
      <c r="G22" s="108"/>
      <c r="H22" s="108"/>
      <c r="I22" s="108"/>
      <c r="J22" s="108"/>
      <c r="K22" s="109"/>
      <c r="L22" s="109"/>
    </row>
    <row r="23" spans="1:12" x14ac:dyDescent="0.25">
      <c r="A23" s="43">
        <v>8</v>
      </c>
      <c r="B23" s="44" t="e">
        <f>VLOOKUP(A23,AUTODIAGNÓSTICO!$A$9:$J$69,3,0)</f>
        <v>#N/A</v>
      </c>
      <c r="C23" s="44" t="e">
        <f>VLOOKUP(A23,AUTODIAGNÓSTICO!A16:J76,6,0)</f>
        <v>#N/A</v>
      </c>
      <c r="D23" s="44" t="e">
        <f>VLOOKUP(A23,AUTODIAGNÓSTICO!A16:J76,8,0)</f>
        <v>#N/A</v>
      </c>
      <c r="E23" s="72" t="e">
        <f>VLOOKUP(A23,AUTODIAGNÓSTICO!$A$9:$J$69,9,0)</f>
        <v>#N/A</v>
      </c>
      <c r="F23" s="108"/>
      <c r="G23" s="108"/>
      <c r="H23" s="108"/>
      <c r="I23" s="108"/>
      <c r="J23" s="108"/>
      <c r="K23" s="109"/>
      <c r="L23" s="109"/>
    </row>
    <row r="24" spans="1:12" x14ac:dyDescent="0.25">
      <c r="A24" s="43">
        <v>9</v>
      </c>
      <c r="B24" s="44" t="e">
        <f>VLOOKUP(A24,AUTODIAGNÓSTICO!$A$9:$J$69,3,0)</f>
        <v>#N/A</v>
      </c>
      <c r="C24" s="44" t="e">
        <f>VLOOKUP(A24,AUTODIAGNÓSTICO!A17:J77,6,0)</f>
        <v>#N/A</v>
      </c>
      <c r="D24" s="44" t="e">
        <f>VLOOKUP(A24,AUTODIAGNÓSTICO!A17:J77,8,0)</f>
        <v>#N/A</v>
      </c>
      <c r="E24" s="72" t="e">
        <f>VLOOKUP(A24,AUTODIAGNÓSTICO!$A$9:$J$69,9,0)</f>
        <v>#N/A</v>
      </c>
      <c r="F24" s="108"/>
      <c r="G24" s="108"/>
      <c r="H24" s="108"/>
      <c r="I24" s="108"/>
      <c r="J24" s="108"/>
      <c r="K24" s="109"/>
      <c r="L24" s="109"/>
    </row>
    <row r="25" spans="1:12" x14ac:dyDescent="0.25">
      <c r="A25" s="43">
        <v>10</v>
      </c>
      <c r="B25" s="44" t="e">
        <f>VLOOKUP(A25,AUTODIAGNÓSTICO!$A$9:$J$69,3,0)</f>
        <v>#N/A</v>
      </c>
      <c r="C25" s="44" t="e">
        <f>VLOOKUP(A25,AUTODIAGNÓSTICO!A18:J78,6,0)</f>
        <v>#N/A</v>
      </c>
      <c r="D25" s="44" t="e">
        <f>VLOOKUP(A25,AUTODIAGNÓSTICO!A18:J78,8,0)</f>
        <v>#N/A</v>
      </c>
      <c r="E25" s="72" t="e">
        <f>VLOOKUP(A25,AUTODIAGNÓSTICO!$A$9:$J$69,9,0)</f>
        <v>#N/A</v>
      </c>
      <c r="F25" s="108"/>
      <c r="G25" s="108"/>
      <c r="H25" s="108"/>
      <c r="I25" s="108"/>
      <c r="J25" s="108"/>
      <c r="K25" s="109"/>
      <c r="L25" s="109"/>
    </row>
    <row r="26" spans="1:12" x14ac:dyDescent="0.25">
      <c r="A26" s="43">
        <v>11</v>
      </c>
      <c r="B26" s="44" t="e">
        <f>VLOOKUP(A26,AUTODIAGNÓSTICO!$A$9:$J$69,3,0)</f>
        <v>#N/A</v>
      </c>
      <c r="C26" s="44" t="e">
        <f>VLOOKUP(A26,AUTODIAGNÓSTICO!A19:J79,6,0)</f>
        <v>#N/A</v>
      </c>
      <c r="D26" s="44" t="e">
        <f>VLOOKUP(A26,AUTODIAGNÓSTICO!A19:J79,8,0)</f>
        <v>#N/A</v>
      </c>
      <c r="E26" s="72" t="e">
        <f>VLOOKUP(A26,AUTODIAGNÓSTICO!$A$9:$J$69,9,0)</f>
        <v>#N/A</v>
      </c>
      <c r="F26" s="108"/>
      <c r="G26" s="108"/>
      <c r="H26" s="108"/>
      <c r="I26" s="108"/>
      <c r="J26" s="108"/>
      <c r="K26" s="109"/>
      <c r="L26" s="109"/>
    </row>
    <row r="27" spans="1:12" x14ac:dyDescent="0.25">
      <c r="A27" s="43">
        <v>12</v>
      </c>
      <c r="B27" s="44" t="e">
        <f>VLOOKUP(A27,AUTODIAGNÓSTICO!$A$9:$J$69,3,0)</f>
        <v>#N/A</v>
      </c>
      <c r="C27" s="44" t="e">
        <f>VLOOKUP(A27,AUTODIAGNÓSTICO!A20:J80,6,0)</f>
        <v>#N/A</v>
      </c>
      <c r="D27" s="44" t="e">
        <f>VLOOKUP(A27,AUTODIAGNÓSTICO!A20:J80,8,0)</f>
        <v>#N/A</v>
      </c>
      <c r="E27" s="72" t="e">
        <f>VLOOKUP(A27,AUTODIAGNÓSTICO!$A$9:$J$69,9,0)</f>
        <v>#N/A</v>
      </c>
      <c r="F27" s="108"/>
      <c r="G27" s="108"/>
      <c r="H27" s="108"/>
      <c r="I27" s="108"/>
      <c r="J27" s="108"/>
      <c r="K27" s="109"/>
      <c r="L27" s="109"/>
    </row>
    <row r="28" spans="1:12" x14ac:dyDescent="0.25">
      <c r="A28" s="43">
        <v>13</v>
      </c>
      <c r="B28" s="44" t="e">
        <f>VLOOKUP(A28,AUTODIAGNÓSTICO!$A$9:$J$69,3,0)</f>
        <v>#N/A</v>
      </c>
      <c r="C28" s="44" t="e">
        <f>VLOOKUP(A28,AUTODIAGNÓSTICO!A21:J81,6,0)</f>
        <v>#N/A</v>
      </c>
      <c r="D28" s="44" t="e">
        <f>VLOOKUP(A28,AUTODIAGNÓSTICO!A21:J81,8,0)</f>
        <v>#N/A</v>
      </c>
      <c r="E28" s="72" t="e">
        <f>VLOOKUP(A28,AUTODIAGNÓSTICO!$A$9:$J$69,9,0)</f>
        <v>#N/A</v>
      </c>
      <c r="F28" s="108"/>
      <c r="G28" s="108"/>
      <c r="H28" s="108"/>
      <c r="I28" s="108"/>
      <c r="J28" s="108"/>
      <c r="K28" s="109"/>
      <c r="L28" s="109"/>
    </row>
    <row r="29" spans="1:12" x14ac:dyDescent="0.25">
      <c r="A29" s="43">
        <v>14</v>
      </c>
      <c r="B29" s="44" t="e">
        <f>VLOOKUP(A29,AUTODIAGNÓSTICO!$A$9:$J$69,3,0)</f>
        <v>#N/A</v>
      </c>
      <c r="C29" s="44" t="e">
        <f>VLOOKUP(A29,AUTODIAGNÓSTICO!A22:J82,6,0)</f>
        <v>#N/A</v>
      </c>
      <c r="D29" s="44" t="e">
        <f>VLOOKUP(A29,AUTODIAGNÓSTICO!A22:J82,8,0)</f>
        <v>#N/A</v>
      </c>
      <c r="E29" s="72" t="e">
        <f>VLOOKUP(A29,AUTODIAGNÓSTICO!$A$9:$J$69,9,0)</f>
        <v>#N/A</v>
      </c>
      <c r="F29" s="108"/>
      <c r="G29" s="108"/>
      <c r="H29" s="108"/>
      <c r="I29" s="108"/>
      <c r="J29" s="108"/>
      <c r="K29" s="109"/>
      <c r="L29" s="109"/>
    </row>
    <row r="30" spans="1:12" x14ac:dyDescent="0.25">
      <c r="A30" s="43">
        <v>15</v>
      </c>
      <c r="B30" s="44" t="e">
        <f>VLOOKUP(A30,AUTODIAGNÓSTICO!$A$9:$J$69,3,0)</f>
        <v>#N/A</v>
      </c>
      <c r="C30" s="44" t="e">
        <f>VLOOKUP(A30,AUTODIAGNÓSTICO!A23:J83,6,0)</f>
        <v>#N/A</v>
      </c>
      <c r="D30" s="44" t="e">
        <f>VLOOKUP(A30,AUTODIAGNÓSTICO!A23:J83,8,0)</f>
        <v>#N/A</v>
      </c>
      <c r="E30" s="72" t="e">
        <f>VLOOKUP(A30,AUTODIAGNÓSTICO!$A$9:$J$69,9,0)</f>
        <v>#N/A</v>
      </c>
      <c r="F30" s="108"/>
      <c r="G30" s="108"/>
      <c r="H30" s="108"/>
      <c r="I30" s="108"/>
      <c r="J30" s="108"/>
      <c r="K30" s="109"/>
      <c r="L30" s="109"/>
    </row>
    <row r="31" spans="1:12" x14ac:dyDescent="0.25">
      <c r="A31" s="43">
        <v>16</v>
      </c>
      <c r="B31" s="44" t="e">
        <f>VLOOKUP(A31,AUTODIAGNÓSTICO!$A$9:$J$69,3,0)</f>
        <v>#N/A</v>
      </c>
      <c r="C31" s="44" t="e">
        <f>VLOOKUP(A31,AUTODIAGNÓSTICO!A24:J84,6,0)</f>
        <v>#N/A</v>
      </c>
      <c r="D31" s="44" t="e">
        <f>VLOOKUP(A31,AUTODIAGNÓSTICO!A24:J84,8,0)</f>
        <v>#N/A</v>
      </c>
      <c r="E31" s="72" t="e">
        <f>VLOOKUP(A31,AUTODIAGNÓSTICO!$A$9:$J$69,9,0)</f>
        <v>#N/A</v>
      </c>
      <c r="F31" s="108"/>
      <c r="G31" s="108"/>
      <c r="H31" s="108"/>
      <c r="I31" s="108"/>
      <c r="J31" s="108"/>
      <c r="K31" s="109"/>
      <c r="L31" s="109"/>
    </row>
    <row r="32" spans="1:12" x14ac:dyDescent="0.25">
      <c r="A32" s="43">
        <v>17</v>
      </c>
      <c r="B32" s="44" t="e">
        <f>VLOOKUP(A32,AUTODIAGNÓSTICO!$A$9:$J$69,3,0)</f>
        <v>#N/A</v>
      </c>
      <c r="C32" s="44" t="e">
        <f>VLOOKUP(A32,AUTODIAGNÓSTICO!A25:J85,6,0)</f>
        <v>#N/A</v>
      </c>
      <c r="D32" s="44" t="e">
        <f>VLOOKUP(A32,AUTODIAGNÓSTICO!A25:J85,8,0)</f>
        <v>#N/A</v>
      </c>
      <c r="E32" s="72" t="e">
        <f>VLOOKUP(A32,AUTODIAGNÓSTICO!$A$9:$J$69,9,0)</f>
        <v>#N/A</v>
      </c>
      <c r="F32" s="108"/>
      <c r="G32" s="108"/>
      <c r="H32" s="108"/>
      <c r="I32" s="108"/>
      <c r="J32" s="108"/>
      <c r="K32" s="109"/>
      <c r="L32" s="109"/>
    </row>
    <row r="33" spans="1:12" x14ac:dyDescent="0.25">
      <c r="A33" s="43">
        <v>18</v>
      </c>
      <c r="B33" s="44" t="e">
        <f>VLOOKUP(A33,AUTODIAGNÓSTICO!$A$9:$J$69,3,0)</f>
        <v>#N/A</v>
      </c>
      <c r="C33" s="44" t="e">
        <f>VLOOKUP(A33,AUTODIAGNÓSTICO!A26:J86,6,0)</f>
        <v>#N/A</v>
      </c>
      <c r="D33" s="44" t="e">
        <f>VLOOKUP(A33,AUTODIAGNÓSTICO!A26:J86,8,0)</f>
        <v>#N/A</v>
      </c>
      <c r="E33" s="72" t="e">
        <f>VLOOKUP(A33,AUTODIAGNÓSTICO!$A$9:$J$69,9,0)</f>
        <v>#N/A</v>
      </c>
      <c r="F33" s="108"/>
      <c r="G33" s="108"/>
      <c r="H33" s="108"/>
      <c r="I33" s="108"/>
      <c r="J33" s="108"/>
      <c r="K33" s="109"/>
      <c r="L33" s="109"/>
    </row>
    <row r="34" spans="1:12" x14ac:dyDescent="0.25">
      <c r="A34" s="43">
        <v>19</v>
      </c>
      <c r="B34" s="44" t="e">
        <f>VLOOKUP(A34,AUTODIAGNÓSTICO!$A$9:$J$69,3,0)</f>
        <v>#N/A</v>
      </c>
      <c r="C34" s="44" t="e">
        <f>VLOOKUP(A34,AUTODIAGNÓSTICO!A27:J87,6,0)</f>
        <v>#N/A</v>
      </c>
      <c r="D34" s="44" t="e">
        <f>VLOOKUP(A34,AUTODIAGNÓSTICO!A27:J87,8,0)</f>
        <v>#N/A</v>
      </c>
      <c r="E34" s="72" t="e">
        <f>VLOOKUP(A34,AUTODIAGNÓSTICO!$A$9:$J$69,9,0)</f>
        <v>#N/A</v>
      </c>
      <c r="F34" s="108"/>
      <c r="G34" s="108"/>
      <c r="H34" s="108"/>
      <c r="I34" s="108"/>
      <c r="J34" s="108"/>
      <c r="K34" s="109"/>
      <c r="L34" s="109"/>
    </row>
    <row r="35" spans="1:12" x14ac:dyDescent="0.25">
      <c r="A35" s="43">
        <v>20</v>
      </c>
      <c r="B35" s="44" t="e">
        <f>VLOOKUP(A35,AUTODIAGNÓSTICO!$A$9:$J$69,3,0)</f>
        <v>#N/A</v>
      </c>
      <c r="C35" s="44" t="e">
        <f>VLOOKUP(A35,AUTODIAGNÓSTICO!A28:J88,6,0)</f>
        <v>#N/A</v>
      </c>
      <c r="D35" s="44" t="e">
        <f>VLOOKUP(A35,AUTODIAGNÓSTICO!A28:J88,8,0)</f>
        <v>#N/A</v>
      </c>
      <c r="E35" s="72" t="e">
        <f>VLOOKUP(A35,AUTODIAGNÓSTICO!$A$9:$J$69,9,0)</f>
        <v>#N/A</v>
      </c>
      <c r="F35" s="108"/>
      <c r="G35" s="108"/>
      <c r="H35" s="108"/>
      <c r="I35" s="108"/>
      <c r="J35" s="108"/>
      <c r="K35" s="109"/>
      <c r="L35" s="109"/>
    </row>
    <row r="36" spans="1:12" x14ac:dyDescent="0.25">
      <c r="A36" s="43">
        <v>21</v>
      </c>
      <c r="B36" s="44" t="e">
        <f>VLOOKUP(A36,AUTODIAGNÓSTICO!$A$9:$J$69,3,0)</f>
        <v>#N/A</v>
      </c>
      <c r="C36" s="44" t="e">
        <f>VLOOKUP(A36,AUTODIAGNÓSTICO!A29:J89,6,0)</f>
        <v>#N/A</v>
      </c>
      <c r="D36" s="44" t="e">
        <f>VLOOKUP(A36,AUTODIAGNÓSTICO!A29:J89,8,0)</f>
        <v>#N/A</v>
      </c>
      <c r="E36" s="72" t="e">
        <f>VLOOKUP(A36,AUTODIAGNÓSTICO!$A$9:$J$69,9,0)</f>
        <v>#N/A</v>
      </c>
      <c r="F36" s="108"/>
      <c r="G36" s="108"/>
      <c r="H36" s="108"/>
      <c r="I36" s="108"/>
      <c r="J36" s="108"/>
      <c r="K36" s="109"/>
      <c r="L36" s="109"/>
    </row>
    <row r="37" spans="1:12" x14ac:dyDescent="0.25">
      <c r="A37" s="43">
        <v>22</v>
      </c>
      <c r="B37" s="44" t="e">
        <f>VLOOKUP(A37,AUTODIAGNÓSTICO!$A$9:$J$69,3,0)</f>
        <v>#N/A</v>
      </c>
      <c r="C37" s="44" t="e">
        <f>VLOOKUP(A37,AUTODIAGNÓSTICO!A30:J90,6,0)</f>
        <v>#N/A</v>
      </c>
      <c r="D37" s="44" t="e">
        <f>VLOOKUP(A37,AUTODIAGNÓSTICO!A30:J90,8,0)</f>
        <v>#N/A</v>
      </c>
      <c r="E37" s="72" t="e">
        <f>VLOOKUP(A37,AUTODIAGNÓSTICO!$A$9:$J$69,9,0)</f>
        <v>#N/A</v>
      </c>
      <c r="F37" s="108"/>
      <c r="G37" s="108"/>
      <c r="H37" s="108"/>
      <c r="I37" s="108"/>
      <c r="J37" s="108"/>
      <c r="K37" s="109"/>
      <c r="L37" s="109"/>
    </row>
    <row r="38" spans="1:12" x14ac:dyDescent="0.25">
      <c r="A38" s="43">
        <v>23</v>
      </c>
      <c r="B38" s="44" t="e">
        <f>VLOOKUP(A38,AUTODIAGNÓSTICO!$A$9:$J$69,3,0)</f>
        <v>#N/A</v>
      </c>
      <c r="C38" s="44" t="e">
        <f>VLOOKUP(A38,AUTODIAGNÓSTICO!A31:J91,6,0)</f>
        <v>#N/A</v>
      </c>
      <c r="D38" s="44" t="e">
        <f>VLOOKUP(A38,AUTODIAGNÓSTICO!A31:J91,8,0)</f>
        <v>#N/A</v>
      </c>
      <c r="E38" s="72" t="e">
        <f>VLOOKUP(A38,AUTODIAGNÓSTICO!$A$9:$J$69,9,0)</f>
        <v>#N/A</v>
      </c>
      <c r="F38" s="108"/>
      <c r="G38" s="108"/>
      <c r="H38" s="108"/>
      <c r="I38" s="108"/>
      <c r="J38" s="108"/>
      <c r="K38" s="109"/>
      <c r="L38" s="109"/>
    </row>
    <row r="39" spans="1:12" x14ac:dyDescent="0.25">
      <c r="A39" s="43">
        <v>24</v>
      </c>
      <c r="B39" s="44" t="e">
        <f>VLOOKUP(A39,AUTODIAGNÓSTICO!$A$9:$J$69,3,0)</f>
        <v>#N/A</v>
      </c>
      <c r="C39" s="44" t="e">
        <f>VLOOKUP(A39,AUTODIAGNÓSTICO!A32:J92,6,0)</f>
        <v>#N/A</v>
      </c>
      <c r="D39" s="44" t="e">
        <f>VLOOKUP(A39,AUTODIAGNÓSTICO!A32:J92,8,0)</f>
        <v>#N/A</v>
      </c>
      <c r="E39" s="72" t="e">
        <f>VLOOKUP(A39,AUTODIAGNÓSTICO!$A$9:$J$69,9,0)</f>
        <v>#N/A</v>
      </c>
      <c r="F39" s="108"/>
      <c r="G39" s="108"/>
      <c r="H39" s="108"/>
      <c r="I39" s="108"/>
      <c r="J39" s="108"/>
      <c r="K39" s="109"/>
      <c r="L39" s="109"/>
    </row>
    <row r="40" spans="1:12" x14ac:dyDescent="0.25">
      <c r="A40" s="43">
        <v>25</v>
      </c>
      <c r="B40" s="44" t="e">
        <f>VLOOKUP(A40,AUTODIAGNÓSTICO!$A$9:$J$69,3,0)</f>
        <v>#N/A</v>
      </c>
      <c r="C40" s="44" t="e">
        <f>VLOOKUP(A40,AUTODIAGNÓSTICO!A33:J93,6,0)</f>
        <v>#N/A</v>
      </c>
      <c r="D40" s="44" t="e">
        <f>VLOOKUP(A40,AUTODIAGNÓSTICO!A33:J93,8,0)</f>
        <v>#N/A</v>
      </c>
      <c r="E40" s="72" t="e">
        <f>VLOOKUP(A40,AUTODIAGNÓSTICO!$A$9:$J$69,9,0)</f>
        <v>#N/A</v>
      </c>
      <c r="F40" s="108"/>
      <c r="G40" s="108"/>
      <c r="H40" s="108"/>
      <c r="I40" s="108"/>
      <c r="J40" s="108"/>
      <c r="K40" s="109"/>
      <c r="L40" s="109"/>
    </row>
    <row r="41" spans="1:12" x14ac:dyDescent="0.25">
      <c r="A41" s="43">
        <v>26</v>
      </c>
      <c r="B41" s="44" t="e">
        <f>VLOOKUP(A41,AUTODIAGNÓSTICO!$A$9:$J$69,3,0)</f>
        <v>#N/A</v>
      </c>
      <c r="C41" s="44" t="e">
        <f>VLOOKUP(A41,AUTODIAGNÓSTICO!A34:J94,6,0)</f>
        <v>#N/A</v>
      </c>
      <c r="D41" s="44" t="e">
        <f>VLOOKUP(A41,AUTODIAGNÓSTICO!A34:J94,8,0)</f>
        <v>#N/A</v>
      </c>
      <c r="E41" s="72" t="e">
        <f>VLOOKUP(A41,AUTODIAGNÓSTICO!$A$9:$J$69,9,0)</f>
        <v>#N/A</v>
      </c>
      <c r="F41" s="108"/>
      <c r="G41" s="108"/>
      <c r="H41" s="108"/>
      <c r="I41" s="108"/>
      <c r="J41" s="108"/>
      <c r="K41" s="109"/>
      <c r="L41" s="109"/>
    </row>
    <row r="42" spans="1:12" x14ac:dyDescent="0.25">
      <c r="A42" s="43">
        <v>27</v>
      </c>
      <c r="B42" s="44" t="e">
        <f>VLOOKUP(A42,AUTODIAGNÓSTICO!$A$9:$J$69,3,0)</f>
        <v>#N/A</v>
      </c>
      <c r="C42" s="44" t="e">
        <f>VLOOKUP(A42,AUTODIAGNÓSTICO!A35:J95,6,0)</f>
        <v>#N/A</v>
      </c>
      <c r="D42" s="44" t="e">
        <f>VLOOKUP(A42,AUTODIAGNÓSTICO!A35:J95,8,0)</f>
        <v>#N/A</v>
      </c>
      <c r="E42" s="72" t="e">
        <f>VLOOKUP(A42,AUTODIAGNÓSTICO!$A$9:$J$69,9,0)</f>
        <v>#N/A</v>
      </c>
      <c r="F42" s="108"/>
      <c r="G42" s="108"/>
      <c r="H42" s="108"/>
      <c r="I42" s="108"/>
      <c r="J42" s="108"/>
      <c r="K42" s="109"/>
      <c r="L42" s="109"/>
    </row>
    <row r="43" spans="1:12" x14ac:dyDescent="0.25">
      <c r="A43" s="43">
        <v>28</v>
      </c>
      <c r="B43" s="44" t="e">
        <f>VLOOKUP(A43,AUTODIAGNÓSTICO!$A$9:$J$69,3,0)</f>
        <v>#N/A</v>
      </c>
      <c r="C43" s="44" t="e">
        <f>VLOOKUP(A43,AUTODIAGNÓSTICO!A36:J96,6,0)</f>
        <v>#N/A</v>
      </c>
      <c r="D43" s="44" t="e">
        <f>VLOOKUP(A43,AUTODIAGNÓSTICO!A36:J96,8,0)</f>
        <v>#N/A</v>
      </c>
      <c r="E43" s="72" t="e">
        <f>VLOOKUP(A43,AUTODIAGNÓSTICO!$A$9:$J$69,9,0)</f>
        <v>#N/A</v>
      </c>
      <c r="F43" s="108"/>
      <c r="G43" s="108"/>
      <c r="H43" s="108"/>
      <c r="I43" s="108"/>
      <c r="J43" s="108"/>
      <c r="K43" s="109"/>
      <c r="L43" s="109"/>
    </row>
    <row r="44" spans="1:12" x14ac:dyDescent="0.25">
      <c r="A44" s="43">
        <v>29</v>
      </c>
      <c r="B44" s="44" t="e">
        <f>VLOOKUP(A44,AUTODIAGNÓSTICO!$A$9:$J$69,3,0)</f>
        <v>#N/A</v>
      </c>
      <c r="C44" s="44" t="e">
        <f>VLOOKUP(A44,AUTODIAGNÓSTICO!A37:J97,6,0)</f>
        <v>#N/A</v>
      </c>
      <c r="D44" s="44" t="e">
        <f>VLOOKUP(A44,AUTODIAGNÓSTICO!A37:J97,8,0)</f>
        <v>#N/A</v>
      </c>
      <c r="E44" s="72" t="e">
        <f>VLOOKUP(A44,AUTODIAGNÓSTICO!$A$9:$J$69,9,0)</f>
        <v>#N/A</v>
      </c>
      <c r="F44" s="108"/>
      <c r="G44" s="108"/>
      <c r="H44" s="108"/>
      <c r="I44" s="108"/>
      <c r="J44" s="108"/>
      <c r="K44" s="109"/>
      <c r="L44" s="109"/>
    </row>
    <row r="45" spans="1:12" x14ac:dyDescent="0.25">
      <c r="A45" s="43">
        <v>30</v>
      </c>
      <c r="B45" s="44" t="e">
        <f>VLOOKUP(A45,AUTODIAGNÓSTICO!$A$9:$J$69,3,0)</f>
        <v>#N/A</v>
      </c>
      <c r="C45" s="44" t="e">
        <f>VLOOKUP(A45,AUTODIAGNÓSTICO!A38:J98,6,0)</f>
        <v>#N/A</v>
      </c>
      <c r="D45" s="44" t="e">
        <f>VLOOKUP(A45,AUTODIAGNÓSTICO!A38:J98,8,0)</f>
        <v>#N/A</v>
      </c>
      <c r="E45" s="72" t="e">
        <f>VLOOKUP(A45,AUTODIAGNÓSTICO!$A$9:$J$69,9,0)</f>
        <v>#N/A</v>
      </c>
      <c r="F45" s="108"/>
      <c r="G45" s="108"/>
      <c r="H45" s="108"/>
      <c r="I45" s="108"/>
      <c r="J45" s="108"/>
      <c r="K45" s="109"/>
      <c r="L45" s="109"/>
    </row>
    <row r="46" spans="1:12" x14ac:dyDescent="0.25">
      <c r="A46" s="43">
        <v>31</v>
      </c>
      <c r="B46" s="44" t="e">
        <f>VLOOKUP(A46,AUTODIAGNÓSTICO!$A$9:$J$69,3,0)</f>
        <v>#N/A</v>
      </c>
      <c r="C46" s="44" t="e">
        <f>VLOOKUP(A46,AUTODIAGNÓSTICO!A39:J99,6,0)</f>
        <v>#N/A</v>
      </c>
      <c r="D46" s="44" t="e">
        <f>VLOOKUP(A46,AUTODIAGNÓSTICO!A39:J99,8,0)</f>
        <v>#N/A</v>
      </c>
      <c r="E46" s="72" t="e">
        <f>VLOOKUP(A46,AUTODIAGNÓSTICO!$A$9:$J$69,9,0)</f>
        <v>#N/A</v>
      </c>
      <c r="F46" s="108"/>
      <c r="G46" s="108"/>
      <c r="H46" s="108"/>
      <c r="I46" s="108"/>
      <c r="J46" s="108"/>
      <c r="K46" s="109"/>
      <c r="L46" s="109"/>
    </row>
    <row r="47" spans="1:12" x14ac:dyDescent="0.25">
      <c r="A47" s="43">
        <v>32</v>
      </c>
      <c r="B47" s="44" t="e">
        <f>VLOOKUP(A47,AUTODIAGNÓSTICO!$A$9:$J$69,3,0)</f>
        <v>#N/A</v>
      </c>
      <c r="C47" s="44" t="e">
        <f>VLOOKUP(A47,AUTODIAGNÓSTICO!A40:J100,6,0)</f>
        <v>#N/A</v>
      </c>
      <c r="D47" s="44" t="e">
        <f>VLOOKUP(A47,AUTODIAGNÓSTICO!A40:J100,8,0)</f>
        <v>#N/A</v>
      </c>
      <c r="E47" s="72" t="e">
        <f>VLOOKUP(A47,AUTODIAGNÓSTICO!$A$9:$J$69,9,0)</f>
        <v>#N/A</v>
      </c>
      <c r="F47" s="108"/>
      <c r="G47" s="108"/>
      <c r="H47" s="108"/>
      <c r="I47" s="108"/>
      <c r="J47" s="108"/>
      <c r="K47" s="109"/>
      <c r="L47" s="109"/>
    </row>
    <row r="48" spans="1:12" x14ac:dyDescent="0.25">
      <c r="A48" s="43">
        <v>33</v>
      </c>
      <c r="B48" s="44" t="e">
        <f>VLOOKUP(A48,AUTODIAGNÓSTICO!$A$9:$J$69,3,0)</f>
        <v>#N/A</v>
      </c>
      <c r="C48" s="44" t="e">
        <f>VLOOKUP(A48,AUTODIAGNÓSTICO!A41:J101,6,0)</f>
        <v>#N/A</v>
      </c>
      <c r="D48" s="44" t="e">
        <f>VLOOKUP(A48,AUTODIAGNÓSTICO!A41:J101,8,0)</f>
        <v>#N/A</v>
      </c>
      <c r="E48" s="72" t="e">
        <f>VLOOKUP(A48,AUTODIAGNÓSTICO!$A$9:$J$69,9,0)</f>
        <v>#N/A</v>
      </c>
      <c r="F48" s="108"/>
      <c r="G48" s="108"/>
      <c r="H48" s="108"/>
      <c r="I48" s="108"/>
      <c r="J48" s="108"/>
      <c r="K48" s="109"/>
      <c r="L48" s="109"/>
    </row>
    <row r="49" spans="1:12" x14ac:dyDescent="0.25">
      <c r="A49" s="43">
        <v>34</v>
      </c>
      <c r="B49" s="44" t="e">
        <f>VLOOKUP(A49,AUTODIAGNÓSTICO!$A$9:$J$69,3,0)</f>
        <v>#N/A</v>
      </c>
      <c r="C49" s="44" t="e">
        <f>VLOOKUP(A49,AUTODIAGNÓSTICO!A42:J102,6,0)</f>
        <v>#N/A</v>
      </c>
      <c r="D49" s="44" t="e">
        <f>VLOOKUP(A49,AUTODIAGNÓSTICO!A42:J102,8,0)</f>
        <v>#N/A</v>
      </c>
      <c r="E49" s="72" t="e">
        <f>VLOOKUP(A49,AUTODIAGNÓSTICO!$A$9:$J$69,9,0)</f>
        <v>#N/A</v>
      </c>
      <c r="F49" s="108"/>
      <c r="G49" s="108"/>
      <c r="H49" s="108"/>
      <c r="I49" s="108"/>
      <c r="J49" s="108"/>
      <c r="K49" s="109"/>
      <c r="L49" s="109"/>
    </row>
    <row r="50" spans="1:12" x14ac:dyDescent="0.25">
      <c r="A50" s="43">
        <v>35</v>
      </c>
      <c r="B50" s="44" t="e">
        <f>VLOOKUP(A50,AUTODIAGNÓSTICO!$A$9:$J$69,3,0)</f>
        <v>#N/A</v>
      </c>
      <c r="C50" s="44" t="e">
        <f>VLOOKUP(A50,AUTODIAGNÓSTICO!A43:J103,6,0)</f>
        <v>#N/A</v>
      </c>
      <c r="D50" s="44" t="e">
        <f>VLOOKUP(A50,AUTODIAGNÓSTICO!A43:J103,8,0)</f>
        <v>#N/A</v>
      </c>
      <c r="E50" s="72" t="e">
        <f>VLOOKUP(A50,AUTODIAGNÓSTICO!$A$9:$J$69,9,0)</f>
        <v>#N/A</v>
      </c>
      <c r="F50" s="108"/>
      <c r="G50" s="108"/>
      <c r="H50" s="108"/>
      <c r="I50" s="108"/>
      <c r="J50" s="108"/>
      <c r="K50" s="109"/>
      <c r="L50" s="109"/>
    </row>
    <row r="51" spans="1:12" x14ac:dyDescent="0.25">
      <c r="A51" s="43">
        <v>36</v>
      </c>
      <c r="B51" s="44" t="e">
        <f>VLOOKUP(A51,AUTODIAGNÓSTICO!$A$9:$J$69,3,0)</f>
        <v>#N/A</v>
      </c>
      <c r="C51" s="44" t="e">
        <f>VLOOKUP(A51,AUTODIAGNÓSTICO!A44:J104,6,0)</f>
        <v>#N/A</v>
      </c>
      <c r="D51" s="44" t="e">
        <f>VLOOKUP(A51,AUTODIAGNÓSTICO!A44:J104,8,0)</f>
        <v>#N/A</v>
      </c>
      <c r="E51" s="72" t="e">
        <f>VLOOKUP(A51,AUTODIAGNÓSTICO!$A$9:$J$69,9,0)</f>
        <v>#N/A</v>
      </c>
      <c r="F51" s="108"/>
      <c r="G51" s="108"/>
      <c r="H51" s="108"/>
      <c r="I51" s="108"/>
      <c r="J51" s="108"/>
      <c r="K51" s="109"/>
      <c r="L51" s="109"/>
    </row>
    <row r="52" spans="1:12" x14ac:dyDescent="0.25">
      <c r="A52" s="43">
        <v>37</v>
      </c>
      <c r="B52" s="44" t="e">
        <f>VLOOKUP(A52,AUTODIAGNÓSTICO!$A$9:$J$69,3,0)</f>
        <v>#N/A</v>
      </c>
      <c r="C52" s="44" t="e">
        <f>VLOOKUP(A52,AUTODIAGNÓSTICO!A45:J105,6,0)</f>
        <v>#N/A</v>
      </c>
      <c r="D52" s="44" t="e">
        <f>VLOOKUP(A52,AUTODIAGNÓSTICO!A45:J105,8,0)</f>
        <v>#N/A</v>
      </c>
      <c r="E52" s="72" t="e">
        <f>VLOOKUP(A52,AUTODIAGNÓSTICO!$A$9:$J$69,9,0)</f>
        <v>#N/A</v>
      </c>
      <c r="F52" s="108"/>
      <c r="G52" s="108"/>
      <c r="H52" s="108"/>
      <c r="I52" s="108"/>
      <c r="J52" s="108"/>
      <c r="K52" s="109"/>
      <c r="L52" s="109"/>
    </row>
    <row r="53" spans="1:12" x14ac:dyDescent="0.25">
      <c r="A53" s="43">
        <v>38</v>
      </c>
      <c r="B53" s="44" t="e">
        <f>VLOOKUP(A53,AUTODIAGNÓSTICO!$A$9:$J$69,3,0)</f>
        <v>#N/A</v>
      </c>
      <c r="C53" s="44" t="e">
        <f>VLOOKUP(A53,AUTODIAGNÓSTICO!A46:J106,6,0)</f>
        <v>#N/A</v>
      </c>
      <c r="D53" s="44" t="e">
        <f>VLOOKUP(A53,AUTODIAGNÓSTICO!A46:J106,8,0)</f>
        <v>#N/A</v>
      </c>
      <c r="E53" s="72" t="e">
        <f>VLOOKUP(A53,AUTODIAGNÓSTICO!$A$9:$J$69,9,0)</f>
        <v>#N/A</v>
      </c>
      <c r="F53" s="108"/>
      <c r="G53" s="108"/>
      <c r="H53" s="108"/>
      <c r="I53" s="108"/>
      <c r="J53" s="108"/>
      <c r="K53" s="109"/>
      <c r="L53" s="109"/>
    </row>
    <row r="54" spans="1:12" x14ac:dyDescent="0.25">
      <c r="A54" s="43">
        <v>39</v>
      </c>
      <c r="B54" s="44" t="e">
        <f>VLOOKUP(A54,AUTODIAGNÓSTICO!$A$9:$J$69,3,0)</f>
        <v>#N/A</v>
      </c>
      <c r="C54" s="44" t="e">
        <f>VLOOKUP(A54,AUTODIAGNÓSTICO!A47:J107,6,0)</f>
        <v>#N/A</v>
      </c>
      <c r="D54" s="44" t="e">
        <f>VLOOKUP(A54,AUTODIAGNÓSTICO!A47:J107,8,0)</f>
        <v>#N/A</v>
      </c>
      <c r="E54" s="72" t="e">
        <f>VLOOKUP(A54,AUTODIAGNÓSTICO!$A$9:$J$69,9,0)</f>
        <v>#N/A</v>
      </c>
      <c r="F54" s="108"/>
      <c r="G54" s="108"/>
      <c r="H54" s="108"/>
      <c r="I54" s="108"/>
      <c r="J54" s="108"/>
      <c r="K54" s="109"/>
      <c r="L54" s="109"/>
    </row>
    <row r="55" spans="1:12" x14ac:dyDescent="0.25">
      <c r="A55" s="43">
        <v>40</v>
      </c>
      <c r="B55" s="44" t="e">
        <f>VLOOKUP(A55,AUTODIAGNÓSTICO!$A$9:$J$69,3,0)</f>
        <v>#N/A</v>
      </c>
      <c r="C55" s="44" t="e">
        <f>VLOOKUP(A55,AUTODIAGNÓSTICO!A48:J108,6,0)</f>
        <v>#N/A</v>
      </c>
      <c r="D55" s="44" t="e">
        <f>VLOOKUP(A55,AUTODIAGNÓSTICO!A48:J108,8,0)</f>
        <v>#N/A</v>
      </c>
      <c r="E55" s="72" t="e">
        <f>VLOOKUP(A55,AUTODIAGNÓSTICO!$A$9:$J$69,9,0)</f>
        <v>#N/A</v>
      </c>
      <c r="F55" s="108"/>
      <c r="G55" s="108"/>
      <c r="H55" s="108"/>
      <c r="I55" s="108"/>
      <c r="J55" s="108"/>
      <c r="K55" s="109"/>
      <c r="L55" s="109"/>
    </row>
    <row r="56" spans="1:12" x14ac:dyDescent="0.25">
      <c r="A56" s="43">
        <v>41</v>
      </c>
      <c r="B56" s="44" t="e">
        <f>VLOOKUP(A56,AUTODIAGNÓSTICO!$A$9:$J$69,3,0)</f>
        <v>#N/A</v>
      </c>
      <c r="C56" s="44" t="e">
        <f>VLOOKUP(A56,AUTODIAGNÓSTICO!A49:J109,6,0)</f>
        <v>#N/A</v>
      </c>
      <c r="D56" s="44" t="e">
        <f>VLOOKUP(A56,AUTODIAGNÓSTICO!A49:J109,8,0)</f>
        <v>#N/A</v>
      </c>
      <c r="E56" s="72" t="e">
        <f>VLOOKUP(A56,AUTODIAGNÓSTICO!$A$9:$J$69,9,0)</f>
        <v>#N/A</v>
      </c>
      <c r="F56" s="108"/>
      <c r="G56" s="108"/>
      <c r="H56" s="108"/>
      <c r="I56" s="108"/>
      <c r="J56" s="108"/>
      <c r="K56" s="109"/>
      <c r="L56" s="109"/>
    </row>
    <row r="57" spans="1:12" x14ac:dyDescent="0.25">
      <c r="A57" s="43">
        <v>42</v>
      </c>
      <c r="B57" s="44" t="e">
        <f>VLOOKUP(A57,AUTODIAGNÓSTICO!$A$9:$J$69,3,0)</f>
        <v>#N/A</v>
      </c>
      <c r="C57" s="44" t="e">
        <f>VLOOKUP(A57,AUTODIAGNÓSTICO!A50:J110,6,0)</f>
        <v>#N/A</v>
      </c>
      <c r="D57" s="44" t="e">
        <f>VLOOKUP(A57,AUTODIAGNÓSTICO!A50:J110,8,0)</f>
        <v>#N/A</v>
      </c>
      <c r="E57" s="72" t="e">
        <f>VLOOKUP(A57,AUTODIAGNÓSTICO!$A$9:$J$69,9,0)</f>
        <v>#N/A</v>
      </c>
      <c r="F57" s="108"/>
      <c r="G57" s="108"/>
      <c r="H57" s="108"/>
      <c r="I57" s="108"/>
      <c r="J57" s="108"/>
      <c r="K57" s="109"/>
      <c r="L57" s="109"/>
    </row>
    <row r="58" spans="1:12" x14ac:dyDescent="0.25">
      <c r="A58" s="43">
        <v>43</v>
      </c>
      <c r="B58" s="44" t="e">
        <f>VLOOKUP(A58,AUTODIAGNÓSTICO!$A$9:$J$69,3,0)</f>
        <v>#N/A</v>
      </c>
      <c r="C58" s="44" t="e">
        <f>VLOOKUP(A58,AUTODIAGNÓSTICO!A51:J111,6,0)</f>
        <v>#N/A</v>
      </c>
      <c r="D58" s="44" t="e">
        <f>VLOOKUP(A58,AUTODIAGNÓSTICO!A51:J111,8,0)</f>
        <v>#N/A</v>
      </c>
      <c r="E58" s="72" t="e">
        <f>VLOOKUP(A58,AUTODIAGNÓSTICO!$A$9:$J$69,9,0)</f>
        <v>#N/A</v>
      </c>
      <c r="F58" s="108"/>
      <c r="G58" s="108"/>
      <c r="H58" s="108"/>
      <c r="I58" s="108"/>
      <c r="J58" s="108"/>
      <c r="K58" s="109"/>
      <c r="L58" s="109"/>
    </row>
    <row r="59" spans="1:12" x14ac:dyDescent="0.25">
      <c r="A59" s="43">
        <v>44</v>
      </c>
      <c r="B59" s="44" t="e">
        <f>VLOOKUP(A59,AUTODIAGNÓSTICO!$A$9:$J$69,3,0)</f>
        <v>#N/A</v>
      </c>
      <c r="C59" s="44" t="e">
        <f>VLOOKUP(A59,AUTODIAGNÓSTICO!A52:J112,6,0)</f>
        <v>#N/A</v>
      </c>
      <c r="D59" s="44" t="e">
        <f>VLOOKUP(A59,AUTODIAGNÓSTICO!A52:J112,8,0)</f>
        <v>#N/A</v>
      </c>
      <c r="E59" s="72" t="e">
        <f>VLOOKUP(A59,AUTODIAGNÓSTICO!$A$9:$J$69,9,0)</f>
        <v>#N/A</v>
      </c>
      <c r="F59" s="108"/>
      <c r="G59" s="108"/>
      <c r="H59" s="108"/>
      <c r="I59" s="108"/>
      <c r="J59" s="108"/>
      <c r="K59" s="109"/>
      <c r="L59" s="109"/>
    </row>
    <row r="60" spans="1:12" x14ac:dyDescent="0.25">
      <c r="A60" s="43">
        <v>45</v>
      </c>
      <c r="B60" s="44" t="e">
        <f>VLOOKUP(A60,AUTODIAGNÓSTICO!$A$9:$J$69,3,0)</f>
        <v>#N/A</v>
      </c>
      <c r="C60" s="44" t="e">
        <f>VLOOKUP(A60,AUTODIAGNÓSTICO!A53:J113,6,0)</f>
        <v>#N/A</v>
      </c>
      <c r="D60" s="44" t="e">
        <f>VLOOKUP(A60,AUTODIAGNÓSTICO!A53:J113,8,0)</f>
        <v>#N/A</v>
      </c>
      <c r="E60" s="72" t="e">
        <f>VLOOKUP(A60,AUTODIAGNÓSTICO!$A$9:$J$69,9,0)</f>
        <v>#N/A</v>
      </c>
      <c r="F60" s="108"/>
      <c r="G60" s="108"/>
      <c r="H60" s="108"/>
      <c r="I60" s="108"/>
      <c r="J60" s="108"/>
      <c r="K60" s="109"/>
      <c r="L60" s="109"/>
    </row>
    <row r="61" spans="1:12" x14ac:dyDescent="0.25">
      <c r="A61" s="43">
        <v>46</v>
      </c>
      <c r="B61" s="44" t="e">
        <f>VLOOKUP(A61,AUTODIAGNÓSTICO!$A$9:$J$69,3,0)</f>
        <v>#N/A</v>
      </c>
      <c r="C61" s="44" t="e">
        <f>VLOOKUP(A61,AUTODIAGNÓSTICO!A54:J114,6,0)</f>
        <v>#N/A</v>
      </c>
      <c r="D61" s="44" t="e">
        <f>VLOOKUP(A61,AUTODIAGNÓSTICO!A54:J114,8,0)</f>
        <v>#N/A</v>
      </c>
      <c r="E61" s="72" t="e">
        <f>VLOOKUP(A61,AUTODIAGNÓSTICO!$A$9:$J$69,9,0)</f>
        <v>#N/A</v>
      </c>
      <c r="F61" s="108"/>
      <c r="G61" s="108"/>
      <c r="H61" s="108"/>
      <c r="I61" s="108"/>
      <c r="J61" s="108"/>
      <c r="K61" s="109"/>
      <c r="L61" s="109"/>
    </row>
    <row r="62" spans="1:12" x14ac:dyDescent="0.25">
      <c r="A62" s="43">
        <v>47</v>
      </c>
      <c r="B62" s="44" t="e">
        <f>VLOOKUP(A62,AUTODIAGNÓSTICO!$A$9:$J$69,3,0)</f>
        <v>#N/A</v>
      </c>
      <c r="C62" s="44" t="e">
        <f>VLOOKUP(A62,AUTODIAGNÓSTICO!A55:J115,6,0)</f>
        <v>#N/A</v>
      </c>
      <c r="D62" s="44" t="e">
        <f>VLOOKUP(A62,AUTODIAGNÓSTICO!A55:J115,8,0)</f>
        <v>#N/A</v>
      </c>
      <c r="E62" s="72" t="e">
        <f>VLOOKUP(A62,AUTODIAGNÓSTICO!$A$9:$J$69,9,0)</f>
        <v>#N/A</v>
      </c>
      <c r="F62" s="108"/>
      <c r="G62" s="108"/>
      <c r="H62" s="108"/>
      <c r="I62" s="108"/>
      <c r="J62" s="108"/>
      <c r="K62" s="109"/>
      <c r="L62" s="109"/>
    </row>
    <row r="63" spans="1:12" x14ac:dyDescent="0.25">
      <c r="A63" s="43">
        <v>48</v>
      </c>
      <c r="B63" s="44" t="e">
        <f>VLOOKUP(A63,AUTODIAGNÓSTICO!$A$9:$J$69,3,0)</f>
        <v>#N/A</v>
      </c>
      <c r="C63" s="44" t="e">
        <f>VLOOKUP(A63,AUTODIAGNÓSTICO!A56:J116,6,0)</f>
        <v>#N/A</v>
      </c>
      <c r="D63" s="44" t="e">
        <f>VLOOKUP(A63,AUTODIAGNÓSTICO!A56:J116,8,0)</f>
        <v>#N/A</v>
      </c>
      <c r="E63" s="72" t="e">
        <f>VLOOKUP(A63,AUTODIAGNÓSTICO!$A$9:$J$69,9,0)</f>
        <v>#N/A</v>
      </c>
      <c r="F63" s="108"/>
      <c r="G63" s="108"/>
      <c r="H63" s="108"/>
      <c r="I63" s="108"/>
      <c r="J63" s="108"/>
      <c r="K63" s="109"/>
      <c r="L63" s="109"/>
    </row>
    <row r="64" spans="1:12" x14ac:dyDescent="0.25">
      <c r="A64" s="43">
        <v>49</v>
      </c>
      <c r="B64" s="44" t="e">
        <f>VLOOKUP(A64,AUTODIAGNÓSTICO!$A$9:$J$69,3,0)</f>
        <v>#N/A</v>
      </c>
      <c r="C64" s="44" t="e">
        <f>VLOOKUP(A64,AUTODIAGNÓSTICO!A57:J117,6,0)</f>
        <v>#N/A</v>
      </c>
      <c r="D64" s="44" t="e">
        <f>VLOOKUP(A64,AUTODIAGNÓSTICO!A57:J117,8,0)</f>
        <v>#N/A</v>
      </c>
      <c r="E64" s="72" t="e">
        <f>VLOOKUP(A64,AUTODIAGNÓSTICO!$A$9:$J$69,9,0)</f>
        <v>#N/A</v>
      </c>
      <c r="F64" s="108"/>
      <c r="G64" s="108"/>
      <c r="H64" s="108"/>
      <c r="I64" s="108"/>
      <c r="J64" s="108"/>
      <c r="K64" s="109"/>
      <c r="L64" s="109"/>
    </row>
    <row r="65" spans="1:12" x14ac:dyDescent="0.25">
      <c r="A65" s="43">
        <v>50</v>
      </c>
      <c r="B65" s="44" t="e">
        <f>VLOOKUP(A65,AUTODIAGNÓSTICO!$A$9:$J$69,3,0)</f>
        <v>#N/A</v>
      </c>
      <c r="C65" s="44" t="e">
        <f>VLOOKUP(A65,AUTODIAGNÓSTICO!A58:J118,6,0)</f>
        <v>#N/A</v>
      </c>
      <c r="D65" s="44" t="e">
        <f>VLOOKUP(A65,AUTODIAGNÓSTICO!A58:J118,8,0)</f>
        <v>#N/A</v>
      </c>
      <c r="E65" s="72" t="e">
        <f>VLOOKUP(A65,AUTODIAGNÓSTICO!$A$9:$J$69,9,0)</f>
        <v>#N/A</v>
      </c>
      <c r="F65" s="108"/>
      <c r="G65" s="108"/>
      <c r="H65" s="108"/>
      <c r="I65" s="108"/>
      <c r="J65" s="108"/>
      <c r="K65" s="109"/>
      <c r="L65" s="109"/>
    </row>
    <row r="66" spans="1:12" x14ac:dyDescent="0.25">
      <c r="A66" s="43">
        <v>51</v>
      </c>
      <c r="B66" s="44" t="e">
        <f>VLOOKUP(A66,AUTODIAGNÓSTICO!$A$9:$J$69,3,0)</f>
        <v>#N/A</v>
      </c>
      <c r="C66" s="44" t="e">
        <f>VLOOKUP(A66,AUTODIAGNÓSTICO!A59:J119,6,0)</f>
        <v>#N/A</v>
      </c>
      <c r="D66" s="44" t="e">
        <f>VLOOKUP(A66,AUTODIAGNÓSTICO!A59:J119,8,0)</f>
        <v>#N/A</v>
      </c>
      <c r="E66" s="72" t="e">
        <f>VLOOKUP(A66,AUTODIAGNÓSTICO!$A$9:$J$69,9,0)</f>
        <v>#N/A</v>
      </c>
      <c r="F66" s="108"/>
      <c r="G66" s="108"/>
      <c r="H66" s="108"/>
      <c r="I66" s="108"/>
      <c r="J66" s="108"/>
      <c r="K66" s="109"/>
      <c r="L66" s="109"/>
    </row>
    <row r="67" spans="1:12" x14ac:dyDescent="0.25">
      <c r="A67" s="43">
        <v>52</v>
      </c>
      <c r="B67" s="44" t="e">
        <f>VLOOKUP(A67,AUTODIAGNÓSTICO!$A$9:$J$69,3,0)</f>
        <v>#N/A</v>
      </c>
      <c r="C67" s="44" t="e">
        <f>VLOOKUP(A67,AUTODIAGNÓSTICO!A60:J120,6,0)</f>
        <v>#N/A</v>
      </c>
      <c r="D67" s="44" t="e">
        <f>VLOOKUP(A67,AUTODIAGNÓSTICO!A60:J120,8,0)</f>
        <v>#N/A</v>
      </c>
      <c r="E67" s="72" t="e">
        <f>VLOOKUP(A67,AUTODIAGNÓSTICO!$A$9:$J$69,9,0)</f>
        <v>#N/A</v>
      </c>
      <c r="F67" s="108"/>
      <c r="G67" s="108"/>
      <c r="H67" s="108"/>
      <c r="I67" s="108"/>
      <c r="J67" s="108"/>
      <c r="K67" s="109"/>
      <c r="L67" s="109"/>
    </row>
    <row r="68" spans="1:12" x14ac:dyDescent="0.25">
      <c r="A68" s="43">
        <v>53</v>
      </c>
      <c r="B68" s="44" t="e">
        <f>VLOOKUP(A68,AUTODIAGNÓSTICO!$A$9:$J$69,3,0)</f>
        <v>#N/A</v>
      </c>
      <c r="C68" s="44" t="e">
        <f>VLOOKUP(A68,AUTODIAGNÓSTICO!A61:J121,6,0)</f>
        <v>#N/A</v>
      </c>
      <c r="D68" s="44" t="e">
        <f>VLOOKUP(A68,AUTODIAGNÓSTICO!A61:J121,8,0)</f>
        <v>#N/A</v>
      </c>
      <c r="E68" s="72" t="e">
        <f>VLOOKUP(A68,AUTODIAGNÓSTICO!$A$9:$J$69,9,0)</f>
        <v>#N/A</v>
      </c>
      <c r="F68" s="108"/>
      <c r="G68" s="108"/>
      <c r="H68" s="108"/>
      <c r="I68" s="108"/>
      <c r="J68" s="108"/>
      <c r="K68" s="109"/>
      <c r="L68" s="109"/>
    </row>
    <row r="69" spans="1:12" x14ac:dyDescent="0.25">
      <c r="A69" s="43">
        <v>54</v>
      </c>
      <c r="B69" s="44" t="e">
        <f>VLOOKUP(A69,AUTODIAGNÓSTICO!$A$9:$J$69,3,0)</f>
        <v>#N/A</v>
      </c>
      <c r="C69" s="44" t="e">
        <f>VLOOKUP(A69,AUTODIAGNÓSTICO!A62:J122,6,0)</f>
        <v>#N/A</v>
      </c>
      <c r="D69" s="44" t="e">
        <f>VLOOKUP(A69,AUTODIAGNÓSTICO!A62:J122,8,0)</f>
        <v>#N/A</v>
      </c>
      <c r="E69" s="72" t="e">
        <f>VLOOKUP(A69,AUTODIAGNÓSTICO!$A$9:$J$69,9,0)</f>
        <v>#N/A</v>
      </c>
      <c r="F69" s="108"/>
      <c r="G69" s="108"/>
      <c r="H69" s="108"/>
      <c r="I69" s="108"/>
      <c r="J69" s="108"/>
      <c r="K69" s="109"/>
      <c r="L69" s="109"/>
    </row>
    <row r="70" spans="1:12" x14ac:dyDescent="0.25">
      <c r="A70" s="43">
        <v>55</v>
      </c>
      <c r="B70" s="44" t="e">
        <f>VLOOKUP(A70,AUTODIAGNÓSTICO!$A$9:$J$69,3,0)</f>
        <v>#N/A</v>
      </c>
      <c r="C70" s="44" t="e">
        <f>VLOOKUP(A70,AUTODIAGNÓSTICO!A63:J123,6,0)</f>
        <v>#N/A</v>
      </c>
      <c r="D70" s="44" t="e">
        <f>VLOOKUP(A70,AUTODIAGNÓSTICO!A63:J123,8,0)</f>
        <v>#N/A</v>
      </c>
      <c r="E70" s="72" t="e">
        <f>VLOOKUP(A70,AUTODIAGNÓSTICO!$A$9:$J$69,9,0)</f>
        <v>#N/A</v>
      </c>
      <c r="F70" s="108"/>
      <c r="G70" s="108"/>
      <c r="H70" s="108"/>
      <c r="I70" s="108"/>
      <c r="J70" s="108"/>
      <c r="K70" s="109"/>
      <c r="L70" s="109"/>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08"/>
      <c r="G71" s="108"/>
      <c r="H71" s="108"/>
      <c r="I71" s="108"/>
      <c r="J71" s="108"/>
      <c r="K71" s="109"/>
      <c r="L71" s="109"/>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08"/>
      <c r="G72" s="108"/>
      <c r="H72" s="108"/>
      <c r="I72" s="108"/>
      <c r="J72" s="108"/>
      <c r="K72" s="109"/>
      <c r="L72" s="109"/>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08"/>
      <c r="G73" s="108"/>
      <c r="H73" s="108"/>
      <c r="I73" s="108"/>
      <c r="J73" s="108"/>
      <c r="K73" s="109"/>
      <c r="L73" s="109"/>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08"/>
      <c r="G74" s="108"/>
      <c r="H74" s="108"/>
      <c r="I74" s="108"/>
      <c r="J74" s="108"/>
      <c r="K74" s="109"/>
      <c r="L74" s="109"/>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08"/>
      <c r="G75" s="108"/>
      <c r="H75" s="108"/>
      <c r="I75" s="108"/>
      <c r="J75" s="108"/>
      <c r="K75" s="109"/>
      <c r="L75" s="109"/>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08"/>
      <c r="G76" s="108"/>
      <c r="H76" s="108"/>
      <c r="I76" s="108"/>
      <c r="J76" s="108"/>
      <c r="K76" s="109"/>
      <c r="L76" s="109"/>
    </row>
  </sheetData>
  <sheetProtection algorithmName="SHA-512" hashValue="rY5B4eKJyau0mWNnBXibxd0ARu9H7+G52QtU5YqvRdmfw8QSey8Pg03GPRGg6foZjtkaCbYEixosdtVehk7jag==" saltValue="47wccBQYGEWlcD5F2Tw4CQ==" spinCount="100000" sheet="1" objects="1" scenarios="1"/>
  <mergeCells count="15">
    <mergeCell ref="K7:L7"/>
    <mergeCell ref="I8:J8"/>
    <mergeCell ref="A9:C13"/>
    <mergeCell ref="F9:G13"/>
    <mergeCell ref="H9:H13"/>
    <mergeCell ref="I9:J9"/>
    <mergeCell ref="I10:J10"/>
    <mergeCell ref="I11:J11"/>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2025-02-17T22:24:40Z</dcterms:modified>
</cp:coreProperties>
</file>