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USUARIO\Downloads\"/>
    </mc:Choice>
  </mc:AlternateContent>
  <xr:revisionPtr revIDLastSave="0" documentId="13_ncr:1_{49E65E1A-A010-428A-97E2-20B2BB741BEE}"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showHorizontalScroll="0" showVerticalScroll="0" showSheetTabs="0" xWindow="-120" yWindow="-120" windowWidth="20730" windowHeight="1104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E16" i="4" s="1"/>
  <c r="D35" i="4" l="1"/>
  <c r="D16" i="4"/>
  <c r="E44" i="4"/>
  <c r="C71" i="4"/>
  <c r="B16" i="4"/>
  <c r="E18" i="4"/>
  <c r="E17" i="4"/>
  <c r="C17" i="4"/>
  <c r="D17" i="4"/>
  <c r="C48" i="4"/>
  <c r="E54" i="4"/>
  <c r="E59" i="4"/>
  <c r="E19" i="4"/>
  <c r="B17" i="4"/>
  <c r="C18" i="4"/>
  <c r="E20" i="4"/>
  <c r="D19" i="4"/>
  <c r="D38" i="4"/>
  <c r="D41" i="4"/>
  <c r="B31" i="4"/>
  <c r="E51" i="4"/>
  <c r="C23" i="4"/>
  <c r="C21" i="4"/>
  <c r="C16" i="4"/>
  <c r="C20" i="4"/>
  <c r="B20" i="4"/>
  <c r="D18" i="4"/>
  <c r="B18" i="4"/>
  <c r="D22" i="4"/>
  <c r="D20" i="4"/>
  <c r="C19" i="4"/>
  <c r="B19" i="4"/>
  <c r="E23" i="4"/>
  <c r="C50" i="4"/>
  <c r="B59" i="4"/>
  <c r="D55" i="4"/>
  <c r="D29" i="4"/>
  <c r="B45" i="4"/>
  <c r="C37" i="4"/>
  <c r="D48" i="4"/>
  <c r="E67" i="4"/>
  <c r="C32" i="4"/>
  <c r="B39" i="4"/>
  <c r="D31" i="4"/>
  <c r="B40" i="4"/>
  <c r="E55" i="4"/>
  <c r="B43" i="4"/>
  <c r="B62" i="4"/>
  <c r="D61" i="4"/>
  <c r="B29" i="4"/>
  <c r="C46" i="4"/>
  <c r="D68" i="4"/>
  <c r="E30" i="4"/>
  <c r="E56" i="4"/>
  <c r="C29" i="4"/>
  <c r="C55" i="4"/>
  <c r="D42" i="4"/>
  <c r="D56" i="4"/>
  <c r="B54" i="4"/>
  <c r="E40" i="4"/>
  <c r="D73" i="4"/>
  <c r="E50" i="4"/>
  <c r="E33" i="4"/>
  <c r="B75" i="4"/>
  <c r="B36" i="4"/>
  <c r="B63" i="4"/>
  <c r="B55" i="4"/>
  <c r="E32" i="4"/>
  <c r="D74" i="4"/>
  <c r="B52" i="4"/>
  <c r="B46" i="4"/>
  <c r="E38" i="4"/>
  <c r="C30" i="4"/>
  <c r="D50" i="4"/>
  <c r="B57" i="4"/>
  <c r="E41" i="4"/>
  <c r="B33" i="4"/>
  <c r="B28" i="4"/>
  <c r="B37" i="4"/>
  <c r="E57" i="4"/>
  <c r="C39" i="4"/>
  <c r="C58" i="4"/>
  <c r="E36" i="4"/>
  <c r="C54" i="4"/>
  <c r="C61" i="4"/>
  <c r="B42" i="4"/>
  <c r="D33" i="4"/>
  <c r="B27" i="4"/>
  <c r="E58" i="4"/>
  <c r="E52" i="4"/>
  <c r="C42" i="4"/>
  <c r="D34" i="4"/>
  <c r="B51" i="4"/>
  <c r="D46" i="4"/>
  <c r="D54" i="4"/>
  <c r="D52" i="4"/>
  <c r="E45" i="4"/>
  <c r="C36" i="4"/>
  <c r="E28" i="4"/>
  <c r="B56" i="4"/>
  <c r="C51" i="4"/>
  <c r="C43" i="4"/>
  <c r="C35" i="4"/>
  <c r="C27" i="4"/>
  <c r="D26" i="4"/>
  <c r="E24" i="4"/>
  <c r="C24" i="4"/>
  <c r="E25" i="4"/>
  <c r="B24" i="4"/>
  <c r="D24" i="4"/>
  <c r="B21" i="4"/>
  <c r="E21" i="4"/>
  <c r="D21" i="4"/>
  <c r="C25" i="4"/>
  <c r="B25" i="4"/>
  <c r="D25" i="4"/>
  <c r="B22" i="4"/>
  <c r="C22" i="4"/>
  <c r="E22" i="4"/>
  <c r="B26" i="4"/>
  <c r="C26" i="4"/>
  <c r="E26" i="4"/>
  <c r="D23" i="4"/>
  <c r="B23" i="4"/>
  <c r="E31" i="4"/>
  <c r="D39" i="4"/>
  <c r="D44" i="4"/>
  <c r="C56" i="4"/>
  <c r="D71" i="4"/>
  <c r="B71" i="4"/>
  <c r="D72" i="4"/>
  <c r="D67" i="4"/>
  <c r="D30" i="4"/>
  <c r="B38" i="4"/>
  <c r="D57" i="4"/>
  <c r="B78" i="4"/>
  <c r="D65" i="4"/>
  <c r="E53" i="4"/>
  <c r="B67" i="4"/>
  <c r="D69" i="4"/>
  <c r="D36" i="4"/>
  <c r="E46" i="4"/>
  <c r="B58" i="4"/>
  <c r="D53" i="4"/>
  <c r="C69" i="4"/>
  <c r="D78" i="4"/>
  <c r="E78" i="4"/>
  <c r="E29" i="4"/>
  <c r="B48" i="4"/>
  <c r="B74" i="4"/>
  <c r="C60" i="4"/>
  <c r="E65" i="4"/>
  <c r="D37" i="4"/>
  <c r="D70" i="4"/>
  <c r="C73" i="4"/>
  <c r="D62" i="4"/>
  <c r="C31" i="4"/>
  <c r="E60" i="4"/>
  <c r="B77" i="4"/>
  <c r="B65" i="4"/>
  <c r="E74" i="4"/>
  <c r="E42" i="4"/>
  <c r="E64" i="4"/>
  <c r="C57" i="4"/>
  <c r="B66" i="4"/>
  <c r="C49" i="4"/>
  <c r="E70" i="4"/>
  <c r="B68" i="4"/>
  <c r="C78" i="4"/>
  <c r="C28" i="4"/>
  <c r="E37" i="4"/>
  <c r="D60" i="4"/>
  <c r="D64" i="4"/>
  <c r="B76" i="4"/>
  <c r="B44" i="4"/>
  <c r="D51" i="4"/>
  <c r="D63" i="4"/>
  <c r="C63" i="4"/>
  <c r="B34" i="4"/>
  <c r="E43" i="4"/>
  <c r="B50" i="4"/>
  <c r="D58" i="4"/>
  <c r="C65" i="4"/>
  <c r="E76" i="4"/>
  <c r="E73" i="4"/>
  <c r="C33" i="4"/>
  <c r="B53" i="4"/>
  <c r="D27" i="4"/>
  <c r="B35" i="4"/>
  <c r="E62" i="4"/>
  <c r="D49" i="4"/>
  <c r="E47" i="4"/>
  <c r="B61" i="4"/>
  <c r="E69" i="4"/>
  <c r="D77" i="4"/>
  <c r="D66" i="4"/>
  <c r="C34" i="4"/>
  <c r="D45" i="4"/>
  <c r="B60" i="4"/>
  <c r="B73" i="4"/>
  <c r="C40" i="4"/>
  <c r="C47" i="4"/>
  <c r="C67" i="4"/>
  <c r="B72" i="4"/>
  <c r="D32" i="4"/>
  <c r="D40" i="4"/>
  <c r="C44" i="4"/>
  <c r="D59" i="4"/>
  <c r="C68" i="4"/>
  <c r="E75" i="4"/>
  <c r="E72" i="4"/>
  <c r="E68" i="4"/>
  <c r="E35" i="4"/>
  <c r="C77" i="4"/>
  <c r="D43" i="4"/>
  <c r="E61" i="4"/>
  <c r="C45" i="4"/>
  <c r="B70" i="4"/>
  <c r="E48" i="4"/>
  <c r="E27" i="4"/>
  <c r="E39" i="4"/>
  <c r="B69" i="4"/>
  <c r="E49" i="4"/>
  <c r="C62" i="4"/>
  <c r="E34" i="4"/>
  <c r="B47" i="4"/>
  <c r="C76" i="4"/>
  <c r="C72" i="4"/>
  <c r="D47" i="4"/>
  <c r="E66" i="4"/>
  <c r="B64" i="4"/>
  <c r="C75" i="4"/>
  <c r="D76" i="4"/>
  <c r="B32" i="4"/>
  <c r="C41" i="4"/>
  <c r="B49" i="4"/>
  <c r="C64" i="4"/>
  <c r="C74" i="4"/>
  <c r="C52" i="4"/>
  <c r="E63" i="4"/>
  <c r="C66" i="4"/>
  <c r="B30" i="4"/>
  <c r="C38" i="4"/>
  <c r="C53" i="4"/>
  <c r="C59" i="4"/>
  <c r="C70" i="4"/>
  <c r="D75" i="4"/>
  <c r="E77" i="4"/>
  <c r="E71" i="4"/>
  <c r="B41" i="4"/>
  <c r="D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<sst xmlns="http://schemas.openxmlformats.org/spreadsheetml/2006/main" count="489" uniqueCount="324">
  <si>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</si>
  <si>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</si>
  <si>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</si>
  <si>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</si>
  <si>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</si>
  <si>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</si>
  <si>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</si>
  <si>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</si>
  <si>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</si>
  <si>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</si>
  <si>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</si>
  <si>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</si>
  <si>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</si>
  <si>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</si>
  <si>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</si>
  <si>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</si>
  <si>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</si>
  <si>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</si>
  <si>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</si>
  <si>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</si>
  <si>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</si>
  <si>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</si>
  <si>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</si>
  <si>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</si>
  <si>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</si>
  <si>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</si>
  <si>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</si>
  <si>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</si>
  <si>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</si>
  <si>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</si>
  <si>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</si>
  <si>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</si>
  <si>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</si>
  <si>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</si>
  <si>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</si>
  <si>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</si>
  <si>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</si>
  <si>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</si>
  <si>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</si>
  <si>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</si>
  <si>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</si>
  <si>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</si>
  <si>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</si>
  <si>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</si>
  <si>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</si>
  <si>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</si>
  <si>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</si>
  <si>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</si>
  <si>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</si>
  <si>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</si>
  <si>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</si>
  <si>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</si>
  <si>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</si>
  <si>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</si>
  <si>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</si>
  <si>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</si>
  <si>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</si>
  <si>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</si>
  <si>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</si>
  <si>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</si>
  <si>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</si>
  <si>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</si>
  <si>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</si>
  <si>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</si>
  <si>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</si>
  <si>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</si>
  <si>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</si>
  <si>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</si>
  <si>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</si>
  <si>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</si>
  <si>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</si>
  <si>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</si>
  <si>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</si>
  <si>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</si>
  <si>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</si>
  <si>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</si>
  <si>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</si>
  <si>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</si>
  <si>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</si>
  <si>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</si>
  <si>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</si>
  <si>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</si>
  <si>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</si>
  <si>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</si>
  <si>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</si>
  <si>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</si>
  <si>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</si>
  <si>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</si>
  <si>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</si>
  <si>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</si>
  <si>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</si>
  <si>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</si>
  <si>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</si>
  <si>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</si>
  <si>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</si>
  <si>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</si>
  <si>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</si>
  <si>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</si>
  <si>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</si>
  <si>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</si>
  <si>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</si>
  <si>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</si>
  <si>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</si>
  <si>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</si>
  <si>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</si>
  <si>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</si>
  <si>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</si>
  <si>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</si>
  <si>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</si>
  <si>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</si>
  <si>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</si>
  <si>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</si>
  <si>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</si>
  <si>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</si>
  <si>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</si>
  <si>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</si>
  <si>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</si>
  <si>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</si>
  <si>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</si>
  <si>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</si>
  <si>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</si>
  <si>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</si>
  <si>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</si>
  <si>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</si>
  <si>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</si>
  <si>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</si>
  <si>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</si>
  <si>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</si>
  <si>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</si>
  <si>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</si>
  <si>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</si>
  <si>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</si>
  <si>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</si>
  <si>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</si>
  <si>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</si>
  <si>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</si>
  <si>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</si>
  <si>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</si>
  <si>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</si>
  <si>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</si>
  <si>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</si>
  <si>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</si>
  <si>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</si>
  <si>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</si>
  <si>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</si>
  <si>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</si>
  <si>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</si>
  <si>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</si>
  <si>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</si>
  <si>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</si>
  <si>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</si>
  <si>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</si>
  <si>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</si>
  <si>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</si>
  <si>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</si>
  <si>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</si>
  <si>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</si>
  <si>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</si>
  <si>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</si>
  <si>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</si>
  <si>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</si>
  <si>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</si>
  <si>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</si>
  <si>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</si>
  <si>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</si>
  <si>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</si>
  <si>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</si>
  <si>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</si>
  <si>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</si>
  <si>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</si>
  <si>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</si>
  <si>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</si>
  <si>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</si>
  <si>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</si>
  <si>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</si>
  <si>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</si>
  <si>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</si>
  <si>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</si>
  <si>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</si>
  <si>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</si>
  <si>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</si>
  <si>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</si>
  <si>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</si>
  <si>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</si>
  <si>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</si>
  <si>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</si>
  <si>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</si>
  <si>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</si>
  <si>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</si>
  <si>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</si>
  <si>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</si>
  <si>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</si>
  <si>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</si>
  <si>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</si>
  <si>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</si>
  <si>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</si>
  <si>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</si>
  <si>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</si>
  <si>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</si>
  <si>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</si>
  <si>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</si>
  <si>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</si>
  <si>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</si>
  <si>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</si>
  <si>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</si>
  <si>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</si>
  <si>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</si>
  <si>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</si>
  <si>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</si>
  <si>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</si>
  <si>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</si>
  <si>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</si>
  <si>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</si>
  <si>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</si>
  <si>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</si>
  <si>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</si>
  <si>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</si>
  <si>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</si>
  <si>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</si>
  <si>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</si>
  <si>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</si>
  <si>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</si>
  <si>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</si>
  <si>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</si>
  <si>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</si>
  <si>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</si>
  <si>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PUERTO SANTANDER</t>
  </si>
  <si>
    <t>CRISTI LILIANA BERMÚDEZ APONTE</t>
  </si>
  <si>
    <t>INSTITUCIÓN EDUCATIVA PUERTO SANTANDER</t>
  </si>
  <si>
    <t>254001004761.</t>
  </si>
  <si>
    <t>Se desarrollaron acciones de sensibilización dirigidas a los docentes sobre la importancia del proceso de rendición de cuentas vigencia, promoviendo la transparencia, la participación ciudadana y el control social. Estas acciones permitieron que la comunidad educativa comprendiera el alcance del proceso y su responsabilidad institucional.</t>
  </si>
  <si>
    <t xml:space="preserve">Se conformó oportunamente cada grupo de trabajo encargado de liderar el proceso de rendición de cuentas vigencia 2025, para lo cual se asignaron funciones. </t>
  </si>
  <si>
    <t xml:space="preserve">Se llevó a cabo el autodiagnóstico institucional como insumo fundamental para orientar la estrategia de rendición de cuentas vigencia 2025. </t>
  </si>
  <si>
    <t>Se definieron de manera clara los retos, ejes temáticos e indicadores del proceso de rendición de cuentas, alineados con el Plan de Mejoramiento Institucional y los lineamientos del MEN. Esta definición permitió estructurar la información a presentar y facilitar la comprensión por parte de la comunidad educativa.</t>
  </si>
  <si>
    <t>Durante la vigencia 2025 se recolectó, analizó y sistematizó la información correspondiente a las gestiones directiva, académica, administrativa-financiera y comunitaria. La información fue organizada de manera clara, verificable y coherente, permitiendo una adecuada socialización de los resultados institucionales.</t>
  </si>
  <si>
    <t>Se realizó la recolección de la información correspondiente a las diferentes gestiones institucionales, garantizando veracidad, pertinencia y coherencia con los procesos desarrollados durante la vigencia 2025.</t>
  </si>
  <si>
    <t>Se implementaron estrategias de divulgación y convocatoria para promover la participación de la comunidad educativa y otros actores del municipio en la audiencia pública de rendición de cuentas vigencia 2025.</t>
  </si>
  <si>
    <t>La audiencia pública de rendición de cuentas se desarrolló conforme a la agenda establecida, garantizando espacios de participación ciudadana, socialización de resultados y atención de inquietudes de los asistentes.</t>
  </si>
  <si>
    <t>Se aplicaron instrumentos de evaluación para valorar el desarrollo de la audiencia pública de rendición de cuentas vigencia 2025, cuyos resultados permitieron identificar fortalezas y aspectos por mejorar.</t>
  </si>
  <si>
    <t>La institución evaluó la estrategia de rendición de cuentas implementada durante la vigencia 2025, analizando el cumplimiento de las actividades programadas y el impacto del proceso en la comunidad educativa.</t>
  </si>
  <si>
    <t>Los resultados de las evaluaciones fueron analizados de manera sistemática, permitiendo generar conclusiones que aportan al mejoramiento continuo del proceso de rendición de cuentas institucional.</t>
  </si>
  <si>
    <t>La institución brindó respuestas claras y oportunas a las inquietudes planteadas por la comunidad educativa durante el proceso de rendición de cuentas vigencia 2025, fortaleciendo la confianza institucional.</t>
  </si>
  <si>
    <t>Con base en los resultados del proceso de evaluación, se formularon acciones de mejora orientadas al fortalecimiento de la rendición de cuentas y la gestión institucional.</t>
  </si>
  <si>
    <t>Las acciones de mejora definidas fueron incorporadas en el plan de acción institucional, asegurando su seguimiento y articulación con los procesos de planeación y mejoramiento continuo.</t>
  </si>
  <si>
    <t>Fortalecer el proceso de rendición de cuentas de la Institución Educativa Puerto Santander, garantizando la transparencia, la participación activa de la comunidad educativa y el acceso oportuno a la información institucional correspondiente a la vigencia 2025, mediante la consolidación de estrategias de divulgación, evaluación y mejora continua.</t>
  </si>
  <si>
    <t>Fortalecer el ejercicio de rendición de cuentas de la Institución Educativa Colegio Puerto Santander durante la vigencia 2025, a través de una planeación estructurada, una ejecución participativa, la evaluación del proceso y la implementación de acciones de mejora que promuevan la transparencia, el control social y la confianza institucional.</t>
  </si>
  <si>
    <t>Planear y organizar el proceso de rendición de cuentas vigencia 2025, definiendo responsables, ejes temáticos, indicadores y cronograma de actividades.</t>
  </si>
  <si>
    <t>Recolectar, analizar y sistematizar la información de las diferentes gestiones institucionales para la elaboración del informe de rendición de cuentas.</t>
  </si>
  <si>
    <t>Divulgar oportunamente la información institucional y convocar a la comunidad educativa y demás actores del municipio a la audiencia pública de rendición de cuentas.</t>
  </si>
  <si>
    <t>Ejecutar la audiencia pública garantizando espacios de participación, socialización de resultados y atención de inquietudes de la comunidad.</t>
  </si>
  <si>
    <t>Evaluar el proceso de rendición de cuentas y formular acciones de mejora orientadas al fortalecimiento de la gestión institucional y la mejora continua.</t>
  </si>
  <si>
    <t>se desarrollo oportuna y en conformidad con los docentes el trabajo a desarrollar, de acuerdo a el tiempo estipulado para este</t>
  </si>
  <si>
    <t>Oportunamente se crearon los grupos de trabajo con el fin de ejecutar adecuadamente</t>
  </si>
  <si>
    <t>Se realizò la socializaciòn a el personal docente sobre la importancia de la participacion de la comunidad en los espacios.</t>
  </si>
  <si>
    <t>En el desarrollo de la actividad se asociaron adecuadamente las actividades formuladas  para el plan de mejoramiento de la mano con los derechos garantizados de la gestiòn institucional.</t>
  </si>
  <si>
    <t>Durante el desarrollo de los instrumentos que se diseñaron para la evaluaciòn  de la audiencia publica  funciono la estrategia empleada, dichos instrumentos son de gran aporte para definir lo evaluado.</t>
  </si>
  <si>
    <t>Se socializò oportunamente la informaciòn requerida de acuerdo a los diagnósticos en el proceso presentado para la rendicion de cuentas</t>
  </si>
  <si>
    <t>Se evidencio  de manera oportuna la información sobre la invitación a los entes del municipio, en las diferentes sedes así como en la regristraduria del municipio.</t>
  </si>
  <si>
    <t>Durante el desarrollo de la actividad el cuerpo docente diseño estrategias con el fin de lograr los objetivos propuestos y las metas alcanzadas para año 2025.</t>
  </si>
  <si>
    <t>Se evidencia el trabajo realizado por los docentes en la planeación y estrategias de las actividades que se implementaron dentro del marco educativo isntitucional  para la redición de cuentas.</t>
  </si>
  <si>
    <t>Durante el presente año se definio el prosupuesto para las diferentes actividades propuestas que se implentaron en el ejercicio del año escolar en lainstitucion educativa.</t>
  </si>
  <si>
    <t>Se definieron y utilizaron canales virtuales como grupos institucionales y plataformas digitales para informar a la comunidad educativa.</t>
  </si>
  <si>
    <t>Se asignaron responsabilidades claras a cada integrante del equipo, facilitando el cumplimiento oportuno de las actividades.</t>
  </si>
  <si>
    <t>Se estructuró un plan de comunicaciones que permitió divulgar de manera efectiva la información del proceso de rendición de cuentas.</t>
  </si>
  <si>
    <t xml:space="preserve">Se diseño un cronograma que orientó el desarrollo de las actividades, aunque algunos ajustes fueron necesarios durante la ejecución </t>
  </si>
  <si>
    <t>Se organizó la información de forma clara y completa según los temas definidos, garantizando su comprensión por parte de la comunidad.</t>
  </si>
  <si>
    <t>Se consolidaron evidencias y resultados que reflejan el avance y cumplimiento de las metas institucionales.</t>
  </si>
  <si>
    <t>Se recopiló la información contractual de manera básica, aunque se pueden fortalecer los soportes y detalles.</t>
  </si>
  <si>
    <t>Se presentó un informe general de las acciones desarrolladas durante la vigencia, con buena organización.</t>
  </si>
  <si>
    <t>La publicación se realizó de forma limitada y con baja cobertura, evidenciando la necesidad de fortalecer los medios de difusión.</t>
  </si>
  <si>
    <t>Se realizaron algunas mejoras en los canales de comunicación, aunque no de manera constante.</t>
  </si>
  <si>
    <t>La difusión se hizo en ciertos espacios institucionales, pero con poca participación de la comunidad.</t>
  </si>
  <si>
    <t>Se asignaron responsabilidades claras a cada integrante del equipo, facilitando la organización y cumplimiento de las actividades.</t>
  </si>
  <si>
    <t>Se estructuró un componente de comunicaciones que permitió la difusión de información relevante del proceso de rendición de cuentas.</t>
  </si>
  <si>
    <t>Se organizó la información de acuerdo con los temas definidos, garantizando claridad y coherencia en la presentación.</t>
  </si>
  <si>
    <t>Se consolidaron evidencias y resultados que muestran el nivel de cumplimiento de las metas institucionales, aunque se puede mejorar para obtener mayor resultado.</t>
  </si>
  <si>
    <t>Se publicó oportunamente el cronograma de inscripción, permitiendo a la comunidad educativa conocer las fechas y participar activamente en el proceso.</t>
  </si>
  <si>
    <t>Se recibieron y analizaron todas las propuestas presentadas por la comunidad educativa y grupos de interés, garantizando un proceso participativo y organizado.</t>
  </si>
  <si>
    <t>Se realizaron algunos eventos de diálogo, pero con baja asistencia y poca intervención de la comunidad educativa y ciudadanía.</t>
  </si>
  <si>
    <t>Se llevaron a cabo pocas reuniones preparatorias, sin una planificación constante para fortalecer los mecanismos de convocatoria.</t>
  </si>
  <si>
    <t>Se realizó convocatoria por medios electrónicos de forma parcial, sin continuidad en la difusión de la información.</t>
  </si>
  <si>
    <t>La audiencia se realizó, aunque con algunos ajustes en la fecha inicialmente programada.</t>
  </si>
  <si>
    <t>Se brindó información previa a algunos participantes, pero no a toda la comunidad educativa de manera amplia.</t>
  </si>
  <si>
    <t>Se habilitaron algunos canales virtuales para complementar los espacios de diálogo, aunque con participación moderada.</t>
  </si>
  <si>
    <t>A partir de las observaciones, propuestas y recomendaciones de la comunidad educativa, se formularon planes de mejoramiento orientados a fortalecer la gestión institucional y el proceso de rendición de cuentas.</t>
  </si>
  <si>
    <t>Se identificaron y documentaron buenas prácticas desarrolladas en los espacios de diálogo, sistematizándolas como insumo para la formulación de nuevas estrategias de rendición de cuentas.</t>
  </si>
  <si>
    <t>Se recopilaron de manera organizada las recomendaciones y sugerencias de los servidores públicos y la comunidad educativa, utilizándolas como insumo para fortalecer las actividades de capacitación y mejora institucional.</t>
  </si>
  <si>
    <t>Se definió una estructura básica para la presentación de la información de la rendición de cuentas, organizando los temas e informes de manera clara para facilitar su comprensión por parte de la comunidad educativa.</t>
  </si>
  <si>
    <t>Se identificaron y proyectaron los recursos humanos, físicos y financieros necesarios para el desarrollo del proceso de rendición de cuentas, permitiendo una adecuada ejecución de las actividades programadas.</t>
  </si>
  <si>
    <t>Identificar y clasificar el 100% de la información institucional relevante que será presentada en la rendición de cuentas.</t>
  </si>
  <si>
    <t>Listado organizado de información priorizada por temas y áreas.</t>
  </si>
  <si>
    <t>Revisar informes de gestión de cada área.
Recopilar información actualizada y verificable.
Clasificar la información según criterios institucionales</t>
  </si>
  <si>
    <t>Informes institucionales, computador, formatos de registro, internet.</t>
  </si>
  <si>
    <t>Definir y socializar oportunamente el cronograma anual de espacios de diálogo generales y priorizados.</t>
  </si>
  <si>
    <t>Cronograma elaborado y divulgado</t>
  </si>
  <si>
    <t>Diferenciar espacios de diálogo general y temático.
Ajustar fechas según calendario institucional.
Socializar el cronograma a la comunidad educativa.</t>
  </si>
  <si>
    <t>Calendario institucional, medios de comunicación interna.</t>
  </si>
  <si>
    <t>Garantizar la publicación del informe con mínimo 15 días de antelación.</t>
  </si>
  <si>
    <t>Informe publicado dentro del plazo.</t>
  </si>
  <si>
    <t>Planificar fechas de elaboración y publicación.
Verificar accesibilidad del lugar de publicación.</t>
  </si>
  <si>
    <t>Informe impreso y digital, carteleras.</t>
  </si>
  <si>
    <t>Difundir el 100 % de los espacios de diálogo a toda la comunidad educativa.</t>
  </si>
  <si>
    <t>Eventos difundidos</t>
  </si>
  <si>
    <t>Diversificar medios de difusión.
Verificar alcance de la información.</t>
  </si>
  <si>
    <t>Carteleras, redes sociales, medios institucionales.</t>
  </si>
  <si>
    <t>Evaluar anualmente el cumplimiento de metas y objetivos de la estrategia.</t>
  </si>
  <si>
    <t>nforme de evaluación elaborado.</t>
  </si>
  <si>
    <t>Ajustar metas e indicadores.
Fortalecer participación ciudadana.</t>
  </si>
  <si>
    <t>Instrumentos de evaluación.</t>
  </si>
  <si>
    <t>Rector(a), Comité de Calidad.</t>
  </si>
  <si>
    <t>Rectora, Comité de Rendición de Cuentas.</t>
  </si>
  <si>
    <t>Rectora, Docentes líderes, Consejo de Padres.</t>
  </si>
  <si>
    <t>La actualización se efectuó, sin embargo se debio ajustar un formato.</t>
  </si>
  <si>
    <t>Se evidenció participación masiva de padres  en los espacios de rendición de cuentas.</t>
  </si>
  <si>
    <t>Se brindaron espacios de participación</t>
  </si>
  <si>
    <t>El registro de asistencia se realizó y consolidó información completa de todos los participantes.</t>
  </si>
  <si>
    <t>Se diligenció el formato de manera completa.</t>
  </si>
  <si>
    <t>La publicación del informe y evidencias se realizó.</t>
  </si>
  <si>
    <t>Se brindaron respuestas a las inquietudes dentro del plazo establecido, se cubrieron todas las solicitudes presentadas.</t>
  </si>
  <si>
    <t>se realizó un análisis formal de las recomendaciones emitidas por los órganos de control.</t>
  </si>
  <si>
    <t>Las recomendaciones realizadas por la comunidad educativa fueron revisadas de manera general.</t>
  </si>
  <si>
    <t>Se elaboró un plan de acción con algunas acciones de mejora.</t>
  </si>
  <si>
    <t>Lograr que al finalizar la vigencia el proceso de rendición de cuentas alcance un nivel alto de desarrollo, evidenciado en la realización de la audiencia pública, la divulgación del informe institucional y la participación efectiva de la comunidad educativa, con una valoración positiva del proceso por parte de los asistentes.</t>
  </si>
  <si>
    <t>Porcentaje de participación y nivel de satisfacción de la comunidad educativa frente al proceso de rendición de cuentas , medido a través de instrumentos de evaluación aplicados durante y después de la audiencia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</si>
</sst>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3">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0" borderId="1" xfId="0" applyBorder="1" applyAlignment="1" applyProtection="1">
      <alignment wrapText="1"/>
      <protection locked="0"/>
    </xf>
    <xf numFmtId="0" fontId="0" fillId="0" borderId="0" xfId="0"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yperlink"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30944624"/>
        <c:axId val="43094384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8.2857142857142865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30944624"/>
        <c:axId val="430943840"/>
      </c:scatterChart>
      <c:catAx>
        <c:axId val="430944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430943840"/>
        <c:crosses val="autoZero"/>
        <c:auto val="1"/>
        <c:lblAlgn val="ctr"/>
        <c:lblOffset val="100"/>
        <c:noMultiLvlLbl val="0"/>
      </c:catAx>
      <c:valAx>
        <c:axId val="43094384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94462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30943056"/>
        <c:axId val="43094423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8.4090909090909083</c:v>
                </c:pt>
                <c:pt idx="1">
                  <c:v>8.2068965517241388</c:v>
                </c:pt>
                <c:pt idx="2">
                  <c:v>8.5714285714285712</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30943056"/>
        <c:axId val="430944232"/>
      </c:scatterChart>
      <c:catAx>
        <c:axId val="43094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30944232"/>
        <c:crosses val="autoZero"/>
        <c:auto val="1"/>
        <c:lblAlgn val="ctr"/>
        <c:lblOffset val="100"/>
        <c:noMultiLvlLbl val="0"/>
      </c:catAx>
      <c:valAx>
        <c:axId val="43094423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943056"/>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430945800"/>
        <c:axId val="4309465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7</c:v>
                </c:pt>
                <c:pt idx="3">
                  <c:v>8.5</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430945800"/>
        <c:axId val="430946584"/>
      </c:scatterChart>
      <c:catAx>
        <c:axId val="430945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30946584"/>
        <c:crosses val="autoZero"/>
        <c:auto val="1"/>
        <c:lblAlgn val="ctr"/>
        <c:lblOffset val="100"/>
        <c:noMultiLvlLbl val="0"/>
      </c:catAx>
      <c:valAx>
        <c:axId val="430946584"/>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09458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32129224"/>
        <c:axId val="4321327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7</c:v>
                </c:pt>
                <c:pt idx="2">
                  <c:v>9</c:v>
                </c:pt>
                <c:pt idx="3">
                  <c:v>8.4</c:v>
                </c:pt>
                <c:pt idx="4">
                  <c:v>8.1666666666666661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32131184"/>
        <c:axId val="432134712"/>
      </c:scatterChart>
      <c:catAx>
        <c:axId val="432129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32132752"/>
        <c:crosses val="autoZero"/>
        <c:auto val="1"/>
        <c:lblAlgn val="ctr"/>
        <c:lblOffset val="100"/>
        <c:noMultiLvlLbl val="0"/>
      </c:catAx>
      <c:valAx>
        <c:axId val="43213275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129224"/>
        <c:crosses val="autoZero"/>
        <c:crossBetween val="between"/>
        <c:majorUnit val="1"/>
      </c:valAx>
      <c:valAx>
        <c:axId val="432134712"/>
        <c:scaling>
          <c:orientation val="minMax"/>
        </c:scaling>
        <c:delete val="1"/>
        <c:axPos val="r"/>
        <c:numFmt formatCode="0.0" sourceLinked="1"/>
        <c:majorTickMark val="out"/>
        <c:minorTickMark val="none"/>
        <c:tickLblPos val="nextTo"/>
        <c:crossAx val="432131184"/>
        <c:crosses val="max"/>
        <c:crossBetween val="midCat"/>
      </c:valAx>
      <c:valAx>
        <c:axId val="432131184"/>
        <c:scaling>
          <c:orientation val="minMax"/>
        </c:scaling>
        <c:delete val="1"/>
        <c:axPos val="b"/>
        <c:numFmt formatCode="General" sourceLinked="1"/>
        <c:majorTickMark val="out"/>
        <c:minorTickMark val="none"/>
        <c:tickLblPos val="nextTo"/>
        <c:crossAx val="4321347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32128440"/>
        <c:axId val="4321351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32128440"/>
        <c:axId val="432135104"/>
      </c:scatterChart>
      <c:catAx>
        <c:axId val="43212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32135104"/>
        <c:crosses val="autoZero"/>
        <c:auto val="1"/>
        <c:lblAlgn val="ctr"/>
        <c:lblOffset val="100"/>
        <c:noMultiLvlLbl val="0"/>
      </c:catAx>
      <c:valAx>
        <c:axId val="4321351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128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32134320"/>
        <c:axId val="4321354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32134320"/>
        <c:axId val="432135496"/>
      </c:scatterChart>
      <c:catAx>
        <c:axId val="43213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432135496"/>
        <c:crosses val="autoZero"/>
        <c:auto val="1"/>
        <c:lblAlgn val="ctr"/>
        <c:lblOffset val="100"/>
        <c:noMultiLvlLbl val="0"/>
      </c:catAx>
      <c:valAx>
        <c:axId val="43213549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2134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0969" y="2162656"/>
          <a:ext cx="103290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5103" y="3335432"/>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08575" y="3246119"/>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2119" y="2106706"/>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8519" y="2078130"/>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371"/>
  <sheetViews>
    <sheetView zoomScale="85" zoomScaleNormal="85" workbookViewId="0"/>
  </sheetViews>
  <sheetFormatPr defaultColWidth="11.42578125"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8"/>
      <c r="G4" s="118"/>
      <c r="H4" s="118"/>
      <c r="I4" s="118"/>
      <c r="J4" s="118"/>
      <c r="K4" s="118"/>
      <c r="L4" s="46"/>
      <c r="M4" s="41"/>
    </row>
    <row r="5" spans="1:13" s="6" customFormat="1" x14ac:dyDescent="0.25">
      <c r="A5" s="41"/>
      <c r="B5" s="45"/>
      <c r="C5" s="41"/>
      <c r="D5" s="41"/>
      <c r="E5" s="41"/>
      <c r="F5" s="119"/>
      <c r="G5" s="119"/>
      <c r="H5" s="119"/>
      <c r="I5" s="119"/>
      <c r="J5" s="119"/>
      <c r="K5" s="119"/>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0" t="s">
        <v>81</v>
      </c>
      <c r="D8" s="120"/>
      <c r="E8" s="120"/>
      <c r="F8" s="120"/>
      <c r="G8" s="120"/>
      <c r="H8" s="120"/>
      <c r="I8" s="120"/>
      <c r="J8" s="120"/>
      <c r="K8" s="120"/>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114"/>
  <sheetViews>
    <sheetView topLeftCell="A70" zoomScale="85" zoomScaleNormal="85" workbookViewId="0"/>
  </sheetViews>
  <sheetFormatPr defaultColWidth="11.42578125"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7"/>
      <c r="B7" s="128"/>
      <c r="C7" s="128"/>
      <c r="D7" s="123" t="s">
        <v>82</v>
      </c>
      <c r="E7" s="123"/>
      <c r="F7" s="123"/>
      <c r="G7" s="123"/>
      <c r="H7" s="123"/>
      <c r="I7" s="123"/>
      <c r="J7" s="123"/>
      <c r="K7" s="123"/>
      <c r="L7" s="123"/>
      <c r="M7" s="124"/>
    </row>
    <row r="8" spans="1:13" ht="36.75" customHeight="1" x14ac:dyDescent="0.25">
      <c r="A8" s="129"/>
      <c r="B8" s="130"/>
      <c r="C8" s="130"/>
      <c r="D8" s="125" t="s">
        <v>65</v>
      </c>
      <c r="E8" s="125"/>
      <c r="F8" s="125"/>
      <c r="G8" s="125"/>
      <c r="H8" s="125"/>
      <c r="I8" s="125"/>
      <c r="J8" s="125"/>
      <c r="K8" s="125"/>
      <c r="L8" s="125"/>
      <c r="M8" s="126"/>
    </row>
    <row r="9" spans="1:13" ht="30" customHeight="1" thickBot="1" x14ac:dyDescent="0.3">
      <c r="A9" s="131"/>
      <c r="B9" s="132"/>
      <c r="C9" s="132"/>
      <c r="D9" s="121" t="s">
        <v>104</v>
      </c>
      <c r="E9" s="121"/>
      <c r="F9" s="121"/>
      <c r="G9" s="121"/>
      <c r="H9" s="121"/>
      <c r="I9" s="121"/>
      <c r="J9" s="121"/>
      <c r="K9" s="121"/>
      <c r="L9" s="121"/>
      <c r="M9" s="122"/>
    </row>
    <row r="10" spans="1:13" ht="7.5" customHeight="1" thickBot="1" x14ac:dyDescent="0.3">
      <c r="A10" s="145"/>
      <c r="B10" s="145"/>
      <c r="C10" s="145"/>
      <c r="D10" s="145"/>
      <c r="E10" s="145"/>
      <c r="F10" s="145"/>
      <c r="G10" s="145"/>
      <c r="H10" s="145"/>
      <c r="I10" s="145"/>
      <c r="J10" s="145"/>
      <c r="K10" s="145"/>
      <c r="L10" s="145"/>
      <c r="M10" s="145"/>
    </row>
    <row r="11" spans="1:13" ht="30" customHeight="1" thickBot="1" x14ac:dyDescent="0.3">
      <c r="A11" s="142" t="s">
        <v>106</v>
      </c>
      <c r="B11" s="143"/>
      <c r="C11" s="143"/>
      <c r="D11" s="143"/>
      <c r="E11" s="143"/>
      <c r="F11" s="143"/>
      <c r="G11" s="143"/>
      <c r="H11" s="143"/>
      <c r="I11" s="143"/>
      <c r="J11" s="143"/>
      <c r="K11" s="143"/>
      <c r="L11" s="143"/>
      <c r="M11" s="144"/>
    </row>
    <row r="12" spans="1:13" ht="126.75" customHeight="1" thickBot="1" x14ac:dyDescent="0.3">
      <c r="A12" s="146" t="s">
        <v>154</v>
      </c>
      <c r="B12" s="147"/>
      <c r="C12" s="147"/>
      <c r="D12" s="147"/>
      <c r="E12" s="147"/>
      <c r="F12" s="147"/>
      <c r="G12" s="147"/>
      <c r="H12" s="147"/>
      <c r="I12" s="147"/>
      <c r="J12" s="147"/>
      <c r="K12" s="147"/>
      <c r="L12" s="147"/>
      <c r="M12" s="148"/>
    </row>
    <row r="13" spans="1:13" ht="19.5" thickBot="1" x14ac:dyDescent="0.35">
      <c r="A13" s="160" t="s">
        <v>113</v>
      </c>
      <c r="B13" s="161"/>
      <c r="C13" s="161"/>
      <c r="D13" s="161"/>
      <c r="E13" s="161"/>
      <c r="F13" s="161"/>
      <c r="G13" s="161"/>
      <c r="H13" s="161"/>
      <c r="I13" s="161"/>
      <c r="J13" s="161"/>
      <c r="K13" s="161"/>
      <c r="L13" s="161"/>
      <c r="M13" s="162"/>
    </row>
    <row r="14" spans="1:13" ht="15.75" x14ac:dyDescent="0.25">
      <c r="A14" s="163" t="s">
        <v>114</v>
      </c>
      <c r="B14" s="164"/>
      <c r="C14" s="164"/>
      <c r="D14" s="204" t="s">
        <v>135</v>
      </c>
      <c r="E14" s="205"/>
      <c r="F14" s="205"/>
      <c r="G14" s="205"/>
      <c r="H14" s="205"/>
      <c r="I14" s="205"/>
      <c r="J14" s="205"/>
      <c r="K14" s="205"/>
      <c r="L14" s="205"/>
      <c r="M14" s="206"/>
    </row>
    <row r="15" spans="1:13" ht="15.75" x14ac:dyDescent="0.25">
      <c r="A15" s="165" t="s">
        <v>112</v>
      </c>
      <c r="B15" s="166"/>
      <c r="C15" s="166"/>
      <c r="D15" s="207" t="s">
        <v>136</v>
      </c>
      <c r="E15" s="208"/>
      <c r="F15" s="208"/>
      <c r="G15" s="208"/>
      <c r="H15" s="208"/>
      <c r="I15" s="208"/>
      <c r="J15" s="208"/>
      <c r="K15" s="208"/>
      <c r="L15" s="208"/>
      <c r="M15" s="209"/>
    </row>
    <row r="16" spans="1:13" ht="29.25" customHeight="1" x14ac:dyDescent="0.25">
      <c r="A16" s="167" t="s">
        <v>115</v>
      </c>
      <c r="B16" s="168"/>
      <c r="C16" s="168"/>
      <c r="D16" s="210" t="s">
        <v>137</v>
      </c>
      <c r="E16" s="211"/>
      <c r="F16" s="211"/>
      <c r="G16" s="211"/>
      <c r="H16" s="211"/>
      <c r="I16" s="211"/>
      <c r="J16" s="211"/>
      <c r="K16" s="211"/>
      <c r="L16" s="211"/>
      <c r="M16" s="212"/>
    </row>
    <row r="17" spans="1:13" ht="30" customHeight="1" x14ac:dyDescent="0.25">
      <c r="A17" s="169" t="s">
        <v>139</v>
      </c>
      <c r="B17" s="170"/>
      <c r="C17" s="170"/>
      <c r="D17" s="151" t="s">
        <v>138</v>
      </c>
      <c r="E17" s="152"/>
      <c r="F17" s="152"/>
      <c r="G17" s="152"/>
      <c r="H17" s="152"/>
      <c r="I17" s="152"/>
      <c r="J17" s="152"/>
      <c r="K17" s="152"/>
      <c r="L17" s="152"/>
      <c r="M17" s="153"/>
    </row>
    <row r="18" spans="1:13" ht="16.5" thickBot="1" x14ac:dyDescent="0.3">
      <c r="A18" s="171" t="s">
        <v>116</v>
      </c>
      <c r="B18" s="172"/>
      <c r="C18" s="172"/>
      <c r="D18" s="213" t="s">
        <v>140</v>
      </c>
      <c r="E18" s="214"/>
      <c r="F18" s="214"/>
      <c r="G18" s="214"/>
      <c r="H18" s="214"/>
      <c r="I18" s="214"/>
      <c r="J18" s="214"/>
      <c r="K18" s="214"/>
      <c r="L18" s="214"/>
      <c r="M18" s="215"/>
    </row>
    <row r="19" spans="1:13" ht="19.5" thickBot="1" x14ac:dyDescent="0.35">
      <c r="A19" s="157" t="s">
        <v>112</v>
      </c>
      <c r="B19" s="158"/>
      <c r="C19" s="158"/>
      <c r="D19" s="158"/>
      <c r="E19" s="158"/>
      <c r="F19" s="158"/>
      <c r="G19" s="158"/>
      <c r="H19" s="158"/>
      <c r="I19" s="158"/>
      <c r="J19" s="158"/>
      <c r="K19" s="158"/>
      <c r="L19" s="158"/>
      <c r="M19" s="159"/>
    </row>
    <row r="20" spans="1:13" ht="129.75" customHeight="1" x14ac:dyDescent="0.25">
      <c r="A20" s="173" t="s">
        <v>215</v>
      </c>
      <c r="B20" s="174"/>
      <c r="C20" s="174"/>
      <c r="D20" s="174"/>
      <c r="E20" s="174"/>
      <c r="F20" s="174"/>
      <c r="G20" s="174"/>
      <c r="H20" s="174"/>
      <c r="I20" s="174"/>
      <c r="J20" s="174"/>
      <c r="K20" s="174"/>
      <c r="L20" s="174"/>
      <c r="M20" s="175"/>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6" t="s">
        <v>158</v>
      </c>
      <c r="B27" s="137"/>
      <c r="C27" s="137"/>
      <c r="D27" s="137"/>
      <c r="E27" s="137"/>
      <c r="F27" s="137"/>
      <c r="G27" s="137"/>
      <c r="H27" s="137"/>
      <c r="I27" s="137"/>
      <c r="J27" s="137"/>
      <c r="K27" s="137"/>
      <c r="L27" s="137"/>
      <c r="M27" s="138"/>
    </row>
    <row r="28" spans="1:13" ht="30" customHeight="1" thickBot="1" x14ac:dyDescent="0.3">
      <c r="A28" s="133" t="s">
        <v>155</v>
      </c>
      <c r="B28" s="134"/>
      <c r="C28" s="134"/>
      <c r="D28" s="134"/>
      <c r="E28" s="134"/>
      <c r="F28" s="134"/>
      <c r="G28" s="134"/>
      <c r="H28" s="134"/>
      <c r="I28" s="134"/>
      <c r="J28" s="134"/>
      <c r="K28" s="134"/>
      <c r="L28" s="134"/>
      <c r="M28" s="135"/>
    </row>
    <row r="29" spans="1:13" ht="20.25" customHeight="1" thickBot="1" x14ac:dyDescent="0.3">
      <c r="A29" s="139" t="s">
        <v>156</v>
      </c>
      <c r="B29" s="140"/>
      <c r="C29" s="140"/>
      <c r="D29" s="140" t="s">
        <v>105</v>
      </c>
      <c r="E29" s="140"/>
      <c r="F29" s="140"/>
      <c r="G29" s="140"/>
      <c r="H29" s="140"/>
      <c r="I29" s="140"/>
      <c r="J29" s="140"/>
      <c r="K29" s="140"/>
      <c r="L29" s="140"/>
      <c r="M29" s="141"/>
    </row>
    <row r="30" spans="1:13" s="82" customFormat="1" ht="21" customHeight="1" x14ac:dyDescent="0.25">
      <c r="A30" s="176" t="s">
        <v>49</v>
      </c>
      <c r="B30" s="177"/>
      <c r="C30" s="177"/>
      <c r="D30" s="201" t="s">
        <v>141</v>
      </c>
      <c r="E30" s="202"/>
      <c r="F30" s="202"/>
      <c r="G30" s="202"/>
      <c r="H30" s="202"/>
      <c r="I30" s="202"/>
      <c r="J30" s="202"/>
      <c r="K30" s="202"/>
      <c r="L30" s="202"/>
      <c r="M30" s="216"/>
    </row>
    <row r="31" spans="1:13" s="82" customFormat="1" ht="33.75" customHeight="1" x14ac:dyDescent="0.25">
      <c r="A31" s="149" t="s">
        <v>107</v>
      </c>
      <c r="B31" s="150"/>
      <c r="C31" s="150"/>
      <c r="D31" s="151" t="s">
        <v>216</v>
      </c>
      <c r="E31" s="152"/>
      <c r="F31" s="152"/>
      <c r="G31" s="152"/>
      <c r="H31" s="152"/>
      <c r="I31" s="152"/>
      <c r="J31" s="152"/>
      <c r="K31" s="152"/>
      <c r="L31" s="152"/>
      <c r="M31" s="153"/>
    </row>
    <row r="32" spans="1:13" s="82" customFormat="1" ht="30" customHeight="1" x14ac:dyDescent="0.25">
      <c r="A32" s="149" t="s">
        <v>108</v>
      </c>
      <c r="B32" s="150"/>
      <c r="C32" s="150"/>
      <c r="D32" s="154" t="s">
        <v>142</v>
      </c>
      <c r="E32" s="155"/>
      <c r="F32" s="155"/>
      <c r="G32" s="155"/>
      <c r="H32" s="155"/>
      <c r="I32" s="155"/>
      <c r="J32" s="155"/>
      <c r="K32" s="155"/>
      <c r="L32" s="155"/>
      <c r="M32" s="156"/>
    </row>
    <row r="33" spans="1:13" s="82" customFormat="1" ht="31.5" customHeight="1" x14ac:dyDescent="0.25">
      <c r="A33" s="149" t="s">
        <v>50</v>
      </c>
      <c r="B33" s="150"/>
      <c r="C33" s="150"/>
      <c r="D33" s="154" t="s">
        <v>143</v>
      </c>
      <c r="E33" s="155"/>
      <c r="F33" s="155"/>
      <c r="G33" s="155"/>
      <c r="H33" s="155"/>
      <c r="I33" s="155"/>
      <c r="J33" s="155"/>
      <c r="K33" s="155"/>
      <c r="L33" s="155"/>
      <c r="M33" s="156"/>
    </row>
    <row r="34" spans="1:13" s="82" customFormat="1" ht="30.75" customHeight="1" x14ac:dyDescent="0.25">
      <c r="A34" s="149" t="s">
        <v>109</v>
      </c>
      <c r="B34" s="150"/>
      <c r="C34" s="150"/>
      <c r="D34" s="151" t="s">
        <v>144</v>
      </c>
      <c r="E34" s="152"/>
      <c r="F34" s="152"/>
      <c r="G34" s="152"/>
      <c r="H34" s="152"/>
      <c r="I34" s="152"/>
      <c r="J34" s="152"/>
      <c r="K34" s="152"/>
      <c r="L34" s="152"/>
      <c r="M34" s="153"/>
    </row>
    <row r="35" spans="1:13" s="82" customFormat="1" ht="35.25" customHeight="1" x14ac:dyDescent="0.25">
      <c r="A35" s="149" t="s">
        <v>73</v>
      </c>
      <c r="B35" s="150"/>
      <c r="C35" s="150"/>
      <c r="D35" s="151" t="s">
        <v>145</v>
      </c>
      <c r="E35" s="152"/>
      <c r="F35" s="152"/>
      <c r="G35" s="152"/>
      <c r="H35" s="152"/>
      <c r="I35" s="152"/>
      <c r="J35" s="152"/>
      <c r="K35" s="152"/>
      <c r="L35" s="152"/>
      <c r="M35" s="153"/>
    </row>
    <row r="36" spans="1:13" s="82" customFormat="1" ht="21" customHeight="1" x14ac:dyDescent="0.25">
      <c r="A36" s="149" t="s">
        <v>0</v>
      </c>
      <c r="B36" s="150"/>
      <c r="C36" s="150"/>
      <c r="D36" s="154" t="s">
        <v>146</v>
      </c>
      <c r="E36" s="155"/>
      <c r="F36" s="155"/>
      <c r="G36" s="155"/>
      <c r="H36" s="155"/>
      <c r="I36" s="155"/>
      <c r="J36" s="155"/>
      <c r="K36" s="155"/>
      <c r="L36" s="155"/>
      <c r="M36" s="156"/>
    </row>
    <row r="37" spans="1:13" s="82" customFormat="1" ht="36.75" customHeight="1" x14ac:dyDescent="0.25">
      <c r="A37" s="149" t="s">
        <v>1</v>
      </c>
      <c r="B37" s="150"/>
      <c r="C37" s="150"/>
      <c r="D37" s="151" t="s">
        <v>147</v>
      </c>
      <c r="E37" s="152"/>
      <c r="F37" s="152"/>
      <c r="G37" s="152"/>
      <c r="H37" s="152"/>
      <c r="I37" s="152"/>
      <c r="J37" s="152"/>
      <c r="K37" s="152"/>
      <c r="L37" s="152"/>
      <c r="M37" s="153"/>
    </row>
    <row r="38" spans="1:13" s="82" customFormat="1" ht="35.25" customHeight="1" x14ac:dyDescent="0.25">
      <c r="A38" s="149" t="s">
        <v>2</v>
      </c>
      <c r="B38" s="150"/>
      <c r="C38" s="150"/>
      <c r="D38" s="151" t="s">
        <v>148</v>
      </c>
      <c r="E38" s="152"/>
      <c r="F38" s="152"/>
      <c r="G38" s="152"/>
      <c r="H38" s="152"/>
      <c r="I38" s="152"/>
      <c r="J38" s="152"/>
      <c r="K38" s="152"/>
      <c r="L38" s="152"/>
      <c r="M38" s="153"/>
    </row>
    <row r="39" spans="1:13" s="82" customFormat="1" ht="21" customHeight="1" x14ac:dyDescent="0.25">
      <c r="A39" s="190" t="s">
        <v>1</v>
      </c>
      <c r="B39" s="152"/>
      <c r="C39" s="191"/>
      <c r="D39" s="154" t="s">
        <v>149</v>
      </c>
      <c r="E39" s="155"/>
      <c r="F39" s="155"/>
      <c r="G39" s="155"/>
      <c r="H39" s="155"/>
      <c r="I39" s="155"/>
      <c r="J39" s="155"/>
      <c r="K39" s="155"/>
      <c r="L39" s="155"/>
      <c r="M39" s="156"/>
    </row>
    <row r="40" spans="1:13" s="82" customFormat="1" ht="31.5" customHeight="1" x14ac:dyDescent="0.25">
      <c r="A40" s="190" t="s">
        <v>110</v>
      </c>
      <c r="B40" s="152"/>
      <c r="C40" s="191"/>
      <c r="D40" s="154" t="s">
        <v>150</v>
      </c>
      <c r="E40" s="155"/>
      <c r="F40" s="155"/>
      <c r="G40" s="155"/>
      <c r="H40" s="155"/>
      <c r="I40" s="155"/>
      <c r="J40" s="155"/>
      <c r="K40" s="155"/>
      <c r="L40" s="155"/>
      <c r="M40" s="156"/>
    </row>
    <row r="41" spans="1:13" s="82" customFormat="1" ht="54" customHeight="1" x14ac:dyDescent="0.25">
      <c r="A41" s="190" t="s">
        <v>209</v>
      </c>
      <c r="B41" s="152"/>
      <c r="C41" s="191"/>
      <c r="D41" s="151" t="s">
        <v>157</v>
      </c>
      <c r="E41" s="152"/>
      <c r="F41" s="152"/>
      <c r="G41" s="152"/>
      <c r="H41" s="152"/>
      <c r="I41" s="152"/>
      <c r="J41" s="152"/>
      <c r="K41" s="152"/>
      <c r="L41" s="152"/>
      <c r="M41" s="153"/>
    </row>
    <row r="42" spans="1:13" s="82" customFormat="1" ht="43.5" customHeight="1" thickBot="1" x14ac:dyDescent="0.3">
      <c r="A42" s="192" t="s">
        <v>3</v>
      </c>
      <c r="B42" s="193"/>
      <c r="C42" s="194"/>
      <c r="D42" s="195" t="s">
        <v>151</v>
      </c>
      <c r="E42" s="193"/>
      <c r="F42" s="193"/>
      <c r="G42" s="193"/>
      <c r="H42" s="193"/>
      <c r="I42" s="193"/>
      <c r="J42" s="193"/>
      <c r="K42" s="193"/>
      <c r="L42" s="193"/>
      <c r="M42" s="196"/>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81" t="s">
        <v>160</v>
      </c>
      <c r="B44" s="182"/>
      <c r="C44" s="182"/>
      <c r="D44" s="182"/>
      <c r="E44" s="182"/>
      <c r="F44" s="182"/>
      <c r="G44" s="182"/>
      <c r="H44" s="182"/>
      <c r="I44" s="182"/>
      <c r="J44" s="182"/>
      <c r="K44" s="182"/>
      <c r="L44" s="182"/>
      <c r="M44" s="183"/>
    </row>
    <row r="45" spans="1:13" ht="19.5" thickBot="1" x14ac:dyDescent="0.35">
      <c r="A45" s="178" t="s">
        <v>117</v>
      </c>
      <c r="B45" s="179"/>
      <c r="C45" s="179"/>
      <c r="D45" s="179"/>
      <c r="E45" s="179"/>
      <c r="F45" s="179"/>
      <c r="G45" s="179"/>
      <c r="H45" s="179"/>
      <c r="I45" s="179"/>
      <c r="J45" s="179"/>
      <c r="K45" s="179"/>
      <c r="L45" s="179"/>
      <c r="M45" s="180"/>
    </row>
    <row r="46" spans="1:13" ht="36.75" customHeight="1" x14ac:dyDescent="0.3">
      <c r="A46" s="184" t="s">
        <v>159</v>
      </c>
      <c r="B46" s="185"/>
      <c r="C46" s="185"/>
      <c r="D46" s="185"/>
      <c r="E46" s="185"/>
      <c r="F46" s="185"/>
      <c r="G46" s="185"/>
      <c r="H46" s="185"/>
      <c r="I46" s="185"/>
      <c r="J46" s="185"/>
      <c r="K46" s="185"/>
      <c r="L46" s="185"/>
      <c r="M46" s="186"/>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7" t="s">
        <v>118</v>
      </c>
      <c r="B52" s="218"/>
      <c r="C52" s="218"/>
      <c r="D52" s="218"/>
      <c r="E52" s="218"/>
      <c r="F52" s="218"/>
      <c r="G52" s="218"/>
      <c r="H52" s="218"/>
      <c r="I52" s="218"/>
      <c r="J52" s="218"/>
      <c r="K52" s="218"/>
      <c r="L52" s="218"/>
      <c r="M52" s="219"/>
    </row>
    <row r="53" spans="1:13" ht="91.5" customHeight="1" x14ac:dyDescent="0.25">
      <c r="A53" s="187" t="s">
        <v>161</v>
      </c>
      <c r="B53" s="188"/>
      <c r="C53" s="188"/>
      <c r="D53" s="188"/>
      <c r="E53" s="188"/>
      <c r="F53" s="188"/>
      <c r="G53" s="188"/>
      <c r="H53" s="188"/>
      <c r="I53" s="188"/>
      <c r="J53" s="188"/>
      <c r="K53" s="188"/>
      <c r="L53" s="188"/>
      <c r="M53" s="188"/>
    </row>
    <row r="54" spans="1:13" ht="18.75" x14ac:dyDescent="0.3">
      <c r="A54" s="189" t="s">
        <v>156</v>
      </c>
      <c r="B54" s="189"/>
      <c r="C54" s="189"/>
      <c r="D54" s="189" t="s">
        <v>105</v>
      </c>
      <c r="E54" s="189"/>
      <c r="F54" s="189"/>
      <c r="G54" s="189"/>
      <c r="H54" s="189"/>
      <c r="I54" s="189"/>
      <c r="J54" s="189"/>
      <c r="K54" s="189"/>
      <c r="L54" s="189"/>
      <c r="M54" s="189"/>
    </row>
    <row r="55" spans="1:13" ht="32.25" customHeight="1" x14ac:dyDescent="0.25">
      <c r="A55" s="177" t="s">
        <v>121</v>
      </c>
      <c r="B55" s="177"/>
      <c r="C55" s="177"/>
      <c r="D55" s="221" t="s">
        <v>162</v>
      </c>
      <c r="E55" s="222"/>
      <c r="F55" s="222"/>
      <c r="G55" s="222"/>
      <c r="H55" s="222"/>
      <c r="I55" s="222"/>
      <c r="J55" s="222"/>
      <c r="K55" s="222"/>
      <c r="L55" s="222"/>
      <c r="M55" s="223"/>
    </row>
    <row r="56" spans="1:13" x14ac:dyDescent="0.25">
      <c r="A56" s="168" t="s">
        <v>122</v>
      </c>
      <c r="B56" s="168"/>
      <c r="C56" s="168"/>
      <c r="D56" s="151" t="s">
        <v>163</v>
      </c>
      <c r="E56" s="152"/>
      <c r="F56" s="152"/>
      <c r="G56" s="152"/>
      <c r="H56" s="152"/>
      <c r="I56" s="152"/>
      <c r="J56" s="152"/>
      <c r="K56" s="152"/>
      <c r="L56" s="152"/>
      <c r="M56" s="191"/>
    </row>
    <row r="57" spans="1:13" x14ac:dyDescent="0.25">
      <c r="A57" s="168" t="s">
        <v>123</v>
      </c>
      <c r="B57" s="168"/>
      <c r="C57" s="168"/>
      <c r="D57" s="151" t="s">
        <v>164</v>
      </c>
      <c r="E57" s="152"/>
      <c r="F57" s="152"/>
      <c r="G57" s="152"/>
      <c r="H57" s="152"/>
      <c r="I57" s="152"/>
      <c r="J57" s="152"/>
      <c r="K57" s="152"/>
      <c r="L57" s="152"/>
      <c r="M57" s="191"/>
    </row>
    <row r="58" spans="1:13" x14ac:dyDescent="0.25">
      <c r="A58" s="168" t="s">
        <v>124</v>
      </c>
      <c r="B58" s="168"/>
      <c r="C58" s="168"/>
      <c r="D58" s="151" t="s">
        <v>165</v>
      </c>
      <c r="E58" s="152"/>
      <c r="F58" s="152"/>
      <c r="G58" s="152"/>
      <c r="H58" s="152"/>
      <c r="I58" s="152"/>
      <c r="J58" s="152"/>
      <c r="K58" s="152"/>
      <c r="L58" s="152"/>
      <c r="M58" s="191"/>
    </row>
    <row r="59" spans="1:13" x14ac:dyDescent="0.25">
      <c r="A59" s="220" t="s">
        <v>125</v>
      </c>
      <c r="B59" s="220"/>
      <c r="C59" s="220"/>
      <c r="D59" s="151" t="s">
        <v>166</v>
      </c>
      <c r="E59" s="152"/>
      <c r="F59" s="152"/>
      <c r="G59" s="152"/>
      <c r="H59" s="152"/>
      <c r="I59" s="152"/>
      <c r="J59" s="152"/>
      <c r="K59" s="152"/>
      <c r="L59" s="152"/>
      <c r="M59" s="191"/>
    </row>
    <row r="60" spans="1:13" ht="28.5" customHeight="1" x14ac:dyDescent="0.25">
      <c r="A60" s="195" t="s">
        <v>126</v>
      </c>
      <c r="B60" s="193"/>
      <c r="C60" s="194"/>
      <c r="D60" s="152" t="s">
        <v>169</v>
      </c>
      <c r="E60" s="152"/>
      <c r="F60" s="152"/>
      <c r="G60" s="152"/>
      <c r="H60" s="152"/>
      <c r="I60" s="152"/>
      <c r="J60" s="152"/>
      <c r="K60" s="152"/>
      <c r="L60" s="152"/>
      <c r="M60" s="191"/>
    </row>
    <row r="61" spans="1:13" ht="13.5" customHeight="1" x14ac:dyDescent="0.25">
      <c r="A61" s="198" t="s">
        <v>128</v>
      </c>
      <c r="B61" s="199"/>
      <c r="C61" s="200"/>
      <c r="D61" s="152" t="s">
        <v>168</v>
      </c>
      <c r="E61" s="152"/>
      <c r="F61" s="152"/>
      <c r="G61" s="152"/>
      <c r="H61" s="152"/>
      <c r="I61" s="152"/>
      <c r="J61" s="152"/>
      <c r="K61" s="152"/>
      <c r="L61" s="152"/>
      <c r="M61" s="191"/>
    </row>
    <row r="62" spans="1:13" x14ac:dyDescent="0.25">
      <c r="A62" s="201" t="s">
        <v>127</v>
      </c>
      <c r="B62" s="202"/>
      <c r="C62" s="203"/>
      <c r="D62" s="152" t="s">
        <v>167</v>
      </c>
      <c r="E62" s="152"/>
      <c r="F62" s="152"/>
      <c r="G62" s="152"/>
      <c r="H62" s="152"/>
      <c r="I62" s="152"/>
      <c r="J62" s="152"/>
      <c r="K62" s="152"/>
      <c r="L62" s="152"/>
      <c r="M62" s="191"/>
    </row>
    <row r="63" spans="1:13" ht="43.5" customHeight="1" x14ac:dyDescent="0.25">
      <c r="A63" s="154" t="s">
        <v>91</v>
      </c>
      <c r="B63" s="155"/>
      <c r="C63" s="197"/>
      <c r="D63" s="151" t="s">
        <v>173</v>
      </c>
      <c r="E63" s="152"/>
      <c r="F63" s="152"/>
      <c r="G63" s="152"/>
      <c r="H63" s="152"/>
      <c r="I63" s="152"/>
      <c r="J63" s="152"/>
      <c r="K63" s="152"/>
      <c r="L63" s="152"/>
      <c r="M63" s="191"/>
    </row>
    <row r="64" spans="1:13" ht="41.25" customHeight="1" x14ac:dyDescent="0.25">
      <c r="A64" s="154" t="s">
        <v>0</v>
      </c>
      <c r="B64" s="155"/>
      <c r="C64" s="197"/>
      <c r="D64" s="151" t="s">
        <v>170</v>
      </c>
      <c r="E64" s="152"/>
      <c r="F64" s="152"/>
      <c r="G64" s="152"/>
      <c r="H64" s="152"/>
      <c r="I64" s="152"/>
      <c r="J64" s="152"/>
      <c r="K64" s="152"/>
      <c r="L64" s="152"/>
      <c r="M64" s="191"/>
    </row>
    <row r="65" spans="1:13" ht="41.25" customHeight="1" x14ac:dyDescent="0.25">
      <c r="A65" s="154" t="s">
        <v>129</v>
      </c>
      <c r="B65" s="155"/>
      <c r="C65" s="197"/>
      <c r="D65" s="151" t="s">
        <v>171</v>
      </c>
      <c r="E65" s="152"/>
      <c r="F65" s="152"/>
      <c r="G65" s="152"/>
      <c r="H65" s="152"/>
      <c r="I65" s="152"/>
      <c r="J65" s="152"/>
      <c r="K65" s="152"/>
      <c r="L65" s="152"/>
      <c r="M65" s="191"/>
    </row>
    <row r="66" spans="1:13" ht="50.25" customHeight="1" x14ac:dyDescent="0.25">
      <c r="A66" s="151" t="s">
        <v>130</v>
      </c>
      <c r="B66" s="152"/>
      <c r="C66" s="191"/>
      <c r="D66" s="151" t="s">
        <v>172</v>
      </c>
      <c r="E66" s="152"/>
      <c r="F66" s="152"/>
      <c r="G66" s="152"/>
      <c r="H66" s="152"/>
      <c r="I66" s="152"/>
      <c r="J66" s="152"/>
      <c r="K66" s="152"/>
      <c r="L66" s="152"/>
      <c r="M66" s="191"/>
    </row>
    <row r="67" spans="1:13" ht="30.75" customHeight="1" x14ac:dyDescent="0.25">
      <c r="A67" s="154" t="s">
        <v>1</v>
      </c>
      <c r="B67" s="155"/>
      <c r="C67" s="197"/>
      <c r="D67" s="151" t="s">
        <v>174</v>
      </c>
      <c r="E67" s="152"/>
      <c r="F67" s="152"/>
      <c r="G67" s="152"/>
      <c r="H67" s="152"/>
      <c r="I67" s="152"/>
      <c r="J67" s="152"/>
      <c r="K67" s="152"/>
      <c r="L67" s="152"/>
      <c r="M67" s="191"/>
    </row>
    <row r="68" spans="1:13" x14ac:dyDescent="0.25">
      <c r="A68" s="154" t="s">
        <v>131</v>
      </c>
      <c r="B68" s="155"/>
      <c r="C68" s="197"/>
      <c r="D68" s="151" t="s">
        <v>175</v>
      </c>
      <c r="E68" s="152"/>
      <c r="F68" s="152"/>
      <c r="G68" s="152"/>
      <c r="H68" s="152"/>
      <c r="I68" s="152"/>
      <c r="J68" s="152"/>
      <c r="K68" s="152"/>
      <c r="L68" s="152"/>
      <c r="M68" s="191"/>
    </row>
    <row r="69" spans="1:13" x14ac:dyDescent="0.25">
      <c r="A69" s="154" t="s">
        <v>132</v>
      </c>
      <c r="B69" s="155"/>
      <c r="C69" s="197"/>
      <c r="D69" s="151" t="s">
        <v>176</v>
      </c>
      <c r="E69" s="152"/>
      <c r="F69" s="152"/>
      <c r="G69" s="152"/>
      <c r="H69" s="152"/>
      <c r="I69" s="152"/>
      <c r="J69" s="152"/>
      <c r="K69" s="152"/>
      <c r="L69" s="152"/>
      <c r="M69" s="191"/>
    </row>
    <row r="70" spans="1:13" x14ac:dyDescent="0.25">
      <c r="A70" s="154" t="s">
        <v>89</v>
      </c>
      <c r="B70" s="155"/>
      <c r="C70" s="197"/>
      <c r="D70" s="151" t="s">
        <v>177</v>
      </c>
      <c r="E70" s="152"/>
      <c r="F70" s="152"/>
      <c r="G70" s="152"/>
      <c r="H70" s="152"/>
      <c r="I70" s="152"/>
      <c r="J70" s="152"/>
      <c r="K70" s="152"/>
      <c r="L70" s="152"/>
      <c r="M70" s="191"/>
    </row>
    <row r="71" spans="1:13" x14ac:dyDescent="0.25">
      <c r="A71" s="154" t="s">
        <v>90</v>
      </c>
      <c r="B71" s="155"/>
      <c r="C71" s="197"/>
      <c r="D71" s="151" t="s">
        <v>178</v>
      </c>
      <c r="E71" s="152"/>
      <c r="F71" s="152"/>
      <c r="G71" s="152"/>
      <c r="H71" s="152"/>
      <c r="I71" s="152"/>
      <c r="J71" s="152"/>
      <c r="K71" s="152"/>
      <c r="L71" s="152"/>
      <c r="M71" s="191"/>
    </row>
    <row r="72" spans="1:13" x14ac:dyDescent="0.25">
      <c r="A72" s="154" t="s">
        <v>133</v>
      </c>
      <c r="B72" s="155"/>
      <c r="C72" s="197"/>
      <c r="D72" s="151" t="s">
        <v>179</v>
      </c>
      <c r="E72" s="152"/>
      <c r="F72" s="152"/>
      <c r="G72" s="152"/>
      <c r="H72" s="152"/>
      <c r="I72" s="152"/>
      <c r="J72" s="152"/>
      <c r="K72" s="152"/>
      <c r="L72" s="152"/>
      <c r="M72" s="191"/>
    </row>
    <row r="73" spans="1:13" x14ac:dyDescent="0.25">
      <c r="A73" s="154" t="s">
        <v>134</v>
      </c>
      <c r="B73" s="155"/>
      <c r="C73" s="197"/>
      <c r="D73" s="151" t="s">
        <v>180</v>
      </c>
      <c r="E73" s="152"/>
      <c r="F73" s="152"/>
      <c r="G73" s="152"/>
      <c r="H73" s="152"/>
      <c r="I73" s="152"/>
      <c r="J73" s="152"/>
      <c r="K73" s="152"/>
      <c r="L73" s="152"/>
      <c r="M73" s="191"/>
    </row>
    <row r="74" spans="1:13" x14ac:dyDescent="0.25">
      <c r="A74" s="154" t="s">
        <v>181</v>
      </c>
      <c r="B74" s="155"/>
      <c r="C74" s="197"/>
      <c r="D74" s="151" t="s">
        <v>182</v>
      </c>
      <c r="E74" s="152"/>
      <c r="F74" s="152"/>
      <c r="G74" s="152"/>
      <c r="H74" s="152"/>
      <c r="I74" s="152"/>
      <c r="J74" s="152"/>
      <c r="K74" s="152"/>
      <c r="L74" s="152"/>
      <c r="M74" s="19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273"/>
  <sheetViews>
    <sheetView tabSelected="1" zoomScale="85" zoomScaleNormal="85" workbookViewId="0"/>
  </sheetViews>
  <sheetFormatPr defaultColWidth="11.42578125"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6"/>
      <c r="C3" s="257"/>
      <c r="D3" s="257"/>
      <c r="E3" s="252" t="s">
        <v>82</v>
      </c>
      <c r="F3" s="252"/>
      <c r="G3" s="252"/>
      <c r="H3" s="252"/>
      <c r="I3" s="252"/>
      <c r="J3" s="253"/>
    </row>
    <row r="4" spans="1:10" s="6" customFormat="1" ht="23.25" x14ac:dyDescent="0.35">
      <c r="A4" s="41"/>
      <c r="B4" s="258"/>
      <c r="C4" s="259"/>
      <c r="D4" s="259"/>
      <c r="E4" s="254" t="s">
        <v>65</v>
      </c>
      <c r="F4" s="254"/>
      <c r="G4" s="254"/>
      <c r="H4" s="254"/>
      <c r="I4" s="254"/>
      <c r="J4" s="255"/>
    </row>
    <row r="5" spans="1:10" s="6" customFormat="1" ht="15.75" x14ac:dyDescent="0.25">
      <c r="A5" s="41"/>
      <c r="B5" s="239" t="s">
        <v>49</v>
      </c>
      <c r="C5" s="239"/>
      <c r="D5" s="239"/>
      <c r="E5" s="114" t="s">
        <v>226</v>
      </c>
      <c r="F5" s="25"/>
      <c r="G5" s="27" t="s">
        <v>70</v>
      </c>
      <c r="H5" s="107">
        <v>46035</v>
      </c>
      <c r="I5" s="260" t="s">
        <v>73</v>
      </c>
      <c r="J5" s="260"/>
    </row>
    <row r="6" spans="1:10" s="6" customFormat="1" ht="15.75" x14ac:dyDescent="0.25">
      <c r="A6" s="41"/>
      <c r="B6" s="239" t="s">
        <v>95</v>
      </c>
      <c r="C6" s="239"/>
      <c r="D6" s="239"/>
      <c r="E6" s="114" t="s">
        <v>229</v>
      </c>
      <c r="F6" s="25"/>
      <c r="G6" s="61" t="s">
        <v>50</v>
      </c>
      <c r="H6" s="25" t="s">
        <v>228</v>
      </c>
      <c r="I6" s="238">
        <f>IF(SUM(I9:I71)=0,"",AVERAGE(I9:I71))</f>
        <v>8.2857142857142865</v>
      </c>
      <c r="J6" s="238"/>
    </row>
    <row r="7" spans="1:10" s="6" customFormat="1" ht="15.75" x14ac:dyDescent="0.25">
      <c r="A7" s="41"/>
      <c r="B7" s="239" t="s">
        <v>71</v>
      </c>
      <c r="C7" s="239"/>
      <c r="D7" s="239"/>
      <c r="E7" s="240" t="s">
        <v>227</v>
      </c>
      <c r="F7" s="241"/>
      <c r="G7" s="241"/>
      <c r="H7" s="242"/>
      <c r="I7" s="238"/>
      <c r="J7" s="238"/>
    </row>
    <row r="8" spans="1:10" s="6" customFormat="1" ht="30" x14ac:dyDescent="0.25">
      <c r="A8" s="41"/>
      <c r="B8" s="2" t="s">
        <v>0</v>
      </c>
      <c r="C8" s="34" t="s">
        <v>0</v>
      </c>
      <c r="D8" s="102" t="s">
        <v>73</v>
      </c>
      <c r="E8" s="115" t="s">
        <v>85</v>
      </c>
      <c r="F8" s="3"/>
      <c r="G8" s="4" t="s">
        <v>73</v>
      </c>
      <c r="H8" s="3" t="s">
        <v>86</v>
      </c>
      <c r="I8" s="5" t="s">
        <v>111</v>
      </c>
      <c r="J8" s="109" t="s">
        <v>3</v>
      </c>
    </row>
    <row r="9" spans="1:10" s="6" customFormat="1" ht="75" x14ac:dyDescent="0.25">
      <c r="A9" s="16" t="str">
        <f>IF(I9&lt;5,MAX($A$8:A8)+1,"")</f>
        <v/>
      </c>
      <c r="B9" s="261" t="s">
        <v>4</v>
      </c>
      <c r="C9" s="54" t="s">
        <v>4</v>
      </c>
      <c r="D9" s="235">
        <f>IF(SUM(I9:I30)=0,"",AVERAGE(I9:I30))</f>
        <v>8.4090909090909083</v>
      </c>
      <c r="E9" s="226" t="s">
        <v>6</v>
      </c>
      <c r="F9" s="57" t="s">
        <v>6</v>
      </c>
      <c r="G9" s="224">
        <f>IF(SUM(I9:I10)=0,"",AVERAGE(I9:I10))</f>
        <v>8.5</v>
      </c>
      <c r="H9" s="29" t="s">
        <v>190</v>
      </c>
      <c r="I9" s="104">
        <v>9</v>
      </c>
      <c r="J9" s="110" t="s">
        <v>230</v>
      </c>
    </row>
    <row r="10" spans="1:10" s="6" customFormat="1" ht="38.25" x14ac:dyDescent="0.25">
      <c r="A10" s="16" t="str">
        <f>IF(I10&lt;5,MAX($A$8:A9)+1,"")</f>
        <v/>
      </c>
      <c r="B10" s="262"/>
      <c r="C10" s="54" t="s">
        <v>4</v>
      </c>
      <c r="D10" s="236"/>
      <c r="E10" s="228"/>
      <c r="F10" s="57" t="s">
        <v>6</v>
      </c>
      <c r="G10" s="225"/>
      <c r="H10" s="29" t="s">
        <v>191</v>
      </c>
      <c r="I10" s="104">
        <v>8</v>
      </c>
      <c r="J10" s="110" t="s">
        <v>253</v>
      </c>
    </row>
    <row r="11" spans="1:10" s="6" customFormat="1" ht="45" x14ac:dyDescent="0.25">
      <c r="A11" s="16" t="str">
        <f>IF(I11&lt;5,MAX($A$8:A10)+1,"")</f>
        <v/>
      </c>
      <c r="B11" s="262"/>
      <c r="C11" s="54" t="s">
        <v>4</v>
      </c>
      <c r="D11" s="236"/>
      <c r="E11" s="95" t="s">
        <v>183</v>
      </c>
      <c r="F11" s="95" t="s">
        <v>183</v>
      </c>
      <c r="G11" s="105">
        <f>IF(SUM(I11:I11)=0,"",AVERAGE(I11:I11))</f>
        <v>7</v>
      </c>
      <c r="H11" s="29" t="s">
        <v>192</v>
      </c>
      <c r="I11" s="104">
        <v>7</v>
      </c>
      <c r="J11" s="110" t="s">
        <v>231</v>
      </c>
    </row>
    <row r="12" spans="1:10" s="6" customFormat="1" ht="76.5" x14ac:dyDescent="0.25">
      <c r="A12" s="16" t="str">
        <f>IF(I12&lt;5,MAX($A$8:A11)+1,"")</f>
        <v/>
      </c>
      <c r="B12" s="262"/>
      <c r="C12" s="54" t="s">
        <v>4</v>
      </c>
      <c r="D12" s="236"/>
      <c r="E12" s="26" t="s">
        <v>184</v>
      </c>
      <c r="F12" s="26" t="s">
        <v>184</v>
      </c>
      <c r="G12" s="105">
        <f>IF(SUM(I12:I12)=0,"",AVERAGE(I12:I12))</f>
        <v>7</v>
      </c>
      <c r="H12" s="29" t="s">
        <v>193</v>
      </c>
      <c r="I12" s="104">
        <v>7</v>
      </c>
      <c r="J12" s="110" t="s">
        <v>232</v>
      </c>
    </row>
    <row r="13" spans="1:10" s="6" customFormat="1" ht="75" x14ac:dyDescent="0.25">
      <c r="A13" s="16" t="str">
        <f>IF(I13&lt;5,MAX($A$8:A12)+1,"")</f>
        <v/>
      </c>
      <c r="B13" s="262"/>
      <c r="C13" s="54" t="s">
        <v>4</v>
      </c>
      <c r="D13" s="236"/>
      <c r="E13" s="226" t="s">
        <v>197</v>
      </c>
      <c r="F13" s="58" t="s">
        <v>197</v>
      </c>
      <c r="G13" s="224">
        <f>IF(SUM(I13:I22)=0,"",AVERAGE(I13:I22))</f>
        <v>8.5</v>
      </c>
      <c r="H13" s="29" t="s">
        <v>194</v>
      </c>
      <c r="I13" s="104">
        <v>7</v>
      </c>
      <c r="J13" s="110" t="s">
        <v>233</v>
      </c>
    </row>
    <row r="14" spans="1:10" s="6" customFormat="1" ht="30" x14ac:dyDescent="0.25">
      <c r="A14" s="16" t="str">
        <f>IF(I14&lt;5,MAX($A$8:A13)+1,"")</f>
        <v/>
      </c>
      <c r="B14" s="262"/>
      <c r="C14" s="54" t="s">
        <v>4</v>
      </c>
      <c r="D14" s="236"/>
      <c r="E14" s="227"/>
      <c r="F14" s="58" t="s">
        <v>197</v>
      </c>
      <c r="G14" s="229"/>
      <c r="H14" s="29" t="s">
        <v>207</v>
      </c>
      <c r="I14" s="104">
        <v>9</v>
      </c>
      <c r="J14" s="110" t="s">
        <v>252</v>
      </c>
    </row>
    <row r="15" spans="1:10" s="6" customFormat="1" ht="30" x14ac:dyDescent="0.25">
      <c r="A15" s="16" t="str">
        <f>IF(I15&lt;5,MAX($A$8:A14)+1,"")</f>
        <v/>
      </c>
      <c r="B15" s="262"/>
      <c r="C15" s="54" t="s">
        <v>4</v>
      </c>
      <c r="D15" s="236"/>
      <c r="E15" s="227"/>
      <c r="F15" s="58" t="s">
        <v>197</v>
      </c>
      <c r="G15" s="229"/>
      <c r="H15" s="29" t="s">
        <v>186</v>
      </c>
      <c r="I15" s="104">
        <v>9</v>
      </c>
      <c r="J15" s="110" t="s">
        <v>251</v>
      </c>
    </row>
    <row r="16" spans="1:10" s="6" customFormat="1" ht="60" x14ac:dyDescent="0.25">
      <c r="A16" s="16" t="str">
        <f>IF(I16&lt;5,MAX($A$8:A15)+1,"")</f>
        <v/>
      </c>
      <c r="B16" s="262"/>
      <c r="C16" s="54" t="s">
        <v>4</v>
      </c>
      <c r="D16" s="236"/>
      <c r="E16" s="227"/>
      <c r="F16" s="58" t="s">
        <v>197</v>
      </c>
      <c r="G16" s="229"/>
      <c r="H16" s="29" t="s">
        <v>187</v>
      </c>
      <c r="I16" s="104">
        <v>9</v>
      </c>
      <c r="J16" s="110" t="s">
        <v>288</v>
      </c>
    </row>
    <row r="17" spans="1:10" s="6" customFormat="1" ht="114.75" x14ac:dyDescent="0.25">
      <c r="A17" s="16" t="str">
        <f>IF(I17&lt;5,MAX($A$8:A16)+1,"")</f>
        <v/>
      </c>
      <c r="B17" s="262"/>
      <c r="C17" s="54" t="s">
        <v>4</v>
      </c>
      <c r="D17" s="236"/>
      <c r="E17" s="227"/>
      <c r="F17" s="58" t="s">
        <v>197</v>
      </c>
      <c r="G17" s="229"/>
      <c r="H17" s="29" t="s">
        <v>195</v>
      </c>
      <c r="I17" s="104">
        <v>8</v>
      </c>
      <c r="J17" s="110" t="s">
        <v>234</v>
      </c>
    </row>
    <row r="18" spans="1:10" s="6" customFormat="1" ht="45" x14ac:dyDescent="0.25">
      <c r="A18" s="16" t="str">
        <f>IF(I18&lt;5,MAX($A$8:A17)+1,"")</f>
        <v/>
      </c>
      <c r="B18" s="262"/>
      <c r="C18" s="54" t="s">
        <v>4</v>
      </c>
      <c r="D18" s="236"/>
      <c r="E18" s="227"/>
      <c r="F18" s="58" t="s">
        <v>197</v>
      </c>
      <c r="G18" s="229"/>
      <c r="H18" s="29" t="s">
        <v>36</v>
      </c>
      <c r="I18" s="104">
        <v>9</v>
      </c>
      <c r="J18" s="110" t="s">
        <v>254</v>
      </c>
    </row>
    <row r="19" spans="1:10" s="6" customFormat="1" ht="75" x14ac:dyDescent="0.25">
      <c r="A19" s="16" t="str">
        <f>IF(I19&lt;5,MAX($A$8:A18)+1,"")</f>
        <v/>
      </c>
      <c r="B19" s="262"/>
      <c r="C19" s="54" t="s">
        <v>4</v>
      </c>
      <c r="D19" s="236"/>
      <c r="E19" s="227"/>
      <c r="F19" s="58" t="s">
        <v>197</v>
      </c>
      <c r="G19" s="229"/>
      <c r="H19" s="29" t="s">
        <v>13</v>
      </c>
      <c r="I19" s="104">
        <v>8</v>
      </c>
      <c r="J19" s="110" t="s">
        <v>233</v>
      </c>
    </row>
    <row r="20" spans="1:10" s="6" customFormat="1" ht="60" x14ac:dyDescent="0.25">
      <c r="A20" s="16" t="str">
        <f>IF(I20&lt;5,MAX($A$8:A19)+1,"")</f>
        <v/>
      </c>
      <c r="B20" s="262"/>
      <c r="C20" s="54" t="s">
        <v>4</v>
      </c>
      <c r="D20" s="236"/>
      <c r="E20" s="227"/>
      <c r="F20" s="58" t="s">
        <v>197</v>
      </c>
      <c r="G20" s="229"/>
      <c r="H20" s="29" t="s">
        <v>188</v>
      </c>
      <c r="I20" s="104">
        <v>8</v>
      </c>
      <c r="J20" s="110" t="s">
        <v>287</v>
      </c>
    </row>
    <row r="21" spans="1:10" s="6" customFormat="1" ht="45" x14ac:dyDescent="0.25">
      <c r="A21" s="16" t="str">
        <f>IF(I21&lt;5,MAX($A$8:A20)+1,"")</f>
        <v/>
      </c>
      <c r="B21" s="262"/>
      <c r="C21" s="54" t="s">
        <v>4</v>
      </c>
      <c r="D21" s="236"/>
      <c r="E21" s="227"/>
      <c r="F21" s="58" t="s">
        <v>197</v>
      </c>
      <c r="G21" s="229"/>
      <c r="H21" s="29" t="s">
        <v>189</v>
      </c>
      <c r="I21" s="104">
        <v>9</v>
      </c>
      <c r="J21" s="110" t="s">
        <v>255</v>
      </c>
    </row>
    <row r="22" spans="1:10" s="6" customFormat="1" ht="30" x14ac:dyDescent="0.25">
      <c r="A22" s="16" t="str">
        <f>IF(I22&lt;5,MAX($A$8:A21)+1,"")</f>
        <v/>
      </c>
      <c r="B22" s="262"/>
      <c r="C22" s="54" t="s">
        <v>4</v>
      </c>
      <c r="D22" s="236"/>
      <c r="E22" s="228"/>
      <c r="F22" s="58" t="s">
        <v>197</v>
      </c>
      <c r="G22" s="225"/>
      <c r="H22" s="29" t="s">
        <v>196</v>
      </c>
      <c r="I22" s="104">
        <v>9</v>
      </c>
      <c r="J22" s="110" t="s">
        <v>256</v>
      </c>
    </row>
    <row r="23" spans="1:10" s="6" customFormat="1" ht="60" x14ac:dyDescent="0.25">
      <c r="A23" s="16" t="str">
        <f>IF(I23&lt;5,MAX($A$8:A22)+1,"")</f>
        <v/>
      </c>
      <c r="B23" s="262"/>
      <c r="C23" s="54" t="s">
        <v>4</v>
      </c>
      <c r="D23" s="236"/>
      <c r="E23" s="226" t="s">
        <v>185</v>
      </c>
      <c r="F23" s="58" t="s">
        <v>222</v>
      </c>
      <c r="G23" s="224">
        <f>IF(SUM(I23:I24)=0,"",AVERAGE(I23:I24))</f>
        <v>9</v>
      </c>
      <c r="H23" s="29" t="s">
        <v>74</v>
      </c>
      <c r="I23" s="104">
        <v>10</v>
      </c>
      <c r="J23" s="110" t="s">
        <v>257</v>
      </c>
    </row>
    <row r="24" spans="1:10" s="6" customFormat="1" ht="60" x14ac:dyDescent="0.25">
      <c r="A24" s="16" t="str">
        <f>IF(I24&lt;5,MAX($A$8:A23)+1,"")</f>
        <v/>
      </c>
      <c r="B24" s="262"/>
      <c r="C24" s="54" t="s">
        <v>4</v>
      </c>
      <c r="D24" s="236"/>
      <c r="E24" s="227"/>
      <c r="F24" s="58" t="s">
        <v>222</v>
      </c>
      <c r="G24" s="229"/>
      <c r="H24" s="29" t="s">
        <v>9</v>
      </c>
      <c r="I24" s="104">
        <v>8</v>
      </c>
      <c r="J24" s="110" t="s">
        <v>258</v>
      </c>
    </row>
    <row r="25" spans="1:10" s="6" customFormat="1" ht="75" x14ac:dyDescent="0.25">
      <c r="A25" s="16" t="str">
        <f>IF(I25&lt;5,MAX($A$8:A24)+1,"")</f>
        <v/>
      </c>
      <c r="B25" s="262"/>
      <c r="C25" s="54" t="s">
        <v>4</v>
      </c>
      <c r="D25" s="236"/>
      <c r="E25" s="226" t="s">
        <v>37</v>
      </c>
      <c r="F25" s="58" t="s">
        <v>37</v>
      </c>
      <c r="G25" s="224">
        <f>IF(SUM(I25:I30)=0,"",AVERAGE(I25:I30))</f>
        <v>8.5</v>
      </c>
      <c r="H25" s="29" t="s">
        <v>10</v>
      </c>
      <c r="I25" s="104">
        <v>9</v>
      </c>
      <c r="J25" s="110" t="s">
        <v>259</v>
      </c>
    </row>
    <row r="26" spans="1:10" s="6" customFormat="1" ht="75" x14ac:dyDescent="0.25">
      <c r="A26" s="16" t="str">
        <f>IF(I26&lt;5,MAX($A$8:A25)+1,"")</f>
        <v/>
      </c>
      <c r="B26" s="262"/>
      <c r="C26" s="54" t="s">
        <v>4</v>
      </c>
      <c r="D26" s="236"/>
      <c r="E26" s="227"/>
      <c r="F26" s="58" t="s">
        <v>37</v>
      </c>
      <c r="G26" s="229"/>
      <c r="H26" s="29" t="s">
        <v>75</v>
      </c>
      <c r="I26" s="104">
        <v>8</v>
      </c>
      <c r="J26" s="110" t="s">
        <v>260</v>
      </c>
    </row>
    <row r="27" spans="1:10" s="6" customFormat="1" ht="75" x14ac:dyDescent="0.25">
      <c r="A27" s="16" t="str">
        <f>IF(I27&lt;5,MAX($A$8:A26)+1,"")</f>
        <v/>
      </c>
      <c r="B27" s="262"/>
      <c r="C27" s="54" t="s">
        <v>4</v>
      </c>
      <c r="D27" s="236"/>
      <c r="E27" s="227"/>
      <c r="F27" s="58" t="s">
        <v>37</v>
      </c>
      <c r="G27" s="229"/>
      <c r="H27" s="29" t="s">
        <v>12</v>
      </c>
      <c r="I27" s="104">
        <v>8</v>
      </c>
      <c r="J27" s="110" t="s">
        <v>264</v>
      </c>
    </row>
    <row r="28" spans="1:10" s="6" customFormat="1" ht="75" x14ac:dyDescent="0.25">
      <c r="A28" s="16" t="str">
        <f>IF(I28&lt;5,MAX($A$8:A27)+1,"")</f>
        <v/>
      </c>
      <c r="B28" s="262"/>
      <c r="C28" s="54" t="s">
        <v>4</v>
      </c>
      <c r="D28" s="236"/>
      <c r="E28" s="227"/>
      <c r="F28" s="58" t="s">
        <v>37</v>
      </c>
      <c r="G28" s="229"/>
      <c r="H28" s="29" t="s">
        <v>7</v>
      </c>
      <c r="I28" s="104">
        <v>8</v>
      </c>
      <c r="J28" s="110" t="s">
        <v>261</v>
      </c>
    </row>
    <row r="29" spans="1:10" s="6" customFormat="1" ht="75" x14ac:dyDescent="0.25">
      <c r="A29" s="16" t="str">
        <f>IF(I29&lt;5,MAX($A$8:A28)+1,"")</f>
        <v/>
      </c>
      <c r="B29" s="262"/>
      <c r="C29" s="54" t="s">
        <v>4</v>
      </c>
      <c r="D29" s="236"/>
      <c r="E29" s="227"/>
      <c r="F29" s="58" t="s">
        <v>37</v>
      </c>
      <c r="G29" s="229"/>
      <c r="H29" s="29" t="s">
        <v>11</v>
      </c>
      <c r="I29" s="104">
        <v>9</v>
      </c>
      <c r="J29" s="110" t="s">
        <v>262</v>
      </c>
    </row>
    <row r="30" spans="1:10" s="6" customFormat="1" ht="75" x14ac:dyDescent="0.25">
      <c r="A30" s="16" t="str">
        <f>IF(I30&lt;5,MAX($A$8:A29)+1,"")</f>
        <v/>
      </c>
      <c r="B30" s="262"/>
      <c r="C30" s="54" t="s">
        <v>4</v>
      </c>
      <c r="D30" s="236"/>
      <c r="E30" s="227"/>
      <c r="F30" s="58" t="s">
        <v>37</v>
      </c>
      <c r="G30" s="229"/>
      <c r="H30" s="29" t="s">
        <v>38</v>
      </c>
      <c r="I30" s="104">
        <v>9</v>
      </c>
      <c r="J30" s="110" t="s">
        <v>263</v>
      </c>
    </row>
    <row r="31" spans="1:10" s="6" customFormat="1" ht="60" x14ac:dyDescent="0.25">
      <c r="A31" s="16" t="str">
        <f>IF(I31&lt;5,MAX($A$8:A30)+1,"")</f>
        <v/>
      </c>
      <c r="B31" s="249" t="s">
        <v>5</v>
      </c>
      <c r="C31" s="55" t="s">
        <v>5</v>
      </c>
      <c r="D31" s="235">
        <f>IF(SUM(I31:I59)=0,"",AVERAGE(I31:I59))</f>
        <v>8.2068965517241388</v>
      </c>
      <c r="E31" s="226" t="s">
        <v>39</v>
      </c>
      <c r="F31" s="59" t="s">
        <v>223</v>
      </c>
      <c r="G31" s="224">
        <f>IF(SUM(I31:I35)=0,"",AVERAGE(I31:I35))</f>
        <v>8.6</v>
      </c>
      <c r="H31" s="29" t="s">
        <v>35</v>
      </c>
      <c r="I31" s="104">
        <v>9</v>
      </c>
      <c r="J31" s="110" t="s">
        <v>235</v>
      </c>
    </row>
    <row r="32" spans="1:10" s="6" customFormat="1" ht="45" x14ac:dyDescent="0.25">
      <c r="A32" s="16" t="str">
        <f>IF(I32&lt;5,MAX($A$8:A31)+1,"")</f>
        <v/>
      </c>
      <c r="B32" s="250"/>
      <c r="C32" s="55" t="s">
        <v>5</v>
      </c>
      <c r="D32" s="236"/>
      <c r="E32" s="227"/>
      <c r="F32" s="59" t="s">
        <v>223</v>
      </c>
      <c r="G32" s="229"/>
      <c r="H32" s="29" t="s">
        <v>14</v>
      </c>
      <c r="I32" s="104">
        <v>9</v>
      </c>
      <c r="J32" s="110" t="s">
        <v>265</v>
      </c>
    </row>
    <row r="33" spans="1:10" s="6" customFormat="1" ht="51" x14ac:dyDescent="0.25">
      <c r="A33" s="16" t="str">
        <f>IF(I33&lt;5,MAX($A$8:A32)+1,"")</f>
        <v/>
      </c>
      <c r="B33" s="250"/>
      <c r="C33" s="55" t="s">
        <v>5</v>
      </c>
      <c r="D33" s="236"/>
      <c r="E33" s="227"/>
      <c r="F33" s="59" t="s">
        <v>223</v>
      </c>
      <c r="G33" s="229"/>
      <c r="H33" s="29" t="s">
        <v>198</v>
      </c>
      <c r="I33" s="104">
        <v>10</v>
      </c>
      <c r="J33" s="110" t="s">
        <v>266</v>
      </c>
    </row>
    <row r="34" spans="1:10" s="6" customFormat="1" ht="45" x14ac:dyDescent="0.25">
      <c r="A34" s="16" t="str">
        <f>IF(I34&lt;5,MAX($A$8:A33)+1,"")</f>
        <v/>
      </c>
      <c r="B34" s="250"/>
      <c r="C34" s="55" t="s">
        <v>5</v>
      </c>
      <c r="D34" s="236"/>
      <c r="E34" s="227"/>
      <c r="F34" s="59" t="s">
        <v>223</v>
      </c>
      <c r="G34" s="229"/>
      <c r="H34" s="29" t="s">
        <v>15</v>
      </c>
      <c r="I34" s="104">
        <v>8</v>
      </c>
      <c r="J34" s="110" t="s">
        <v>267</v>
      </c>
    </row>
    <row r="35" spans="1:10" s="6" customFormat="1" ht="45" x14ac:dyDescent="0.25">
      <c r="A35" s="16" t="str">
        <f>IF(I35&lt;5,MAX($A$8:A34)+1,"")</f>
        <v/>
      </c>
      <c r="B35" s="250"/>
      <c r="C35" s="55" t="s">
        <v>5</v>
      </c>
      <c r="D35" s="236"/>
      <c r="E35" s="228"/>
      <c r="F35" s="59" t="s">
        <v>223</v>
      </c>
      <c r="G35" s="225"/>
      <c r="H35" s="29" t="s">
        <v>16</v>
      </c>
      <c r="I35" s="104">
        <v>7</v>
      </c>
      <c r="J35" s="110" t="s">
        <v>268</v>
      </c>
    </row>
    <row r="36" spans="1:10" s="6" customFormat="1" ht="45" x14ac:dyDescent="0.25">
      <c r="A36" s="16" t="str">
        <f>IF(I36&lt;5,MAX($A$8:A35)+1,"")</f>
        <v/>
      </c>
      <c r="B36" s="250"/>
      <c r="C36" s="55" t="s">
        <v>5</v>
      </c>
      <c r="D36" s="236"/>
      <c r="E36" s="226" t="s">
        <v>40</v>
      </c>
      <c r="F36" s="59" t="s">
        <v>225</v>
      </c>
      <c r="G36" s="224">
        <f>IF(SUM(I36,I39)=0,"",AVERAGE(I36:I39))</f>
        <v>7</v>
      </c>
      <c r="H36" s="29" t="s">
        <v>199</v>
      </c>
      <c r="I36" s="104">
        <v>6</v>
      </c>
      <c r="J36" s="110" t="s">
        <v>269</v>
      </c>
    </row>
    <row r="37" spans="1:10" s="6" customFormat="1" ht="45" x14ac:dyDescent="0.25">
      <c r="A37" s="16" t="str">
        <f>IF(I37&lt;5,MAX($A$8:A36)+1,"")</f>
        <v/>
      </c>
      <c r="B37" s="250"/>
      <c r="C37" s="55" t="s">
        <v>5</v>
      </c>
      <c r="D37" s="236"/>
      <c r="E37" s="227"/>
      <c r="F37" s="59" t="s">
        <v>224</v>
      </c>
      <c r="G37" s="229"/>
      <c r="H37" s="29" t="s">
        <v>17</v>
      </c>
      <c r="I37" s="104">
        <v>8</v>
      </c>
      <c r="J37" s="110" t="s">
        <v>312</v>
      </c>
    </row>
    <row r="38" spans="1:10" s="6" customFormat="1" ht="45" x14ac:dyDescent="0.25">
      <c r="A38" s="16" t="str">
        <f>IF(I38&lt;5,MAX($A$8:A37)+1,"")</f>
        <v/>
      </c>
      <c r="B38" s="250"/>
      <c r="C38" s="55" t="s">
        <v>5</v>
      </c>
      <c r="D38" s="236"/>
      <c r="E38" s="227"/>
      <c r="F38" s="59" t="s">
        <v>224</v>
      </c>
      <c r="G38" s="229"/>
      <c r="H38" s="29" t="s">
        <v>41</v>
      </c>
      <c r="I38" s="104">
        <v>7</v>
      </c>
      <c r="J38" s="110" t="s">
        <v>270</v>
      </c>
    </row>
    <row r="39" spans="1:10" s="6" customFormat="1" ht="45" x14ac:dyDescent="0.25">
      <c r="A39" s="16" t="str">
        <f>IF(I39&lt;5,MAX($A$8:A38)+1,"")</f>
        <v/>
      </c>
      <c r="B39" s="250"/>
      <c r="C39" s="55" t="s">
        <v>5</v>
      </c>
      <c r="D39" s="236"/>
      <c r="E39" s="228"/>
      <c r="F39" s="59" t="s">
        <v>224</v>
      </c>
      <c r="G39" s="225"/>
      <c r="H39" s="29" t="s">
        <v>76</v>
      </c>
      <c r="I39" s="104">
        <v>7</v>
      </c>
      <c r="J39" s="110" t="s">
        <v>271</v>
      </c>
    </row>
    <row r="40" spans="1:10" s="6" customFormat="1" ht="30" x14ac:dyDescent="0.25">
      <c r="A40" s="16" t="str">
        <f>IF(I40&lt;5,MAX($A$8:A39)+1,"")</f>
        <v/>
      </c>
      <c r="B40" s="250"/>
      <c r="C40" s="55" t="s">
        <v>5</v>
      </c>
      <c r="D40" s="236"/>
      <c r="E40" s="226" t="s">
        <v>42</v>
      </c>
      <c r="F40" s="59" t="s">
        <v>42</v>
      </c>
      <c r="G40" s="230">
        <f>IF(SUM(I40:I42)=0,"",AVERAGE(I40:I42))</f>
        <v>9</v>
      </c>
      <c r="H40" s="29" t="s">
        <v>18</v>
      </c>
      <c r="I40" s="104">
        <v>9</v>
      </c>
      <c r="J40" s="110" t="s">
        <v>313</v>
      </c>
    </row>
    <row r="41" spans="1:10" s="6" customFormat="1" ht="30" x14ac:dyDescent="0.25">
      <c r="A41" s="16" t="str">
        <f>IF(I41&lt;5,MAX($A$8:A40)+1,"")</f>
        <v/>
      </c>
      <c r="B41" s="250"/>
      <c r="C41" s="55" t="s">
        <v>5</v>
      </c>
      <c r="D41" s="236"/>
      <c r="E41" s="227"/>
      <c r="F41" s="59" t="s">
        <v>42</v>
      </c>
      <c r="G41" s="230"/>
      <c r="H41" s="29" t="s">
        <v>8</v>
      </c>
      <c r="I41" s="104">
        <v>9</v>
      </c>
      <c r="J41" s="110" t="s">
        <v>272</v>
      </c>
    </row>
    <row r="42" spans="1:10" s="6" customFormat="1" ht="30" x14ac:dyDescent="0.25">
      <c r="A42" s="16" t="str">
        <f>IF(I42&lt;5,MAX($A$8:A41)+1,"")</f>
        <v/>
      </c>
      <c r="B42" s="250"/>
      <c r="C42" s="55" t="s">
        <v>5</v>
      </c>
      <c r="D42" s="236"/>
      <c r="E42" s="228"/>
      <c r="F42" s="59" t="s">
        <v>42</v>
      </c>
      <c r="G42" s="230"/>
      <c r="H42" s="29" t="s">
        <v>19</v>
      </c>
      <c r="I42" s="104">
        <v>9</v>
      </c>
      <c r="J42" s="110" t="s">
        <v>273</v>
      </c>
    </row>
    <row r="43" spans="1:10" s="6" customFormat="1" ht="45" x14ac:dyDescent="0.25">
      <c r="A43" s="16" t="str">
        <f>IF(I43&lt;5,MAX($A$8:A42)+1,"")</f>
        <v/>
      </c>
      <c r="B43" s="250"/>
      <c r="C43" s="55" t="s">
        <v>5</v>
      </c>
      <c r="D43" s="236"/>
      <c r="E43" s="226" t="s">
        <v>43</v>
      </c>
      <c r="F43" s="59" t="s">
        <v>43</v>
      </c>
      <c r="G43" s="224">
        <f>IF(SUM(I43:I47)=0,"",AVERAGE(I43:I47))</f>
        <v>8.4</v>
      </c>
      <c r="H43" s="29" t="s">
        <v>203</v>
      </c>
      <c r="I43" s="104">
        <v>10</v>
      </c>
      <c r="J43" s="110" t="s">
        <v>274</v>
      </c>
    </row>
    <row r="44" spans="1:10" s="6" customFormat="1" ht="45" x14ac:dyDescent="0.25">
      <c r="A44" s="16" t="str">
        <f>IF(I44&lt;5,MAX($A$8:A43)+1,"")</f>
        <v/>
      </c>
      <c r="B44" s="250"/>
      <c r="C44" s="55" t="s">
        <v>5</v>
      </c>
      <c r="D44" s="236"/>
      <c r="E44" s="227"/>
      <c r="F44" s="59" t="s">
        <v>43</v>
      </c>
      <c r="G44" s="229"/>
      <c r="H44" s="29" t="s">
        <v>200</v>
      </c>
      <c r="I44" s="104">
        <v>9</v>
      </c>
      <c r="J44" s="110" t="s">
        <v>275</v>
      </c>
    </row>
    <row r="45" spans="1:10" s="6" customFormat="1" ht="60" x14ac:dyDescent="0.25">
      <c r="A45" s="16" t="str">
        <f>IF(I45&lt;5,MAX($A$8:A44)+1,"")</f>
        <v/>
      </c>
      <c r="B45" s="250"/>
      <c r="C45" s="55" t="s">
        <v>5</v>
      </c>
      <c r="D45" s="236"/>
      <c r="E45" s="227"/>
      <c r="F45" s="59" t="s">
        <v>43</v>
      </c>
      <c r="G45" s="229"/>
      <c r="H45" s="29" t="s">
        <v>77</v>
      </c>
      <c r="I45" s="104">
        <v>8</v>
      </c>
      <c r="J45" s="110" t="s">
        <v>236</v>
      </c>
    </row>
    <row r="46" spans="1:10" s="6" customFormat="1" ht="45" x14ac:dyDescent="0.25">
      <c r="A46" s="16" t="str">
        <f>IF(I46&lt;5,MAX($A$8:A45)+1,"")</f>
        <v/>
      </c>
      <c r="B46" s="250"/>
      <c r="C46" s="55" t="s">
        <v>5</v>
      </c>
      <c r="D46" s="236"/>
      <c r="E46" s="227"/>
      <c r="F46" s="59" t="s">
        <v>43</v>
      </c>
      <c r="G46" s="229"/>
      <c r="H46" s="29" t="s">
        <v>20</v>
      </c>
      <c r="I46" s="104">
        <v>6</v>
      </c>
      <c r="J46" s="110" t="s">
        <v>279</v>
      </c>
    </row>
    <row r="47" spans="1:10" s="6" customFormat="1" ht="45" x14ac:dyDescent="0.25">
      <c r="A47" s="16" t="str">
        <f>IF(I47&lt;5,MAX($A$8:A46)+1,"")</f>
        <v/>
      </c>
      <c r="B47" s="250"/>
      <c r="C47" s="55" t="s">
        <v>5</v>
      </c>
      <c r="D47" s="236"/>
      <c r="E47" s="228"/>
      <c r="F47" s="59" t="s">
        <v>43</v>
      </c>
      <c r="G47" s="225"/>
      <c r="H47" s="29" t="s">
        <v>21</v>
      </c>
      <c r="I47" s="104">
        <v>9</v>
      </c>
      <c r="J47" s="110" t="s">
        <v>280</v>
      </c>
    </row>
    <row r="48" spans="1:10" s="6" customFormat="1" ht="30" x14ac:dyDescent="0.25">
      <c r="A48" s="16" t="str">
        <f>IF(I48&lt;5,MAX($A$8:A47)+1,"")</f>
        <v/>
      </c>
      <c r="B48" s="250"/>
      <c r="C48" s="55" t="s">
        <v>5</v>
      </c>
      <c r="D48" s="236"/>
      <c r="E48" s="243" t="s">
        <v>44</v>
      </c>
      <c r="F48" s="60" t="s">
        <v>44</v>
      </c>
      <c r="G48" s="230">
        <f>IF(SUM(I48:I59)=0,"",AVERAGE(I48:I59))</f>
        <v>8.1666666666666661</v>
      </c>
      <c r="H48" s="96" t="s">
        <v>206</v>
      </c>
      <c r="I48" s="104">
        <v>9</v>
      </c>
      <c r="J48" s="111" t="s">
        <v>281</v>
      </c>
    </row>
    <row r="49" spans="1:10" s="6" customFormat="1" ht="38.25" x14ac:dyDescent="0.25">
      <c r="A49" s="16" t="str">
        <f>IF(I49&lt;5,MAX($A$8:A48)+1,"")</f>
        <v/>
      </c>
      <c r="B49" s="250"/>
      <c r="C49" s="55" t="s">
        <v>5</v>
      </c>
      <c r="D49" s="236"/>
      <c r="E49" s="244"/>
      <c r="F49" s="60" t="s">
        <v>44</v>
      </c>
      <c r="G49" s="230"/>
      <c r="H49" s="29" t="s">
        <v>202</v>
      </c>
      <c r="I49" s="104">
        <v>7</v>
      </c>
      <c r="J49" s="111" t="s">
        <v>282</v>
      </c>
    </row>
    <row r="50" spans="1:10" s="6" customFormat="1" ht="38.25" x14ac:dyDescent="0.25">
      <c r="A50" s="16" t="str">
        <f>IF(I50&lt;5,MAX($A$8:A49)+1,"")</f>
        <v/>
      </c>
      <c r="B50" s="250"/>
      <c r="C50" s="55" t="s">
        <v>5</v>
      </c>
      <c r="D50" s="236"/>
      <c r="E50" s="244"/>
      <c r="F50" s="60" t="s">
        <v>44</v>
      </c>
      <c r="G50" s="230"/>
      <c r="H50" s="29" t="s">
        <v>22</v>
      </c>
      <c r="I50" s="104">
        <v>7</v>
      </c>
      <c r="J50" s="111" t="s">
        <v>283</v>
      </c>
    </row>
    <row r="51" spans="1:10" s="6" customFormat="1" ht="60" x14ac:dyDescent="0.25">
      <c r="A51" s="16" t="str">
        <f>IF(I51&lt;5,MAX($A$8:A50)+1,"")</f>
        <v/>
      </c>
      <c r="B51" s="250"/>
      <c r="C51" s="55" t="s">
        <v>5</v>
      </c>
      <c r="D51" s="236"/>
      <c r="E51" s="244"/>
      <c r="F51" s="60" t="s">
        <v>44</v>
      </c>
      <c r="G51" s="230"/>
      <c r="H51" s="29" t="s">
        <v>204</v>
      </c>
      <c r="I51" s="104">
        <v>9</v>
      </c>
      <c r="J51" s="110" t="s">
        <v>237</v>
      </c>
    </row>
    <row r="52" spans="1:10" s="6" customFormat="1" ht="45" x14ac:dyDescent="0.25">
      <c r="A52" s="16" t="str">
        <f>IF(I52&lt;5,MAX($A$8:A51)+1,"")</f>
        <v/>
      </c>
      <c r="B52" s="250"/>
      <c r="C52" s="55" t="s">
        <v>5</v>
      </c>
      <c r="D52" s="236"/>
      <c r="E52" s="244"/>
      <c r="F52" s="60" t="s">
        <v>44</v>
      </c>
      <c r="G52" s="230"/>
      <c r="H52" s="29" t="s">
        <v>205</v>
      </c>
      <c r="I52" s="104">
        <v>9</v>
      </c>
      <c r="J52" s="111" t="s">
        <v>276</v>
      </c>
    </row>
    <row r="53" spans="1:10" s="6" customFormat="1" ht="45" x14ac:dyDescent="0.25">
      <c r="A53" s="16" t="str">
        <f>IF(I53&lt;5,MAX($A$8:A52)+1,"")</f>
        <v/>
      </c>
      <c r="B53" s="250"/>
      <c r="C53" s="55" t="s">
        <v>5</v>
      </c>
      <c r="D53" s="236"/>
      <c r="E53" s="244"/>
      <c r="F53" s="60" t="s">
        <v>44</v>
      </c>
      <c r="G53" s="230"/>
      <c r="H53" s="29" t="s">
        <v>78</v>
      </c>
      <c r="I53" s="104">
        <v>10</v>
      </c>
      <c r="J53" s="111" t="s">
        <v>277</v>
      </c>
    </row>
    <row r="54" spans="1:10" s="6" customFormat="1" ht="30" x14ac:dyDescent="0.25">
      <c r="A54" s="16" t="str">
        <f>IF(I54&lt;5,MAX($A$8:A53)+1,"")</f>
        <v/>
      </c>
      <c r="B54" s="250"/>
      <c r="C54" s="55" t="s">
        <v>5</v>
      </c>
      <c r="D54" s="236"/>
      <c r="E54" s="244"/>
      <c r="F54" s="60" t="s">
        <v>44</v>
      </c>
      <c r="G54" s="230"/>
      <c r="H54" s="29" t="s">
        <v>27</v>
      </c>
      <c r="I54" s="104">
        <v>7</v>
      </c>
      <c r="J54" s="111" t="s">
        <v>314</v>
      </c>
    </row>
    <row r="55" spans="1:10" s="6" customFormat="1" ht="38.25" x14ac:dyDescent="0.25">
      <c r="A55" s="16" t="str">
        <f>IF(I55&lt;5,MAX($A$8:A54)+1,"")</f>
        <v/>
      </c>
      <c r="B55" s="250"/>
      <c r="C55" s="55" t="s">
        <v>5</v>
      </c>
      <c r="D55" s="236"/>
      <c r="E55" s="244"/>
      <c r="F55" s="60" t="s">
        <v>44</v>
      </c>
      <c r="G55" s="230"/>
      <c r="H55" s="29" t="s">
        <v>24</v>
      </c>
      <c r="I55" s="104">
        <v>6</v>
      </c>
      <c r="J55" s="111" t="s">
        <v>278</v>
      </c>
    </row>
    <row r="56" spans="1:10" s="6" customFormat="1" ht="30" x14ac:dyDescent="0.25">
      <c r="A56" s="16" t="str">
        <f>IF(I56&lt;5,MAX($A$8:A55)+1,"")</f>
        <v/>
      </c>
      <c r="B56" s="250"/>
      <c r="C56" s="55" t="s">
        <v>5</v>
      </c>
      <c r="D56" s="236"/>
      <c r="E56" s="244"/>
      <c r="F56" s="60" t="s">
        <v>44</v>
      </c>
      <c r="G56" s="230"/>
      <c r="H56" s="29" t="s">
        <v>26</v>
      </c>
      <c r="I56" s="104">
        <v>9</v>
      </c>
      <c r="J56" s="111" t="s">
        <v>315</v>
      </c>
    </row>
    <row r="57" spans="1:10" s="6" customFormat="1" ht="30" x14ac:dyDescent="0.25">
      <c r="A57" s="16" t="str">
        <f>IF(I57&lt;5,MAX($A$8:A56)+1,"")</f>
        <v/>
      </c>
      <c r="B57" s="250"/>
      <c r="C57" s="55" t="s">
        <v>5</v>
      </c>
      <c r="D57" s="236"/>
      <c r="E57" s="244"/>
      <c r="F57" s="60" t="s">
        <v>44</v>
      </c>
      <c r="G57" s="230"/>
      <c r="H57" s="29" t="s">
        <v>79</v>
      </c>
      <c r="I57" s="104">
        <v>8</v>
      </c>
      <c r="J57" s="111" t="s">
        <v>316</v>
      </c>
    </row>
    <row r="58" spans="1:10" s="6" customFormat="1" ht="30" x14ac:dyDescent="0.25">
      <c r="A58" s="16" t="str">
        <f>IF(I58&lt;5,MAX($A$8:A57)+1,"")</f>
        <v/>
      </c>
      <c r="B58" s="250"/>
      <c r="C58" s="55" t="s">
        <v>5</v>
      </c>
      <c r="D58" s="236"/>
      <c r="E58" s="244"/>
      <c r="F58" s="60" t="s">
        <v>44</v>
      </c>
      <c r="G58" s="230"/>
      <c r="H58" s="29" t="s">
        <v>25</v>
      </c>
      <c r="I58" s="104">
        <v>9</v>
      </c>
      <c r="J58" s="111" t="s">
        <v>317</v>
      </c>
    </row>
    <row r="59" spans="1:10" s="6" customFormat="1" ht="38.25" x14ac:dyDescent="0.25">
      <c r="A59" s="16" t="str">
        <f>IF(I59&lt;5,MAX($A$8:A58)+1,"")</f>
        <v/>
      </c>
      <c r="B59" s="251"/>
      <c r="C59" s="55" t="s">
        <v>5</v>
      </c>
      <c r="D59" s="246"/>
      <c r="E59" s="245"/>
      <c r="F59" s="60" t="s">
        <v>44</v>
      </c>
      <c r="G59" s="230"/>
      <c r="H59" s="29" t="s">
        <v>47</v>
      </c>
      <c r="I59" s="104">
        <v>8</v>
      </c>
      <c r="J59" s="111" t="s">
        <v>318</v>
      </c>
    </row>
    <row r="60" spans="1:10" s="6" customFormat="1" ht="45" x14ac:dyDescent="0.25">
      <c r="A60" s="16" t="str">
        <f>IF(I60&lt;5,MAX($A$8:A59)+1,"")</f>
        <v/>
      </c>
      <c r="B60" s="231" t="s">
        <v>46</v>
      </c>
      <c r="C60" s="56" t="s">
        <v>46</v>
      </c>
      <c r="D60" s="247">
        <f>IF(SUM(I60:I66)=0,"",AVERAGE(I60:I66))</f>
        <v>8.5714285714285712</v>
      </c>
      <c r="E60" s="226" t="s">
        <v>48</v>
      </c>
      <c r="F60" s="59" t="s">
        <v>48</v>
      </c>
      <c r="G60" s="230">
        <f>IF(SUM(I60:I66)=0,"",AVERAGE(I60:I66))</f>
        <v>8.5714285714285712</v>
      </c>
      <c r="H60" s="29" t="s">
        <v>201</v>
      </c>
      <c r="I60" s="104">
        <v>9</v>
      </c>
      <c r="J60" s="110" t="s">
        <v>238</v>
      </c>
    </row>
    <row r="61" spans="1:10" s="6" customFormat="1" ht="60" x14ac:dyDescent="0.25">
      <c r="A61" s="16" t="str">
        <f>IF(I61&lt;5,MAX($A$8:A60)+1,"")</f>
        <v/>
      </c>
      <c r="B61" s="232"/>
      <c r="C61" s="56" t="s">
        <v>46</v>
      </c>
      <c r="D61" s="236"/>
      <c r="E61" s="227"/>
      <c r="F61" s="59" t="s">
        <v>48</v>
      </c>
      <c r="G61" s="230"/>
      <c r="H61" s="29" t="s">
        <v>23</v>
      </c>
      <c r="I61" s="104">
        <v>8</v>
      </c>
      <c r="J61" s="110" t="s">
        <v>239</v>
      </c>
    </row>
    <row r="62" spans="1:10" s="6" customFormat="1" ht="60" x14ac:dyDescent="0.25">
      <c r="A62" s="16" t="str">
        <f>IF(I62&lt;5,MAX($A$8:A61)+1,"")</f>
        <v/>
      </c>
      <c r="B62" s="232"/>
      <c r="C62" s="56" t="s">
        <v>46</v>
      </c>
      <c r="D62" s="236"/>
      <c r="E62" s="227"/>
      <c r="F62" s="59" t="s">
        <v>48</v>
      </c>
      <c r="G62" s="230"/>
      <c r="H62" s="29" t="s">
        <v>29</v>
      </c>
      <c r="I62" s="104">
        <v>9</v>
      </c>
      <c r="J62" s="110" t="s">
        <v>240</v>
      </c>
    </row>
    <row r="63" spans="1:10" s="6" customFormat="1" ht="60" x14ac:dyDescent="0.25">
      <c r="A63" s="16" t="str">
        <f>IF(I63&lt;5,MAX($A$8:A62)+1,"")</f>
        <v/>
      </c>
      <c r="B63" s="232"/>
      <c r="C63" s="56" t="s">
        <v>46</v>
      </c>
      <c r="D63" s="236"/>
      <c r="E63" s="227"/>
      <c r="F63" s="59" t="s">
        <v>48</v>
      </c>
      <c r="G63" s="230"/>
      <c r="H63" s="29" t="s">
        <v>30</v>
      </c>
      <c r="I63" s="104">
        <v>10</v>
      </c>
      <c r="J63" s="110" t="s">
        <v>286</v>
      </c>
    </row>
    <row r="64" spans="1:10" s="6" customFormat="1" ht="45" x14ac:dyDescent="0.25">
      <c r="A64" s="16" t="str">
        <f>IF(I64&lt;5,MAX($A$8:A63)+1,"")</f>
        <v/>
      </c>
      <c r="B64" s="232"/>
      <c r="C64" s="56" t="s">
        <v>46</v>
      </c>
      <c r="D64" s="236"/>
      <c r="E64" s="227"/>
      <c r="F64" s="59" t="s">
        <v>48</v>
      </c>
      <c r="G64" s="230"/>
      <c r="H64" s="30" t="s">
        <v>31</v>
      </c>
      <c r="I64" s="104">
        <v>8</v>
      </c>
      <c r="J64" s="110" t="s">
        <v>319</v>
      </c>
    </row>
    <row r="65" spans="1:10" s="6" customFormat="1" ht="45" x14ac:dyDescent="0.25">
      <c r="A65" s="16" t="str">
        <f>IF(I65&lt;5,MAX($A$8:A64)+1,"")</f>
        <v/>
      </c>
      <c r="B65" s="232"/>
      <c r="C65" s="56" t="s">
        <v>46</v>
      </c>
      <c r="D65" s="236"/>
      <c r="E65" s="227"/>
      <c r="F65" s="59" t="s">
        <v>48</v>
      </c>
      <c r="G65" s="230"/>
      <c r="H65" s="29" t="s">
        <v>33</v>
      </c>
      <c r="I65" s="104">
        <v>8</v>
      </c>
      <c r="J65" s="110" t="s">
        <v>320</v>
      </c>
    </row>
    <row r="66" spans="1:10" s="6" customFormat="1" ht="45" x14ac:dyDescent="0.25">
      <c r="A66" s="16" t="str">
        <f>IF(I66&lt;5,MAX($A$8:A65)+1,"")</f>
        <v/>
      </c>
      <c r="B66" s="233"/>
      <c r="C66" s="56" t="s">
        <v>46</v>
      </c>
      <c r="D66" s="246"/>
      <c r="E66" s="228"/>
      <c r="F66" s="59" t="s">
        <v>48</v>
      </c>
      <c r="G66" s="230"/>
      <c r="H66" s="29" t="s">
        <v>34</v>
      </c>
      <c r="I66" s="104">
        <v>8</v>
      </c>
      <c r="J66" s="110" t="s">
        <v>321</v>
      </c>
    </row>
    <row r="67" spans="1:10" s="6" customFormat="1" ht="45" x14ac:dyDescent="0.25">
      <c r="A67" s="16" t="str">
        <f>IF(I67&lt;5,MAX($A$8:A66)+1,"")</f>
        <v/>
      </c>
      <c r="B67" s="231" t="s">
        <v>45</v>
      </c>
      <c r="C67" s="56" t="s">
        <v>45</v>
      </c>
      <c r="D67" s="235">
        <f>IF(SUM(I67:I71)=0,"",AVERAGE(I67:I71))</f>
        <v>7.8</v>
      </c>
      <c r="E67" s="226" t="s">
        <v>64</v>
      </c>
      <c r="F67" s="59" t="s">
        <v>64</v>
      </c>
      <c r="G67" s="230">
        <f>IF(SUM(I67:I71)=0,"",AVERAGE(I67:I71))</f>
        <v>7.8</v>
      </c>
      <c r="H67" s="29" t="s">
        <v>32</v>
      </c>
      <c r="I67" s="104">
        <v>8</v>
      </c>
      <c r="J67" s="110" t="s">
        <v>241</v>
      </c>
    </row>
    <row r="68" spans="1:10" s="6" customFormat="1" ht="45" x14ac:dyDescent="0.25">
      <c r="A68" s="16" t="str">
        <f>IF(I68&lt;5,MAX($A$8:A67)+1,"")</f>
        <v/>
      </c>
      <c r="B68" s="232"/>
      <c r="C68" s="56" t="s">
        <v>45</v>
      </c>
      <c r="D68" s="236"/>
      <c r="E68" s="227"/>
      <c r="F68" s="59" t="s">
        <v>64</v>
      </c>
      <c r="G68" s="230"/>
      <c r="H68" s="30" t="s">
        <v>67</v>
      </c>
      <c r="I68" s="104">
        <v>8</v>
      </c>
      <c r="J68" s="110" t="s">
        <v>242</v>
      </c>
    </row>
    <row r="69" spans="1:10" s="6" customFormat="1" ht="45" x14ac:dyDescent="0.25">
      <c r="A69" s="16" t="str">
        <f>IF(I69&lt;5,MAX($A$8:A68)+1,"")</f>
        <v/>
      </c>
      <c r="B69" s="232"/>
      <c r="C69" s="56" t="s">
        <v>45</v>
      </c>
      <c r="D69" s="236"/>
      <c r="E69" s="227"/>
      <c r="F69" s="59" t="s">
        <v>64</v>
      </c>
      <c r="G69" s="230"/>
      <c r="H69" s="30" t="s">
        <v>66</v>
      </c>
      <c r="I69" s="104">
        <v>8</v>
      </c>
      <c r="J69" s="110" t="s">
        <v>243</v>
      </c>
    </row>
    <row r="70" spans="1:10" s="6" customFormat="1" ht="60" x14ac:dyDescent="0.25">
      <c r="A70" s="16" t="str">
        <f>IF(I70&lt;5,MAX($A$8:A69)+1,"")</f>
        <v/>
      </c>
      <c r="B70" s="232"/>
      <c r="C70" s="56" t="s">
        <v>45</v>
      </c>
      <c r="D70" s="236"/>
      <c r="E70" s="227"/>
      <c r="F70" s="59" t="s">
        <v>64</v>
      </c>
      <c r="G70" s="224"/>
      <c r="H70" s="97" t="s">
        <v>28</v>
      </c>
      <c r="I70" s="104">
        <v>7</v>
      </c>
      <c r="J70" s="112" t="s">
        <v>284</v>
      </c>
    </row>
    <row r="71" spans="1:10" s="6" customFormat="1" ht="45.75" thickBot="1" x14ac:dyDescent="0.3">
      <c r="A71" s="16" t="str">
        <f>IF(I71&lt;5,MAX($A$8:A70)+1,"")</f>
        <v/>
      </c>
      <c r="B71" s="233"/>
      <c r="C71" s="56" t="s">
        <v>45</v>
      </c>
      <c r="D71" s="237"/>
      <c r="E71" s="248"/>
      <c r="F71" s="59" t="s">
        <v>64</v>
      </c>
      <c r="G71" s="234"/>
      <c r="H71" s="31" t="s">
        <v>80</v>
      </c>
      <c r="I71" s="104">
        <v>8</v>
      </c>
      <c r="J71" s="113" t="s">
        <v>285</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00000000-0002-0000-0200-000000000000}">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214"/>
  <sheetViews>
    <sheetView zoomScale="85" zoomScaleNormal="85" workbookViewId="0">
      <pane xSplit="13" ySplit="6" topLeftCell="N60" activePane="bottomRight" state="frozen"/>
      <selection pane="topRight" activeCell="N1" sqref="N1"/>
      <selection pane="bottomLeft" activeCell="A7" sqref="A7"/>
      <selection pane="bottomRight"/>
    </sheetView>
  </sheetViews>
  <sheetFormatPr defaultColWidth="11.42578125"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4"/>
      <c r="D4" s="265"/>
      <c r="E4" s="270" t="s">
        <v>82</v>
      </c>
      <c r="F4" s="270"/>
      <c r="G4" s="270"/>
      <c r="H4" s="270"/>
      <c r="I4" s="270"/>
      <c r="J4" s="270"/>
      <c r="K4" s="270"/>
      <c r="L4" s="271"/>
      <c r="M4" s="46"/>
    </row>
    <row r="5" spans="1:13" s="6" customFormat="1" ht="24" thickBot="1" x14ac:dyDescent="0.4">
      <c r="A5" s="41"/>
      <c r="B5" s="45"/>
      <c r="C5" s="266"/>
      <c r="D5" s="267"/>
      <c r="E5" s="268" t="s">
        <v>65</v>
      </c>
      <c r="F5" s="268"/>
      <c r="G5" s="268"/>
      <c r="H5" s="268"/>
      <c r="I5" s="268"/>
      <c r="J5" s="268"/>
      <c r="K5" s="268"/>
      <c r="L5" s="269"/>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2" t="s">
        <v>53</v>
      </c>
      <c r="D7" s="272"/>
      <c r="E7" s="272"/>
      <c r="F7" s="272"/>
      <c r="G7" s="272"/>
      <c r="H7" s="272"/>
      <c r="I7" s="272"/>
      <c r="J7" s="272"/>
      <c r="K7" s="272"/>
      <c r="L7" s="272"/>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8.2857142857142865</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8.4090909090909083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8.2068965517241388</v>
      </c>
      <c r="G36" s="41"/>
      <c r="H36" s="41"/>
      <c r="I36" s="41"/>
      <c r="J36" s="41"/>
      <c r="K36" s="41"/>
      <c r="L36" s="41"/>
      <c r="M36" s="46"/>
    </row>
    <row r="37" spans="1:13" s="6" customFormat="1" x14ac:dyDescent="0.25">
      <c r="A37" s="41"/>
      <c r="B37" s="45"/>
      <c r="C37" s="41"/>
      <c r="D37" s="41" t="str">
        <f>AUTODIAGNÓSTICO!B60</f>
        <v>VERIFICAR</v>
      </c>
      <c r="E37" s="41">
        <v>10</v>
      </c>
      <c r="F37" s="100">
        <f>AUTODIAGNÓSTICO!D60</f>
        <v>8.5714285714285712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7.8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3" t="s">
        <v>58</v>
      </c>
      <c r="D56" s="263"/>
      <c r="E56" s="263"/>
      <c r="F56" s="263"/>
      <c r="G56" s="263"/>
      <c r="H56" s="263"/>
      <c r="I56" s="263"/>
      <c r="J56" s="263"/>
      <c r="K56" s="263"/>
      <c r="L56" s="263"/>
      <c r="M56" s="46"/>
    </row>
    <row r="57" spans="1:13" s="6" customFormat="1" x14ac:dyDescent="0.25">
      <c r="A57" s="41"/>
      <c r="B57" s="45"/>
      <c r="C57" s="119"/>
      <c r="D57" s="119"/>
      <c r="E57" s="119"/>
      <c r="F57" s="119"/>
      <c r="G57" s="119"/>
      <c r="H57" s="119"/>
      <c r="I57" s="119"/>
      <c r="J57" s="119"/>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3" t="s">
        <v>59</v>
      </c>
      <c r="D78" s="263"/>
      <c r="E78" s="263"/>
      <c r="F78" s="263"/>
      <c r="G78" s="263"/>
      <c r="H78" s="263"/>
      <c r="I78" s="263"/>
      <c r="J78" s="263"/>
      <c r="K78" s="263"/>
      <c r="L78" s="263"/>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7</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3" t="s">
        <v>60</v>
      </c>
      <c r="D102" s="263"/>
      <c r="E102" s="263"/>
      <c r="F102" s="263"/>
      <c r="G102" s="263"/>
      <c r="H102" s="263"/>
      <c r="I102" s="263"/>
      <c r="J102" s="263"/>
      <c r="K102" s="263"/>
      <c r="L102" s="263"/>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3" t="s">
        <v>61</v>
      </c>
      <c r="D128" s="263"/>
      <c r="E128" s="263"/>
      <c r="F128" s="263"/>
      <c r="G128" s="263"/>
      <c r="H128" s="263"/>
      <c r="I128" s="263"/>
      <c r="J128" s="263"/>
      <c r="K128" s="263"/>
      <c r="L128" s="263"/>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defaultColWidth="11.42578125"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3" t="s">
        <v>83</v>
      </c>
      <c r="D8" s="273"/>
      <c r="E8" s="273"/>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4" t="str">
        <f>AUTODIAGNÓSTICO!E6</f>
        <v>254001004761.</v>
      </c>
      <c r="D11" s="275"/>
      <c r="E11" s="19">
        <f>AUTODIAGNÓSTICO!I6</f>
        <v>8.2857142857142865</v>
      </c>
      <c r="F11" s="20"/>
    </row>
    <row r="12" spans="2:6" s="6" customFormat="1" ht="45" customHeight="1" thickBot="1" x14ac:dyDescent="0.3">
      <c r="B12" s="10"/>
      <c r="C12" s="276"/>
      <c r="D12" s="277"/>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O78"/>
  <sheetViews>
    <sheetView topLeftCell="E1" workbookViewId="0">
      <selection activeCell="H1" sqref="H1"/>
    </sheetView>
  </sheetViews>
  <sheetFormatPr defaultColWidth="11.42578125"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8" t="s">
        <v>96</v>
      </c>
      <c r="L7" s="279"/>
      <c r="N7">
        <v>2026</v>
      </c>
      <c r="O7">
        <v>2026</v>
      </c>
    </row>
    <row r="8" spans="1:15" ht="28.5" customHeight="1" thickBot="1" x14ac:dyDescent="0.3">
      <c r="A8" s="280" t="s">
        <v>119</v>
      </c>
      <c r="B8" s="310"/>
      <c r="C8" s="281"/>
      <c r="D8" s="280" t="s">
        <v>97</v>
      </c>
      <c r="E8" s="310"/>
      <c r="F8" s="311" t="s">
        <v>98</v>
      </c>
      <c r="G8" s="312"/>
      <c r="H8" s="67" t="s">
        <v>99</v>
      </c>
      <c r="I8" s="280" t="s">
        <v>100</v>
      </c>
      <c r="J8" s="281"/>
      <c r="K8" s="66" t="s">
        <v>101</v>
      </c>
      <c r="L8" s="66" t="s">
        <v>102</v>
      </c>
      <c r="N8">
        <v>2027</v>
      </c>
      <c r="O8">
        <v>2027</v>
      </c>
    </row>
    <row r="9" spans="1:15" x14ac:dyDescent="0.25">
      <c r="A9" s="282" t="s">
        <v>244</v>
      </c>
      <c r="B9" s="283"/>
      <c r="C9" s="284"/>
      <c r="D9" s="303" t="s">
        <v>245</v>
      </c>
      <c r="E9" s="303"/>
      <c r="F9" s="291" t="s">
        <v>322</v>
      </c>
      <c r="G9" s="292"/>
      <c r="H9" s="292" t="s">
        <v>323</v>
      </c>
      <c r="I9" s="297" t="s">
        <v>246</v>
      </c>
      <c r="J9" s="298"/>
      <c r="K9" s="307">
        <v>2025</v>
      </c>
      <c r="L9" s="306">
        <v>2026</v>
      </c>
      <c r="M9" s="68"/>
      <c r="N9">
        <v>2028</v>
      </c>
      <c r="O9">
        <v>2028</v>
      </c>
    </row>
    <row r="10" spans="1:15" x14ac:dyDescent="0.25">
      <c r="A10" s="285"/>
      <c r="B10" s="286"/>
      <c r="C10" s="287"/>
      <c r="D10" s="304"/>
      <c r="E10" s="304"/>
      <c r="F10" s="293"/>
      <c r="G10" s="294"/>
      <c r="H10" s="294"/>
      <c r="I10" s="299" t="s">
        <v>247</v>
      </c>
      <c r="J10" s="300"/>
      <c r="K10" s="307"/>
      <c r="L10" s="307"/>
      <c r="M10" s="68"/>
      <c r="N10">
        <v>2029</v>
      </c>
      <c r="O10">
        <v>2029</v>
      </c>
    </row>
    <row r="11" spans="1:15" x14ac:dyDescent="0.25">
      <c r="A11" s="285"/>
      <c r="B11" s="286"/>
      <c r="C11" s="287"/>
      <c r="D11" s="304"/>
      <c r="E11" s="304"/>
      <c r="F11" s="293"/>
      <c r="G11" s="294"/>
      <c r="H11" s="294"/>
      <c r="I11" s="299" t="s">
        <v>248</v>
      </c>
      <c r="J11" s="300"/>
      <c r="K11" s="307"/>
      <c r="L11" s="307"/>
      <c r="M11" s="68"/>
      <c r="N11">
        <v>2030</v>
      </c>
      <c r="O11">
        <v>2030</v>
      </c>
    </row>
    <row r="12" spans="1:15" x14ac:dyDescent="0.25">
      <c r="A12" s="285"/>
      <c r="B12" s="286"/>
      <c r="C12" s="287"/>
      <c r="D12" s="304"/>
      <c r="E12" s="304"/>
      <c r="F12" s="293"/>
      <c r="G12" s="294"/>
      <c r="H12" s="294"/>
      <c r="I12" s="299" t="s">
        <v>249</v>
      </c>
      <c r="J12" s="300"/>
      <c r="K12" s="307"/>
      <c r="L12" s="307"/>
      <c r="M12" s="68"/>
      <c r="N12">
        <v>2031</v>
      </c>
      <c r="O12">
        <v>2031</v>
      </c>
    </row>
    <row r="13" spans="1:15" ht="15.75" thickBot="1" x14ac:dyDescent="0.3">
      <c r="A13" s="288"/>
      <c r="B13" s="289"/>
      <c r="C13" s="290"/>
      <c r="D13" s="305"/>
      <c r="E13" s="305"/>
      <c r="F13" s="295"/>
      <c r="G13" s="296"/>
      <c r="H13" s="296"/>
      <c r="I13" s="301" t="s">
        <v>250</v>
      </c>
      <c r="J13" s="302"/>
      <c r="K13" s="309"/>
      <c r="L13" s="308"/>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90" customHeight="1" x14ac:dyDescent="0.25">
      <c r="A16" s="39">
        <v>1</v>
      </c>
      <c r="B16" s="40" t="e">
        <f>VLOOKUP(A16,AUTODIAGNÓSTICO!$A$9:$J$71,3,0)</f>
        <v>#N/A</v>
      </c>
      <c r="C16" s="40" t="e">
        <f>VLOOKUP(A16,AUTODIAGNÓSTICO!$A$9:$J$71,6,0)</f>
        <v>#N/A</v>
      </c>
      <c r="D16" s="40" t="e">
        <f>VLOOKUP(A16,AUTODIAGNÓSTICO!$A$9:$J$71,8,0)</f>
        <v>#N/A</v>
      </c>
      <c r="E16" s="65" t="e">
        <f>VLOOKUP(A16,AUTODIAGNÓSTICO!$A$9:$J$71,9,0)</f>
        <v>#N/A</v>
      </c>
      <c r="F16" s="37" t="s">
        <v>289</v>
      </c>
      <c r="G16" s="37" t="s">
        <v>290</v>
      </c>
      <c r="H16" s="116" t="s">
        <v>291</v>
      </c>
      <c r="I16" s="37" t="s">
        <v>292</v>
      </c>
      <c r="J16" s="37"/>
      <c r="K16" s="38"/>
      <c r="L16" s="38"/>
    </row>
    <row r="17" spans="1:12" ht="105" x14ac:dyDescent="0.25">
      <c r="A17" s="39">
        <v>2</v>
      </c>
      <c r="B17" s="40" t="e">
        <f>VLOOKUP(A17,AUTODIAGNÓSTICO!$A$9:$J$71,3,0)</f>
        <v>#N/A</v>
      </c>
      <c r="C17" s="40" t="e">
        <f>VLOOKUP(A17,AUTODIAGNÓSTICO!$A$9:$J$71,6,0)</f>
        <v>#N/A</v>
      </c>
      <c r="D17" s="40" t="e">
        <f>VLOOKUP(A17,AUTODIAGNÓSTICO!$A$9:$J$71,8,0)</f>
        <v>#N/A</v>
      </c>
      <c r="E17" s="65" t="e">
        <f>VLOOKUP(A17,AUTODIAGNÓSTICO!$A$9:$J$71,9,0)</f>
        <v>#N/A</v>
      </c>
      <c r="F17" s="37" t="s">
        <v>293</v>
      </c>
      <c r="G17" s="37" t="s">
        <v>294</v>
      </c>
      <c r="H17" s="116" t="s">
        <v>295</v>
      </c>
      <c r="I17" s="37" t="s">
        <v>296</v>
      </c>
      <c r="J17" s="37" t="s">
        <v>310</v>
      </c>
      <c r="K17" s="38"/>
      <c r="L17" s="38"/>
    </row>
    <row r="18" spans="1:12" ht="75" x14ac:dyDescent="0.25">
      <c r="A18" s="39">
        <v>3</v>
      </c>
      <c r="B18" s="40" t="e">
        <f>VLOOKUP(A18,AUTODIAGNÓSTICO!$A$9:$J$71,3,0)</f>
        <v>#N/A</v>
      </c>
      <c r="C18" s="40" t="e">
        <f>VLOOKUP(A18,AUTODIAGNÓSTICO!$A$9:$J$71,6,0)</f>
        <v>#N/A</v>
      </c>
      <c r="D18" s="40" t="e">
        <f>VLOOKUP(A18,AUTODIAGNÓSTICO!$A$9:$J$71,8,0)</f>
        <v>#N/A</v>
      </c>
      <c r="E18" s="65" t="e">
        <f>VLOOKUP(A18,AUTODIAGNÓSTICO!$A$9:$J$71,9,0)</f>
        <v>#N/A</v>
      </c>
      <c r="F18" s="37" t="s">
        <v>297</v>
      </c>
      <c r="G18" s="37" t="s">
        <v>298</v>
      </c>
      <c r="H18" s="116" t="s">
        <v>299</v>
      </c>
      <c r="I18" s="37" t="s">
        <v>300</v>
      </c>
      <c r="J18" s="37" t="s">
        <v>310</v>
      </c>
      <c r="K18" s="38"/>
      <c r="L18" s="38"/>
    </row>
    <row r="19" spans="1:12" ht="135" customHeight="1" x14ac:dyDescent="0.25">
      <c r="A19" s="39">
        <v>4</v>
      </c>
      <c r="B19" s="40" t="e">
        <f>VLOOKUP(A19,AUTODIAGNÓSTICO!$A$9:$J$71,3,0)</f>
        <v>#N/A</v>
      </c>
      <c r="C19" s="40" t="e">
        <f>VLOOKUP(A19,AUTODIAGNÓSTICO!$A$9:$J$71,6,0)</f>
        <v>#N/A</v>
      </c>
      <c r="D19" s="40" t="e">
        <f>VLOOKUP(A19,AUTODIAGNÓSTICO!$A$9:$J$71,8,0)</f>
        <v>#N/A</v>
      </c>
      <c r="E19" s="65" t="e">
        <f>VLOOKUP(A19,AUTODIAGNÓSTICO!$A$9:$J$71,9,0)</f>
        <v>#N/A</v>
      </c>
      <c r="F19" s="37" t="s">
        <v>301</v>
      </c>
      <c r="G19" s="37" t="s">
        <v>302</v>
      </c>
      <c r="H19" s="116" t="s">
        <v>303</v>
      </c>
      <c r="I19" s="37" t="s">
        <v>304</v>
      </c>
      <c r="J19" s="37" t="s">
        <v>311</v>
      </c>
      <c r="K19" s="38"/>
      <c r="L19" s="38"/>
    </row>
    <row r="20" spans="1:12" ht="135" customHeight="1" x14ac:dyDescent="0.25">
      <c r="A20" s="39">
        <v>5</v>
      </c>
      <c r="B20" s="40" t="e">
        <f>VLOOKUP(A20,AUTODIAGNÓSTICO!$A$9:$J$71,3,0)</f>
        <v>#N/A</v>
      </c>
      <c r="C20" s="40" t="e">
        <f>VLOOKUP(A20,AUTODIAGNÓSTICO!$A$9:$J$71,6,0)</f>
        <v>#N/A</v>
      </c>
      <c r="D20" s="40" t="e">
        <f>VLOOKUP(A20,AUTODIAGNÓSTICO!$A$9:$J$71,8,0)</f>
        <v>#N/A</v>
      </c>
      <c r="E20" s="65" t="e">
        <f>VLOOKUP(A20,AUTODIAGNÓSTICO!$A$9:$J$71,9,0)</f>
        <v>#N/A</v>
      </c>
      <c r="F20" s="37" t="s">
        <v>305</v>
      </c>
      <c r="G20" s="37" t="s">
        <v>306</v>
      </c>
      <c r="H20" s="116" t="s">
        <v>307</v>
      </c>
      <c r="I20" s="37" t="s">
        <v>308</v>
      </c>
      <c r="J20" s="37" t="s">
        <v>309</v>
      </c>
      <c r="K20" s="38"/>
      <c r="L20" s="38"/>
    </row>
    <row r="21" spans="1:12" ht="135" customHeight="1"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116"/>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116"/>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117"/>
      <c r="G23" s="117"/>
      <c r="H23" s="117"/>
      <c r="I23" s="117"/>
      <c r="J23" s="11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116"/>
      <c r="J24" s="116"/>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117"/>
      <c r="G26" s="117"/>
      <c r="H26" s="117"/>
      <c r="I26" s="117"/>
      <c r="J26" s="11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117"/>
      <c r="G28" s="117"/>
      <c r="H28" s="117"/>
      <c r="I28" s="117"/>
      <c r="J28" s="11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116"/>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116"/>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116"/>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116"/>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116"/>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116"/>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116"/>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116"/>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116"/>
      <c r="G37" s="37"/>
      <c r="H37" s="116"/>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117"/>
      <c r="G38" s="117"/>
      <c r="H38" s="117"/>
      <c r="I38" s="117"/>
      <c r="J38" s="11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116"/>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Cristi Bermudez</cp:lastModifiedBy>
  <cp:lastPrinted>2026-01-13T19:16:31Z</cp:lastPrinted>
  <dcterms:created xsi:type="dcterms:W3CDTF">2021-11-16T13:51:36Z</dcterms:created>
  <dcterms:modified xsi:type="dcterms:W3CDTF">2026-03-23T16:25:55Z</dcterms:modified>
</cp:coreProperties>
</file>