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C:\Users\juans\OneDrive\Escritorio\DOCUMENTOS 2026\"/>
    </mc:Choice>
  </mc:AlternateContent>
  <xr:revisionPtr revIDLastSave="0" documentId="8_{BF6F5108-6677-48F5-B489-6EA87705DD33}" xr6:coauthVersionLast="47" xr6:coauthVersionMax="47" xr10:uidLastSave="{00000000-0000-0000-0000-000000000000}"/>
  <bookViews>
    <workbookView xWindow="-120" yWindow="-120" windowWidth="20730" windowHeight="11040" activeTab="6"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 name="Hoja1" sheetId="59"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3" i="59" l="1"/>
  <c r="E43" i="59"/>
  <c r="D43" i="59"/>
  <c r="C43" i="59"/>
  <c r="P40" i="59"/>
  <c r="O40" i="59"/>
  <c r="N40" i="59"/>
  <c r="M40" i="59"/>
  <c r="K40" i="59"/>
  <c r="J40" i="59"/>
  <c r="I40" i="59"/>
  <c r="H40" i="59"/>
  <c r="P39" i="59"/>
  <c r="O39" i="59"/>
  <c r="N39" i="59"/>
  <c r="M39" i="59"/>
  <c r="K39" i="59"/>
  <c r="J39" i="59"/>
  <c r="I39" i="59"/>
  <c r="H39" i="59"/>
  <c r="P38" i="59"/>
  <c r="O38" i="59"/>
  <c r="N38" i="59"/>
  <c r="M38" i="59"/>
  <c r="K38" i="59"/>
  <c r="J38" i="59"/>
  <c r="I38" i="59"/>
  <c r="H38" i="59"/>
  <c r="P37" i="59"/>
  <c r="P43" i="59" s="1"/>
  <c r="O37" i="59"/>
  <c r="O43" i="59" s="1"/>
  <c r="N37" i="59"/>
  <c r="N43" i="59" s="1"/>
  <c r="M37" i="59"/>
  <c r="M43" i="59" s="1"/>
  <c r="K37" i="59"/>
  <c r="K43" i="59" s="1"/>
  <c r="J37" i="59"/>
  <c r="J43" i="59" s="1"/>
  <c r="I37" i="59"/>
  <c r="I43" i="59" s="1"/>
  <c r="H37" i="59"/>
  <c r="H43" i="59" s="1"/>
  <c r="F33" i="59"/>
  <c r="E33" i="59"/>
  <c r="D33" i="59"/>
  <c r="C33" i="59"/>
  <c r="U31" i="59"/>
  <c r="T31" i="59"/>
  <c r="S31" i="59"/>
  <c r="R31" i="59"/>
  <c r="P31" i="59"/>
  <c r="O31" i="59"/>
  <c r="N31" i="59"/>
  <c r="M31" i="59"/>
  <c r="K31" i="59"/>
  <c r="J31" i="59"/>
  <c r="I31" i="59"/>
  <c r="H31" i="59"/>
  <c r="U30" i="59"/>
  <c r="T30" i="59"/>
  <c r="S30" i="59"/>
  <c r="R30" i="59"/>
  <c r="P30" i="59"/>
  <c r="O30" i="59"/>
  <c r="N30" i="59"/>
  <c r="M30" i="59"/>
  <c r="K30" i="59"/>
  <c r="J30" i="59"/>
  <c r="I30" i="59"/>
  <c r="H30" i="59"/>
  <c r="U29" i="59"/>
  <c r="T29" i="59"/>
  <c r="S29" i="59"/>
  <c r="R29" i="59"/>
  <c r="P29" i="59"/>
  <c r="O29" i="59"/>
  <c r="N29" i="59"/>
  <c r="M29" i="59"/>
  <c r="K29" i="59"/>
  <c r="J29" i="59"/>
  <c r="I29" i="59"/>
  <c r="H29" i="59"/>
  <c r="U28" i="59"/>
  <c r="T28" i="59"/>
  <c r="S28" i="59"/>
  <c r="R28" i="59"/>
  <c r="P28" i="59"/>
  <c r="O28" i="59"/>
  <c r="N28" i="59"/>
  <c r="M28" i="59"/>
  <c r="K28" i="59"/>
  <c r="J28" i="59"/>
  <c r="I28" i="59"/>
  <c r="H28" i="59"/>
  <c r="U27" i="59"/>
  <c r="U33" i="59" s="1"/>
  <c r="T27" i="59"/>
  <c r="T33" i="59" s="1"/>
  <c r="S27" i="59"/>
  <c r="S33" i="59" s="1"/>
  <c r="R27" i="59"/>
  <c r="R33" i="59" s="1"/>
  <c r="P27" i="59"/>
  <c r="P33" i="59" s="1"/>
  <c r="O27" i="59"/>
  <c r="O33" i="59" s="1"/>
  <c r="N27" i="59"/>
  <c r="N33" i="59" s="1"/>
  <c r="M27" i="59"/>
  <c r="M33" i="59" s="1"/>
  <c r="K27" i="59"/>
  <c r="K33" i="59" s="1"/>
  <c r="J27" i="59"/>
  <c r="J33" i="59" s="1"/>
  <c r="I27" i="59"/>
  <c r="I33" i="59" s="1"/>
  <c r="H27" i="59"/>
  <c r="H33" i="59" s="1"/>
  <c r="F23" i="59"/>
  <c r="E23" i="59"/>
  <c r="D23" i="59"/>
  <c r="C23" i="59"/>
  <c r="P20" i="59"/>
  <c r="O20" i="59"/>
  <c r="N20" i="59"/>
  <c r="M20" i="59"/>
  <c r="K20" i="59"/>
  <c r="J20" i="59"/>
  <c r="I20" i="59"/>
  <c r="H20" i="59"/>
  <c r="P19" i="59"/>
  <c r="O19" i="59"/>
  <c r="N19" i="59"/>
  <c r="M19" i="59"/>
  <c r="K19" i="59"/>
  <c r="J19" i="59"/>
  <c r="I19" i="59"/>
  <c r="H19" i="59"/>
  <c r="P18" i="59"/>
  <c r="O18" i="59"/>
  <c r="N18" i="59"/>
  <c r="M18" i="59"/>
  <c r="K18" i="59"/>
  <c r="J18" i="59"/>
  <c r="I18" i="59"/>
  <c r="H18" i="59"/>
  <c r="P17" i="59"/>
  <c r="P23" i="59" s="1"/>
  <c r="O17" i="59"/>
  <c r="O23" i="59" s="1"/>
  <c r="N17" i="59"/>
  <c r="N23" i="59" s="1"/>
  <c r="M17" i="59"/>
  <c r="M23" i="59" s="1"/>
  <c r="K17" i="59"/>
  <c r="K23" i="59" s="1"/>
  <c r="J17" i="59"/>
  <c r="J23" i="59" s="1"/>
  <c r="I17" i="59"/>
  <c r="I23" i="59" s="1"/>
  <c r="H17" i="59"/>
  <c r="H23" i="59" s="1"/>
  <c r="F12" i="59"/>
  <c r="E12" i="59"/>
  <c r="D12" i="59"/>
  <c r="C12" i="59"/>
  <c r="P11" i="59"/>
  <c r="O11" i="59"/>
  <c r="N11" i="59"/>
  <c r="M11" i="59"/>
  <c r="K11" i="59"/>
  <c r="J11" i="59"/>
  <c r="I11" i="59"/>
  <c r="H11" i="59"/>
  <c r="H12" i="59" s="1"/>
  <c r="P10" i="59"/>
  <c r="O10" i="59"/>
  <c r="N10" i="59"/>
  <c r="M10" i="59"/>
  <c r="M12" i="59" s="1"/>
  <c r="K10" i="59"/>
  <c r="J10" i="59"/>
  <c r="H10" i="59"/>
  <c r="P9" i="59"/>
  <c r="O9" i="59"/>
  <c r="N9" i="59"/>
  <c r="M9" i="59"/>
  <c r="K9" i="59"/>
  <c r="J9" i="59"/>
  <c r="I9" i="59"/>
  <c r="H9" i="59"/>
  <c r="P8" i="59"/>
  <c r="O8" i="59"/>
  <c r="N8" i="59"/>
  <c r="M8" i="59"/>
  <c r="K8" i="59"/>
  <c r="J8" i="59"/>
  <c r="I8" i="59"/>
  <c r="H8" i="59"/>
  <c r="P7" i="59"/>
  <c r="O7" i="59"/>
  <c r="N7" i="59"/>
  <c r="M7" i="59"/>
  <c r="K7" i="59"/>
  <c r="J7" i="59"/>
  <c r="I7" i="59"/>
  <c r="H7" i="59"/>
  <c r="P6" i="59"/>
  <c r="P12" i="59" s="1"/>
  <c r="O6" i="59"/>
  <c r="O12" i="59" s="1"/>
  <c r="N6" i="59"/>
  <c r="M6" i="59"/>
  <c r="K6" i="59"/>
  <c r="K12" i="59" s="1"/>
  <c r="J6" i="59"/>
  <c r="J12" i="59" s="1"/>
  <c r="I6" i="59"/>
  <c r="H6" i="59"/>
  <c r="I84" i="59"/>
  <c r="J84" i="59"/>
  <c r="K84" i="59"/>
  <c r="L84" i="59"/>
  <c r="I76" i="59"/>
  <c r="J76" i="59"/>
  <c r="K76" i="59"/>
  <c r="L76" i="59"/>
  <c r="I70" i="59"/>
  <c r="J70" i="59"/>
  <c r="K70" i="59"/>
  <c r="L70" i="59"/>
  <c r="I62" i="59"/>
  <c r="J62" i="59"/>
  <c r="K62" i="59"/>
  <c r="L62" i="59"/>
  <c r="D91" i="59"/>
  <c r="E91" i="59"/>
  <c r="F91" i="59"/>
  <c r="G91" i="59"/>
  <c r="U100" i="1"/>
  <c r="T6" i="6" s="1"/>
  <c r="U98" i="1"/>
  <c r="S6" i="6" s="1"/>
  <c r="U99" i="1"/>
  <c r="U101" i="1"/>
  <c r="U6" i="6" s="1"/>
  <c r="U87" i="1"/>
  <c r="U92" i="1"/>
  <c r="S5" i="6" s="1"/>
  <c r="U89" i="1"/>
  <c r="U90" i="1"/>
  <c r="U91" i="1"/>
  <c r="R7" i="1"/>
  <c r="R8" i="1"/>
  <c r="R9" i="1"/>
  <c r="R10" i="1"/>
  <c r="S7" i="1"/>
  <c r="T7" i="1"/>
  <c r="T8" i="1"/>
  <c r="T9" i="1"/>
  <c r="T10" i="1"/>
  <c r="U7" i="1"/>
  <c r="S8" i="1"/>
  <c r="U8" i="1"/>
  <c r="U9" i="1"/>
  <c r="U10" i="1"/>
  <c r="S9" i="1"/>
  <c r="S10" i="1"/>
  <c r="S98" i="1"/>
  <c r="S99" i="1"/>
  <c r="S100" i="1"/>
  <c r="S101" i="1"/>
  <c r="U4" i="2"/>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H7" i="2" s="1"/>
  <c r="T30" i="1"/>
  <c r="T31" i="1"/>
  <c r="T32" i="1"/>
  <c r="T33" i="1"/>
  <c r="U30" i="1"/>
  <c r="U31" i="1"/>
  <c r="U32" i="1"/>
  <c r="U33" i="1"/>
  <c r="S31" i="1"/>
  <c r="S32" i="1"/>
  <c r="S33" i="1"/>
  <c r="I7" i="2"/>
  <c r="R36" i="1"/>
  <c r="R37" i="1"/>
  <c r="R38" i="1"/>
  <c r="R39" i="1"/>
  <c r="S36" i="1"/>
  <c r="T36" i="1"/>
  <c r="T37" i="1"/>
  <c r="T38" i="1"/>
  <c r="T39" i="1"/>
  <c r="U36" i="1"/>
  <c r="S37" i="1"/>
  <c r="U37" i="1"/>
  <c r="T8" i="2" s="1"/>
  <c r="U38" i="1"/>
  <c r="U39" i="1"/>
  <c r="S38" i="1"/>
  <c r="S39" i="1"/>
  <c r="R47" i="1"/>
  <c r="R48" i="1"/>
  <c r="R49" i="1"/>
  <c r="R50" i="1"/>
  <c r="S47" i="1"/>
  <c r="S48" i="1"/>
  <c r="S49" i="1"/>
  <c r="S50" i="1"/>
  <c r="T47" i="1"/>
  <c r="T48" i="1"/>
  <c r="T49" i="1"/>
  <c r="T50" i="1"/>
  <c r="U47" i="1"/>
  <c r="U48" i="1"/>
  <c r="U49" i="1"/>
  <c r="U50" i="1"/>
  <c r="R55" i="1"/>
  <c r="R56" i="1"/>
  <c r="R57" i="1"/>
  <c r="R58" i="1"/>
  <c r="C10" i="4"/>
  <c r="S55" i="1"/>
  <c r="S56" i="1"/>
  <c r="S57" i="1"/>
  <c r="S58" i="1"/>
  <c r="T55" i="1"/>
  <c r="U55" i="1"/>
  <c r="U56" i="1"/>
  <c r="U57" i="1"/>
  <c r="U58" i="1"/>
  <c r="D10" i="4"/>
  <c r="T56" i="1"/>
  <c r="E10" i="4"/>
  <c r="T57" i="1"/>
  <c r="T58" i="1"/>
  <c r="F10" i="4"/>
  <c r="R62" i="1"/>
  <c r="S62" i="1"/>
  <c r="S63" i="1"/>
  <c r="S64" i="1"/>
  <c r="S65" i="1"/>
  <c r="T62" i="1"/>
  <c r="T63" i="1"/>
  <c r="T64" i="1"/>
  <c r="T65" i="1"/>
  <c r="U62" i="1"/>
  <c r="R63" i="1"/>
  <c r="R64" i="1"/>
  <c r="R65" i="1"/>
  <c r="U63" i="1"/>
  <c r="U64" i="1"/>
  <c r="U65" i="1"/>
  <c r="U5" i="4" s="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 i="4" s="1"/>
  <c r="U77" i="1"/>
  <c r="T75" i="1"/>
  <c r="T76" i="1"/>
  <c r="T77" i="1"/>
  <c r="R84" i="1"/>
  <c r="R85" i="1"/>
  <c r="R86" i="1"/>
  <c r="R87" i="1"/>
  <c r="C10" i="6"/>
  <c r="F10" i="6"/>
  <c r="S84" i="1"/>
  <c r="T84" i="1"/>
  <c r="T85" i="1"/>
  <c r="T86" i="1"/>
  <c r="T87" i="1"/>
  <c r="U84" i="1"/>
  <c r="R4" i="6" s="1"/>
  <c r="R10" i="6" s="1"/>
  <c r="S85" i="1"/>
  <c r="S86" i="1"/>
  <c r="S87" i="1"/>
  <c r="U85" i="1"/>
  <c r="S4" i="6" s="1"/>
  <c r="S10" i="6" s="1"/>
  <c r="E10" i="6"/>
  <c r="U86" i="1"/>
  <c r="R89" i="1"/>
  <c r="S89" i="1"/>
  <c r="S90" i="1"/>
  <c r="S91" i="1"/>
  <c r="J5" i="6" s="1"/>
  <c r="S92" i="1"/>
  <c r="T89" i="1"/>
  <c r="T90" i="1"/>
  <c r="T91" i="1"/>
  <c r="T92" i="1"/>
  <c r="R90" i="1"/>
  <c r="R91" i="1"/>
  <c r="R92" i="1"/>
  <c r="R98" i="1"/>
  <c r="R99" i="1"/>
  <c r="R100" i="1"/>
  <c r="R101" i="1"/>
  <c r="T98" i="1"/>
  <c r="T101" i="1"/>
  <c r="T99" i="1"/>
  <c r="T100" i="1"/>
  <c r="R6" i="6"/>
  <c r="R102" i="1"/>
  <c r="R103" i="1"/>
  <c r="R104" i="1"/>
  <c r="R105" i="1"/>
  <c r="S102" i="1"/>
  <c r="T102" i="1"/>
  <c r="T103" i="1"/>
  <c r="T104" i="1"/>
  <c r="T105" i="1"/>
  <c r="U102" i="1"/>
  <c r="S103" i="1"/>
  <c r="S104" i="1"/>
  <c r="S105" i="1"/>
  <c r="U103" i="1"/>
  <c r="U104" i="1"/>
  <c r="T7" i="6" s="1"/>
  <c r="U105" i="1"/>
  <c r="R114" i="1"/>
  <c r="R115" i="1"/>
  <c r="R116" i="1"/>
  <c r="R117" i="1"/>
  <c r="S114" i="1"/>
  <c r="S115" i="1"/>
  <c r="S116" i="1"/>
  <c r="J8" i="6" s="1"/>
  <c r="S117" i="1"/>
  <c r="T114" i="1"/>
  <c r="U114" i="1"/>
  <c r="T115" i="1"/>
  <c r="T116" i="1"/>
  <c r="T117" i="1"/>
  <c r="P8" i="6" s="1"/>
  <c r="U115" i="1"/>
  <c r="U116" i="1"/>
  <c r="U117" i="1"/>
  <c r="R122" i="1"/>
  <c r="S122" i="1"/>
  <c r="T122" i="1"/>
  <c r="T123" i="1"/>
  <c r="T124" i="1"/>
  <c r="T125" i="1"/>
  <c r="U122" i="1"/>
  <c r="U125" i="1"/>
  <c r="U123" i="1"/>
  <c r="U124" i="1"/>
  <c r="R123" i="1"/>
  <c r="S123" i="1"/>
  <c r="S124" i="1"/>
  <c r="S125" i="1"/>
  <c r="R124" i="1"/>
  <c r="R125" i="1"/>
  <c r="F10" i="5"/>
  <c r="R128" i="1"/>
  <c r="R129" i="1"/>
  <c r="R130" i="1"/>
  <c r="R131" i="1"/>
  <c r="S128" i="1"/>
  <c r="S130" i="1"/>
  <c r="S129" i="1"/>
  <c r="S131" i="1"/>
  <c r="T128" i="1"/>
  <c r="U128" i="1"/>
  <c r="T129" i="1"/>
  <c r="T130" i="1"/>
  <c r="T131" i="1"/>
  <c r="U129" i="1"/>
  <c r="U130" i="1"/>
  <c r="U131" i="1"/>
  <c r="U5" i="5" s="1"/>
  <c r="R134" i="1"/>
  <c r="S134" i="1"/>
  <c r="S135" i="1"/>
  <c r="S136" i="1"/>
  <c r="S137" i="1"/>
  <c r="T134" i="1"/>
  <c r="T135" i="1"/>
  <c r="T136" i="1"/>
  <c r="T137" i="1"/>
  <c r="U134" i="1"/>
  <c r="U6" i="5" s="1"/>
  <c r="R135" i="1"/>
  <c r="R136" i="1"/>
  <c r="R137" i="1"/>
  <c r="U135" i="1"/>
  <c r="S6" i="5" s="1"/>
  <c r="U136" i="1"/>
  <c r="R139" i="1"/>
  <c r="R140" i="1"/>
  <c r="R141" i="1"/>
  <c r="R142" i="1"/>
  <c r="S139" i="1"/>
  <c r="I7" i="5" s="1"/>
  <c r="S140" i="1"/>
  <c r="S141" i="1"/>
  <c r="S142" i="1"/>
  <c r="T139" i="1"/>
  <c r="U139" i="1"/>
  <c r="T140" i="1"/>
  <c r="U140" i="1"/>
  <c r="T141" i="1"/>
  <c r="T142" i="1"/>
  <c r="U141" i="1"/>
  <c r="T7" i="5" s="1"/>
  <c r="R5" i="6"/>
  <c r="U6" i="2"/>
  <c r="E10" i="5"/>
  <c r="D10" i="5"/>
  <c r="C10" i="5"/>
  <c r="J7" i="2"/>
  <c r="T6" i="4"/>
  <c r="K5" i="2"/>
  <c r="R6" i="2"/>
  <c r="D10" i="6"/>
  <c r="S9" i="2"/>
  <c r="E10" i="2"/>
  <c r="F10" i="2"/>
  <c r="C10" i="2"/>
  <c r="R4" i="2"/>
  <c r="D10" i="2"/>
  <c r="I12" i="59" l="1"/>
  <c r="N12" i="59"/>
  <c r="R5" i="5"/>
  <c r="T4" i="5"/>
  <c r="T10" i="5" s="1"/>
  <c r="N6" i="6"/>
  <c r="R9" i="2"/>
  <c r="P6" i="2"/>
  <c r="U7" i="5"/>
  <c r="K4" i="5"/>
  <c r="S7" i="6"/>
  <c r="U6" i="4"/>
  <c r="P5" i="4"/>
  <c r="T4" i="4"/>
  <c r="T10" i="4" s="1"/>
  <c r="M9" i="2"/>
  <c r="R7" i="2"/>
  <c r="O6" i="2"/>
  <c r="H5" i="2"/>
  <c r="S4" i="2"/>
  <c r="R7" i="5"/>
  <c r="I6" i="5"/>
  <c r="N5" i="5"/>
  <c r="U4" i="5"/>
  <c r="U10" i="5" s="1"/>
  <c r="O8" i="6"/>
  <c r="K7" i="2"/>
  <c r="T5" i="6"/>
  <c r="N7" i="4"/>
  <c r="M7" i="4"/>
  <c r="O7" i="4"/>
  <c r="M5" i="4"/>
  <c r="N4" i="4"/>
  <c r="P4" i="4"/>
  <c r="N4" i="5"/>
  <c r="O8" i="2"/>
  <c r="P7" i="2"/>
  <c r="N7" i="2"/>
  <c r="M4" i="6"/>
  <c r="O4" i="6"/>
  <c r="N4" i="6"/>
  <c r="S7" i="5"/>
  <c r="K8" i="6"/>
  <c r="U7" i="6"/>
  <c r="K4" i="6"/>
  <c r="P7" i="4"/>
  <c r="U4" i="4"/>
  <c r="U10" i="4" s="1"/>
  <c r="J6" i="6"/>
  <c r="R4" i="5"/>
  <c r="R10" i="5" s="1"/>
  <c r="M6" i="4"/>
  <c r="T5" i="4"/>
  <c r="S4" i="4"/>
  <c r="S10" i="4" s="1"/>
  <c r="T9" i="2"/>
  <c r="N8" i="2"/>
  <c r="P5" i="2"/>
  <c r="S5" i="4"/>
  <c r="N8" i="6"/>
  <c r="M6" i="6"/>
  <c r="T7" i="4"/>
  <c r="M4" i="4"/>
  <c r="P9" i="2"/>
  <c r="S8" i="2"/>
  <c r="T6" i="2"/>
  <c r="K5" i="5"/>
  <c r="M8" i="2"/>
  <c r="R6" i="5"/>
  <c r="N7" i="5"/>
  <c r="N6" i="5"/>
  <c r="R7" i="4"/>
  <c r="J5" i="4"/>
  <c r="U9" i="2"/>
  <c r="R5" i="4"/>
  <c r="T6" i="5"/>
  <c r="R8" i="6"/>
  <c r="N6" i="2"/>
  <c r="T7" i="2"/>
  <c r="S4" i="5"/>
  <c r="S10" i="5" s="1"/>
  <c r="P7" i="6"/>
  <c r="P5" i="6"/>
  <c r="J5" i="5"/>
  <c r="H5" i="4"/>
  <c r="H6" i="2"/>
  <c r="K7" i="5"/>
  <c r="J7" i="5"/>
  <c r="H6" i="5"/>
  <c r="I5" i="5"/>
  <c r="H5" i="5"/>
  <c r="J4" i="5"/>
  <c r="I4" i="5"/>
  <c r="H4" i="5"/>
  <c r="K7" i="6"/>
  <c r="I7" i="6"/>
  <c r="J7" i="6"/>
  <c r="H7" i="6"/>
  <c r="H6" i="6"/>
  <c r="H7" i="4"/>
  <c r="I7" i="4"/>
  <c r="J7" i="4"/>
  <c r="J6" i="4"/>
  <c r="I5" i="4"/>
  <c r="J4" i="4"/>
  <c r="J9" i="2"/>
  <c r="K8" i="2"/>
  <c r="J8" i="2"/>
  <c r="H8" i="2"/>
  <c r="I6" i="2"/>
  <c r="J6" i="2"/>
  <c r="J5" i="2"/>
  <c r="R5" i="2"/>
  <c r="I4" i="2"/>
  <c r="K4" i="2"/>
  <c r="H4" i="2"/>
  <c r="J4" i="2"/>
  <c r="H91" i="59"/>
  <c r="S5" i="2"/>
  <c r="N4" i="2"/>
  <c r="M4" i="2"/>
  <c r="P4" i="2"/>
  <c r="M7" i="5"/>
  <c r="J6" i="5"/>
  <c r="P5" i="5"/>
  <c r="S8" i="6"/>
  <c r="M8" i="6"/>
  <c r="I5" i="6"/>
  <c r="J4" i="6"/>
  <c r="J10" i="6" s="1"/>
  <c r="R6" i="4"/>
  <c r="S6" i="4"/>
  <c r="I6" i="4"/>
  <c r="O4" i="4"/>
  <c r="H4" i="4"/>
  <c r="K6" i="2"/>
  <c r="U5" i="2"/>
  <c r="U10" i="2" s="1"/>
  <c r="T5" i="2"/>
  <c r="T10" i="2" s="1"/>
  <c r="I4" i="4"/>
  <c r="M7" i="6"/>
  <c r="M5" i="6"/>
  <c r="H5" i="6"/>
  <c r="K7" i="4"/>
  <c r="P6" i="4"/>
  <c r="K6" i="4"/>
  <c r="K4" i="4"/>
  <c r="O9" i="2"/>
  <c r="N9" i="2"/>
  <c r="U8" i="2"/>
  <c r="R8" i="2"/>
  <c r="M7" i="2"/>
  <c r="O7" i="2"/>
  <c r="M5" i="2"/>
  <c r="I6" i="6"/>
  <c r="K6" i="6"/>
  <c r="U5" i="6"/>
  <c r="P6" i="5"/>
  <c r="M6" i="5"/>
  <c r="O4" i="5"/>
  <c r="T8" i="6"/>
  <c r="U4" i="6"/>
  <c r="U10" i="6" s="1"/>
  <c r="I4" i="6"/>
  <c r="H8" i="6"/>
  <c r="I8" i="6"/>
  <c r="O7" i="6"/>
  <c r="P4" i="6"/>
  <c r="P8" i="2"/>
  <c r="U7" i="2"/>
  <c r="O5" i="2"/>
  <c r="H4" i="6"/>
  <c r="O7" i="5"/>
  <c r="O6" i="5"/>
  <c r="O5" i="5"/>
  <c r="M5" i="5"/>
  <c r="P4" i="5"/>
  <c r="R7" i="6"/>
  <c r="N7" i="6"/>
  <c r="O6" i="6"/>
  <c r="T4" i="6"/>
  <c r="T10" i="6" s="1"/>
  <c r="K5" i="4"/>
  <c r="R4" i="4"/>
  <c r="R10" i="4" s="1"/>
  <c r="I9" i="2"/>
  <c r="S6" i="2"/>
  <c r="N5" i="2"/>
  <c r="S5" i="5"/>
  <c r="T5" i="5"/>
  <c r="U8" i="6"/>
  <c r="H6" i="4"/>
  <c r="O4" i="2"/>
  <c r="P7" i="5"/>
  <c r="H7" i="5"/>
  <c r="K5" i="6"/>
  <c r="O5" i="6"/>
  <c r="N5" i="6"/>
  <c r="N6" i="4"/>
  <c r="O6" i="4"/>
  <c r="N5" i="4"/>
  <c r="K9" i="2"/>
  <c r="S7" i="2"/>
  <c r="M6" i="2"/>
  <c r="I5" i="2"/>
  <c r="R10" i="2"/>
  <c r="P6" i="6"/>
  <c r="S7" i="4"/>
  <c r="K6" i="5"/>
  <c r="K10" i="5" s="1"/>
  <c r="M4" i="5"/>
  <c r="H9" i="2"/>
  <c r="O5" i="4"/>
  <c r="S10" i="2" l="1"/>
  <c r="O10" i="5"/>
  <c r="P10" i="4"/>
  <c r="M10" i="4"/>
  <c r="O10" i="4"/>
  <c r="N10" i="4"/>
  <c r="N10" i="5"/>
  <c r="M10" i="5"/>
  <c r="P10" i="5"/>
  <c r="P10" i="2"/>
  <c r="M10" i="2"/>
  <c r="N10" i="2"/>
  <c r="O10" i="2"/>
  <c r="P10" i="6"/>
  <c r="N10" i="6"/>
  <c r="O10" i="6"/>
  <c r="M10" i="6"/>
  <c r="J10" i="5"/>
  <c r="I10" i="5"/>
  <c r="H10" i="5"/>
  <c r="I10" i="6"/>
  <c r="H10" i="6"/>
  <c r="K10" i="6"/>
  <c r="H10" i="4"/>
  <c r="J10" i="4"/>
  <c r="I10" i="4"/>
  <c r="K10" i="4"/>
  <c r="H10" i="2"/>
  <c r="K10" i="2"/>
  <c r="J10" i="2"/>
  <c r="I10" i="2"/>
</calcChain>
</file>

<file path=xl/sharedStrings.xml><?xml version="1.0" encoding="utf-8"?>
<sst xmlns="http://schemas.openxmlformats.org/spreadsheetml/2006/main" count="1023" uniqueCount="642">
  <si>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</si>
  <si>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</si>
  <si>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</si>
  <si>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</si>
  <si>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</si>
  <si>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</si>
  <si>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</si>
  <si>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</si>
  <si>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</si>
  <si>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</si>
  <si>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</si>
  <si>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</si>
  <si>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</si>
  <si>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</si>
  <si>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</si>
  <si>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</si>
  <si>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</si>
  <si>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</si>
  <si>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</si>
  <si>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</si>
  <si>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</si>
  <si>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</si>
  <si>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</si>
  <si>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</si>
  <si>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</si>
  <si>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</si>
  <si>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</si>
  <si>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</si>
  <si>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</si>
  <si>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</si>
  <si>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</si>
  <si>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</si>
  <si>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</si>
  <si>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</si>
  <si>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</si>
  <si>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</si>
  <si>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</si>
  <si>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</si>
  <si>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</si>
  <si>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</si>
  <si>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</si>
  <si>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</si>
  <si>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</si>
  <si>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</si>
  <si>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</si>
  <si>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</si>
  <si>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</si>
  <si>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</si>
  <si>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</si>
  <si>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</si>
  <si>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</si>
  <si>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</si>
  <si>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</si>
  <si>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</si>
  <si>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</si>
  <si>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</si>
  <si>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</si>
  <si>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</si>
  <si>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</si>
  <si>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</si>
  <si>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</si>
  <si>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</si>
  <si>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</si>
  <si>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</si>
  <si>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</si>
  <si>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</si>
  <si>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</si>
  <si>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</si>
  <si>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</si>
  <si>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</si>
  <si>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</si>
  <si>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</si>
  <si>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</si>
  <si>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</si>
  <si>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</si>
  <si>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</si>
  <si>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</si>
  <si>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</si>
  <si>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</si>
  <si>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</si>
  <si>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</si>
  <si>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</si>
  <si>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</si>
  <si>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</si>
  <si>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</si>
  <si>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</si>
  <si>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</si>
  <si>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</si>
  <si>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</si>
  <si>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</si>
  <si>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</si>
  <si>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</si>
  <si>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</si>
  <si>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</si>
  <si>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</si>
  <si>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</si>
  <si>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</si>
  <si>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</si>
  <si>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</si>
  <si>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</si>
  <si>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</si>
  <si>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</si>
  <si>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</si>
  <si>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</si>
  <si>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</si>
  <si>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</si>
  <si>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</si>
  <si>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</si>
  <si>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</si>
  <si>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</si>
  <si>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</si>
  <si>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</si>
  <si>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</si>
  <si>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</si>
  <si>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</si>
  <si>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</si>
  <si>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</si>
  <si>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</si>
  <si>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</si>
  <si>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</si>
  <si>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</si>
  <si>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</si>
  <si>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</si>
  <si>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</si>
  <si>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</si>
  <si>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</si>
  <si>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</si>
  <si>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</si>
  <si>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</si>
  <si>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</si>
  <si>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</si>
  <si>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</si>
  <si>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</si>
  <si>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</si>
  <si>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</si>
  <si>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</si>
  <si>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</si>
  <si>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</si>
  <si>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</si>
  <si>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</si>
  <si>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</si>
  <si>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</si>
  <si>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</si>
  <si>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</si>
  <si>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</si>
  <si>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</si>
  <si>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</si>
  <si>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</si>
  <si>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</si>
  <si>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</si>
  <si>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</si>
  <si>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</si>
  <si>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</si>
  <si>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</si>
  <si>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</si>
  <si>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</si>
  <si>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</si>
  <si>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</si>
  <si>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</si>
  <si>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</si>
  <si>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</si>
  <si>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</si>
  <si>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</si>
  <si>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</si>
  <si>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</si>
  <si>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</si>
  <si>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</si>
  <si>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</si>
  <si>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</si>
  <si>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</si>
  <si>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</si>
  <si>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</si>
  <si>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</si>
  <si>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</si>
  <si>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</si>
  <si>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</si>
  <si>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</si>
  <si>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</si>
  <si>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</si>
  <si>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</si>
  <si>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AV,  4  #   4  -16   BARRIO  LA PLAYA</t>
  </si>
  <si>
    <t>SAN  CAYETANO</t>
  </si>
  <si>
    <t>col_teguc@hotmail.com</t>
  </si>
  <si>
    <t>JORGE ALIRIO TARAZONA ORTEGA</t>
  </si>
  <si>
    <t>INICIAL</t>
  </si>
  <si>
    <t>AÑO  2023</t>
  </si>
  <si>
    <t xml:space="preserve">AUTOEVALUACION      INSTITUCIONAL   2024 </t>
  </si>
  <si>
    <t>DIRECTIVA</t>
  </si>
  <si>
    <t>CLIMA</t>
  </si>
  <si>
    <t>CULTURA</t>
  </si>
  <si>
    <t>DIRECCIONAMIENTO</t>
  </si>
  <si>
    <t>GOBIERNO</t>
  </si>
  <si>
    <t>ACADEMICA</t>
  </si>
  <si>
    <t xml:space="preserve">DISEÑO </t>
  </si>
  <si>
    <t>PRACTICA</t>
  </si>
  <si>
    <t>SEGUIMIENTO</t>
  </si>
  <si>
    <t>ADMINISTRATIVA</t>
  </si>
  <si>
    <t>ADM, PLANTA FISICA Y RECURSOS</t>
  </si>
  <si>
    <t>SERVICIOS COMPLE.</t>
  </si>
  <si>
    <t xml:space="preserve">APOYO A LA GESTION </t>
  </si>
  <si>
    <t>APOYO FINANCIERO</t>
  </si>
  <si>
    <t>TALENTO HUMANO</t>
  </si>
  <si>
    <t>COMUNITARIO</t>
  </si>
  <si>
    <t>PREVENCION</t>
  </si>
  <si>
    <t>ACCESIBILIDAD</t>
  </si>
  <si>
    <t>PARTICIPACION</t>
  </si>
  <si>
    <t xml:space="preserve">PROYECCION </t>
  </si>
  <si>
    <t>GESTION</t>
  </si>
  <si>
    <t xml:space="preserve">TORTAL DEL COLEGIO </t>
  </si>
  <si>
    <t xml:space="preserve">SEGÚN     LA AUTOEVALUACION  2024   CON LOS RESULTADOS ESTADISTICOS  </t>
  </si>
  <si>
    <t xml:space="preserve">1.  </t>
  </si>
  <si>
    <t>EXISTENCIA</t>
  </si>
  <si>
    <t>EQUIVALE</t>
  </si>
  <si>
    <t>23.5  %</t>
  </si>
  <si>
    <t>PERTINENCIA</t>
  </si>
  <si>
    <t>APROPIACION</t>
  </si>
  <si>
    <t>MEJOR CONTINUO</t>
  </si>
  <si>
    <t>EDUCATIVA SE ENCUENTRA  ESCALAFONADA EN EL NIVEL DE  :</t>
  </si>
  <si>
    <t xml:space="preserve">PARA MEJOR  O MANTENER </t>
  </si>
  <si>
    <t>78.2%  PARA   PMI 2025</t>
  </si>
  <si>
    <t xml:space="preserve">APORTADOS POR LOS EDUCADORES    PODRIAMOS   AFIRMAR QUE LA INSTITUCION </t>
  </si>
  <si>
    <t>PARA PMI LO  BAJO   78.2%</t>
  </si>
  <si>
    <t>Se cuenta con una formulación de la misión, la visión y los principios que articulan e identifican a la institución como un todo. Estos elementos han sido apropiados parcialmente por la comunidad educativa.</t>
  </si>
  <si>
    <t>Hay metas establecidas para la institución integrada e inclusiva, pero solamente algunas responden a sus objetivos y al direccionamiento estratégico.</t>
  </si>
  <si>
    <t>La institución realiza ocasionalmente algunas acciones, tales como charlas, publicación de documentos en carteleras, para difundir su horizonte institucional entre los miembros de la comunidad educativa.</t>
  </si>
  <si>
    <t>La institución tiene una estrategia articulada para promover inclusión de personas de diferentes grupos poblacionales o diversidad cultural, que es conocida por todos los estamentos de la comunidad educativa para direccionar las acciones en este sentido</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</si>
  <si>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</si>
  <si>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La institución cuenta con un conjunto de criterios básicos acerca de su manejo y éstos son aplicados parcialmente por las sedes.</t>
  </si>
  <si>
    <t>La estrategia pedagógica es coherente con la misión, la visión y los principios institucionales, y es aplicada de manera articulada en las diferentes sedes, niveles y grados.</t>
  </si>
  <si>
    <t>La institución cuenta con una estrategia pedagógica coherente con la misión, la visión y los principios institucionales, pero ésta todavía no es aplicada de manera articulada en las diferentes sedes, niveles y grados.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</si>
  <si>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</si>
  <si>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La institución ha establecido un proceso para realizar la autoevaluación, mediante instrumentos y procedimientos claros para las distintas sedes, pero éstos todavía no son utilizados integralmente.</t>
  </si>
  <si>
    <t>El consejo directivo tiene una agenda y un cronograma de trabajo para orientar los procesos de planeación y el seguimiento a las acciones institucionales. Sin embargo, no se reúne con regularidad.</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</si>
  <si>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</si>
  <si>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La comisión de evaluación y promoción está conformada en el marco de la integración y la atención a la diversidad institucional, y se reúne oportunamente para analizar y tomar las decisiones pertinentes</t>
  </si>
  <si>
    <t>La institución implementa un proceso de autoevaluación integral que abarca las diferentes sedes, empleando instrumentos y procedimientos claros. Además, cuenta con la participación de los diferentes estamentos de la comunidad educativa.</t>
  </si>
  <si>
    <t>El consejo académico se reúne periódicamente para garantizar que el proyecto pedagógico sea coherente con las necesidades de la diversidad y se implemente en todas las sedes, áreas y niveles. Sin embargo, no hace seguimiento suficiente al mismo.</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</si>
  <si>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</si>
  <si>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</si>
  <si>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El comité de convivencia se reúne periódicamente y cuenta con el aporte activo de todos sus miembros. Además, evalúa los resultados de sus acciones y decisiones y los utiliza para fortalecer su trabajo.</t>
  </si>
  <si>
    <t>El consejo estudiantil se reúne periódicamente y cuenta con el aporte activo de todos sus miembros. Además, evalúa los resultados de sus acciones y decisiones y los utiliza para fortalecer su trabajo.</t>
  </si>
  <si>
    <t>El gobierno escolar evalúa el impacto de la labor del personero y a partir de ésta se mejoran los procesos de elección y participación del estudiantado.</t>
  </si>
  <si>
    <t>La asamblea de padres de familia se reúne periódicamente y cuenta con la participación activa de sus miembros. Además, evalúa los resultados de sus acciones y decisiones y los utiliza para fortalecer su trabajo. El consejo de padres de familia se reúne periódicamente para apoyar al rector o director en el marco del plan de mejoramiento. Sin embargo, no hace seguimiento sistemático a los resultados obtenidos. El consejo de padres d</t>
  </si>
  <si>
    <t>Está conformada la asamblea de padres de familia, pero ésta no se reúne periódicamente para deliberar y tomar decisiones sobre los temas de su competencia.</t>
  </si>
  <si>
    <t>El consejo de padres de familia solamente se reúne esporádicamente para trabajar sobre los asuntos de su competencia.</t>
  </si>
  <si>
    <t>La institución ha definido los mecanismos de comunicación de acuerdo con las características y el tipo de información pertinente para cada uno de los estamentos de la comunidad educativa.</t>
  </si>
  <si>
    <t>La institución integrada cuenta con una estrategia para fortalecer el trabajo en equipo en los diferentes proyectos institucionales. Además, se cuenta con una metodología para realizar reuniones efectivas.</t>
  </si>
  <si>
    <t>El trabajo en equipo se da solamente en algunas sedes o entre algunos grupos de docentes o directivos. La institución integrada cuenta con una estrategia para fortalecer el trabajo en equipo en los diferentes proyectos institucionales. Además, se cuenta con</t>
  </si>
  <si>
    <t>La institución cuenta con algunas formas de reconocimiento de los logros de docentes y estudiantes, pero éstas no se aplican de manera organizada ni sistemática.</t>
  </si>
  <si>
    <t>La institución cuenta con un sistema de estímulos y reconocimientos a los logros de docentes y estudiantes que se aplica de manera coherente, sistemática y organizada</t>
  </si>
  <si>
    <t>La institución realiza reuniones ocasionales para identificar y socializar los mejores desempeños en el ámbito pedagógico y administrativ</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</si>
  <si>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t>
  </si>
  <si>
    <t>Algunas sedes de la institución tienen áreas insuficientes y poco organizadas, lo que conlleva al hacinamiento y a un sentimiento de escasa estimulación y apropiación. La dotación es precaria.</t>
  </si>
  <si>
    <t>La institución ha definido algunas actividades de inducción, pero éstas no se ejecutan adecuadamente o se realizan solamente en algunas sedes.</t>
  </si>
  <si>
    <t>Al inicio del año escolar, en todas las sedes se explican a los estudiantes nuevos los usos y costumbres de la institución.</t>
  </si>
  <si>
    <t>Pocos estudiantes de algunas sedes, niveles o grados manifiestan entusiasmo y ganas de aprender.</t>
  </si>
  <si>
    <t>La mayoría de los estudiantes de la institución manifiesta entusiasmo y ganas de aprender</t>
  </si>
  <si>
    <t>La institución integrada ha elaborado un manual de convivencia que orienta las acciones de los diferentes estamentos de la comunidad educativa, en concordancia con el PEI.</t>
  </si>
  <si>
    <t>La institución revisa periódicamente el manual de convivencia en relación con su papel en la gestión del clima institucional y orienta los ajustes y mejoramientos al mismo.</t>
  </si>
  <si>
    <t>La institución tiene una política definida con respecto a las actividades extracurriculares, las cuales se articulan a los procesos de formación de los estudiantes. Sin embargo, ésta solamente se aplica en algunas sedes.</t>
  </si>
  <si>
    <t>La institución realiza acciones organizadas para propiciar el bienestar de todas y todos los estudiantes, logrando buena calidad y cobertura, pero éstas no siempre se ejecutan de manera oportuna y articulada con las ofertas brindadas por otras entidades.</t>
  </si>
  <si>
    <t>Algunas sedes, áreas o niveles cuentan con algunos servicios complementarios (alimentación, transporte, salud), pero éstos no dan respuesta a las necesidades de cobertura y no se prestan en condiciones de calidad</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</si>
  <si>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</si>
  <si>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La institución ha definido políticas y mecanismos para prevenir situaciones de riesgo y manejar los casos difíciles, las cuales se aplican en la mayoría de las sedes. Sin embargo, no se hace seguimiento sistemático a los mismos.</t>
  </si>
  <si>
    <t>Se cuenta con un plan de estudios para toda la institución que, además de responder a las políticas trazadas en el PEI, los lineamientos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</si>
  <si>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Resoluciones y plan de estudios</t>
  </si>
  <si>
    <t>La institución cuenta con un enfoque metodológico que hacen explícitos los acuerdos básicos relativos a métodos de enseñanza, relación pedagógica y usos de recursos que responde a las características de la diversidad de la población.</t>
  </si>
  <si>
    <t>PEI</t>
  </si>
  <si>
    <t>Ocasionalmente se han establecido procesos administrativos para la dotación, el uso y el mantenimiento de los recursos para el aprendizaje. Cuando existen, se aplican esporádicamente.</t>
  </si>
  <si>
    <t>Plan ce compras y lista de necesidades</t>
  </si>
  <si>
    <t>Los mecanismos para el seguimiento a las horas efectivas de clase recibidas por los estudiantes hacen parte de un sistema de mejoramiento institucional que se implementa en todas las sedes y es aplicado por los docentes.</t>
  </si>
  <si>
    <t xml:space="preserve">Resoluciones </t>
  </si>
  <si>
    <t>La institución revisa periódicamente la implementación de su política de evaluación tanto en
cuanto a su aplicación por parte de los docentes,
como en su efecto sobre la diversidad de los estudiantes, e introduce los ajustes pertinentes.</t>
  </si>
  <si>
    <t>Reportes Webcolegios, reportes de coordinación, ealuacion docentes 1278</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</si>
  <si>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</si>
  <si>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Planes de asignatura, planes de clase, proyextos de aula y proyectos transversales</t>
  </si>
  <si>
    <t>En algunas sedes hay algunos acuerdos básicos entre docentes y estudiantes  acerca de la intencionalidad de las tareas escolares para algunos grados, niveles o áreas.</t>
  </si>
  <si>
    <t>Planes de clase</t>
  </si>
  <si>
    <t xml:space="preserve">La institución cuenta con una política sobre el uso de los recursos para el aprendizaje que está articulada a su propuesta pedagógica, pero ésta se aplica solamente en algunas sedes, niveles o grados.
</t>
  </si>
  <si>
    <t>Contratos y facturas</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</si>
  <si>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</si>
  <si>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Resoluciones y horarios de clase</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</si>
  <si>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t>
  </si>
  <si>
    <t>Experiencias significativas, manual de convivencia, titularidad</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</si>
  <si>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</si>
  <si>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clases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</si>
  <si>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</si>
  <si>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PMI, guías de aprendizaje</t>
  </si>
  <si>
    <t>Guías de clase, bimestrales, quiz</t>
  </si>
  <si>
    <t>El cuerpo docente hace un seguimiento periódico y sistemático al desempeño académico de los estudiantes para diseñar acciones de apoyo a los mismos.</t>
  </si>
  <si>
    <t xml:space="preserve">Actas de preaviso, actas de comisión de evaluación, acta de compromiso, </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</si>
  <si>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</si>
  <si>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Actas, resultado de pruebas avanzar, saber 11, , Prouyecto UFPS y …..</t>
  </si>
  <si>
    <t>La política institucional de control, análisis y tratamiento del ausentismo contempla la participación activa de padres, docentes y estudiantes.</t>
  </si>
  <si>
    <t>Control de asistencia</t>
  </si>
  <si>
    <t>Las prácticas de los docentes incorporan actividades de recuperación basadas en estrategias que tienen como finalidad ofrecer un apoyo real al desarrollo de las competencias básicas de los estudiantes y al mejoramiento de sus resultados.</t>
  </si>
  <si>
    <t>Planes de nivelación, colegio abierto</t>
  </si>
  <si>
    <t>La institución cuenta con programas de apoyo pedagógico a los casos de bajo rendimiento académico, así como con mecanismos de seguimiento, actividades institucionales y soporte interinstitucional.</t>
  </si>
  <si>
    <t>DUA, PIAR</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</si>
  <si>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</si>
  <si>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Registro de WhatsApp y  Webcolegios</t>
  </si>
  <si>
    <t>La institución cuenta con una política de comunicación e interacción con las familias o acudientes y se han estableci do los canales, el tipo y la pe riodicidad de la información</t>
  </si>
  <si>
    <t>La institución realiza un intercambio muy ágil y fluido de información con las familias o acu dientes en el marco de la política definida, lo que facilita la solución oportuna de los pro blemas</t>
  </si>
  <si>
    <t>La institución realiza un intercambio fluido de información con las autoridades educativas en el marco de la política definida, lo que fa cilita la ejecución de las actividades y la solu ción oportuna de los problemas.</t>
  </si>
  <si>
    <t>La institución cuenta con alianzas y acuerdos con diferentes entidades para apoyar la ejecu ción de sus proyectos. Además, tales alianzas y acuerdos cuentan con la participación de los diferentes estamentos de la comunidad edu cativa y sectores de la comunidad</t>
  </si>
  <si>
    <t>La institución establece rela ciones esporádicas con el sec tor productivo; en ocasiones se reciben aportes y donaciones, y en otros casos cuenta con el acceso a laboratorios, talleres y espacios recreativos.</t>
  </si>
  <si>
    <t>La institución cuenta con un enfoque metodológico que hacen explícitos los acuerdos básicos relativos a métodos de enseñanza, relación pedagógi ca y usos de recursos que res ponde a las características de la diversidad de la población.</t>
  </si>
  <si>
    <t>Ocasionalmente se han estable cido procesos administrativos para la dotación, el uso y el man tenimiento de los recursos para el aprendizaje. Cuando existen, se aplican esporádicamente.</t>
  </si>
  <si>
    <t>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</si>
  <si>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 blecer y aplicar el conjunto ordenado y articu lado de actividades para: (1) la consecución de un objetivo relacionado con un contenido concreto; (2) la elección de los recursos didác ticos; (3) el establecimiento de unos procesos evaluativos; y (4) la definición de unos están dares de referencia. Los planes de aula esta blecen sistemas didácticos accesibles a todo el estudiantado, que minimizan barreras al aprendizaje y están relacionados con el dise ño curricular y el enfoque metodológico.</t>
  </si>
  <si>
    <t>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</si>
  <si>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La institución cuenta con una política para desarrollar el pro ceso de matrícula que garanti za su agilidad y coherencia con los lineamientos nacionales y locales</t>
  </si>
  <si>
    <t>La institución cuenta con un sistema de archivo organizado donde se integra la informa ción histórica de los estudian tes de todas las sedes</t>
  </si>
  <si>
    <t>La institución cuenta con una política unificada para admi nistrar la expedición de boleti nes de calificaciones en todas sus sedes</t>
  </si>
  <si>
    <t>La institución cuenta con un proceso de ma trícula ágil y oportuno que tiene en cuenta las necesidades de los estudiantes y los padres de familia, y que es reconocido por la comunidad educativa</t>
  </si>
  <si>
    <t>La institución dispone de un sistema ágil y oportuno para la expedición de boletines de calificaciones y cuenta con los sistemas de control necesarios para garantizar la consis tencia de la información</t>
  </si>
  <si>
    <t>El mantenimiento de la planta física se realiza ocasionalmen te, sin obedecer a una planea ción sistemática</t>
  </si>
  <si>
    <t>La institución realiza activida des aisladas y ocasionales de adecuación, accesibilidad y embellecimiento de su planta física, y recibe apoyos puntua les de la comunidad educativa para realizarlas</t>
  </si>
  <si>
    <t>La institución cuenta con un programa de adecuación, ac cesibilidad y embellecimiento de su planta física, y éste cuen ta con la ayuda de la comuni dad educativa.</t>
  </si>
  <si>
    <t>La institución tiene algunos registros sobre la manera cómo se están utilizando los espacios físicos, pero éstos son esporádicos y no están sistematizados</t>
  </si>
  <si>
    <t>La institución cuenta con un plan para la adquisición de los recursos para el aprendizaje que consulta las demandas de su direccionamiento estratégi co y las necesidades de los do centes y estudiantes</t>
  </si>
  <si>
    <t>La adquisición de los suminis tros se realiza en el momento en que se presentan las nece sidades; no hay un plan que oriente esa actividad.</t>
  </si>
  <si>
    <t>El mantenimiento de los equi pos y otros recursos para el aprendizaje sólo se realiza cuando éstos sufren algún daño. Los manuales de los equipos no están disponibles para los usuarios.</t>
  </si>
  <si>
    <t>La institución tiene una aproxi mación parcial a su panorama de riesgos o se encuentra ape nas en proceso de iniciar el le vantamiento.</t>
  </si>
  <si>
    <t>Los servicios complementarios y recursos que ofrece la comunidad y los Establecimientos Educativos, se distribuyen de forma equitati va, se ofrecen oportunamente teniendo en cuenta la calidad requerida . Cada sede tiene programas sensibles a las demandas de los estudiantes, y la institución cuenta con el apo yo de otras entidades para su prestación</t>
  </si>
  <si>
    <t>La estrategia para apoyar a los estudiantes que presentan bajo desempeño académico o con dificultades de interacción, es aplicada en todas las sedes y es conocida por toda la co munidad educativa. Además, está articulada con los servicios prestados por otras entidades o profesionales de apoyo</t>
  </si>
  <si>
    <t>La comunidad educativa conoce y adopta las medidas preventivas derivadas del conoci miento cabal del panorama de riesgos</t>
  </si>
  <si>
    <t>Los perfiles se encuentran bien definidos, son coherentes con el PEI y con la normatividad vigente; sin embargo, no son tenidos en cuenta en los pro cesos de selección, solicitud e inducción del persona</t>
  </si>
  <si>
    <t>La institución realiza activida des de inducción con los docen tes y administrativos nuevos, pero éstas no son sistemáticas y obedecen a iniciativas indivi duales, de áreas o de sedes.</t>
  </si>
  <si>
    <t>La formación y la capacitación son asumidas como un asunto de interés particular de cada docente. La institución acepta procesos de formación sin eva luar su pertinencia con respec to al PEI o sus necesidades.</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</si>
  <si>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</si>
  <si>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La institución cuenta con procesos explícitos para elaborar los horarios y los criterios para realizar la asignación académica de los do centes, y éstos se cumplen</t>
  </si>
  <si>
    <t>El personal vinculado está identificado con la institución: comparte la filosofía, principios, valores y objetivos, y está dispuesto a realizar actividades complementarias que sean nece sarias para cualificar su labor</t>
  </si>
  <si>
    <t>El proceso de evaluación de docentes, direc tivos y personal administrativo permite la im plementación de acciones de mejoramiento y de desarrollo profesional. Además, es conoci do por la comunidad y cuenta con un respaldo amplio de los miembros de la institución</t>
  </si>
  <si>
    <t>La institución ha definido una estrategia de reconocimiento al personal vinculado, pero ésta no siempre es llevada a la práctica.</t>
  </si>
  <si>
    <t>La investigación en la institu ción se encuentra en estado incipiente; carece de apoyo y seguimiento a las iniciativas de los docentes.</t>
  </si>
  <si>
    <t>La investigación en la institu
ción se encuentra en estado 
incipiente; carece de apoyo y 
seguimiento a las iniciativas 
de los docentes.</t>
  </si>
  <si>
    <t>La institución ha definido es trategias para la mediación de conflictos, pero éstas se usan de manera esporádica y no abarcan la totalidad de sedes, grados o niveles</t>
  </si>
  <si>
    <t>La institución ha definido un pro grama de bienestar del personal vinculado, pero éste no se cum ple totalmente o no abarca a to das las sedes, niveles o grados</t>
  </si>
  <si>
    <t>La elaboración del presupues to se hace teniendo en cuenta las necesidades de las sedes y niveles, y toma como referen tes el Plan Operativo Anual, el PEI, el plan de mejoramiento y la normatividad vigente.</t>
  </si>
  <si>
    <t>La institución cuenta con proce sos para el recaudo de ingresos y la realización de los gastos. Los registros son consistentes y coinciden plenamente con el plan de ingresos y gastos esti pulado</t>
  </si>
  <si>
    <t>La institución presenta los in formes financieros a las auto ridades competentes de ma nera apropiada y oportuna, y también los da a conocer a la comunidad educativa. Sin em bargo, no los utiliza para apo yar la toma de decisiones</t>
  </si>
  <si>
    <t>La contabilidad está disponible de manera oportuna y los informes financieros permiten realizar un control efectivo del presupuesto y del plan de ingresos y gastos.</t>
  </si>
  <si>
    <t>La institución ha definido polí ticas para atender a poblacio nes pertenecientes a grupos étnicos, pero carece de infor mación sobre sus requerimien tos o necesidades de su locali dad o municipio</t>
  </si>
  <si>
    <t>La institución conoce las ca racterísticas de su entorno y procura dar respuestas a éstas mediante acciones que buscan acercar los estudiantes a la ins titución, en concordancia con el PEI.</t>
  </si>
  <si>
    <t>La institución cuenta con pro gramas concertados con el cuerpo docente para apoyar a los estudiantes en sus proyectos de vida. Estos programas están articulados con la identificación de las necesidades y expectati vas de los estudiantes, así como con las posibilidades que ofrece el entorno para su desarrollo.</t>
  </si>
  <si>
    <t>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</si>
  <si>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La institución trabaja articuladamente para diseñar y aplicar estrategias pedagógicas per tinentes que permitan integrar y atender las personas pertenecientes a grupos étnicos, y las dan a conocer a la comunidad</t>
  </si>
  <si>
    <t>La institución cuenta con mecanismos que le permiten conocer las necesidades y expectati vas de todos los estudiantes y divulga esta in formación en su comunidad; los estudiantes encuentran elementos de identificación con la institución</t>
  </si>
  <si>
    <t>La institución ofrece a los pa dres de familia algunos talleres y charlas sobre diversos temas, aunque sin una programación clara</t>
  </si>
  <si>
    <t>Existen estrategias de comu nicación que permiten que la institución y la comunidad se conozcan mutuamente; las ac tividades se organizan de ma nera conjunta, así no guarden estrecha relación con el PEI.</t>
  </si>
  <si>
    <t>La institución pone a disposi ción de la comunidad algunos de sus recursos físicos, como respuesta a demandas espe cífica</t>
  </si>
  <si>
    <t>La institución tiene programas que permiten que la comuni dad use algunos de sus recur sos físicos (sala de informática y biblioteca, por ejemplo)</t>
  </si>
  <si>
    <t>El servicio social estudiantil tie ne proyectos que responden a las necesidades de la comu nidad y éstos, a su vez, son pertinentes para la actividad institucional</t>
  </si>
  <si>
    <t>La escuela de padres es coherente con el PEI, cuenta con el respaldo pedagógico de los do centes y se encuentra ampliamente divulgada en la comunidad. Además, su acogida entre los integrantes de la familia es significativa.</t>
  </si>
  <si>
    <t>La institución ha promovido la conformación de la asamblea de padres, pero su funciona miento carece de articulación con los procesos instituciona les que busca apoyar. El con sejo de padres existe de forma nominal</t>
  </si>
  <si>
    <t>La asamblea de padres funcio na de acuerdo con lo estipulado en la normatividad vigente y el consejo de padres participa en algunas decisiones relativas al mejoramiento de la institución.</t>
  </si>
  <si>
    <t>La institución tiene propuestas para estimular la participación de de las familias como me canismo de apoyo a acciones, que si bien son pertinentes para la institución y están en concordancia con el PEI, no han sido diseñadas con base en su participación.</t>
  </si>
  <si>
    <t>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</si>
  <si>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</si>
  <si>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La institución cuenta con pro gramas para la prevención de riesgos físicos que hacen parte de los proyectos transversa les (educación ambiental, por ejemplo) y son coherentes con el PEI.</t>
  </si>
  <si>
    <t>La institución ha identifica do los principales problemas que constituyen factores de riesgo para sus estudiantes y la comunidad (SIDA, ETS, em barazo adolescente, consumo de sustancias psicoactivas, violencia intrafamiliar, abuso sexual, físico y psicológico etc.) y diseña acciones orientadas a su prevención. Además, tiene en cuenta los análisis de los factores de riesgo sobre su co munidad realizados por otras entidades</t>
  </si>
  <si>
    <t>La institución cuenta con algu nos planes de acción frente a accidentes o desastres natura les solamente para algunas se des o ciertos riesgos; el estado de la infraestructura física no es sujeto de monitoreo ni de evaluación</t>
  </si>
  <si>
    <t xml:space="preserve">  CLIMA  ESCOLAR     Algunas sedes de la institución tienen áreas insuficientes y poco organizadas, lo que conlleva al hacinamiento y a un sentimiento de escasa estimulación y apropiación. La dotación es precaria.</t>
  </si>
  <si>
    <t>CULTIRA   INSTITUCIONAL   La institución realiza reuniones ocasionales para identificar y socializar los mejores desempeños en el ámbito pedagógico y administrativo.</t>
  </si>
  <si>
    <t>GOBIERNO  ESCOLAR    El comité de convivencia está conformado, pero no se reúne periódicamente para analizar los casos que le son remitidos.</t>
  </si>
  <si>
    <t xml:space="preserve">      DISEÑO  PEDAGOGICO     Ocasionalmente se han estable cido procesos administrativos para la dotación, el uso y el man tenimiento de los recursos para el aprendizaje. Cuando existen, se aplican esporádicamente.</t>
  </si>
  <si>
    <t xml:space="preserve">   PRACTICAS PEDAGOGICAS   La institución cuenta con una políti ca sobre el uso de los recursos para el aprendizaje que está articulada a su propuesta pedagógica, pero ésta se aplica solamente en algu nas sedes, niveles o grados.</t>
  </si>
  <si>
    <t>SEGUIMIENTO ACADEMICO    La institución tiene algunas estrategias para controlar el ausentismo, pero éstas se aplican esporádicamente en algunas sedes, y sin indagar sus causas</t>
  </si>
  <si>
    <t>GESTION  DEL  AULA    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</si>
  <si>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GESTION  DEL  AULA   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</si>
  <si>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CLIMA ESCOLAR    La institución revisa periódicamente el manual de convivencia en relación con su papel en la gestión del clima institucional y orienta los ajustes y mejoramientos al mismo.</t>
  </si>
  <si>
    <t>ADMINISTRACION DE LA PLANTA FISICA   La institución tiene algunos registros sobre la manera cómo se están utilizando los espacios físicos, pero éstos son esporádicos y no están sistematizados</t>
  </si>
  <si>
    <t>PROYECCION A LA COMUNIDAD   La institución ofrece a los pa dres de familia algunos talleres y charlas sobre diversos temas, aunque sin una programación clara</t>
  </si>
  <si>
    <t>PREVENCION DE RIESGOS   La institución ofrece activida des de prevención, tanto pro pias como externas, sin que exista una relación entre los factores de riesgo de su comu nidad y el contenido de las mis mas. El análisis de los factores de riesgo se basa en anécdotas y casos particulares</t>
  </si>
  <si>
    <t>PREVENCION DE RIESGOS  La institución cuenta con algu nos planes de acción frente a accidentes o desastres natura les solamente para algunas se des o ciertos riesgos; el estado de la infraestructura física no es sujeto de monitoreo ni de evaluación</t>
  </si>
  <si>
    <t>ACCESIBILIDAD     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</si>
  <si>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PROYECCION  A LA COMINIDAD   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</si>
  <si>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La nueva plataforma  apdotada no pudo ser actualizada rapidamente, ajustada y utilizada desde al inicio del año escolar, debido a las fallas de la plataforma anterior.</t>
  </si>
  <si>
    <t>La IE cuenta con un archivo organizado con la informaciòn pertinente de todos los estudiantes de las diferentes sedes.</t>
  </si>
  <si>
    <t>Los boletines se han entregado en el tiempo programado.</t>
  </si>
  <si>
    <t>No se cuenta con un programa coordinado de mantenimiento preventivo de la planta fisica.</t>
  </si>
  <si>
    <t>En la IE se utilizan los espacios de manera aleatoria, de acuerdo a la necesidad sin un plan definido para su uso.</t>
  </si>
  <si>
    <t>Reporte de gastos 2024</t>
  </si>
  <si>
    <t>La dotaciòn y suministros son asignados en el momento en que se dan los recursos de la administraciòn y no existe un cronograma para hacerlo.</t>
  </si>
  <si>
    <t>Solo se realiza mantenimiento de equipos cuando hay fallas o daños que requieren reparaciòn o cambio.</t>
  </si>
  <si>
    <t>No se cuenta con plan general completo de riesgos fisicos de la IE.</t>
  </si>
  <si>
    <t>No se cuenta con los servicios bàsicos de enfermerìa y odontologìa dentro de la IE.</t>
  </si>
  <si>
    <t>Existen estrategias de apoyo pedagogico interinstitucional para estudiantes con bajo rendimiento academico o dificultades de interaccion en la IE.</t>
  </si>
  <si>
    <t>La IE cuenta con personal altamente capacitado y casi siempre se tienen  en cuenta los perfiles para la planeaciòn o desarrollo de actividades academicas efectivas.</t>
  </si>
  <si>
    <t>No existe un programa de inducciòn definido para docentes y personal vinculado.</t>
  </si>
  <si>
    <t>La capacitaciòn en la IE està dada por la iniciativa de los docentes en su interes por mejorar academicamente y buscar el aumento de sus condiciones salariales dignas.</t>
  </si>
  <si>
    <t>La asignaciòn academica es coherente y corresponde equitativamente a los perfiles de los docentes.</t>
  </si>
  <si>
    <t>Todos los docentes estan comprometidos con las metas institucionales y buscan el mejoramiento continuo de la IE.</t>
  </si>
  <si>
    <t>El proceso de evaluaciòn de desempeño no presenta inconvenientes para su realizacion.</t>
  </si>
  <si>
    <t>Falta mejorar los criterios de reconicimento de estimulos y apropiarlo institucionalmente.</t>
  </si>
  <si>
    <t>No existen planes de investigaciòn en la IE.</t>
  </si>
  <si>
    <t>Se realizan algunos procesos para la solucion de conflictos pero no se encuentran totalmente sistematizados.</t>
  </si>
  <si>
    <t>Actividades programads por comited de social</t>
  </si>
  <si>
    <t>El presupuesto se hace teniendo encuenta las necesidades de cada una de las sedes.</t>
  </si>
  <si>
    <t>Informe contables por parte de la contadora.</t>
  </si>
  <si>
    <t xml:space="preserve"> La IE cumple con este requisito a cabalidad</t>
  </si>
  <si>
    <t>PEI, ACTAS DE SEMANA INDUCCIÓN.</t>
  </si>
  <si>
    <t xml:space="preserve">PEI, CUADRO DE EFICIENCIA INTERNA, RESUSLTADOS DE EVALUACIONES INTERNAS Y EXTERNAS </t>
  </si>
  <si>
    <t>ACTAS, FOLLETOS Y FOTOGRAFIAS.</t>
  </si>
  <si>
    <t>PEI, PLANES DE AREA, PIAR Y DUA.EVALUACIONES</t>
  </si>
  <si>
    <t>ACTAS DE REUNIONES POR GESTION. Evidencias fotograficas.</t>
  </si>
  <si>
    <t>PROYECTOS TRANSVERSALES, FOTOGRAFIAS Y GUIAS.</t>
  </si>
  <si>
    <t>PLANES DE AREA, GUIAS.</t>
  </si>
  <si>
    <t>AUTOEVALUACION Y EVAUACION DE DESEMPEÑO DOCENTE</t>
  </si>
  <si>
    <t>ACTAS DE CONSEJO DIRECTIVO. FOTOGRAFIAS.</t>
  </si>
  <si>
    <t>ACTAS DE CONSEJO DIRECTIVO</t>
  </si>
  <si>
    <t>RESOLUCION DE REPRESENTANTES.ACTAS DE REUNIONES DE CONSEJO ACADEMICO.</t>
  </si>
  <si>
    <t>RESOLUCION DE REPRESENTANTES</t>
  </si>
  <si>
    <t>RESOLUCION DE REPRESENTANTES. ACTAS.</t>
  </si>
  <si>
    <t>ACTAS DE REUNION</t>
  </si>
  <si>
    <t xml:space="preserve"> ACTAS</t>
  </si>
  <si>
    <t>ACTAS DE ELECCION, FOTOS, ACTAS DE REUNION</t>
  </si>
  <si>
    <t>ASISTENCIA A REUNIONES, FOTOGRAFIAS. ACTAS DE REUNIÍN DE ASAMBLEA DE PADRES.</t>
  </si>
  <si>
    <t>ASISTENCIA A REUNIONES, FOTOGRAFIAS</t>
  </si>
  <si>
    <t>FOTOGRAFIAS, ACTAS</t>
  </si>
  <si>
    <t>ACTAS DE REUNION . FOTOGRAFIAS.</t>
  </si>
  <si>
    <t>GESTION DE LAS DIFERENTES COMISIONES .</t>
  </si>
  <si>
    <t xml:space="preserve"> FOTOGRAFIAS Y MANUAL DE CONVIVENCIA. CUADRO DE HONOR.</t>
  </si>
  <si>
    <t xml:space="preserve"> FOTOGRAFIAS Y MANUAL DE CONVIVENCIA</t>
  </si>
  <si>
    <t>FOTOGRAFIAS. PROYECTOS TRANSVERSALES.</t>
  </si>
  <si>
    <t>FOTOGRAFIAS</t>
  </si>
  <si>
    <t>ACTIVIDADES RECRETIVAS E INSTITUCIONALES. FOTOGRAFIAS.</t>
  </si>
  <si>
    <t>ACTIVIDADES RECRETIVAS E INSTITUCIONALES</t>
  </si>
  <si>
    <t xml:space="preserve">FOTOGRAFIAS. </t>
  </si>
  <si>
    <t xml:space="preserve">FOTOGRAFIAS, </t>
  </si>
  <si>
    <t>FOTOGRAFIAS. FORMATO DE ASISTENCIA.</t>
  </si>
  <si>
    <t>FOTOGRAFIAS,</t>
  </si>
  <si>
    <t>RESULTADOS PRUEBAS INTERNAS Y EXTERNAS.</t>
  </si>
  <si>
    <t>RESULTADOS PRUEBAS INTERNAS Y EXTERNAS</t>
  </si>
  <si>
    <t>MANUAL DE CONVIENCIA. ACTAS. RESOLUCIÓN DE ADOPCIÓN DEL MANUAL DE CONVIVENCIA.</t>
  </si>
  <si>
    <t>MANUAL DE CONVIENCIA</t>
  </si>
  <si>
    <t>FOTOGRA,FIAS , ACTAS</t>
  </si>
  <si>
    <t>FOTOS, CONVENIOS</t>
  </si>
  <si>
    <t>ACTAS DE REUNION.REMISIONA ESTAMENTOS DE ACUERDO AL PROTOCOLO.</t>
  </si>
  <si>
    <t>COMPROMISOS</t>
  </si>
  <si>
    <t>ACTA DE ESCUELA DE PADRES, FOTOS, PARTICIPACIÓN EN GRUPOS DE WHATSAPP,CITACIONES A LOS ACUDIENTES.</t>
  </si>
  <si>
    <t>ACTA DE ESCUELA DE PADRES, FOTOS,</t>
  </si>
  <si>
    <t>FOTOS, ACTAS,</t>
  </si>
  <si>
    <t>ACTAS DE ACUERDOS Y CONVENIOS INTERINSTITUCIONALES.</t>
  </si>
  <si>
    <t>OFICIOS DE CONVENIOS Y RECURSOS RECIBIDOS POR EL SECTOR PRODUCTIVO.</t>
  </si>
  <si>
    <t>WhatsApp, CIRCULARES</t>
  </si>
  <si>
    <t>La IE cuenta con un Secretario que realiza el proceso de matricula de manera rapida y eficiente.</t>
  </si>
  <si>
    <t>No se cuenta con un programa coordinado de adecuaciòn y embellecimiento de la planta fisica.</t>
  </si>
  <si>
    <t>Los docentes presentan las listas de necesidades  y de acuerdo a esto se realiza la adquisiscion de los recursos.</t>
  </si>
  <si>
    <t>La institución ofrece algunos servicios complementarios esporádicamente y su cobertura es insuficiente.</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</si>
  <si>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</si>
  <si>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La institución cuenta con un programa de bienestar del personal vinculado que se cumple en su totalidad. Además, es conocido y aceptado por la comunidad educativa desde una perspectiva de equidad.</t>
  </si>
  <si>
    <t>Hay procesos claros para el recaudo de ingresos y la realización de los gastos, y éstos son conocidos por la comunidad. Además, su funcionamiento es coherente con la planeación financiera de la institución.</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</si>
  <si>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</si>
  <si>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TALENTO  HUMANO    La formación y la capacitación son asumidas como un asunto de interés particular de cada docente. La institución acepta procesos de formación sin evaluar su pertinencia con respecto al PEI o sus necesidades.</t>
  </si>
  <si>
    <t>APOYO  FINANCIERO Y CONTABLE  La institución cuenta con procesos para el recaudo de ingresos y la realización de los gastos. Los registros son consistentes y coinciden plenamente con el plan de ingresos y gastos esti pulado</t>
  </si>
  <si>
    <t>El mantenimiento de los equipos y otros recursos para el aprendizaje sólo se realiza cuando éstos sufren algún daño. Los manuales de los equipos no están disponibles para los usuarios.</t>
  </si>
  <si>
    <t>Mantenimiento de la planta física. La institución cuente con un programa de mantenimiento preventivo de su planta física.</t>
  </si>
  <si>
    <t>Mantenimiento de equipos y recursos para el aprendizaje.  La institución cuente con un programa de mantenimiento preventivo y correctivo de los equipos y recursos para el aprendizaje y, en caso de
requerirse, éste se hace oportunamente. Además, los manuales de los equipos están disponibles.</t>
  </si>
  <si>
    <t>Adquisición de los recursos para el aprendizaje. La institución cuente con un plan para la adquisición de los recursos para el aprendizaje que consulta las demandas de su direccionamiento estratégico y las necesidades de los docentes y estudiantes.</t>
  </si>
  <si>
    <t xml:space="preserve">    ADMINISTRACION DE SERVICIOS COMPLEMENTARIOS 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 yo de otras entidades para su prestación</t>
  </si>
  <si>
    <t>TALENTO  HUMANO    La institución cuenta con procesos explícitos para elaborar los horarios y los criterios para realizar la asignación académica de los docentes, y éstos se cumplen</t>
  </si>
  <si>
    <t>Servicios de transporte, restaurante, cafetería y salud (enfermería, odontología, psicología). La institución cuenta con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</si>
  <si>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Perfiles. 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</si>
  <si>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Se continuo con los programas de atencion a poblacion con dificultades de aprendizaje (pta, profesional de inclusion)</t>
  </si>
  <si>
    <t xml:space="preserve">no se presentan necesidades en atencion a  grupos etnicos </t>
  </si>
  <si>
    <t>se continuo con los procesos de  informacion y retroalimentacion con los estudiantes, descritos en el manual de convivencia</t>
  </si>
  <si>
    <t xml:space="preserve">Informe sobre desarrollo de acciones con padres de familia y estudiantes frente en pro de la  orientacion vocacional </t>
  </si>
  <si>
    <t xml:space="preserve">la isntitucion continua con los procesos de capacitacion a padres de familia en temas de interes para la comunidad educativa </t>
  </si>
  <si>
    <t xml:space="preserve">se continua con las testrategias y medios de comunicación con la comunidad. Para el desarrollo de los procesos y acciones de la dinamica escolar. </t>
  </si>
  <si>
    <t>La institucion mantiene la accesibildad de recursos para uso de la comunidad (planta fisica, salones, computadores)</t>
  </si>
  <si>
    <t xml:space="preserve">Se continua con la estrategia de servicio social estudiantil por estudiantes de 10 y 11 grado deacuerdo a necesidades de la comunidad. </t>
  </si>
  <si>
    <t xml:space="preserve">se mantienen los roles y escenarios de participacion expuestos en los documentos isntitucionales como gobierno escolar </t>
  </si>
  <si>
    <t xml:space="preserve">la isntitucion ha proimovido la conformacion  a trevwes de convocatoria pero no ha habido respuesta positiva por los padres </t>
  </si>
  <si>
    <t>existe la participacion de la comunidad en los diferentes espacios y programas institucionales (colegio abierto, escuela de padres, grados, salidas pedagogicas...)</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</si>
  <si>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</si>
  <si>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comunidad participa de programas y esrategias que hacen parte de los proyectos trasversales (movilidad segura, educacion ambiental)</t>
  </si>
  <si>
    <t xml:space="preserve">Informe de accones en identificacion, planificacion e intervencion interistitucional en atencion a situaciones de riesgo psicosocial. </t>
  </si>
  <si>
    <t>la isntitucion cuenta con documento de  plan de riesgos, se ha desarrollado simulacros)</t>
  </si>
  <si>
    <t xml:space="preserve">
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
</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</si>
  <si>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</si>
  <si>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En relacion a la falta de asistencia y participacion activa por parte de padres de familia en las asambleas y concejos de padres, se considera importante desarrollar esrategias de mejora. </t>
  </si>
  <si>
    <t xml:space="preserve">Fortalecer acciones que promuevan mayor impacto en las acciones que desarrolle el concejo de padres.
Desarrollar actividades que promuevan  mayor asistencia en las asambleas de padres
Desarrollar capacitacion e impelementar mecanismos de participacion por parte de los padres de familia frente a sus derechos y deberes. </t>
  </si>
  <si>
    <t xml:space="preserve">Conocer los planes y estrategias para la prevencion de riesgos de la institucion 
Mejorar la percepcion de seguridad en las instalaciones educativas.  
Cumplir con los requerimientos de plan de riesgos para la institucion  </t>
  </si>
  <si>
    <t xml:space="preserve">INSTITUCION EDUCATIVA COLEGIO TEODORO GUTIERREZ CALDERON </t>
  </si>
  <si>
    <t>La IE cuenta con el un programa para la inducción de personal nuevo, orientado por rl señor psicorientador.</t>
  </si>
  <si>
    <t>La elaboración del presupuesto se hace teniendo en cuenta las necesidades de las sedes y niveles, y toma como referen tes el Plan Operativo Anual, el PEI, el plan de mejoramiento y la normatividad vigente.</t>
  </si>
  <si>
    <t>La institución no ha definido un programa de bienestar del personal vinculado, pero éste no se cum ple totalmente o no abarca a to das las sedes, niveles o grados</t>
  </si>
  <si>
    <t xml:space="preserve"> La mayoría de docentes están asignados de acuerdo al perfil y a la intensidad horaria.</t>
  </si>
  <si>
    <t>La IE cuenta con estrategias para el reconocimiento al personal docente por su desempeño en la institución y reconocimiento  por su tiempo de servicio dentro de ella.</t>
  </si>
  <si>
    <t>La institución ha definido estrategias para la mediación de conflictos, pero éstas se usan de manera esporádica y no abarcan la totalidad de sedes, grados o niveles</t>
  </si>
  <si>
    <t>Los educadores asumen como propios los propósitos de la IE, manteniendo una actitud de mejora progresiva en todos sus procesos.</t>
  </si>
  <si>
    <t>La implementación de la valoración del desempeño transcurre con normalidad, garantizando el cumplimiento de todas sus etapas sin contratiempos</t>
  </si>
  <si>
    <t>No existen planes de investigación en la IE.</t>
  </si>
  <si>
    <t>Informe contables por parte de la contadora esta disponible, pero no permite el control del presupuesto.</t>
  </si>
  <si>
    <t>La IE no cuenta con programas de formación y capacitación para todos los docentes.</t>
  </si>
  <si>
    <t>Actas de Matricula</t>
  </si>
  <si>
    <t>La institución tiene un sistema de archivo que le permite disponer de la información de los estudiantes de todas las sedes, así como ex pedir constancias y certificados de manera ágil, confiable y oportuna</t>
  </si>
  <si>
    <t>Plataforma Webcolegios</t>
  </si>
  <si>
    <t>No se cuenta con un programa de adecuación para el mantenimiento de la planta física</t>
  </si>
  <si>
    <t>La institución realiza activida des aisladas y ocasionales de adecuación, accesibilidad y embellecimiento de su planta física, y recibe apoyos puntua les de la comunidad educativa para realizarlas.</t>
  </si>
  <si>
    <t>No se cuenta con un programa de adecuación para el embellecimiento y mantenimiento de la planta física</t>
  </si>
  <si>
    <t>No hay un sistema de registro de utilizacion de los espacios físicos</t>
  </si>
  <si>
    <t>En los procesos de adquisición de los recursos para el aprendi zaje (computadores, laborato rios, bibliotecas, etc.) priman los intereses aislados de algu nos docentes o los criterios de la administración municipal.</t>
  </si>
  <si>
    <t xml:space="preserve">No existe un plan para la adquisición de los recursos para el aprendizaje </t>
  </si>
  <si>
    <t>No hay un plan que oriente la adquisición de suministros y dotación de necesidades</t>
  </si>
  <si>
    <t>No se cuenta con un programa de mantenimiento preventivo y correctivo  de los equipos ni con manuales disponiples para los ususarios</t>
  </si>
  <si>
    <t>La institución ha levantado el panorama completo de los riesgos físicos</t>
  </si>
  <si>
    <t xml:space="preserve">Se cuenta con un proyecto de plan de riesgos de desastres </t>
  </si>
  <si>
    <t>La institución cuenta con pro gramas definidos para algunos servicios complementarios, y los presta con la calidad y la regularidad necesarias para atender los requerimientos del estudiantado. Además, hay una articulación con la oferta externa.</t>
  </si>
  <si>
    <t>Cuenta con programas externos de Transporte (Alcaldía Municipal) y alimentación escolar (Gobernación de norte de santander) El colegio no cuenta con programas ni internos ni externos de Cafeteria ni salud</t>
  </si>
  <si>
    <t>La institución tiene una estra tegia definida para prestar apoyos pertinentes a los es tudiantes que presentan bajo desempeño académico o con dificultades de interacción, pero esta no es conocida ni aplicada por todos.</t>
  </si>
  <si>
    <t>El colegio cuenta con el programa de apoyo de bajo rendimiento pero debido a la cantidad de estudiates que presentan dificultades la docente de apoyo no alcanzan a atender toda la población.</t>
  </si>
  <si>
    <t>La institución cuenta con una estrategia organizada de in ducción de docentes y admi nistrativos nuevos, pero no se dan a conocer el PEI ni el plan de mejoramiento</t>
  </si>
  <si>
    <t>La institución cuenta con linea mientos que permiten que sus integrantes opten por procesos de formación en coherencia con el PEI y con las necesidades detectadas.</t>
  </si>
  <si>
    <t>La institución ha implementa do un proceso de evaluación de desempeño para docentes, di rectivos y personal administra tivo que indaga los diferentes aspectos en el desarrollo del cargo. Este proceso cuenta con indicadores y referentes claros que están en concordancia con la normatividad vigente, y son conocidos por todos</t>
  </si>
  <si>
    <t>La investigación en la institu ción se encuentra en estado incipiente; carece de apoyo y seguimiento a las iniciativas de los docentes</t>
  </si>
  <si>
    <t>La institución realiza esporádi camente algunas actividades orientadas a la integración y bienestar del personal vincu lado</t>
  </si>
  <si>
    <t>La contabilidad de la institu ción se organiza de acuerdo con los requisitos reglamen tarios y discrimina claramen te los servicios prestados. Sin embargo, su uso se limita a la elaboración de informes para los organismos de control, de modo que no se cuenta con esta información como instru mento de análisis financiero</t>
  </si>
  <si>
    <t>Boletines de calificaciones: La institución dispone de un sistema ágil y oportuno para la expedición de boletines de calificaciones y cuenta con los sistemas de control necesarios para garantizar la consistencia de la información</t>
  </si>
  <si>
    <t>Todas las metas establecidas para la institución integrada e inclusiva responden a sus objetivos y al direccionamiento estratégico. Además, éstas son conocidas y puestas en práctica por la comunidad educativa.</t>
  </si>
  <si>
    <t>PEI, cuadro de eficiencia interna, resultados de evaluaciones internas y externas. Transversalización del proyecto de urbanidad y civismo. Desarrollo del plan de acción del proyecto.</t>
  </si>
  <si>
    <t>La comunidad educativa conoce y comparte el direccionamiento estrategico esto se evidencia en la identidad institucional y en unidad de proposito entre sus miembros.</t>
  </si>
  <si>
    <t>Socialización sobre el direccionamiento estrategico con estudiantes y padres de familia en la semana de inducción.
Actas, folletos, guias y evidencias fotograficas.</t>
  </si>
  <si>
    <t>Los procesos de inclusión de personas de diferentes grupos poblacionales o diversidad cultural están bajo la respon sabilidad de cada sede; no res ponden a una estrategia insti tucional articulada y conocida por todos los estamentos de la comunidad educativa.</t>
  </si>
  <si>
    <t xml:space="preserve">Actas, evidencia fotográfica y documentos PIAR en la plataforma, historias escolares en el archivo de la docente de apoyo. 
Aun se cuenta con limitaciones fisicas en la infraestructura para el acceso de estudiantes con discapacidad a la institución. </t>
  </si>
  <si>
    <t>Actas de reuniones por gestión. Evidencias fotográficas.</t>
  </si>
  <si>
    <t xml:space="preserve">La mayoria de los planes, proyectos y acciones estan articulados al planteamiento estrategico de la institución integrada e inclusiva y eventualmete se trabaja en equipo para articular las acciones. </t>
  </si>
  <si>
    <t xml:space="preserve">Proyectos transversales, evidencias fotográficas, guias y planes de acción. </t>
  </si>
  <si>
    <t>Planes de área, guías.</t>
  </si>
  <si>
    <t xml:space="preserve">Actas de autoevaluación y evaluación de desempeño docente. </t>
  </si>
  <si>
    <t xml:space="preserve">La institución ha establecido un proceso para realizar la autoevaluación, mediante instrumentos y procedimientos claros para las distintas sedes, pero estos todavia no son utilizados integralmente. </t>
  </si>
  <si>
    <t>Actas de autoevaluación y evaluación de desempeño docente.</t>
  </si>
  <si>
    <t xml:space="preserve">El consejo directivo se reúne periódicamente de acuerdo con el cronograma establecido, sin embargo, no hace un seguimiento sistemático al plan de trabajo. </t>
  </si>
  <si>
    <t>Actas de consejo directivo, Fotografias</t>
  </si>
  <si>
    <t xml:space="preserve">El consejo académico esta conformado pero tiene escasa incidencia en el diseño e implementación del proyecto pedagógico; sus miembros se reunen ocasionalmente y en la mayoria de casos, se atienden prioritariamente asuntos administrativos. En algunos casos cada sede tiene su propio consejo académico. </t>
  </si>
  <si>
    <t>Resolución de representantes</t>
  </si>
  <si>
    <t xml:space="preserve">La comision de evaluacón y promocion se reúne oportunamente en el marco de la intragración institucional, toma las desiciones pertinentes y apoya la definición de políticas institucionales de evaluación que favorecen a la diversidad de la población. </t>
  </si>
  <si>
    <t xml:space="preserve">Actas de comisión de evaluación y promoción generales y por titulares. </t>
  </si>
  <si>
    <t>El comité de convivencia se reúne periódicamente y es reconocido como la instancia en cargada de analizar y plantear soluciones a los problemas de convivencia que se presentan en la institución</t>
  </si>
  <si>
    <t xml:space="preserve">Actas de reuniones, evidencia fotográfica, oficios de remisión a comisaria de familia.  </t>
  </si>
  <si>
    <t xml:space="preserve">El consejo estudiantil se reúne periódicamente y es reconocido como instancia de representación de los intereses de todos y todas los estudiantes de la institución. </t>
  </si>
  <si>
    <t>Actas, fotografías</t>
  </si>
  <si>
    <t xml:space="preserve">El personeron elegible desarrola proyectos y programas a favor de todos y todas los estudiantes y su labor es reconocida en los diferentes estamentos de la comunidad educativa. </t>
  </si>
  <si>
    <t xml:space="preserve">Actas de elección, fotos, actas de reunión, oficios de gestión. </t>
  </si>
  <si>
    <t>Asistencia a reuniones, fotografías</t>
  </si>
  <si>
    <t xml:space="preserve">El consejo de padres de fami lia solamente se reúnen esporádicamente para trabajar sobre los asuntos de su competencia. </t>
  </si>
  <si>
    <t>Fotografías, actas</t>
  </si>
  <si>
    <t xml:space="preserve">Grupos de Whatsapp, circulares, redes sociales. </t>
  </si>
  <si>
    <t>Actas de reunión . fotografías.</t>
  </si>
  <si>
    <t xml:space="preserve">Cuadro de honor, fotografias de entrega de estímulos. </t>
  </si>
  <si>
    <t xml:space="preserve">La institución realiza reuniones ocasionales para identificar y socializar los mejores desempeños en el ámbito pedagógico y administrativo. </t>
  </si>
  <si>
    <t>Fotográfias</t>
  </si>
  <si>
    <t>Los estudiantes se identifican con la institución a través de elementos tales como las instalaciones, el escudo, el unifor me o el himno, pero también con aspectos relacionados con la filosofía y los valores institucionales.</t>
  </si>
  <si>
    <t xml:space="preserve">Registro fotográfico, actividades institucionales y culturales. </t>
  </si>
  <si>
    <t xml:space="preserve">Fotografías, oficios, derecho de petición para el mejoramiento físico de la institución. </t>
  </si>
  <si>
    <t xml:space="preserve">Fotografías, asistencia en plataforma en la primera semana del año escolar. </t>
  </si>
  <si>
    <t xml:space="preserve">La mayoría de los estudiantes de la institución manifiesta entusiasmo y ganas de aprender. </t>
  </si>
  <si>
    <t xml:space="preserve">Actividades académicas, participación en los centros de interes, resultados pruebas Internas. </t>
  </si>
  <si>
    <t>La institución integrada ha ela borado un manual de convi vencia que orienta las acciones de los diferentes estamentos de la comunidad educativa, en concordancia con el PEI</t>
  </si>
  <si>
    <t>Manual de convivencia, PEI</t>
  </si>
  <si>
    <t xml:space="preserve">Evidencias fotográficas, proyectos centros de interés. </t>
  </si>
  <si>
    <t xml:space="preserve">Fotográfias, convenio transporte escolar </t>
  </si>
  <si>
    <t xml:space="preserve">Actas de comité de convivencia y fotografías de reuniones. </t>
  </si>
  <si>
    <t xml:space="preserve">Actas de reunión comité de convivencia y remisión de casos al orientador escolar. </t>
  </si>
  <si>
    <t xml:space="preserve">La institución cuenta con una política de comunicación e interacción con las familias o acudientes y se han establecido los canales, el tipo y la periodicidad de la información. </t>
  </si>
  <si>
    <t xml:space="preserve">Mensajeria en grupos de whatsapp, listados de asistencia colegio abierto y entrega de boletines. </t>
  </si>
  <si>
    <t>La institución cuenta con una política de comunicación e interacción con las autoridades educativas, y se han establecido los canales, el tipo y la pe riodicidad de la información</t>
  </si>
  <si>
    <t>Correos, circulares, actas, fotografías, oficios.</t>
  </si>
  <si>
    <t>La institución cuenta con una política para el establecimiento de alianzas o acuerdos con diferentes entidades para apoyar la ejecución de sus proyectos. Sin embargo, no hace seguimiento sistemático a sus resultados</t>
  </si>
  <si>
    <t xml:space="preserve">Actas y acuerdos de convenios interinstitucionales. </t>
  </si>
  <si>
    <t>La institución establece relaciones esporádicas con el sec tor productivo; en ocasiones se reciben aportes y donaciones, y en otros casos cuenta con el acceso a laboratorios, talleres y espacios recreativos.</t>
  </si>
  <si>
    <t xml:space="preserve">Oficios de convenios y aportes </t>
  </si>
  <si>
    <t>La institución cuenta con algunas formas de reconocimiento de los logros de docentes y estudiantes, pero éstas no se aplican de manera organizada ni sistemátic</t>
  </si>
  <si>
    <t>La institución establece relaciones esporádicas con el sec tor productivo; en ocasiones se reciben aportes y donaciones, y en otros casos cuenta con el acceso a laboratorios, talleres y espacios recreativos pero no estan sistematizados.</t>
  </si>
  <si>
    <t>La institución ha delineado políticas para atender a po blaciones con requerimientos especiales, pero carece de in formación relativa a las nece sidades de su localidad o mu nicipio</t>
  </si>
  <si>
    <t>Registros de la flexibilizacion de requerimientos en matricula de los NNA. 
Regisros de atencion y seguimeinto a NNA. En orientacion escolar, e inclusion. Que provienen de poblacion en condiciones de vulnerabilidad.</t>
  </si>
  <si>
    <t>No se tiene informacion de caracterizacion de la poblacion.</t>
  </si>
  <si>
    <t>La institución conoce las ca racterísticas de su entorno y procura dar respuestas a éstas mediante acciones que buscan acercar los estudiantes a la ins titución, en concordancia con el PEI</t>
  </si>
  <si>
    <t xml:space="preserve">lisados de asistencia en desarrollo de  acciones de socializacion y ajuste de manual de convivencxia con los estudiantes </t>
  </si>
  <si>
    <t xml:space="preserve">informe de un programa de proyecto de vida manejado de 6 a 11. "un universoi de oportunidades". 2. Se desarrollo un programa por la fundacion Fudoc. "programa destino" de orientacion vocaiconal </t>
  </si>
  <si>
    <t>La institución desarrollo procesos psicopedagigos "talleres" a padres de familia sobre diversos temas con programacion y planificacion</t>
  </si>
  <si>
    <t>listados de asistencia de talleres en primaria y en algunos grados de secundaria.</t>
  </si>
  <si>
    <t xml:space="preserve">registros fotograficos y de listados e informes se desarrollan diversas acciones: banda marcial, comites interistitucionales y espacios para informacion y capacacion  a la comunidad. </t>
  </si>
  <si>
    <t>La institución pone a disposi ción de la comunidad algunos de sus recursos físicos, como respuesta a demandas espe cíficas</t>
  </si>
  <si>
    <t xml:space="preserve">oficios de solicitud de prestamo de espacios fisicos y con recursos tecnologicos </t>
  </si>
  <si>
    <t xml:space="preserve">informe de acciones por estudiantes  de 10 y 11 grado deacuerdo a necesidades de la comunidad. </t>
  </si>
  <si>
    <t>Los mecanismos y programas de participación se han dise ñado en concordancia con el PEI y buscan la creación y ani mación de diversos escenarios para que el estudiantado se vincule a ellos a partir del re conocimiento de la diversidad; no obstante, su sentido en la vida escolar no alcanza a sensi bilizar al conjunto de la comu nidad educativa</t>
  </si>
  <si>
    <t xml:space="preserve">actas de selección de representantes y de organos isntitucionales.
Actas de participacion de estudiantes en organismos interistitucionales
actas de participacion comunidad en organos isntitucionales </t>
  </si>
  <si>
    <t>La asamblea de padres funciona de acuerdo con lo estipulado en la normatividad vigente y el consejo de padres participa en algunas decisiones relativas al mejoramiento de la institución</t>
  </si>
  <si>
    <t xml:space="preserve">actas de conformacion de asamblea de padres, listados de asistencia a reuniones </t>
  </si>
  <si>
    <t>La participación de de las fami lias en la vida institucional se caracteriza por ser a título indi vidual o producto de la iniciati va de algunos docentes.</t>
  </si>
  <si>
    <t xml:space="preserve">actas de reuniones y listados de asistencia de padres de familia en la dinamica isntitucional </t>
  </si>
  <si>
    <t xml:space="preserve">evidencia de actas de conformacion de equipos y lsitados de asistencia de actividades, fotos y videos </t>
  </si>
  <si>
    <t>La institución ha identifica do los principales problemas que constituyen factores de riesgo para sus estudiantes y la comunidad (SIDA, ETS, em barazo adolescente, consumo de sustancias psicoactivas, violencia intrafamiliar, abuso sexual, físico y psicológico etc.) y diseña acciones orientadas a su prevención. Además, tiene en cuenta los análisis de los factores de riesgo sobre su co munidad realizados por otras entidades.</t>
  </si>
  <si>
    <t xml:space="preserve">plan de accion institucional e intersititucional para la atencion de situaciones de riesgos psicosocial. 
Actas de acciones desarrolladas y fotografias y listados de asistencia. </t>
  </si>
  <si>
    <t xml:space="preserve">documento de  plan de riesgos, fotografias donde se han desarrollado simulacros frente a desastres. </t>
  </si>
  <si>
    <t>Se cuenta con un plan de estudios para toda la institución que, además de responder a las políticas trazadas en el PEI, los lineamientos y los estándares básicos de competencias, fun damenta los planes de aula de los docentes de todas las áreas, grados y sedes. Otorga es pecial importancia a la enseñanza y el apren dizaje de contenidos actitudinales, de valores y normas relacionados con las diferencias in dividuales, raciales, culturales, familiares, que le permitan valorar, aceptar y comprender la diversidad y la interdependencia humana.</t>
  </si>
  <si>
    <t>Las prácticas pedagógicas de aula de los do centes de todas las áreas, grados y sedes de sarrollan el enfoque metodológico común en cuanto a métodos de enseñanza flexibles, re lación pedagógica y uso de recursos que res pondan a la diversidad de la población</t>
  </si>
  <si>
    <t xml:space="preserve">PEI, Guías de parendizaje, planes de área y planes de asignatura </t>
  </si>
  <si>
    <t>Plan ce compras,  lista de necesidades, Informe contable</t>
  </si>
  <si>
    <t>La institución cuenta con una política de dotación, uso y mantenimiento de los recursos para el aprendizaje y hay una conexión clara entre el enfo que metodológico y los crite rios administrativos.</t>
  </si>
  <si>
    <t>La institución cuenta con me canismos claros, articulados y sistemáticos para realizar el seguimiento de las horas efec tivas de clase recibidas por los estudiantes</t>
  </si>
  <si>
    <t>Reportes Webcolegios y reportes de coordinación</t>
  </si>
  <si>
    <t>La institución cuenta con un enfo que metodológico y estrategias de divulgación accesibles para todos que hacen explícitos los acuerdos básicos relativos a las opciones didácticas que se em plean para las áreas, asignatu ras y proyectos transversales, así como de los usos de recursos.</t>
  </si>
  <si>
    <t>Planes de clase, guías de aprendizaje</t>
  </si>
  <si>
    <t>La política de distribución del tiempo curricular y extracurricular es apropiada y se utiliza efecti vamente. Además, la institución revisa y evalúa periódicamente el uso de los tiempos destinados a los aprendizajes, y realiza los ajustes pertinen tes para que éstos sean aprovechados apropia damente.</t>
  </si>
  <si>
    <t>Resoluciones, horarios de clase y cormograma de activadades</t>
  </si>
  <si>
    <t>Experiencias significativas, planes de clases, planes de asignatura, titularidad</t>
  </si>
  <si>
    <t>En la institución se presentan esfuerzos colectivos por traba jar con estrategias alternativas a la clase magistral. Además, se tienen en cuenta los intere ses, ideas y experiencias de los estudiantes como base para estructurar las actividades pe dagógicas</t>
  </si>
  <si>
    <t>PMI, Planes de clases, guías de aprendizaje</t>
  </si>
  <si>
    <t>Actas de preaviso, actas de comisión de evaluación y acta de compromiso</t>
  </si>
  <si>
    <t>El análisis de los resultados de los estudiantes en las eva luaciones externas (pruebas SABER y exámenes de Estado) origina acciones para fortale cer los aprendizajes de los es tudiantes</t>
  </si>
  <si>
    <t xml:space="preserve">Actas, resultado de pruebas Quiero ser Quiero Saber, saber 11,  y  Prouyecto UFPS </t>
  </si>
  <si>
    <t>Control de asistencia, control en WEBCOLEGIOS</t>
  </si>
  <si>
    <t>Planes de nivelación, talleres y evaluaciones, colegio abierto</t>
  </si>
  <si>
    <t>La institución tiene un plan para realizar el seguimiento a sus egresados, pero la infor mación no es sistemática, ni permite el análisis para aportar al mejoramiento institucional</t>
  </si>
  <si>
    <t>Para iniciar el calendario académico 2026 ya se cuenta con moviliario nuevo en los salones de clase en las dos sedes y se realizó mantenimento a la infraestructura de la sede primaria así como un cambio de la red electrica</t>
  </si>
  <si>
    <t>Se desarrollo un programa de fortalecimiento de las pruebas saber por parte de la Universidad Francisco de Paula Santander, la cual dio acceso a la educación superior a varios de estudiantes vinculados</t>
  </si>
  <si>
    <t xml:space="preserve">Creación de una política para el cuidado y mantenimiento del moviliario donado a la insitución por parte de la Cancillería y ... </t>
  </si>
  <si>
    <t>Establecer estrategias pedagógicas para fortalecer los resultados de las pruebas de estado Quiero ser Quiero Saber y Pruebas saber 11, partiendo un analisis detallado de los resultados del 2025</t>
  </si>
  <si>
    <t>Organizar y evidenciar la planeación y ejecución de los proyectos tranversales de la Institución</t>
  </si>
  <si>
    <t>Juan Eliceo Ibarra Perez</t>
  </si>
  <si>
    <t>Lider componente Directiva</t>
  </si>
  <si>
    <t>Juancalejo47@gmail.com</t>
  </si>
  <si>
    <t>José Guillermo Vera</t>
  </si>
  <si>
    <t>Lider componente Comunitario</t>
  </si>
  <si>
    <t>joseveramenduro@gmail.com</t>
  </si>
  <si>
    <t>Gerardo Enrique Jaimes Clavijo</t>
  </si>
  <si>
    <t>Lider componente Administrativo</t>
  </si>
  <si>
    <t xml:space="preserve">gerjai68@yahoo.es </t>
  </si>
  <si>
    <t>Dora Stella  Espinosa    Pineda</t>
  </si>
  <si>
    <t>dorsep0621@hotmail.com</t>
  </si>
  <si>
    <t>Lider componente Académico</t>
  </si>
  <si>
    <t>Adquisición de los recursos para el aprendizaje:  La Institución cuenta con un plan para la adquisición de ls reecursos de aprendizaje que consulta las demandas de su direcccionamiento estrategico y las necesidades de los docentes y estudiantes.</t>
  </si>
  <si>
    <t>Mantenimiento de la planta física: La institución cuenta con un programa de matenimiento preventivo de su planta fisica.</t>
  </si>
  <si>
    <t>Bienestar del talento humano: La institución ha definido  un prrograma de bienestar del personal vinnculado, pero este no se cumple totalmente o no abarca a todos las sedes, niveles o grados.</t>
  </si>
  <si>
    <t>Felix Alfonso Betacourt Maldonado</t>
  </si>
  <si>
    <t>Lider componente SIEE</t>
  </si>
  <si>
    <t>felixbema@hotmail.com</t>
  </si>
  <si>
    <t>ANALISIS COMPARATIVO   2023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</si>
</sst>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8">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theme="1"/>
      <name val="Calibri"/>
      <family val="2"/>
      <scheme val="minor"/>
    </font>
    <font>
      <b/>
      <i/>
      <sz val="16"/>
      <color theme="1"/>
      <name val="Calibri"/>
      <family val="2"/>
      <scheme val="minor"/>
    </font>
    <font>
      <sz val="9"/>
      <color theme="1"/>
      <name val="Arial"/>
      <charset val="134"/>
    </font>
    <font>
      <sz val="8"/>
      <color rgb="FF000000"/>
      <name val="Calibri"/>
      <family val="2"/>
      <scheme val="minor"/>
    </font>
    <font>
      <sz val="8"/>
      <name val="Arial"/>
      <family val="2"/>
    </font>
    <font>
      <u/>
      <sz val="8"/>
      <color theme="10"/>
      <name val="Calibri"/>
      <family val="2"/>
      <scheme val="minor"/>
    </font>
  </fonts>
  <fills count="2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rgb="FFFFC000"/>
        <bgColor indexed="64"/>
      </patternFill>
    </fill>
    <fill>
      <patternFill patternType="solid">
        <fgColor theme="4" tint="0.79995117038483843"/>
        <bgColor indexed="64"/>
      </patternFill>
    </fill>
    <fill>
      <patternFill patternType="solid">
        <fgColor theme="9" tint="0.79995117038483843"/>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5" fillId="0" borderId="0"/>
    <xf numFmtId="0" fontId="47" fillId="0" borderId="0" applyNumberFormat="0" applyFill="0" applyBorder="0" applyAlignment="0" applyProtection="0"/>
  </cellStyleXfs>
  <cellXfs count="38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0" borderId="2" xfId="0" applyBorder="1"/>
    <xf numFmtId="0" fontId="0" fillId="0" borderId="8" xfId="0" applyBorder="1"/>
    <xf numFmtId="0" fontId="0" fillId="23" borderId="2" xfId="0" applyFill="1" applyBorder="1"/>
    <xf numFmtId="0" fontId="0" fillId="24" borderId="2" xfId="0" applyFill="1" applyBorder="1"/>
    <xf numFmtId="10" fontId="0" fillId="24" borderId="2" xfId="0" applyNumberFormat="1" applyFill="1" applyBorder="1"/>
    <xf numFmtId="0" fontId="0" fillId="25" borderId="2" xfId="0" applyFill="1" applyBorder="1"/>
    <xf numFmtId="10" fontId="0" fillId="25" borderId="2" xfId="0" applyNumberFormat="1" applyFill="1" applyBorder="1"/>
    <xf numFmtId="0" fontId="0" fillId="26" borderId="2" xfId="0" applyFill="1" applyBorder="1"/>
    <xf numFmtId="10" fontId="0" fillId="26" borderId="2" xfId="0" applyNumberFormat="1" applyFill="1" applyBorder="1"/>
    <xf numFmtId="0" fontId="0" fillId="23" borderId="2" xfId="0" applyFill="1" applyBorder="1" applyAlignment="1">
      <alignment horizontal="center"/>
    </xf>
    <xf numFmtId="0" fontId="0" fillId="26" borderId="2" xfId="0" applyFill="1" applyBorder="1" applyAlignment="1">
      <alignment horizontal="center"/>
    </xf>
    <xf numFmtId="0" fontId="0" fillId="24" borderId="2" xfId="0" applyFill="1"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25" borderId="2" xfId="0" applyFill="1" applyBorder="1" applyAlignment="1">
      <alignment horizontal="center"/>
    </xf>
    <xf numFmtId="0" fontId="42" fillId="0" borderId="0" xfId="0" applyFont="1" applyAlignment="1">
      <alignment wrapText="1"/>
    </xf>
    <xf numFmtId="0" fontId="43" fillId="0" borderId="0" xfId="0" applyFont="1"/>
    <xf numFmtId="0" fontId="0" fillId="14" borderId="3" xfId="0" applyFill="1" applyBorder="1" applyAlignment="1" applyProtection="1">
      <alignment horizontal="left" vertical="justify" wrapText="1"/>
      <protection locked="0"/>
    </xf>
    <xf numFmtId="0" fontId="0" fillId="13" borderId="3" xfId="0" applyFill="1" applyBorder="1" applyAlignment="1" applyProtection="1">
      <alignment horizontal="left" vertical="justify" wrapText="1"/>
      <protection locked="0"/>
    </xf>
    <xf numFmtId="0" fontId="0" fillId="14" borderId="2"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2" xfId="0" applyFill="1" applyBorder="1" applyAlignment="1" applyProtection="1">
      <alignment horizontal="left" vertical="top" wrapText="1"/>
      <protection locked="0"/>
    </xf>
    <xf numFmtId="0" fontId="0" fillId="14" borderId="3" xfId="0" applyFill="1" applyBorder="1" applyAlignment="1" applyProtection="1">
      <alignment horizontal="left" vertical="top" wrapText="1"/>
      <protection locked="0"/>
    </xf>
    <xf numFmtId="0" fontId="0" fillId="13" borderId="3" xfId="0" applyFill="1" applyBorder="1" applyAlignment="1" applyProtection="1">
      <alignment horizontal="left" vertical="top" wrapText="1"/>
      <protection locked="0"/>
    </xf>
    <xf numFmtId="0" fontId="0" fillId="14" borderId="2" xfId="0" applyFill="1" applyBorder="1" applyAlignment="1" applyProtection="1">
      <alignment horizontal="left" vertical="top" wrapText="1"/>
      <protection locked="0"/>
    </xf>
    <xf numFmtId="0" fontId="32" fillId="13" borderId="3" xfId="0" applyFont="1" applyFill="1" applyBorder="1" applyAlignment="1" applyProtection="1">
      <alignment horizontal="left" vertical="justify" wrapText="1"/>
      <protection locked="0"/>
    </xf>
    <xf numFmtId="0" fontId="32" fillId="13" borderId="2" xfId="0" applyFont="1" applyFill="1" applyBorder="1" applyAlignment="1" applyProtection="1">
      <alignment horizontal="left" vertical="justify" wrapText="1"/>
      <protection locked="0"/>
    </xf>
    <xf numFmtId="49" fontId="32" fillId="13" borderId="3" xfId="0" applyNumberFormat="1" applyFont="1" applyFill="1" applyBorder="1" applyAlignment="1" applyProtection="1">
      <alignment horizontal="left" vertical="center" wrapText="1"/>
      <protection locked="0"/>
    </xf>
    <xf numFmtId="0" fontId="34" fillId="15" borderId="2" xfId="0" applyFont="1" applyFill="1" applyBorder="1" applyAlignment="1" applyProtection="1">
      <alignment horizontal="left" vertical="center" wrapText="1"/>
      <protection locked="0"/>
    </xf>
    <xf numFmtId="0" fontId="34" fillId="15" borderId="3" xfId="0" applyFont="1" applyFill="1" applyBorder="1" applyAlignment="1" applyProtection="1">
      <alignment horizontal="left" vertical="center" wrapText="1"/>
      <protection locked="0"/>
    </xf>
    <xf numFmtId="49" fontId="34" fillId="15" borderId="3" xfId="0" applyNumberFormat="1" applyFont="1" applyFill="1" applyBorder="1" applyAlignment="1" applyProtection="1">
      <alignment horizontal="left" vertical="center" wrapText="1"/>
      <protection locked="0"/>
    </xf>
    <xf numFmtId="0" fontId="44" fillId="27" borderId="3" xfId="0" applyFont="1" applyFill="1" applyBorder="1" applyAlignment="1" applyProtection="1">
      <alignment horizontal="left" vertical="justify" wrapText="1"/>
      <protection locked="0"/>
    </xf>
    <xf numFmtId="0" fontId="0" fillId="27" borderId="22" xfId="0" applyFill="1" applyBorder="1" applyAlignment="1" applyProtection="1">
      <alignment horizontal="left" vertical="justify" wrapText="1"/>
      <protection locked="0"/>
    </xf>
    <xf numFmtId="0" fontId="35" fillId="27" borderId="3" xfId="0" applyFont="1" applyFill="1" applyBorder="1" applyAlignment="1" applyProtection="1">
      <alignment horizontal="left" vertical="justify" wrapText="1"/>
      <protection locked="0"/>
    </xf>
    <xf numFmtId="0" fontId="35" fillId="28" borderId="3" xfId="0" applyFont="1" applyFill="1" applyBorder="1" applyAlignment="1" applyProtection="1">
      <alignment horizontal="left" vertical="justify" wrapText="1"/>
      <protection locked="0"/>
    </xf>
    <xf numFmtId="0" fontId="0" fillId="28" borderId="3" xfId="0" applyFill="1" applyBorder="1" applyAlignment="1" applyProtection="1">
      <alignment horizontal="left" vertical="justify" wrapText="1"/>
      <protection locked="0"/>
    </xf>
    <xf numFmtId="0" fontId="35" fillId="27" borderId="3" xfId="0" applyFont="1" applyFill="1" applyBorder="1" applyAlignment="1" applyProtection="1">
      <alignment horizontal="left" vertical="top" wrapText="1"/>
      <protection locked="0"/>
    </xf>
    <xf numFmtId="0" fontId="35" fillId="28" borderId="3" xfId="0" applyFont="1" applyFill="1" applyBorder="1" applyAlignment="1" applyProtection="1">
      <alignment horizontal="left" vertical="top" wrapText="1"/>
      <protection locked="0"/>
    </xf>
    <xf numFmtId="0" fontId="0" fillId="14" borderId="22" xfId="0" applyFill="1" applyBorder="1" applyAlignment="1" applyProtection="1">
      <alignment horizontal="left" vertical="justify" wrapText="1"/>
      <protection locked="0"/>
    </xf>
    <xf numFmtId="0" fontId="35" fillId="15" borderId="22" xfId="0" applyFont="1" applyFill="1" applyBorder="1" applyAlignment="1" applyProtection="1">
      <alignment horizontal="left" vertical="justify" wrapText="1"/>
      <protection locked="0"/>
    </xf>
    <xf numFmtId="0" fontId="0" fillId="15" borderId="22" xfId="0" applyFill="1" applyBorder="1" applyAlignment="1" applyProtection="1">
      <alignment horizontal="left" vertical="justify" wrapText="1"/>
      <protection locked="0"/>
    </xf>
    <xf numFmtId="0" fontId="0" fillId="15" borderId="22" xfId="0" applyFill="1" applyBorder="1" applyAlignment="1" applyProtection="1">
      <alignment horizontal="left" vertical="top" wrapText="1"/>
      <protection locked="0"/>
    </xf>
    <xf numFmtId="0" fontId="35" fillId="15" borderId="22" xfId="0" applyFont="1" applyFill="1" applyBorder="1" applyAlignment="1" applyProtection="1">
      <alignment horizontal="left" vertical="top" wrapText="1"/>
      <protection locked="0"/>
    </xf>
    <xf numFmtId="0" fontId="36" fillId="15" borderId="22" xfId="0" applyFont="1" applyFill="1" applyBorder="1" applyAlignment="1" applyProtection="1">
      <alignment horizontal="left" vertical="justify" wrapText="1"/>
      <protection locked="0"/>
    </xf>
    <xf numFmtId="0" fontId="0" fillId="15" borderId="6" xfId="0" applyFill="1" applyBorder="1" applyAlignment="1" applyProtection="1">
      <alignment horizontal="left" vertical="justify" wrapText="1"/>
      <protection locked="0"/>
    </xf>
    <xf numFmtId="0" fontId="32" fillId="15" borderId="22" xfId="0" applyFont="1" applyFill="1" applyBorder="1" applyAlignment="1" applyProtection="1">
      <alignment horizontal="left" vertical="justify" wrapText="1"/>
      <protection locked="0"/>
    </xf>
    <xf numFmtId="0" fontId="0" fillId="15" borderId="3" xfId="0"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3" xfId="0" applyFont="1" applyBorder="1" applyAlignment="1" applyProtection="1">
      <alignment horizontal="center" vertical="center"/>
      <protection locked="0"/>
    </xf>
    <xf numFmtId="0" fontId="46" fillId="0" borderId="24" xfId="0" applyFont="1" applyBorder="1" applyProtection="1">
      <protection locked="0"/>
    </xf>
    <xf numFmtId="0" fontId="46" fillId="0" borderId="25" xfId="0" applyFont="1" applyBorder="1" applyProtection="1">
      <protection locked="0"/>
    </xf>
    <xf numFmtId="0" fontId="47" fillId="0" borderId="23" xfId="8" applyBorder="1" applyAlignment="1" applyProtection="1">
      <alignment horizontal="center" vertical="center"/>
      <protection locked="0"/>
    </xf>
    <xf numFmtId="0" fontId="32" fillId="0" borderId="22" xfId="0" applyFont="1" applyBorder="1" applyAlignment="1" applyProtection="1">
      <alignment horizontal="center" vertical="center"/>
      <protection locked="0"/>
    </xf>
    <xf numFmtId="0" fontId="32" fillId="0" borderId="23" xfId="7" applyFont="1" applyBorder="1" applyAlignment="1" applyProtection="1">
      <alignment horizontal="center" vertical="center"/>
      <protection locked="0"/>
    </xf>
    <xf numFmtId="0" fontId="46" fillId="0" borderId="24" xfId="7" applyFont="1" applyBorder="1" applyProtection="1">
      <protection locked="0"/>
    </xf>
    <xf numFmtId="0" fontId="46" fillId="0" borderId="25" xfId="7" applyFont="1" applyBorder="1" applyProtection="1">
      <protection locked="0"/>
    </xf>
    <xf numFmtId="0" fontId="32" fillId="19" borderId="0" xfId="0" applyFont="1" applyFill="1" applyAlignment="1">
      <alignment vertical="center" wrapText="1"/>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2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2"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4" xfId="0" applyFont="1" applyFill="1" applyBorder="1" applyAlignment="1">
      <alignment horizontal="center" vertical="center"/>
    </xf>
  </cellXfs>
  <cellStyles count="9">
    <cellStyle name="Estilo 1" xfId="1" xr:uid="{00000000-0005-0000-0000-000000000000}"/>
    <cellStyle name="Hipervínculo" xfId="2" builtinId="8"/>
    <cellStyle name="Hipervínculo 2" xfId="8" xr:uid="{0B3B4951-684A-4B5A-B670-6F53C0A1EDD9}"/>
    <cellStyle name="Normal" xfId="0" builtinId="0"/>
    <cellStyle name="Normal 2" xfId="3" xr:uid="{00000000-0005-0000-0000-000003000000}"/>
    <cellStyle name="Normal 3" xfId="4" xr:uid="{00000000-0005-0000-0000-000004000000}"/>
    <cellStyle name="Normal 4" xfId="5" xr:uid="{00000000-0005-0000-0000-000005000000}"/>
    <cellStyle name="Normal 5" xfId="7" xr:uid="{1F7C32A0-5635-4730-AFCE-89E124439F8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0.42</c:v>
                </c:pt>
                <c:pt idx="2">
                  <c:v>0.26</c:v>
                </c:pt>
                <c:pt idx="3">
                  <c:v>7.0000000000000007E-2</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51055744"/>
        <c:axId val="151057536"/>
        <c:axId val="0"/>
      </c:bar3DChart>
      <c:catAx>
        <c:axId val="151055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057536"/>
        <c:crosses val="autoZero"/>
        <c:auto val="1"/>
        <c:lblAlgn val="ctr"/>
        <c:lblOffset val="100"/>
        <c:noMultiLvlLbl val="0"/>
      </c:catAx>
      <c:valAx>
        <c:axId val="151057536"/>
        <c:scaling>
          <c:orientation val="minMax"/>
        </c:scaling>
        <c:delete val="1"/>
        <c:axPos val="l"/>
        <c:numFmt formatCode="0%" sourceLinked="1"/>
        <c:majorTickMark val="out"/>
        <c:minorTickMark val="none"/>
        <c:tickLblPos val="nextTo"/>
        <c:crossAx val="151055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0.42</c:v>
                </c:pt>
                <c:pt idx="2">
                  <c:v>0.26</c:v>
                </c:pt>
                <c:pt idx="3">
                  <c:v>7.0000000000000007E-2</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51457792"/>
        <c:axId val="151459328"/>
      </c:lineChart>
      <c:catAx>
        <c:axId val="15145779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51459328"/>
        <c:crosses val="autoZero"/>
        <c:auto val="1"/>
        <c:lblAlgn val="ctr"/>
        <c:lblOffset val="100"/>
        <c:noMultiLvlLbl val="0"/>
      </c:catAx>
      <c:valAx>
        <c:axId val="151459328"/>
        <c:scaling>
          <c:orientation val="minMax"/>
        </c:scaling>
        <c:delete val="1"/>
        <c:axPos val="l"/>
        <c:numFmt formatCode="0%" sourceLinked="1"/>
        <c:majorTickMark val="out"/>
        <c:minorTickMark val="none"/>
        <c:tickLblPos val="nextTo"/>
        <c:crossAx val="15145779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0.09</c:v>
                </c:pt>
                <c:pt idx="1">
                  <c:v>0.56999999999999995</c:v>
                </c:pt>
                <c:pt idx="2">
                  <c:v>0.3</c:v>
                </c:pt>
                <c:pt idx="3">
                  <c:v>0.04</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A8-44C6-B5F9-07C7DCCAA5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A8-44C6-B5F9-07C7DCCAA5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A8-44C6-B5F9-07C7DCCAA5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A8-44C6-B5F9-07C7DCCAA5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51607552"/>
        <c:axId val="151621632"/>
      </c:lineChart>
      <c:catAx>
        <c:axId val="151607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1621632"/>
        <c:crosses val="autoZero"/>
        <c:auto val="1"/>
        <c:lblAlgn val="ctr"/>
        <c:lblOffset val="100"/>
        <c:noMultiLvlLbl val="0"/>
      </c:catAx>
      <c:valAx>
        <c:axId val="151621632"/>
        <c:scaling>
          <c:orientation val="minMax"/>
        </c:scaling>
        <c:delete val="1"/>
        <c:axPos val="l"/>
        <c:numFmt formatCode="0%" sourceLinked="1"/>
        <c:majorTickMark val="out"/>
        <c:minorTickMark val="none"/>
        <c:tickLblPos val="nextTo"/>
        <c:crossAx val="1516075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0.08</c:v>
                </c:pt>
                <c:pt idx="1">
                  <c:v>0.47</c:v>
                </c:pt>
                <c:pt idx="2">
                  <c:v>0.4</c:v>
                </c:pt>
                <c:pt idx="3">
                  <c:v>0.05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0.25</c:v>
                </c:pt>
                <c:pt idx="2">
                  <c:v>0.625</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52155648"/>
        <c:axId val="152157184"/>
      </c:lineChart>
      <c:catAx>
        <c:axId val="152155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157184"/>
        <c:crosses val="autoZero"/>
        <c:auto val="1"/>
        <c:lblAlgn val="ctr"/>
        <c:lblOffset val="100"/>
        <c:noMultiLvlLbl val="0"/>
      </c:catAx>
      <c:valAx>
        <c:axId val="152157184"/>
        <c:scaling>
          <c:orientation val="minMax"/>
        </c:scaling>
        <c:delete val="1"/>
        <c:axPos val="l"/>
        <c:numFmt formatCode="0%" sourceLinked="1"/>
        <c:majorTickMark val="out"/>
        <c:minorTickMark val="none"/>
        <c:tickLblPos val="nextTo"/>
        <c:crossAx val="152155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52202624"/>
        <c:axId val="152204416"/>
        <c:axId val="0"/>
      </c:bar3DChart>
      <c:catAx>
        <c:axId val="15220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204416"/>
        <c:crosses val="autoZero"/>
        <c:auto val="1"/>
        <c:lblAlgn val="ctr"/>
        <c:lblOffset val="100"/>
        <c:noMultiLvlLbl val="0"/>
      </c:catAx>
      <c:valAx>
        <c:axId val="152204416"/>
        <c:scaling>
          <c:orientation val="minMax"/>
        </c:scaling>
        <c:delete val="1"/>
        <c:axPos val="l"/>
        <c:numFmt formatCode="0%" sourceLinked="1"/>
        <c:majorTickMark val="out"/>
        <c:minorTickMark val="none"/>
        <c:tickLblPos val="nextTo"/>
        <c:crossAx val="152202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51852160"/>
        <c:axId val="151853696"/>
        <c:axId val="0"/>
      </c:bar3DChart>
      <c:catAx>
        <c:axId val="151852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853696"/>
        <c:crosses val="autoZero"/>
        <c:auto val="1"/>
        <c:lblAlgn val="ctr"/>
        <c:lblOffset val="100"/>
        <c:noMultiLvlLbl val="0"/>
      </c:catAx>
      <c:valAx>
        <c:axId val="151853696"/>
        <c:scaling>
          <c:orientation val="minMax"/>
        </c:scaling>
        <c:delete val="1"/>
        <c:axPos val="l"/>
        <c:numFmt formatCode="0%" sourceLinked="1"/>
        <c:majorTickMark val="out"/>
        <c:minorTickMark val="none"/>
        <c:tickLblPos val="nextTo"/>
        <c:crossAx val="151852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51882368"/>
        <c:axId val="151884160"/>
        <c:axId val="0"/>
      </c:bar3DChart>
      <c:catAx>
        <c:axId val="15188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884160"/>
        <c:crosses val="autoZero"/>
        <c:auto val="1"/>
        <c:lblAlgn val="ctr"/>
        <c:lblOffset val="100"/>
        <c:noMultiLvlLbl val="0"/>
      </c:catAx>
      <c:valAx>
        <c:axId val="151884160"/>
        <c:scaling>
          <c:orientation val="minMax"/>
        </c:scaling>
        <c:delete val="1"/>
        <c:axPos val="l"/>
        <c:numFmt formatCode="0%" sourceLinked="1"/>
        <c:majorTickMark val="out"/>
        <c:minorTickMark val="none"/>
        <c:tickLblPos val="nextTo"/>
        <c:crossAx val="151882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51963136"/>
        <c:axId val="151964672"/>
      </c:lineChart>
      <c:catAx>
        <c:axId val="151963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1964672"/>
        <c:crosses val="autoZero"/>
        <c:auto val="1"/>
        <c:lblAlgn val="ctr"/>
        <c:lblOffset val="100"/>
        <c:noMultiLvlLbl val="0"/>
      </c:catAx>
      <c:valAx>
        <c:axId val="151964672"/>
        <c:scaling>
          <c:orientation val="minMax"/>
        </c:scaling>
        <c:delete val="1"/>
        <c:axPos val="l"/>
        <c:numFmt formatCode="0%" sourceLinked="1"/>
        <c:majorTickMark val="out"/>
        <c:minorTickMark val="none"/>
        <c:tickLblPos val="nextTo"/>
        <c:crossAx val="151963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52030592"/>
        <c:axId val="152032384"/>
        <c:axId val="0"/>
      </c:bar3DChart>
      <c:catAx>
        <c:axId val="15203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032384"/>
        <c:crosses val="autoZero"/>
        <c:auto val="1"/>
        <c:lblAlgn val="ctr"/>
        <c:lblOffset val="100"/>
        <c:noMultiLvlLbl val="0"/>
      </c:catAx>
      <c:valAx>
        <c:axId val="152032384"/>
        <c:scaling>
          <c:orientation val="minMax"/>
        </c:scaling>
        <c:delete val="1"/>
        <c:axPos val="l"/>
        <c:numFmt formatCode="0%" sourceLinked="1"/>
        <c:majorTickMark val="out"/>
        <c:minorTickMark val="none"/>
        <c:tickLblPos val="nextTo"/>
        <c:crossAx val="15203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52265856"/>
        <c:axId val="152267392"/>
        <c:axId val="0"/>
      </c:bar3DChart>
      <c:catAx>
        <c:axId val="15226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267392"/>
        <c:crosses val="autoZero"/>
        <c:auto val="1"/>
        <c:lblAlgn val="ctr"/>
        <c:lblOffset val="100"/>
        <c:noMultiLvlLbl val="0"/>
      </c:catAx>
      <c:valAx>
        <c:axId val="152267392"/>
        <c:scaling>
          <c:orientation val="minMax"/>
        </c:scaling>
        <c:delete val="1"/>
        <c:axPos val="l"/>
        <c:numFmt formatCode="0%" sourceLinked="1"/>
        <c:majorTickMark val="out"/>
        <c:minorTickMark val="none"/>
        <c:tickLblPos val="nextTo"/>
        <c:crossAx val="152265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0.88888888888888884</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52312448"/>
        <c:axId val="152314240"/>
        <c:axId val="0"/>
      </c:bar3DChart>
      <c:catAx>
        <c:axId val="15231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314240"/>
        <c:crosses val="autoZero"/>
        <c:auto val="1"/>
        <c:lblAlgn val="ctr"/>
        <c:lblOffset val="100"/>
        <c:noMultiLvlLbl val="0"/>
      </c:catAx>
      <c:valAx>
        <c:axId val="152314240"/>
        <c:scaling>
          <c:orientation val="minMax"/>
        </c:scaling>
        <c:delete val="1"/>
        <c:axPos val="l"/>
        <c:numFmt formatCode="0%" sourceLinked="1"/>
        <c:majorTickMark val="out"/>
        <c:minorTickMark val="none"/>
        <c:tickLblPos val="nextTo"/>
        <c:crossAx val="152312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51360640"/>
        <c:axId val="151362176"/>
        <c:axId val="0"/>
      </c:bar3DChart>
      <c:catAx>
        <c:axId val="15136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362176"/>
        <c:crosses val="autoZero"/>
        <c:auto val="1"/>
        <c:lblAlgn val="ctr"/>
        <c:lblOffset val="100"/>
        <c:noMultiLvlLbl val="0"/>
      </c:catAx>
      <c:valAx>
        <c:axId val="151362176"/>
        <c:scaling>
          <c:orientation val="minMax"/>
        </c:scaling>
        <c:delete val="1"/>
        <c:axPos val="l"/>
        <c:numFmt formatCode="0%" sourceLinked="1"/>
        <c:majorTickMark val="out"/>
        <c:minorTickMark val="none"/>
        <c:tickLblPos val="nextTo"/>
        <c:crossAx val="151360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D34-41D0-AA82-912104FBEA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D34-41D0-AA82-912104FBEA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D34-41D0-AA82-912104FBEA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D34-41D0-AA82-912104FBEA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52385024"/>
        <c:axId val="152386560"/>
      </c:lineChart>
      <c:catAx>
        <c:axId val="152385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386560"/>
        <c:crosses val="autoZero"/>
        <c:auto val="1"/>
        <c:lblAlgn val="ctr"/>
        <c:lblOffset val="100"/>
        <c:noMultiLvlLbl val="0"/>
      </c:catAx>
      <c:valAx>
        <c:axId val="152386560"/>
        <c:scaling>
          <c:orientation val="minMax"/>
        </c:scaling>
        <c:delete val="1"/>
        <c:axPos val="l"/>
        <c:numFmt formatCode="0%" sourceLinked="1"/>
        <c:majorTickMark val="out"/>
        <c:minorTickMark val="none"/>
        <c:tickLblPos val="nextTo"/>
        <c:crossAx val="152385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0.13</c:v>
                </c:pt>
                <c:pt idx="1">
                  <c:v>0.35</c:v>
                </c:pt>
                <c:pt idx="2">
                  <c:v>0.48</c:v>
                </c:pt>
                <c:pt idx="3">
                  <c:v>0.04</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52432640"/>
        <c:axId val="152434176"/>
        <c:axId val="0"/>
      </c:bar3DChart>
      <c:catAx>
        <c:axId val="15243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434176"/>
        <c:crosses val="autoZero"/>
        <c:auto val="1"/>
        <c:lblAlgn val="ctr"/>
        <c:lblOffset val="100"/>
        <c:noMultiLvlLbl val="0"/>
      </c:catAx>
      <c:valAx>
        <c:axId val="152434176"/>
        <c:scaling>
          <c:orientation val="minMax"/>
        </c:scaling>
        <c:delete val="1"/>
        <c:axPos val="l"/>
        <c:numFmt formatCode="0%" sourceLinked="1"/>
        <c:majorTickMark val="out"/>
        <c:minorTickMark val="none"/>
        <c:tickLblPos val="nextTo"/>
        <c:crossAx val="152432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52483328"/>
        <c:axId val="152484864"/>
        <c:axId val="0"/>
      </c:bar3DChart>
      <c:catAx>
        <c:axId val="15248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484864"/>
        <c:crosses val="autoZero"/>
        <c:auto val="1"/>
        <c:lblAlgn val="ctr"/>
        <c:lblOffset val="100"/>
        <c:noMultiLvlLbl val="0"/>
      </c:catAx>
      <c:valAx>
        <c:axId val="152484864"/>
        <c:scaling>
          <c:orientation val="minMax"/>
        </c:scaling>
        <c:delete val="1"/>
        <c:axPos val="l"/>
        <c:numFmt formatCode="0%" sourceLinked="1"/>
        <c:majorTickMark val="out"/>
        <c:minorTickMark val="none"/>
        <c:tickLblPos val="nextTo"/>
        <c:crossAx val="152483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6272384"/>
        <c:axId val="16274176"/>
        <c:axId val="0"/>
      </c:bar3DChart>
      <c:catAx>
        <c:axId val="1627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274176"/>
        <c:crosses val="autoZero"/>
        <c:auto val="1"/>
        <c:lblAlgn val="ctr"/>
        <c:lblOffset val="100"/>
        <c:noMultiLvlLbl val="0"/>
      </c:catAx>
      <c:valAx>
        <c:axId val="16274176"/>
        <c:scaling>
          <c:orientation val="minMax"/>
        </c:scaling>
        <c:delete val="1"/>
        <c:axPos val="l"/>
        <c:numFmt formatCode="0%" sourceLinked="1"/>
        <c:majorTickMark val="out"/>
        <c:minorTickMark val="none"/>
        <c:tickLblPos val="nextTo"/>
        <c:crossAx val="16272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32-4A9B-8F6A-6484EEDA89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32-4A9B-8F6A-6484EEDA89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032-4A9B-8F6A-6484EEDA89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32-4A9B-8F6A-6484EEDA89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52708992"/>
        <c:axId val="152710528"/>
      </c:lineChart>
      <c:catAx>
        <c:axId val="15270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710528"/>
        <c:crosses val="autoZero"/>
        <c:auto val="1"/>
        <c:lblAlgn val="ctr"/>
        <c:lblOffset val="100"/>
        <c:noMultiLvlLbl val="0"/>
      </c:catAx>
      <c:valAx>
        <c:axId val="152710528"/>
        <c:scaling>
          <c:orientation val="minMax"/>
        </c:scaling>
        <c:delete val="1"/>
        <c:axPos val="l"/>
        <c:numFmt formatCode="0%" sourceLinked="1"/>
        <c:majorTickMark val="out"/>
        <c:minorTickMark val="none"/>
        <c:tickLblPos val="nextTo"/>
        <c:crossAx val="15270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52747392"/>
        <c:axId val="152757376"/>
        <c:axId val="0"/>
      </c:bar3DChart>
      <c:catAx>
        <c:axId val="15274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757376"/>
        <c:crosses val="autoZero"/>
        <c:auto val="1"/>
        <c:lblAlgn val="ctr"/>
        <c:lblOffset val="100"/>
        <c:noMultiLvlLbl val="0"/>
      </c:catAx>
      <c:valAx>
        <c:axId val="152757376"/>
        <c:scaling>
          <c:orientation val="minMax"/>
        </c:scaling>
        <c:delete val="1"/>
        <c:axPos val="l"/>
        <c:numFmt formatCode="0%" sourceLinked="1"/>
        <c:majorTickMark val="out"/>
        <c:minorTickMark val="none"/>
        <c:tickLblPos val="nextTo"/>
        <c:crossAx val="15274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52794240"/>
        <c:axId val="152795776"/>
        <c:axId val="0"/>
      </c:bar3DChart>
      <c:catAx>
        <c:axId val="15279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795776"/>
        <c:crosses val="autoZero"/>
        <c:auto val="1"/>
        <c:lblAlgn val="ctr"/>
        <c:lblOffset val="100"/>
        <c:noMultiLvlLbl val="0"/>
      </c:catAx>
      <c:valAx>
        <c:axId val="152795776"/>
        <c:scaling>
          <c:orientation val="minMax"/>
        </c:scaling>
        <c:delete val="1"/>
        <c:axPos val="l"/>
        <c:numFmt formatCode="0%" sourceLinked="1"/>
        <c:majorTickMark val="out"/>
        <c:minorTickMark val="none"/>
        <c:tickLblPos val="nextTo"/>
        <c:crossAx val="152794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52898176"/>
        <c:axId val="152916352"/>
        <c:axId val="0"/>
      </c:bar3DChart>
      <c:catAx>
        <c:axId val="152898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16352"/>
        <c:crosses val="autoZero"/>
        <c:auto val="1"/>
        <c:lblAlgn val="ctr"/>
        <c:lblOffset val="100"/>
        <c:noMultiLvlLbl val="0"/>
      </c:catAx>
      <c:valAx>
        <c:axId val="152916352"/>
        <c:scaling>
          <c:orientation val="minMax"/>
        </c:scaling>
        <c:delete val="1"/>
        <c:axPos val="l"/>
        <c:numFmt formatCode="0%" sourceLinked="1"/>
        <c:majorTickMark val="out"/>
        <c:minorTickMark val="none"/>
        <c:tickLblPos val="nextTo"/>
        <c:crossAx val="152898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52953216"/>
        <c:axId val="152954752"/>
        <c:axId val="0"/>
      </c:bar3DChart>
      <c:catAx>
        <c:axId val="152953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54752"/>
        <c:crosses val="autoZero"/>
        <c:auto val="1"/>
        <c:lblAlgn val="ctr"/>
        <c:lblOffset val="100"/>
        <c:noMultiLvlLbl val="0"/>
      </c:catAx>
      <c:valAx>
        <c:axId val="152954752"/>
        <c:scaling>
          <c:orientation val="minMax"/>
        </c:scaling>
        <c:delete val="1"/>
        <c:axPos val="l"/>
        <c:numFmt formatCode="0%" sourceLinked="1"/>
        <c:majorTickMark val="out"/>
        <c:minorTickMark val="none"/>
        <c:tickLblPos val="nextTo"/>
        <c:crossAx val="152953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52983424"/>
        <c:axId val="152984960"/>
        <c:axId val="0"/>
      </c:bar3DChart>
      <c:catAx>
        <c:axId val="15298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84960"/>
        <c:crosses val="autoZero"/>
        <c:auto val="1"/>
        <c:lblAlgn val="ctr"/>
        <c:lblOffset val="100"/>
        <c:noMultiLvlLbl val="0"/>
      </c:catAx>
      <c:valAx>
        <c:axId val="152984960"/>
        <c:scaling>
          <c:orientation val="minMax"/>
        </c:scaling>
        <c:delete val="1"/>
        <c:axPos val="l"/>
        <c:numFmt formatCode="0%" sourceLinked="1"/>
        <c:majorTickMark val="out"/>
        <c:minorTickMark val="none"/>
        <c:tickLblPos val="nextTo"/>
        <c:crossAx val="15298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51415424"/>
        <c:axId val="151421312"/>
        <c:axId val="0"/>
      </c:bar3DChart>
      <c:catAx>
        <c:axId val="151415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421312"/>
        <c:crosses val="autoZero"/>
        <c:auto val="1"/>
        <c:lblAlgn val="ctr"/>
        <c:lblOffset val="100"/>
        <c:noMultiLvlLbl val="0"/>
      </c:catAx>
      <c:valAx>
        <c:axId val="151421312"/>
        <c:scaling>
          <c:orientation val="minMax"/>
        </c:scaling>
        <c:delete val="1"/>
        <c:axPos val="l"/>
        <c:numFmt formatCode="0%" sourceLinked="1"/>
        <c:majorTickMark val="out"/>
        <c:minorTickMark val="none"/>
        <c:tickLblPos val="nextTo"/>
        <c:crossAx val="151415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53030016"/>
        <c:axId val="153031808"/>
        <c:axId val="0"/>
      </c:bar3DChart>
      <c:catAx>
        <c:axId val="153030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3031808"/>
        <c:crosses val="autoZero"/>
        <c:auto val="1"/>
        <c:lblAlgn val="ctr"/>
        <c:lblOffset val="100"/>
        <c:noMultiLvlLbl val="0"/>
      </c:catAx>
      <c:valAx>
        <c:axId val="153031808"/>
        <c:scaling>
          <c:orientation val="minMax"/>
        </c:scaling>
        <c:delete val="1"/>
        <c:axPos val="l"/>
        <c:numFmt formatCode="0%" sourceLinked="1"/>
        <c:majorTickMark val="out"/>
        <c:minorTickMark val="none"/>
        <c:tickLblPos val="nextTo"/>
        <c:crossAx val="153030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0.15</c:v>
                </c:pt>
                <c:pt idx="1">
                  <c:v>0.33</c:v>
                </c:pt>
                <c:pt idx="2">
                  <c:v>0.42</c:v>
                </c:pt>
                <c:pt idx="3">
                  <c:v>0.1</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50796928"/>
        <c:axId val="150868352"/>
        <c:axId val="0"/>
      </c:bar3DChart>
      <c:catAx>
        <c:axId val="1507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868352"/>
        <c:crosses val="autoZero"/>
        <c:auto val="1"/>
        <c:lblAlgn val="ctr"/>
        <c:lblOffset val="100"/>
        <c:noMultiLvlLbl val="0"/>
      </c:catAx>
      <c:valAx>
        <c:axId val="150868352"/>
        <c:scaling>
          <c:orientation val="minMax"/>
        </c:scaling>
        <c:delete val="1"/>
        <c:axPos val="l"/>
        <c:numFmt formatCode="0%" sourceLinked="1"/>
        <c:majorTickMark val="out"/>
        <c:minorTickMark val="none"/>
        <c:tickLblPos val="nextTo"/>
        <c:crossAx val="15079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0.4</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50909312"/>
        <c:axId val="150910848"/>
        <c:axId val="0"/>
      </c:bar3DChart>
      <c:catAx>
        <c:axId val="15090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910848"/>
        <c:crosses val="autoZero"/>
        <c:auto val="1"/>
        <c:lblAlgn val="ctr"/>
        <c:lblOffset val="100"/>
        <c:noMultiLvlLbl val="0"/>
      </c:catAx>
      <c:valAx>
        <c:axId val="150910848"/>
        <c:scaling>
          <c:orientation val="minMax"/>
        </c:scaling>
        <c:delete val="1"/>
        <c:axPos val="l"/>
        <c:numFmt formatCode="0%" sourceLinked="1"/>
        <c:majorTickMark val="out"/>
        <c:minorTickMark val="none"/>
        <c:tickLblPos val="nextTo"/>
        <c:crossAx val="150909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50947712"/>
        <c:axId val="150949248"/>
        <c:axId val="0"/>
      </c:bar3DChart>
      <c:catAx>
        <c:axId val="1509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949248"/>
        <c:crosses val="autoZero"/>
        <c:auto val="1"/>
        <c:lblAlgn val="ctr"/>
        <c:lblOffset val="100"/>
        <c:noMultiLvlLbl val="0"/>
      </c:catAx>
      <c:valAx>
        <c:axId val="150949248"/>
        <c:scaling>
          <c:orientation val="minMax"/>
        </c:scaling>
        <c:delete val="1"/>
        <c:axPos val="l"/>
        <c:numFmt formatCode="0%" sourceLinked="1"/>
        <c:majorTickMark val="out"/>
        <c:minorTickMark val="none"/>
        <c:tickLblPos val="nextTo"/>
        <c:crossAx val="1509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0.14000000000000001</c:v>
                </c:pt>
                <c:pt idx="1">
                  <c:v>0.54</c:v>
                </c:pt>
                <c:pt idx="2">
                  <c:v>0.28999999999999998</c:v>
                </c:pt>
                <c:pt idx="3">
                  <c:v>0.03</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50994304"/>
        <c:axId val="157426816"/>
        <c:axId val="0"/>
      </c:bar3DChart>
      <c:catAx>
        <c:axId val="15099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426816"/>
        <c:crosses val="autoZero"/>
        <c:auto val="1"/>
        <c:lblAlgn val="ctr"/>
        <c:lblOffset val="100"/>
        <c:noMultiLvlLbl val="0"/>
      </c:catAx>
      <c:valAx>
        <c:axId val="157426816"/>
        <c:scaling>
          <c:orientation val="minMax"/>
        </c:scaling>
        <c:delete val="1"/>
        <c:axPos val="l"/>
        <c:numFmt formatCode="0%" sourceLinked="1"/>
        <c:majorTickMark val="out"/>
        <c:minorTickMark val="none"/>
        <c:tickLblPos val="nextTo"/>
        <c:crossAx val="150994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57463680"/>
        <c:axId val="157465216"/>
        <c:axId val="0"/>
      </c:bar3DChart>
      <c:catAx>
        <c:axId val="15746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465216"/>
        <c:crosses val="autoZero"/>
        <c:auto val="1"/>
        <c:lblAlgn val="ctr"/>
        <c:lblOffset val="100"/>
        <c:noMultiLvlLbl val="0"/>
      </c:catAx>
      <c:valAx>
        <c:axId val="157465216"/>
        <c:scaling>
          <c:orientation val="minMax"/>
        </c:scaling>
        <c:delete val="1"/>
        <c:axPos val="l"/>
        <c:numFmt formatCode="0%" sourceLinked="1"/>
        <c:majorTickMark val="out"/>
        <c:minorTickMark val="none"/>
        <c:tickLblPos val="nextTo"/>
        <c:crossAx val="157463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57522560"/>
        <c:axId val="157524352"/>
        <c:axId val="0"/>
      </c:bar3DChart>
      <c:catAx>
        <c:axId val="15752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524352"/>
        <c:crosses val="autoZero"/>
        <c:auto val="1"/>
        <c:lblAlgn val="ctr"/>
        <c:lblOffset val="100"/>
        <c:noMultiLvlLbl val="0"/>
      </c:catAx>
      <c:valAx>
        <c:axId val="157524352"/>
        <c:scaling>
          <c:orientation val="minMax"/>
        </c:scaling>
        <c:delete val="1"/>
        <c:axPos val="l"/>
        <c:numFmt formatCode="0%" sourceLinked="1"/>
        <c:majorTickMark val="out"/>
        <c:minorTickMark val="none"/>
        <c:tickLblPos val="nextTo"/>
        <c:crossAx val="157522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0.08</c:v>
                </c:pt>
                <c:pt idx="1">
                  <c:v>0.32</c:v>
                </c:pt>
                <c:pt idx="2">
                  <c:v>0.47</c:v>
                </c:pt>
                <c:pt idx="3">
                  <c:v>0.13</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95826048"/>
        <c:axId val="195827584"/>
        <c:axId val="0"/>
      </c:bar3DChart>
      <c:catAx>
        <c:axId val="19582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27584"/>
        <c:crosses val="autoZero"/>
        <c:auto val="1"/>
        <c:lblAlgn val="ctr"/>
        <c:lblOffset val="100"/>
        <c:noMultiLvlLbl val="0"/>
      </c:catAx>
      <c:valAx>
        <c:axId val="195827584"/>
        <c:scaling>
          <c:orientation val="minMax"/>
        </c:scaling>
        <c:delete val="1"/>
        <c:axPos val="l"/>
        <c:numFmt formatCode="0%" sourceLinked="1"/>
        <c:majorTickMark val="out"/>
        <c:minorTickMark val="none"/>
        <c:tickLblPos val="nextTo"/>
        <c:crossAx val="195826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95872640"/>
        <c:axId val="195874176"/>
        <c:axId val="0"/>
      </c:bar3DChart>
      <c:catAx>
        <c:axId val="19587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74176"/>
        <c:crosses val="autoZero"/>
        <c:auto val="1"/>
        <c:lblAlgn val="ctr"/>
        <c:lblOffset val="100"/>
        <c:noMultiLvlLbl val="0"/>
      </c:catAx>
      <c:valAx>
        <c:axId val="195874176"/>
        <c:scaling>
          <c:orientation val="minMax"/>
        </c:scaling>
        <c:delete val="1"/>
        <c:axPos val="l"/>
        <c:numFmt formatCode="0%" sourceLinked="1"/>
        <c:majorTickMark val="out"/>
        <c:minorTickMark val="none"/>
        <c:tickLblPos val="nextTo"/>
        <c:crossAx val="195872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95906944"/>
        <c:axId val="195912832"/>
        <c:axId val="0"/>
      </c:bar3DChart>
      <c:catAx>
        <c:axId val="1959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912832"/>
        <c:crosses val="autoZero"/>
        <c:auto val="1"/>
        <c:lblAlgn val="ctr"/>
        <c:lblOffset val="100"/>
        <c:noMultiLvlLbl val="0"/>
      </c:catAx>
      <c:valAx>
        <c:axId val="195912832"/>
        <c:scaling>
          <c:orientation val="minMax"/>
        </c:scaling>
        <c:delete val="1"/>
        <c:axPos val="l"/>
        <c:numFmt formatCode="0%" sourceLinked="1"/>
        <c:majorTickMark val="out"/>
        <c:minorTickMark val="none"/>
        <c:tickLblPos val="nextTo"/>
        <c:crossAx val="195906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0.09</c:v>
                </c:pt>
                <c:pt idx="1">
                  <c:v>0.56999999999999995</c:v>
                </c:pt>
                <c:pt idx="2">
                  <c:v>0.3</c:v>
                </c:pt>
                <c:pt idx="3">
                  <c:v>0.04</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51445888"/>
        <c:axId val="151447424"/>
        <c:axId val="0"/>
      </c:bar3DChart>
      <c:catAx>
        <c:axId val="15144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447424"/>
        <c:crosses val="autoZero"/>
        <c:auto val="1"/>
        <c:lblAlgn val="ctr"/>
        <c:lblOffset val="100"/>
        <c:noMultiLvlLbl val="0"/>
      </c:catAx>
      <c:valAx>
        <c:axId val="151447424"/>
        <c:scaling>
          <c:orientation val="minMax"/>
        </c:scaling>
        <c:delete val="1"/>
        <c:axPos val="l"/>
        <c:numFmt formatCode="0%" sourceLinked="1"/>
        <c:majorTickMark val="out"/>
        <c:minorTickMark val="none"/>
        <c:tickLblPos val="nextTo"/>
        <c:crossAx val="151445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0.15</c:v>
                </c:pt>
                <c:pt idx="1">
                  <c:v>0.33</c:v>
                </c:pt>
                <c:pt idx="2">
                  <c:v>0.42</c:v>
                </c:pt>
                <c:pt idx="3">
                  <c:v>0.1</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921-4C78-ABB6-42AAB8D6DD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921-4C78-ABB6-42AAB8D6DD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0.4</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921-4C78-ABB6-42AAB8D6DD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921-4C78-ABB6-42AAB8D6DD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96343296"/>
        <c:axId val="196344832"/>
      </c:lineChart>
      <c:catAx>
        <c:axId val="196343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344832"/>
        <c:crosses val="autoZero"/>
        <c:auto val="1"/>
        <c:lblAlgn val="ctr"/>
        <c:lblOffset val="100"/>
        <c:noMultiLvlLbl val="0"/>
      </c:catAx>
      <c:valAx>
        <c:axId val="196344832"/>
        <c:scaling>
          <c:orientation val="minMax"/>
        </c:scaling>
        <c:delete val="1"/>
        <c:axPos val="l"/>
        <c:numFmt formatCode="0%" sourceLinked="1"/>
        <c:majorTickMark val="out"/>
        <c:minorTickMark val="none"/>
        <c:tickLblPos val="nextTo"/>
        <c:crossAx val="1963432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0.14000000000000001</c:v>
                </c:pt>
                <c:pt idx="1">
                  <c:v>0.54</c:v>
                </c:pt>
                <c:pt idx="2">
                  <c:v>0.28999999999999998</c:v>
                </c:pt>
                <c:pt idx="3">
                  <c:v>0.03</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057-41D6-B66A-28AB73F6C2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057-41D6-B66A-28AB73F6C2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057-41D6-B66A-28AB73F6C2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057-41D6-B66A-28AB73F6C2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96172032"/>
        <c:axId val="196177920"/>
      </c:lineChart>
      <c:catAx>
        <c:axId val="196172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177920"/>
        <c:crosses val="autoZero"/>
        <c:auto val="1"/>
        <c:lblAlgn val="ctr"/>
        <c:lblOffset val="100"/>
        <c:noMultiLvlLbl val="0"/>
      </c:catAx>
      <c:valAx>
        <c:axId val="196177920"/>
        <c:scaling>
          <c:orientation val="minMax"/>
        </c:scaling>
        <c:delete val="1"/>
        <c:axPos val="l"/>
        <c:numFmt formatCode="0%" sourceLinked="1"/>
        <c:majorTickMark val="out"/>
        <c:minorTickMark val="none"/>
        <c:tickLblPos val="nextTo"/>
        <c:crossAx val="196172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0.08</c:v>
                </c:pt>
                <c:pt idx="1">
                  <c:v>0.32</c:v>
                </c:pt>
                <c:pt idx="2">
                  <c:v>0.47</c:v>
                </c:pt>
                <c:pt idx="3">
                  <c:v>0.13</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D07-45A7-9CF5-F66C1E8043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D07-45A7-9CF5-F66C1E8043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D07-45A7-9CF5-F66C1E8043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D07-45A7-9CF5-F66C1E8043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96412160"/>
        <c:axId val="196413696"/>
      </c:lineChart>
      <c:catAx>
        <c:axId val="196412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413696"/>
        <c:crosses val="autoZero"/>
        <c:auto val="1"/>
        <c:lblAlgn val="ctr"/>
        <c:lblOffset val="100"/>
        <c:noMultiLvlLbl val="0"/>
      </c:catAx>
      <c:valAx>
        <c:axId val="196413696"/>
        <c:scaling>
          <c:orientation val="minMax"/>
        </c:scaling>
        <c:delete val="1"/>
        <c:axPos val="l"/>
        <c:numFmt formatCode="0%" sourceLinked="1"/>
        <c:majorTickMark val="out"/>
        <c:minorTickMark val="none"/>
        <c:tickLblPos val="nextTo"/>
        <c:crossAx val="1964121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96438656"/>
        <c:axId val="196444544"/>
        <c:axId val="0"/>
      </c:bar3DChart>
      <c:catAx>
        <c:axId val="19643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44544"/>
        <c:crosses val="autoZero"/>
        <c:auto val="1"/>
        <c:lblAlgn val="ctr"/>
        <c:lblOffset val="100"/>
        <c:noMultiLvlLbl val="0"/>
      </c:catAx>
      <c:valAx>
        <c:axId val="196444544"/>
        <c:scaling>
          <c:orientation val="minMax"/>
        </c:scaling>
        <c:delete val="1"/>
        <c:axPos val="l"/>
        <c:numFmt formatCode="0%" sourceLinked="1"/>
        <c:majorTickMark val="out"/>
        <c:minorTickMark val="none"/>
        <c:tickLblPos val="nextTo"/>
        <c:crossAx val="19643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96817280"/>
        <c:axId val="196818816"/>
        <c:axId val="0"/>
      </c:bar3DChart>
      <c:catAx>
        <c:axId val="19681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818816"/>
        <c:crosses val="autoZero"/>
        <c:auto val="1"/>
        <c:lblAlgn val="ctr"/>
        <c:lblOffset val="100"/>
        <c:noMultiLvlLbl val="0"/>
      </c:catAx>
      <c:valAx>
        <c:axId val="196818816"/>
        <c:scaling>
          <c:orientation val="minMax"/>
        </c:scaling>
        <c:delete val="1"/>
        <c:axPos val="l"/>
        <c:numFmt formatCode="0%" sourceLinked="1"/>
        <c:majorTickMark val="out"/>
        <c:minorTickMark val="none"/>
        <c:tickLblPos val="nextTo"/>
        <c:crossAx val="196817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96851584"/>
        <c:axId val="196853120"/>
        <c:axId val="0"/>
      </c:bar3DChart>
      <c:catAx>
        <c:axId val="196851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853120"/>
        <c:crosses val="autoZero"/>
        <c:auto val="1"/>
        <c:lblAlgn val="ctr"/>
        <c:lblOffset val="100"/>
        <c:noMultiLvlLbl val="0"/>
      </c:catAx>
      <c:valAx>
        <c:axId val="196853120"/>
        <c:scaling>
          <c:orientation val="minMax"/>
        </c:scaling>
        <c:delete val="1"/>
        <c:axPos val="l"/>
        <c:numFmt formatCode="0%" sourceLinked="1"/>
        <c:majorTickMark val="out"/>
        <c:minorTickMark val="none"/>
        <c:tickLblPos val="nextTo"/>
        <c:crossAx val="196851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0.36</c:v>
                </c:pt>
                <c:pt idx="2">
                  <c:v>0.39</c:v>
                </c:pt>
                <c:pt idx="3">
                  <c:v>0.05</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96621056"/>
        <c:axId val="196622592"/>
      </c:lineChart>
      <c:catAx>
        <c:axId val="196621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622592"/>
        <c:crosses val="autoZero"/>
        <c:auto val="1"/>
        <c:lblAlgn val="ctr"/>
        <c:lblOffset val="100"/>
        <c:noMultiLvlLbl val="0"/>
      </c:catAx>
      <c:valAx>
        <c:axId val="196622592"/>
        <c:scaling>
          <c:orientation val="minMax"/>
        </c:scaling>
        <c:delete val="1"/>
        <c:axPos val="l"/>
        <c:numFmt formatCode="0%" sourceLinked="1"/>
        <c:majorTickMark val="out"/>
        <c:minorTickMark val="none"/>
        <c:tickLblPos val="nextTo"/>
        <c:crossAx val="196621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96660224"/>
        <c:axId val="196666112"/>
        <c:axId val="0"/>
      </c:bar3DChart>
      <c:catAx>
        <c:axId val="196660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666112"/>
        <c:crosses val="autoZero"/>
        <c:auto val="1"/>
        <c:lblAlgn val="ctr"/>
        <c:lblOffset val="100"/>
        <c:noMultiLvlLbl val="0"/>
      </c:catAx>
      <c:valAx>
        <c:axId val="196666112"/>
        <c:scaling>
          <c:orientation val="minMax"/>
        </c:scaling>
        <c:delete val="1"/>
        <c:axPos val="l"/>
        <c:numFmt formatCode="0%" sourceLinked="1"/>
        <c:majorTickMark val="out"/>
        <c:minorTickMark val="none"/>
        <c:tickLblPos val="nextTo"/>
        <c:crossAx val="196660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96727552"/>
        <c:axId val="196729088"/>
        <c:axId val="0"/>
      </c:bar3DChart>
      <c:catAx>
        <c:axId val="196727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729088"/>
        <c:crosses val="autoZero"/>
        <c:auto val="1"/>
        <c:lblAlgn val="ctr"/>
        <c:lblOffset val="100"/>
        <c:noMultiLvlLbl val="0"/>
      </c:catAx>
      <c:valAx>
        <c:axId val="196729088"/>
        <c:scaling>
          <c:orientation val="minMax"/>
        </c:scaling>
        <c:delete val="1"/>
        <c:axPos val="l"/>
        <c:numFmt formatCode="0%" sourceLinked="1"/>
        <c:majorTickMark val="out"/>
        <c:minorTickMark val="none"/>
        <c:tickLblPos val="nextTo"/>
        <c:crossAx val="196727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96899584"/>
        <c:axId val="196901120"/>
        <c:axId val="0"/>
      </c:bar3DChart>
      <c:catAx>
        <c:axId val="196899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01120"/>
        <c:crosses val="autoZero"/>
        <c:auto val="1"/>
        <c:lblAlgn val="ctr"/>
        <c:lblOffset val="100"/>
        <c:noMultiLvlLbl val="0"/>
      </c:catAx>
      <c:valAx>
        <c:axId val="196901120"/>
        <c:scaling>
          <c:orientation val="minMax"/>
        </c:scaling>
        <c:delete val="1"/>
        <c:axPos val="l"/>
        <c:numFmt formatCode="0%" sourceLinked="1"/>
        <c:majorTickMark val="out"/>
        <c:minorTickMark val="none"/>
        <c:tickLblPos val="nextTo"/>
        <c:crossAx val="196899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51103360"/>
        <c:axId val="151104896"/>
        <c:axId val="0"/>
      </c:bar3DChart>
      <c:catAx>
        <c:axId val="15110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04896"/>
        <c:crosses val="autoZero"/>
        <c:auto val="1"/>
        <c:lblAlgn val="ctr"/>
        <c:lblOffset val="100"/>
        <c:noMultiLvlLbl val="0"/>
      </c:catAx>
      <c:valAx>
        <c:axId val="151104896"/>
        <c:scaling>
          <c:orientation val="minMax"/>
        </c:scaling>
        <c:delete val="1"/>
        <c:axPos val="l"/>
        <c:numFmt formatCode="0%" sourceLinked="1"/>
        <c:majorTickMark val="out"/>
        <c:minorTickMark val="none"/>
        <c:tickLblPos val="nextTo"/>
        <c:crossAx val="15110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96942080"/>
        <c:axId val="196943872"/>
        <c:axId val="0"/>
      </c:bar3DChart>
      <c:catAx>
        <c:axId val="196942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43872"/>
        <c:crosses val="autoZero"/>
        <c:auto val="1"/>
        <c:lblAlgn val="ctr"/>
        <c:lblOffset val="100"/>
        <c:noMultiLvlLbl val="0"/>
      </c:catAx>
      <c:valAx>
        <c:axId val="196943872"/>
        <c:scaling>
          <c:orientation val="minMax"/>
        </c:scaling>
        <c:delete val="1"/>
        <c:axPos val="l"/>
        <c:numFmt formatCode="0%" sourceLinked="1"/>
        <c:majorTickMark val="out"/>
        <c:minorTickMark val="none"/>
        <c:tickLblPos val="nextTo"/>
        <c:crossAx val="196942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0.16</c:v>
                </c:pt>
                <c:pt idx="1">
                  <c:v>0.3</c:v>
                </c:pt>
                <c:pt idx="2">
                  <c:v>0.3</c:v>
                </c:pt>
                <c:pt idx="3">
                  <c:v>0.14000000000000001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97015040"/>
        <c:axId val="197016576"/>
        <c:axId val="0"/>
      </c:bar3DChart>
      <c:catAx>
        <c:axId val="19701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016576"/>
        <c:crosses val="autoZero"/>
        <c:auto val="1"/>
        <c:lblAlgn val="ctr"/>
        <c:lblOffset val="100"/>
        <c:noMultiLvlLbl val="0"/>
      </c:catAx>
      <c:valAx>
        <c:axId val="197016576"/>
        <c:scaling>
          <c:orientation val="minMax"/>
        </c:scaling>
        <c:delete val="1"/>
        <c:axPos val="l"/>
        <c:numFmt formatCode="0%" sourceLinked="1"/>
        <c:majorTickMark val="out"/>
        <c:minorTickMark val="none"/>
        <c:tickLblPos val="nextTo"/>
        <c:crossAx val="197015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97061632"/>
        <c:axId val="197063424"/>
        <c:axId val="0"/>
      </c:bar3DChart>
      <c:catAx>
        <c:axId val="19706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063424"/>
        <c:crosses val="autoZero"/>
        <c:auto val="1"/>
        <c:lblAlgn val="ctr"/>
        <c:lblOffset val="100"/>
        <c:noMultiLvlLbl val="0"/>
      </c:catAx>
      <c:valAx>
        <c:axId val="197063424"/>
        <c:scaling>
          <c:orientation val="minMax"/>
        </c:scaling>
        <c:delete val="1"/>
        <c:axPos val="l"/>
        <c:numFmt formatCode="0%" sourceLinked="1"/>
        <c:majorTickMark val="out"/>
        <c:minorTickMark val="none"/>
        <c:tickLblPos val="nextTo"/>
        <c:crossAx val="197061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97104384"/>
        <c:axId val="197105920"/>
        <c:axId val="0"/>
      </c:bar3DChart>
      <c:catAx>
        <c:axId val="19710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105920"/>
        <c:crosses val="autoZero"/>
        <c:auto val="1"/>
        <c:lblAlgn val="ctr"/>
        <c:lblOffset val="100"/>
        <c:noMultiLvlLbl val="0"/>
      </c:catAx>
      <c:valAx>
        <c:axId val="197105920"/>
        <c:scaling>
          <c:orientation val="minMax"/>
        </c:scaling>
        <c:delete val="1"/>
        <c:axPos val="l"/>
        <c:numFmt formatCode="0%" sourceLinked="1"/>
        <c:majorTickMark val="out"/>
        <c:minorTickMark val="none"/>
        <c:tickLblPos val="nextTo"/>
        <c:crossAx val="197104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0.72</c:v>
                </c:pt>
                <c:pt idx="1">
                  <c:v>0.25</c:v>
                </c:pt>
                <c:pt idx="2">
                  <c:v>0.02</c:v>
                </c:pt>
                <c:pt idx="3">
                  <c:v>0.01</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97478656"/>
        <c:axId val="197484544"/>
        <c:axId val="0"/>
      </c:bar3DChart>
      <c:catAx>
        <c:axId val="19747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484544"/>
        <c:crosses val="autoZero"/>
        <c:auto val="1"/>
        <c:lblAlgn val="ctr"/>
        <c:lblOffset val="100"/>
        <c:noMultiLvlLbl val="0"/>
      </c:catAx>
      <c:valAx>
        <c:axId val="197484544"/>
        <c:scaling>
          <c:orientation val="minMax"/>
        </c:scaling>
        <c:delete val="1"/>
        <c:axPos val="l"/>
        <c:numFmt formatCode="0%" sourceLinked="1"/>
        <c:majorTickMark val="out"/>
        <c:minorTickMark val="none"/>
        <c:tickLblPos val="nextTo"/>
        <c:crossAx val="19747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97521408"/>
        <c:axId val="197522944"/>
        <c:axId val="0"/>
      </c:bar3DChart>
      <c:catAx>
        <c:axId val="19752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522944"/>
        <c:crosses val="autoZero"/>
        <c:auto val="1"/>
        <c:lblAlgn val="ctr"/>
        <c:lblOffset val="100"/>
        <c:noMultiLvlLbl val="0"/>
      </c:catAx>
      <c:valAx>
        <c:axId val="197522944"/>
        <c:scaling>
          <c:orientation val="minMax"/>
        </c:scaling>
        <c:delete val="1"/>
        <c:axPos val="l"/>
        <c:numFmt formatCode="0%" sourceLinked="1"/>
        <c:majorTickMark val="out"/>
        <c:minorTickMark val="none"/>
        <c:tickLblPos val="nextTo"/>
        <c:crossAx val="19752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97170688"/>
        <c:axId val="197172224"/>
        <c:axId val="0"/>
      </c:bar3DChart>
      <c:catAx>
        <c:axId val="19717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172224"/>
        <c:crosses val="autoZero"/>
        <c:auto val="1"/>
        <c:lblAlgn val="ctr"/>
        <c:lblOffset val="100"/>
        <c:noMultiLvlLbl val="0"/>
      </c:catAx>
      <c:valAx>
        <c:axId val="197172224"/>
        <c:scaling>
          <c:orientation val="minMax"/>
        </c:scaling>
        <c:delete val="1"/>
        <c:axPos val="l"/>
        <c:numFmt formatCode="0%" sourceLinked="1"/>
        <c:majorTickMark val="out"/>
        <c:minorTickMark val="none"/>
        <c:tickLblPos val="nextTo"/>
        <c:crossAx val="19717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0.33</c:v>
                </c:pt>
                <c:pt idx="1">
                  <c:v>0.27</c:v>
                </c:pt>
                <c:pt idx="2">
                  <c:v>0.37</c:v>
                </c:pt>
                <c:pt idx="3">
                  <c:v>0.03</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97204992"/>
        <c:axId val="197214976"/>
        <c:axId val="0"/>
      </c:bar3DChart>
      <c:catAx>
        <c:axId val="1972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214976"/>
        <c:crosses val="autoZero"/>
        <c:auto val="1"/>
        <c:lblAlgn val="ctr"/>
        <c:lblOffset val="100"/>
        <c:noMultiLvlLbl val="0"/>
      </c:catAx>
      <c:valAx>
        <c:axId val="197214976"/>
        <c:scaling>
          <c:orientation val="minMax"/>
        </c:scaling>
        <c:delete val="1"/>
        <c:axPos val="l"/>
        <c:numFmt formatCode="0%" sourceLinked="1"/>
        <c:majorTickMark val="out"/>
        <c:minorTickMark val="none"/>
        <c:tickLblPos val="nextTo"/>
        <c:crossAx val="197204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97251840"/>
        <c:axId val="197253376"/>
        <c:axId val="0"/>
      </c:bar3DChart>
      <c:catAx>
        <c:axId val="19725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253376"/>
        <c:crosses val="autoZero"/>
        <c:auto val="1"/>
        <c:lblAlgn val="ctr"/>
        <c:lblOffset val="100"/>
        <c:noMultiLvlLbl val="0"/>
      </c:catAx>
      <c:valAx>
        <c:axId val="197253376"/>
        <c:scaling>
          <c:orientation val="minMax"/>
        </c:scaling>
        <c:delete val="1"/>
        <c:axPos val="l"/>
        <c:numFmt formatCode="0%" sourceLinked="1"/>
        <c:majorTickMark val="out"/>
        <c:minorTickMark val="none"/>
        <c:tickLblPos val="nextTo"/>
        <c:crossAx val="197251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97306624"/>
        <c:axId val="197320704"/>
        <c:axId val="0"/>
      </c:bar3DChart>
      <c:catAx>
        <c:axId val="19730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20704"/>
        <c:crosses val="autoZero"/>
        <c:auto val="1"/>
        <c:lblAlgn val="ctr"/>
        <c:lblOffset val="100"/>
        <c:noMultiLvlLbl val="0"/>
      </c:catAx>
      <c:valAx>
        <c:axId val="197320704"/>
        <c:scaling>
          <c:orientation val="minMax"/>
        </c:scaling>
        <c:delete val="1"/>
        <c:axPos val="l"/>
        <c:numFmt formatCode="0%" sourceLinked="1"/>
        <c:majorTickMark val="out"/>
        <c:minorTickMark val="none"/>
        <c:tickLblPos val="nextTo"/>
        <c:crossAx val="19730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51137664"/>
        <c:axId val="151143552"/>
        <c:axId val="0"/>
      </c:bar3DChart>
      <c:catAx>
        <c:axId val="15113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43552"/>
        <c:crosses val="autoZero"/>
        <c:auto val="1"/>
        <c:lblAlgn val="ctr"/>
        <c:lblOffset val="100"/>
        <c:noMultiLvlLbl val="0"/>
      </c:catAx>
      <c:valAx>
        <c:axId val="151143552"/>
        <c:scaling>
          <c:orientation val="minMax"/>
        </c:scaling>
        <c:delete val="1"/>
        <c:axPos val="l"/>
        <c:numFmt formatCode="0%" sourceLinked="1"/>
        <c:majorTickMark val="out"/>
        <c:minorTickMark val="none"/>
        <c:tickLblPos val="nextTo"/>
        <c:crossAx val="151137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0.16</c:v>
                </c:pt>
                <c:pt idx="1">
                  <c:v>0.3</c:v>
                </c:pt>
                <c:pt idx="2">
                  <c:v>0.3</c:v>
                </c:pt>
                <c:pt idx="3">
                  <c:v>0.14000000000000001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46-4613-A6D5-25BBC7D3B7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46-4613-A6D5-25BBC7D3B7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C46-4613-A6D5-25BBC7D3B7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46-4613-A6D5-25BBC7D3B7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97389696"/>
        <c:axId val="197538944"/>
      </c:lineChart>
      <c:catAx>
        <c:axId val="197389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538944"/>
        <c:crosses val="autoZero"/>
        <c:auto val="1"/>
        <c:lblAlgn val="ctr"/>
        <c:lblOffset val="100"/>
        <c:noMultiLvlLbl val="0"/>
      </c:catAx>
      <c:valAx>
        <c:axId val="197538944"/>
        <c:scaling>
          <c:orientation val="minMax"/>
        </c:scaling>
        <c:delete val="1"/>
        <c:axPos val="l"/>
        <c:numFmt formatCode="0%" sourceLinked="1"/>
        <c:majorTickMark val="out"/>
        <c:minorTickMark val="none"/>
        <c:tickLblPos val="nextTo"/>
        <c:crossAx val="197389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0.72</c:v>
                </c:pt>
                <c:pt idx="1">
                  <c:v>0.25</c:v>
                </c:pt>
                <c:pt idx="2">
                  <c:v>0.02</c:v>
                </c:pt>
                <c:pt idx="3">
                  <c:v>0.01</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97691264"/>
        <c:axId val="197692800"/>
      </c:lineChart>
      <c:catAx>
        <c:axId val="19769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692800"/>
        <c:crosses val="autoZero"/>
        <c:auto val="1"/>
        <c:lblAlgn val="ctr"/>
        <c:lblOffset val="100"/>
        <c:noMultiLvlLbl val="0"/>
      </c:catAx>
      <c:valAx>
        <c:axId val="197692800"/>
        <c:scaling>
          <c:orientation val="minMax"/>
        </c:scaling>
        <c:delete val="1"/>
        <c:axPos val="l"/>
        <c:numFmt formatCode="0%" sourceLinked="1"/>
        <c:majorTickMark val="out"/>
        <c:minorTickMark val="none"/>
        <c:tickLblPos val="nextTo"/>
        <c:crossAx val="197691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0.33</c:v>
                </c:pt>
                <c:pt idx="1">
                  <c:v>0.27</c:v>
                </c:pt>
                <c:pt idx="2">
                  <c:v>0.37</c:v>
                </c:pt>
                <c:pt idx="3">
                  <c:v>0.03</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9E-4834-8CD7-E02A948478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9E-4834-8CD7-E02A948478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29E-4834-8CD7-E02A948478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9E-4834-8CD7-E02A948478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97790336"/>
        <c:axId val="197804416"/>
      </c:lineChart>
      <c:catAx>
        <c:axId val="197790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804416"/>
        <c:crosses val="autoZero"/>
        <c:auto val="1"/>
        <c:lblAlgn val="ctr"/>
        <c:lblOffset val="100"/>
        <c:noMultiLvlLbl val="0"/>
      </c:catAx>
      <c:valAx>
        <c:axId val="197804416"/>
        <c:scaling>
          <c:orientation val="minMax"/>
        </c:scaling>
        <c:delete val="1"/>
        <c:axPos val="l"/>
        <c:numFmt formatCode="0%" sourceLinked="1"/>
        <c:majorTickMark val="out"/>
        <c:minorTickMark val="none"/>
        <c:tickLblPos val="nextTo"/>
        <c:crossAx val="197790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0.34</c:v>
                </c:pt>
                <c:pt idx="1">
                  <c:v>0.35</c:v>
                </c:pt>
                <c:pt idx="2">
                  <c:v>0.24</c:v>
                </c:pt>
                <c:pt idx="3">
                  <c:v>7.0000000000000007E-2</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97919488"/>
        <c:axId val="197921024"/>
        <c:axId val="0"/>
      </c:bar3DChart>
      <c:catAx>
        <c:axId val="19791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21024"/>
        <c:crosses val="autoZero"/>
        <c:auto val="1"/>
        <c:lblAlgn val="ctr"/>
        <c:lblOffset val="100"/>
        <c:noMultiLvlLbl val="0"/>
      </c:catAx>
      <c:valAx>
        <c:axId val="197921024"/>
        <c:scaling>
          <c:orientation val="minMax"/>
        </c:scaling>
        <c:delete val="1"/>
        <c:axPos val="l"/>
        <c:numFmt formatCode="0%" sourceLinked="1"/>
        <c:majorTickMark val="out"/>
        <c:minorTickMark val="none"/>
        <c:tickLblPos val="nextTo"/>
        <c:crossAx val="197919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97941504"/>
        <c:axId val="197943296"/>
        <c:axId val="0"/>
      </c:bar3DChart>
      <c:catAx>
        <c:axId val="19794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43296"/>
        <c:crosses val="autoZero"/>
        <c:auto val="1"/>
        <c:lblAlgn val="ctr"/>
        <c:lblOffset val="100"/>
        <c:noMultiLvlLbl val="0"/>
      </c:catAx>
      <c:valAx>
        <c:axId val="197943296"/>
        <c:scaling>
          <c:orientation val="minMax"/>
        </c:scaling>
        <c:delete val="1"/>
        <c:axPos val="l"/>
        <c:numFmt formatCode="0%" sourceLinked="1"/>
        <c:majorTickMark val="out"/>
        <c:minorTickMark val="none"/>
        <c:tickLblPos val="nextTo"/>
        <c:crossAx val="197941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98049792"/>
        <c:axId val="198051328"/>
        <c:axId val="0"/>
      </c:bar3DChart>
      <c:catAx>
        <c:axId val="19804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51328"/>
        <c:crosses val="autoZero"/>
        <c:auto val="1"/>
        <c:lblAlgn val="ctr"/>
        <c:lblOffset val="100"/>
        <c:noMultiLvlLbl val="0"/>
      </c:catAx>
      <c:valAx>
        <c:axId val="198051328"/>
        <c:scaling>
          <c:orientation val="minMax"/>
        </c:scaling>
        <c:delete val="1"/>
        <c:axPos val="l"/>
        <c:numFmt formatCode="0%" sourceLinked="1"/>
        <c:majorTickMark val="out"/>
        <c:minorTickMark val="none"/>
        <c:tickLblPos val="nextTo"/>
        <c:crossAx val="198049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D5-4E4D-A7A6-ACA066507C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D5-4E4D-A7A6-ACA066507C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ED5-4E4D-A7A6-ACA066507C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D5-4E4D-A7A6-ACA066507C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0.5</c:v>
                </c:pt>
                <c:pt idx="2">
                  <c:v>0.3</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98416256"/>
        <c:axId val="198417792"/>
      </c:lineChart>
      <c:catAx>
        <c:axId val="198416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417792"/>
        <c:crosses val="autoZero"/>
        <c:auto val="1"/>
        <c:lblAlgn val="ctr"/>
        <c:lblOffset val="100"/>
        <c:noMultiLvlLbl val="0"/>
      </c:catAx>
      <c:valAx>
        <c:axId val="198417792"/>
        <c:scaling>
          <c:orientation val="minMax"/>
        </c:scaling>
        <c:delete val="1"/>
        <c:axPos val="l"/>
        <c:numFmt formatCode="0%" sourceLinked="1"/>
        <c:majorTickMark val="out"/>
        <c:minorTickMark val="none"/>
        <c:tickLblPos val="nextTo"/>
        <c:crossAx val="198416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0.13</c:v>
                </c:pt>
                <c:pt idx="1">
                  <c:v>0.49</c:v>
                </c:pt>
                <c:pt idx="2">
                  <c:v>0.31</c:v>
                </c:pt>
                <c:pt idx="3">
                  <c:v>0.06</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98463488"/>
        <c:axId val="198465024"/>
        <c:axId val="0"/>
      </c:bar3DChart>
      <c:catAx>
        <c:axId val="19846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65024"/>
        <c:crosses val="autoZero"/>
        <c:auto val="1"/>
        <c:lblAlgn val="ctr"/>
        <c:lblOffset val="100"/>
        <c:noMultiLvlLbl val="0"/>
      </c:catAx>
      <c:valAx>
        <c:axId val="198465024"/>
        <c:scaling>
          <c:orientation val="minMax"/>
        </c:scaling>
        <c:delete val="1"/>
        <c:axPos val="l"/>
        <c:numFmt formatCode="0%" sourceLinked="1"/>
        <c:majorTickMark val="out"/>
        <c:minorTickMark val="none"/>
        <c:tickLblPos val="nextTo"/>
        <c:crossAx val="198463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98497792"/>
        <c:axId val="198499328"/>
        <c:axId val="0"/>
      </c:bar3DChart>
      <c:catAx>
        <c:axId val="198497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99328"/>
        <c:crosses val="autoZero"/>
        <c:auto val="1"/>
        <c:lblAlgn val="ctr"/>
        <c:lblOffset val="100"/>
        <c:noMultiLvlLbl val="0"/>
      </c:catAx>
      <c:valAx>
        <c:axId val="198499328"/>
        <c:scaling>
          <c:orientation val="minMax"/>
        </c:scaling>
        <c:delete val="1"/>
        <c:axPos val="l"/>
        <c:numFmt formatCode="0%" sourceLinked="1"/>
        <c:majorTickMark val="out"/>
        <c:minorTickMark val="none"/>
        <c:tickLblPos val="nextTo"/>
        <c:crossAx val="198497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98151168"/>
        <c:axId val="198157056"/>
        <c:axId val="0"/>
      </c:bar3DChart>
      <c:catAx>
        <c:axId val="19815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157056"/>
        <c:crosses val="autoZero"/>
        <c:auto val="1"/>
        <c:lblAlgn val="ctr"/>
        <c:lblOffset val="100"/>
        <c:noMultiLvlLbl val="0"/>
      </c:catAx>
      <c:valAx>
        <c:axId val="198157056"/>
        <c:scaling>
          <c:orientation val="minMax"/>
        </c:scaling>
        <c:delete val="1"/>
        <c:axPos val="l"/>
        <c:numFmt formatCode="0%" sourceLinked="1"/>
        <c:majorTickMark val="out"/>
        <c:minorTickMark val="none"/>
        <c:tickLblPos val="nextTo"/>
        <c:crossAx val="198151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0.08</c:v>
                </c:pt>
                <c:pt idx="1">
                  <c:v>0.47</c:v>
                </c:pt>
                <c:pt idx="2">
                  <c:v>0.4</c:v>
                </c:pt>
                <c:pt idx="3">
                  <c:v>0.05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51176320"/>
        <c:axId val="151177856"/>
        <c:axId val="0"/>
      </c:bar3DChart>
      <c:catAx>
        <c:axId val="15117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77856"/>
        <c:crosses val="autoZero"/>
        <c:auto val="1"/>
        <c:lblAlgn val="ctr"/>
        <c:lblOffset val="100"/>
        <c:noMultiLvlLbl val="0"/>
      </c:catAx>
      <c:valAx>
        <c:axId val="151177856"/>
        <c:scaling>
          <c:orientation val="minMax"/>
        </c:scaling>
        <c:delete val="1"/>
        <c:axPos val="l"/>
        <c:numFmt formatCode="0%" sourceLinked="1"/>
        <c:majorTickMark val="out"/>
        <c:minorTickMark val="none"/>
        <c:tickLblPos val="nextTo"/>
        <c:crossAx val="151176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0.13</c:v>
                </c:pt>
                <c:pt idx="1">
                  <c:v>0.49</c:v>
                </c:pt>
                <c:pt idx="2">
                  <c:v>0.31</c:v>
                </c:pt>
                <c:pt idx="3">
                  <c:v>0.06</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EF1-4B70-B464-8B581E234A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EF1-4B70-B464-8B581E234A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EF1-4B70-B464-8B581E234A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EF1-4B70-B464-8B581E234A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98313472"/>
        <c:axId val="198315008"/>
      </c:lineChart>
      <c:catAx>
        <c:axId val="198313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315008"/>
        <c:crosses val="autoZero"/>
        <c:auto val="1"/>
        <c:lblAlgn val="ctr"/>
        <c:lblOffset val="100"/>
        <c:noMultiLvlLbl val="0"/>
      </c:catAx>
      <c:valAx>
        <c:axId val="198315008"/>
        <c:scaling>
          <c:orientation val="minMax"/>
        </c:scaling>
        <c:delete val="1"/>
        <c:axPos val="l"/>
        <c:numFmt formatCode="0%" sourceLinked="1"/>
        <c:majorTickMark val="out"/>
        <c:minorTickMark val="none"/>
        <c:tickLblPos val="nextTo"/>
        <c:crossAx val="1983134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98356352"/>
        <c:axId val="198362240"/>
        <c:axId val="0"/>
      </c:bar3DChart>
      <c:catAx>
        <c:axId val="198356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362240"/>
        <c:crosses val="autoZero"/>
        <c:auto val="1"/>
        <c:lblAlgn val="ctr"/>
        <c:lblOffset val="100"/>
        <c:noMultiLvlLbl val="0"/>
      </c:catAx>
      <c:valAx>
        <c:axId val="198362240"/>
        <c:scaling>
          <c:orientation val="minMax"/>
        </c:scaling>
        <c:delete val="1"/>
        <c:axPos val="l"/>
        <c:numFmt formatCode="0%" sourceLinked="1"/>
        <c:majorTickMark val="out"/>
        <c:minorTickMark val="none"/>
        <c:tickLblPos val="nextTo"/>
        <c:crossAx val="198356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98546560"/>
        <c:axId val="198548096"/>
        <c:axId val="0"/>
      </c:bar3DChart>
      <c:catAx>
        <c:axId val="198546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548096"/>
        <c:crosses val="autoZero"/>
        <c:auto val="1"/>
        <c:lblAlgn val="ctr"/>
        <c:lblOffset val="100"/>
        <c:noMultiLvlLbl val="0"/>
      </c:catAx>
      <c:valAx>
        <c:axId val="198548096"/>
        <c:scaling>
          <c:orientation val="minMax"/>
        </c:scaling>
        <c:delete val="1"/>
        <c:axPos val="l"/>
        <c:numFmt formatCode="0%" sourceLinked="1"/>
        <c:majorTickMark val="out"/>
        <c:minorTickMark val="none"/>
        <c:tickLblPos val="nextTo"/>
        <c:crossAx val="198546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98845568"/>
        <c:axId val="198847104"/>
        <c:axId val="0"/>
      </c:bar3DChart>
      <c:catAx>
        <c:axId val="198845568"/>
        <c:scaling>
          <c:orientation val="minMax"/>
        </c:scaling>
        <c:delete val="1"/>
        <c:axPos val="b"/>
        <c:majorTickMark val="out"/>
        <c:minorTickMark val="none"/>
        <c:tickLblPos val="nextTo"/>
        <c:crossAx val="198847104"/>
        <c:crosses val="autoZero"/>
        <c:auto val="1"/>
        <c:lblAlgn val="ctr"/>
        <c:lblOffset val="100"/>
        <c:noMultiLvlLbl val="0"/>
      </c:catAx>
      <c:valAx>
        <c:axId val="198847104"/>
        <c:scaling>
          <c:orientation val="minMax"/>
        </c:scaling>
        <c:delete val="1"/>
        <c:axPos val="l"/>
        <c:numFmt formatCode="0%" sourceLinked="1"/>
        <c:majorTickMark val="out"/>
        <c:minorTickMark val="none"/>
        <c:tickLblPos val="nextTo"/>
        <c:crossAx val="198845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98882048"/>
        <c:axId val="198883584"/>
        <c:axId val="0"/>
      </c:bar3DChart>
      <c:catAx>
        <c:axId val="198882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883584"/>
        <c:crosses val="autoZero"/>
        <c:auto val="1"/>
        <c:lblAlgn val="ctr"/>
        <c:lblOffset val="100"/>
        <c:noMultiLvlLbl val="0"/>
      </c:catAx>
      <c:valAx>
        <c:axId val="198883584"/>
        <c:scaling>
          <c:orientation val="minMax"/>
        </c:scaling>
        <c:delete val="1"/>
        <c:axPos val="l"/>
        <c:numFmt formatCode="0%" sourceLinked="1"/>
        <c:majorTickMark val="out"/>
        <c:minorTickMark val="none"/>
        <c:tickLblPos val="nextTo"/>
        <c:crossAx val="198882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98650112"/>
        <c:axId val="198651904"/>
        <c:axId val="0"/>
      </c:bar3DChart>
      <c:catAx>
        <c:axId val="19865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651904"/>
        <c:crosses val="autoZero"/>
        <c:auto val="1"/>
        <c:lblAlgn val="ctr"/>
        <c:lblOffset val="100"/>
        <c:noMultiLvlLbl val="0"/>
      </c:catAx>
      <c:valAx>
        <c:axId val="198651904"/>
        <c:scaling>
          <c:orientation val="minMax"/>
        </c:scaling>
        <c:delete val="1"/>
        <c:axPos val="l"/>
        <c:numFmt formatCode="0%" sourceLinked="1"/>
        <c:majorTickMark val="out"/>
        <c:minorTickMark val="none"/>
        <c:tickLblPos val="nextTo"/>
        <c:crossAx val="19865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0.28000000000000003</c:v>
                </c:pt>
                <c:pt idx="1">
                  <c:v>0.41</c:v>
                </c:pt>
                <c:pt idx="2">
                  <c:v>0.28000000000000003</c:v>
                </c:pt>
                <c:pt idx="3">
                  <c:v>0.02</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53228800"/>
        <c:axId val="153230336"/>
        <c:axId val="0"/>
      </c:bar3DChart>
      <c:catAx>
        <c:axId val="15322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230336"/>
        <c:crosses val="autoZero"/>
        <c:auto val="1"/>
        <c:lblAlgn val="ctr"/>
        <c:lblOffset val="100"/>
        <c:noMultiLvlLbl val="0"/>
      </c:catAx>
      <c:valAx>
        <c:axId val="153230336"/>
        <c:scaling>
          <c:orientation val="minMax"/>
        </c:scaling>
        <c:delete val="1"/>
        <c:axPos val="l"/>
        <c:numFmt formatCode="0%" sourceLinked="1"/>
        <c:majorTickMark val="out"/>
        <c:minorTickMark val="none"/>
        <c:tickLblPos val="nextTo"/>
        <c:crossAx val="15322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53275392"/>
        <c:axId val="153277184"/>
        <c:axId val="0"/>
      </c:bar3DChart>
      <c:catAx>
        <c:axId val="153275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277184"/>
        <c:crosses val="autoZero"/>
        <c:auto val="1"/>
        <c:lblAlgn val="ctr"/>
        <c:lblOffset val="100"/>
        <c:noMultiLvlLbl val="0"/>
      </c:catAx>
      <c:valAx>
        <c:axId val="153277184"/>
        <c:scaling>
          <c:orientation val="minMax"/>
        </c:scaling>
        <c:delete val="1"/>
        <c:axPos val="l"/>
        <c:numFmt formatCode="0%" sourceLinked="1"/>
        <c:majorTickMark val="out"/>
        <c:minorTickMark val="none"/>
        <c:tickLblPos val="nextTo"/>
        <c:crossAx val="153275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53326336"/>
        <c:axId val="153327872"/>
        <c:axId val="0"/>
      </c:bar3DChart>
      <c:catAx>
        <c:axId val="1533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327872"/>
        <c:crosses val="autoZero"/>
        <c:auto val="1"/>
        <c:lblAlgn val="ctr"/>
        <c:lblOffset val="100"/>
        <c:noMultiLvlLbl val="0"/>
      </c:catAx>
      <c:valAx>
        <c:axId val="153327872"/>
        <c:scaling>
          <c:orientation val="minMax"/>
        </c:scaling>
        <c:delete val="1"/>
        <c:axPos val="l"/>
        <c:numFmt formatCode="0%" sourceLinked="1"/>
        <c:majorTickMark val="out"/>
        <c:minorTickMark val="none"/>
        <c:tickLblPos val="nextTo"/>
        <c:crossAx val="15332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0.28999999999999998</c:v>
                </c:pt>
                <c:pt idx="1">
                  <c:v>0.47</c:v>
                </c:pt>
                <c:pt idx="2">
                  <c:v>0.21</c:v>
                </c:pt>
                <c:pt idx="3">
                  <c:v>0.03</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98707456"/>
        <c:axId val="198721536"/>
        <c:axId val="0"/>
      </c:bar3DChart>
      <c:catAx>
        <c:axId val="19870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21536"/>
        <c:crosses val="autoZero"/>
        <c:auto val="1"/>
        <c:lblAlgn val="ctr"/>
        <c:lblOffset val="100"/>
        <c:noMultiLvlLbl val="0"/>
      </c:catAx>
      <c:valAx>
        <c:axId val="198721536"/>
        <c:scaling>
          <c:orientation val="minMax"/>
        </c:scaling>
        <c:delete val="1"/>
        <c:axPos val="l"/>
        <c:numFmt formatCode="0%" sourceLinked="1"/>
        <c:majorTickMark val="out"/>
        <c:minorTickMark val="none"/>
        <c:tickLblPos val="nextTo"/>
        <c:crossAx val="198707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51292544"/>
        <c:axId val="151298432"/>
        <c:axId val="0"/>
      </c:bar3DChart>
      <c:catAx>
        <c:axId val="15129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298432"/>
        <c:crosses val="autoZero"/>
        <c:auto val="1"/>
        <c:lblAlgn val="ctr"/>
        <c:lblOffset val="100"/>
        <c:noMultiLvlLbl val="0"/>
      </c:catAx>
      <c:valAx>
        <c:axId val="151298432"/>
        <c:scaling>
          <c:orientation val="minMax"/>
        </c:scaling>
        <c:delete val="1"/>
        <c:axPos val="l"/>
        <c:numFmt formatCode="0%" sourceLinked="1"/>
        <c:majorTickMark val="out"/>
        <c:minorTickMark val="none"/>
        <c:tickLblPos val="nextTo"/>
        <c:crossAx val="151292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99163904"/>
        <c:axId val="199165440"/>
        <c:axId val="0"/>
      </c:bar3DChart>
      <c:catAx>
        <c:axId val="199163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65440"/>
        <c:crosses val="autoZero"/>
        <c:auto val="1"/>
        <c:lblAlgn val="ctr"/>
        <c:lblOffset val="100"/>
        <c:noMultiLvlLbl val="0"/>
      </c:catAx>
      <c:valAx>
        <c:axId val="199165440"/>
        <c:scaling>
          <c:orientation val="minMax"/>
        </c:scaling>
        <c:delete val="1"/>
        <c:axPos val="l"/>
        <c:numFmt formatCode="0%" sourceLinked="1"/>
        <c:majorTickMark val="out"/>
        <c:minorTickMark val="none"/>
        <c:tickLblPos val="nextTo"/>
        <c:crossAx val="199163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99202304"/>
        <c:axId val="199203840"/>
        <c:axId val="0"/>
      </c:bar3DChart>
      <c:catAx>
        <c:axId val="19920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03840"/>
        <c:crosses val="autoZero"/>
        <c:auto val="1"/>
        <c:lblAlgn val="ctr"/>
        <c:lblOffset val="100"/>
        <c:noMultiLvlLbl val="0"/>
      </c:catAx>
      <c:valAx>
        <c:axId val="199203840"/>
        <c:scaling>
          <c:orientation val="minMax"/>
        </c:scaling>
        <c:delete val="1"/>
        <c:axPos val="l"/>
        <c:numFmt formatCode="0%" sourceLinked="1"/>
        <c:majorTickMark val="out"/>
        <c:minorTickMark val="none"/>
        <c:tickLblPos val="nextTo"/>
        <c:crossAx val="199202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0.25</c:v>
                </c:pt>
                <c:pt idx="1">
                  <c:v>0.37</c:v>
                </c:pt>
                <c:pt idx="2">
                  <c:v>0.34</c:v>
                </c:pt>
                <c:pt idx="3">
                  <c:v>0.04</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99506944"/>
        <c:axId val="199512832"/>
        <c:axId val="0"/>
      </c:bar3DChart>
      <c:catAx>
        <c:axId val="1995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512832"/>
        <c:crosses val="autoZero"/>
        <c:auto val="1"/>
        <c:lblAlgn val="ctr"/>
        <c:lblOffset val="100"/>
        <c:noMultiLvlLbl val="0"/>
      </c:catAx>
      <c:valAx>
        <c:axId val="199512832"/>
        <c:scaling>
          <c:orientation val="minMax"/>
        </c:scaling>
        <c:delete val="1"/>
        <c:axPos val="l"/>
        <c:numFmt formatCode="0%" sourceLinked="1"/>
        <c:majorTickMark val="out"/>
        <c:minorTickMark val="none"/>
        <c:tickLblPos val="nextTo"/>
        <c:crossAx val="19950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99545600"/>
        <c:axId val="199547136"/>
        <c:axId val="0"/>
      </c:bar3DChart>
      <c:catAx>
        <c:axId val="19954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547136"/>
        <c:crosses val="autoZero"/>
        <c:auto val="1"/>
        <c:lblAlgn val="ctr"/>
        <c:lblOffset val="100"/>
        <c:noMultiLvlLbl val="0"/>
      </c:catAx>
      <c:valAx>
        <c:axId val="199547136"/>
        <c:scaling>
          <c:orientation val="minMax"/>
        </c:scaling>
        <c:delete val="1"/>
        <c:axPos val="l"/>
        <c:numFmt formatCode="0%" sourceLinked="1"/>
        <c:majorTickMark val="out"/>
        <c:minorTickMark val="none"/>
        <c:tickLblPos val="nextTo"/>
        <c:crossAx val="199545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99338240"/>
        <c:axId val="199340032"/>
        <c:axId val="0"/>
      </c:bar3DChart>
      <c:catAx>
        <c:axId val="19933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340032"/>
        <c:crosses val="autoZero"/>
        <c:auto val="1"/>
        <c:lblAlgn val="ctr"/>
        <c:lblOffset val="100"/>
        <c:noMultiLvlLbl val="0"/>
      </c:catAx>
      <c:valAx>
        <c:axId val="199340032"/>
        <c:scaling>
          <c:orientation val="minMax"/>
        </c:scaling>
        <c:delete val="1"/>
        <c:axPos val="l"/>
        <c:numFmt formatCode="0%" sourceLinked="1"/>
        <c:majorTickMark val="out"/>
        <c:minorTickMark val="none"/>
        <c:tickLblPos val="nextTo"/>
        <c:crossAx val="199338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0.28000000000000003</c:v>
                </c:pt>
                <c:pt idx="1">
                  <c:v>0.41</c:v>
                </c:pt>
                <c:pt idx="2">
                  <c:v>0.28000000000000003</c:v>
                </c:pt>
                <c:pt idx="3">
                  <c:v>0.02</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0F-4BF5-BDF9-CBECDEA905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0F-4BF5-BDF9-CBECDEA905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0F-4BF5-BDF9-CBECDEA905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0F-4BF5-BDF9-CBECDEA905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99430528"/>
        <c:axId val="199432064"/>
      </c:lineChart>
      <c:catAx>
        <c:axId val="199430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32064"/>
        <c:crosses val="autoZero"/>
        <c:auto val="1"/>
        <c:lblAlgn val="ctr"/>
        <c:lblOffset val="100"/>
        <c:noMultiLvlLbl val="0"/>
      </c:catAx>
      <c:valAx>
        <c:axId val="199432064"/>
        <c:scaling>
          <c:orientation val="minMax"/>
        </c:scaling>
        <c:delete val="1"/>
        <c:axPos val="l"/>
        <c:numFmt formatCode="0%" sourceLinked="1"/>
        <c:majorTickMark val="out"/>
        <c:minorTickMark val="none"/>
        <c:tickLblPos val="nextTo"/>
        <c:crossAx val="199430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0.28999999999999998</c:v>
                </c:pt>
                <c:pt idx="1">
                  <c:v>0.47</c:v>
                </c:pt>
                <c:pt idx="2">
                  <c:v>0.21</c:v>
                </c:pt>
                <c:pt idx="3">
                  <c:v>0.03</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9FA-4DFA-9051-92E31A12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9FA-4DFA-9051-92E31A12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9FA-4DFA-9051-92E31A12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9FA-4DFA-9051-92E31A12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99662208"/>
        <c:axId val="199676288"/>
      </c:lineChart>
      <c:catAx>
        <c:axId val="199662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676288"/>
        <c:crosses val="autoZero"/>
        <c:auto val="1"/>
        <c:lblAlgn val="ctr"/>
        <c:lblOffset val="100"/>
        <c:noMultiLvlLbl val="0"/>
      </c:catAx>
      <c:valAx>
        <c:axId val="199676288"/>
        <c:scaling>
          <c:orientation val="minMax"/>
        </c:scaling>
        <c:delete val="1"/>
        <c:axPos val="l"/>
        <c:numFmt formatCode="0%" sourceLinked="1"/>
        <c:majorTickMark val="out"/>
        <c:minorTickMark val="none"/>
        <c:tickLblPos val="nextTo"/>
        <c:crossAx val="199662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0.25</c:v>
                </c:pt>
                <c:pt idx="1">
                  <c:v>0.37</c:v>
                </c:pt>
                <c:pt idx="2">
                  <c:v>0.34</c:v>
                </c:pt>
                <c:pt idx="3">
                  <c:v>0.04</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4F-47E9-868A-10FF0A652D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4F-47E9-868A-10FF0A652D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4F-47E9-868A-10FF0A652D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4F-47E9-868A-10FF0A652D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99763072"/>
        <c:axId val="199764608"/>
      </c:lineChart>
      <c:catAx>
        <c:axId val="199763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764608"/>
        <c:crosses val="autoZero"/>
        <c:auto val="1"/>
        <c:lblAlgn val="ctr"/>
        <c:lblOffset val="100"/>
        <c:noMultiLvlLbl val="0"/>
      </c:catAx>
      <c:valAx>
        <c:axId val="199764608"/>
        <c:scaling>
          <c:orientation val="minMax"/>
        </c:scaling>
        <c:delete val="1"/>
        <c:axPos val="l"/>
        <c:numFmt formatCode="0%" sourceLinked="1"/>
        <c:majorTickMark val="out"/>
        <c:minorTickMark val="none"/>
        <c:tickLblPos val="nextTo"/>
        <c:crossAx val="199763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0.51</c:v>
                </c:pt>
                <c:pt idx="1">
                  <c:v>0.4</c:v>
                </c:pt>
                <c:pt idx="2">
                  <c:v>7.0000000000000007E-2</c:v>
                </c:pt>
                <c:pt idx="3">
                  <c:v>0.01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99797760"/>
        <c:axId val="199799552"/>
        <c:axId val="0"/>
      </c:bar3DChart>
      <c:catAx>
        <c:axId val="19979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799552"/>
        <c:crosses val="autoZero"/>
        <c:auto val="1"/>
        <c:lblAlgn val="ctr"/>
        <c:lblOffset val="100"/>
        <c:noMultiLvlLbl val="0"/>
      </c:catAx>
      <c:valAx>
        <c:axId val="199799552"/>
        <c:scaling>
          <c:orientation val="minMax"/>
        </c:scaling>
        <c:delete val="1"/>
        <c:axPos val="l"/>
        <c:numFmt formatCode="0%" sourceLinked="1"/>
        <c:majorTickMark val="out"/>
        <c:minorTickMark val="none"/>
        <c:tickLblPos val="nextTo"/>
        <c:crossAx val="19979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00094464"/>
        <c:axId val="200096000"/>
        <c:axId val="0"/>
      </c:bar3DChart>
      <c:catAx>
        <c:axId val="20009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096000"/>
        <c:crosses val="autoZero"/>
        <c:auto val="1"/>
        <c:lblAlgn val="ctr"/>
        <c:lblOffset val="100"/>
        <c:noMultiLvlLbl val="0"/>
      </c:catAx>
      <c:valAx>
        <c:axId val="200096000"/>
        <c:scaling>
          <c:orientation val="minMax"/>
        </c:scaling>
        <c:delete val="1"/>
        <c:axPos val="l"/>
        <c:numFmt formatCode="0%" sourceLinked="1"/>
        <c:majorTickMark val="out"/>
        <c:minorTickMark val="none"/>
        <c:tickLblPos val="nextTo"/>
        <c:crossAx val="200094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0.25</c:v>
                </c:pt>
                <c:pt idx="2">
                  <c:v>0.625</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51736704"/>
        <c:axId val="151738240"/>
        <c:axId val="0"/>
      </c:bar3DChart>
      <c:catAx>
        <c:axId val="15173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738240"/>
        <c:crosses val="autoZero"/>
        <c:auto val="1"/>
        <c:lblAlgn val="ctr"/>
        <c:lblOffset val="100"/>
        <c:noMultiLvlLbl val="0"/>
      </c:catAx>
      <c:valAx>
        <c:axId val="151738240"/>
        <c:scaling>
          <c:orientation val="minMax"/>
        </c:scaling>
        <c:delete val="1"/>
        <c:axPos val="l"/>
        <c:numFmt formatCode="0%" sourceLinked="1"/>
        <c:majorTickMark val="out"/>
        <c:minorTickMark val="none"/>
        <c:tickLblPos val="nextTo"/>
        <c:crossAx val="151736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99897088"/>
        <c:axId val="199898624"/>
        <c:axId val="0"/>
      </c:bar3DChart>
      <c:catAx>
        <c:axId val="19989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898624"/>
        <c:crosses val="autoZero"/>
        <c:auto val="1"/>
        <c:lblAlgn val="ctr"/>
        <c:lblOffset val="100"/>
        <c:noMultiLvlLbl val="0"/>
      </c:catAx>
      <c:valAx>
        <c:axId val="199898624"/>
        <c:scaling>
          <c:orientation val="minMax"/>
        </c:scaling>
        <c:delete val="1"/>
        <c:axPos val="l"/>
        <c:numFmt formatCode="0%" sourceLinked="1"/>
        <c:majorTickMark val="out"/>
        <c:minorTickMark val="none"/>
        <c:tickLblPos val="nextTo"/>
        <c:crossAx val="199897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0.51</c:v>
                </c:pt>
                <c:pt idx="1">
                  <c:v>0.4</c:v>
                </c:pt>
                <c:pt idx="2">
                  <c:v>7.0000000000000007E-2</c:v>
                </c:pt>
                <c:pt idx="3">
                  <c:v>0.01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BE1-456B-81D4-4CA474EC8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BE1-456B-81D4-4CA474EC8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BE1-456B-81D4-4CA474EC8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BE1-456B-81D4-4CA474EC8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00054656"/>
        <c:axId val="200056192"/>
      </c:lineChart>
      <c:catAx>
        <c:axId val="200054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0056192"/>
        <c:crosses val="autoZero"/>
        <c:auto val="1"/>
        <c:lblAlgn val="ctr"/>
        <c:lblOffset val="100"/>
        <c:noMultiLvlLbl val="0"/>
      </c:catAx>
      <c:valAx>
        <c:axId val="200056192"/>
        <c:scaling>
          <c:orientation val="minMax"/>
        </c:scaling>
        <c:delete val="1"/>
        <c:axPos val="l"/>
        <c:numFmt formatCode="0%" sourceLinked="1"/>
        <c:majorTickMark val="out"/>
        <c:minorTickMark val="none"/>
        <c:tickLblPos val="nextTo"/>
        <c:crossAx val="2000546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00171520"/>
        <c:axId val="200173056"/>
        <c:axId val="0"/>
      </c:bar3DChart>
      <c:catAx>
        <c:axId val="200171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173056"/>
        <c:crosses val="autoZero"/>
        <c:auto val="1"/>
        <c:lblAlgn val="ctr"/>
        <c:lblOffset val="100"/>
        <c:noMultiLvlLbl val="0"/>
      </c:catAx>
      <c:valAx>
        <c:axId val="200173056"/>
        <c:scaling>
          <c:orientation val="minMax"/>
        </c:scaling>
        <c:delete val="1"/>
        <c:axPos val="l"/>
        <c:numFmt formatCode="0%" sourceLinked="1"/>
        <c:majorTickMark val="out"/>
        <c:minorTickMark val="none"/>
        <c:tickLblPos val="nextTo"/>
        <c:crossAx val="200171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00212480"/>
        <c:axId val="200214016"/>
        <c:axId val="0"/>
      </c:bar3DChart>
      <c:catAx>
        <c:axId val="200212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214016"/>
        <c:crosses val="autoZero"/>
        <c:auto val="1"/>
        <c:lblAlgn val="ctr"/>
        <c:lblOffset val="100"/>
        <c:noMultiLvlLbl val="0"/>
      </c:catAx>
      <c:valAx>
        <c:axId val="200214016"/>
        <c:scaling>
          <c:orientation val="minMax"/>
        </c:scaling>
        <c:delete val="1"/>
        <c:axPos val="l"/>
        <c:numFmt formatCode="0%" sourceLinked="1"/>
        <c:majorTickMark val="out"/>
        <c:minorTickMark val="none"/>
        <c:tickLblPos val="nextTo"/>
        <c:crossAx val="200212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00249344"/>
        <c:axId val="200250880"/>
        <c:axId val="0"/>
      </c:bar3DChart>
      <c:catAx>
        <c:axId val="20024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250880"/>
        <c:crosses val="autoZero"/>
        <c:auto val="1"/>
        <c:lblAlgn val="ctr"/>
        <c:lblOffset val="100"/>
        <c:noMultiLvlLbl val="0"/>
      </c:catAx>
      <c:valAx>
        <c:axId val="200250880"/>
        <c:scaling>
          <c:orientation val="minMax"/>
        </c:scaling>
        <c:delete val="1"/>
        <c:axPos val="l"/>
        <c:numFmt formatCode="0%" sourceLinked="1"/>
        <c:majorTickMark val="out"/>
        <c:minorTickMark val="none"/>
        <c:tickLblPos val="nextTo"/>
        <c:crossAx val="20024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00548352"/>
        <c:axId val="200549888"/>
        <c:axId val="0"/>
      </c:bar3DChart>
      <c:catAx>
        <c:axId val="200548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549888"/>
        <c:crosses val="autoZero"/>
        <c:auto val="1"/>
        <c:lblAlgn val="ctr"/>
        <c:lblOffset val="100"/>
        <c:noMultiLvlLbl val="0"/>
      </c:catAx>
      <c:valAx>
        <c:axId val="200549888"/>
        <c:scaling>
          <c:orientation val="minMax"/>
        </c:scaling>
        <c:delete val="1"/>
        <c:axPos val="l"/>
        <c:numFmt formatCode="0%" sourceLinked="1"/>
        <c:majorTickMark val="out"/>
        <c:minorTickMark val="none"/>
        <c:tickLblPos val="nextTo"/>
        <c:crossAx val="200548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24375" y="1248251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24375" y="1248251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9" zoomScale="80" zoomScaleNormal="80" workbookViewId="0">
      <selection activeCell="A14" sqref="A14:C14"/>
    </sheetView>
  </sheetViews>
  <sheetFormatPr baseColWidth="10" defaultColWidth="11.42578125" defaultRowHeight="14.25"/>
  <cols>
    <col min="1" max="2" width="11.42578125" style="18"/>
    <col min="3" max="3" width="15.85546875" style="18" customWidth="1"/>
    <col min="4" max="4" width="21.140625" style="18" customWidth="1"/>
    <col min="5" max="5" width="14.71093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7109375" style="18" customWidth="1"/>
    <col min="14" max="16384" width="11.42578125" style="18"/>
  </cols>
  <sheetData>
    <row r="1" spans="1:13" ht="27" customHeight="1">
      <c r="A1" s="248"/>
      <c r="B1" s="249"/>
      <c r="C1" s="256" t="s">
        <v>169</v>
      </c>
      <c r="D1" s="257"/>
      <c r="E1" s="257"/>
      <c r="F1" s="257"/>
      <c r="G1" s="257"/>
      <c r="H1" s="254" t="s">
        <v>170</v>
      </c>
      <c r="I1" s="255"/>
    </row>
    <row r="2" spans="1:13" ht="18.75" customHeight="1">
      <c r="A2" s="250"/>
      <c r="B2" s="251"/>
      <c r="C2" s="256" t="s">
        <v>171</v>
      </c>
      <c r="D2" s="257"/>
      <c r="E2" s="257"/>
      <c r="F2" s="257"/>
      <c r="G2" s="257"/>
      <c r="H2" s="40">
        <v>41241</v>
      </c>
      <c r="I2" s="41" t="s">
        <v>175</v>
      </c>
    </row>
    <row r="3" spans="1:13" ht="21" customHeight="1">
      <c r="A3" s="252"/>
      <c r="B3" s="253"/>
      <c r="C3" s="256" t="s">
        <v>172</v>
      </c>
      <c r="D3" s="257"/>
      <c r="E3" s="257"/>
      <c r="F3" s="257"/>
      <c r="G3" s="257"/>
      <c r="H3" s="254" t="s">
        <v>173</v>
      </c>
      <c r="I3" s="255"/>
    </row>
    <row r="4" spans="1:13" ht="5.25" customHeight="1"/>
    <row r="5" spans="1:13" ht="34.5" customHeight="1">
      <c r="A5" s="199" t="s">
        <v>164</v>
      </c>
      <c r="B5" s="199"/>
      <c r="C5" s="199"/>
      <c r="D5" s="199"/>
      <c r="E5" s="199"/>
      <c r="F5" s="199"/>
      <c r="G5" s="199"/>
      <c r="H5" s="199"/>
      <c r="I5" s="199"/>
      <c r="K5" s="200" t="s">
        <v>140</v>
      </c>
      <c r="L5" s="200"/>
      <c r="M5" s="200"/>
    </row>
    <row r="6" spans="1:13" ht="23.25" customHeight="1">
      <c r="A6" s="201" t="s">
        <v>162</v>
      </c>
      <c r="B6" s="202"/>
      <c r="C6" s="202"/>
      <c r="D6" s="202"/>
      <c r="E6" s="202"/>
      <c r="F6" s="239" t="s">
        <v>141</v>
      </c>
      <c r="G6" s="240"/>
      <c r="H6" s="240"/>
      <c r="I6" s="240"/>
      <c r="K6" s="43" t="s">
        <v>142</v>
      </c>
      <c r="L6" s="44" t="s">
        <v>143</v>
      </c>
      <c r="M6" s="45" t="s">
        <v>144</v>
      </c>
    </row>
    <row r="7" spans="1:13" ht="20.100000000000001" customHeight="1">
      <c r="A7" s="203" t="s">
        <v>485</v>
      </c>
      <c r="B7" s="204"/>
      <c r="C7" s="204"/>
      <c r="D7" s="204"/>
      <c r="E7" s="204"/>
      <c r="F7" s="241">
        <v>45623</v>
      </c>
      <c r="G7" s="241"/>
      <c r="H7" s="241"/>
      <c r="I7" s="241"/>
      <c r="K7" s="205" t="s">
        <v>166</v>
      </c>
      <c r="L7" s="53" t="s">
        <v>145</v>
      </c>
      <c r="M7" s="206" t="s">
        <v>146</v>
      </c>
    </row>
    <row r="8" spans="1:13" ht="33.75" customHeight="1">
      <c r="A8" s="203"/>
      <c r="B8" s="204"/>
      <c r="C8" s="204"/>
      <c r="D8" s="204"/>
      <c r="E8" s="204"/>
      <c r="F8" s="207" t="s">
        <v>160</v>
      </c>
      <c r="G8" s="208"/>
      <c r="H8" s="209">
        <v>154673000026</v>
      </c>
      <c r="I8" s="210"/>
      <c r="K8" s="206"/>
      <c r="L8" s="53" t="s">
        <v>159</v>
      </c>
      <c r="M8" s="206"/>
    </row>
    <row r="9" spans="1:13" ht="20.100000000000001" customHeight="1">
      <c r="A9" s="38" t="s">
        <v>147</v>
      </c>
      <c r="B9" s="39"/>
      <c r="C9" s="244" t="s">
        <v>180</v>
      </c>
      <c r="D9" s="244"/>
      <c r="E9" s="245"/>
      <c r="F9" s="246" t="s">
        <v>163</v>
      </c>
      <c r="G9" s="247"/>
      <c r="H9" s="213" t="s">
        <v>181</v>
      </c>
      <c r="I9" s="214"/>
      <c r="K9" s="206"/>
      <c r="L9" s="53" t="s">
        <v>148</v>
      </c>
      <c r="M9" s="206" t="s">
        <v>149</v>
      </c>
    </row>
    <row r="10" spans="1:13" ht="20.100000000000001" customHeight="1">
      <c r="A10" s="242" t="s">
        <v>168</v>
      </c>
      <c r="B10" s="243"/>
      <c r="C10" s="244" t="s">
        <v>182</v>
      </c>
      <c r="D10" s="244"/>
      <c r="E10" s="244"/>
      <c r="F10" s="245"/>
      <c r="G10" s="42" t="s">
        <v>150</v>
      </c>
      <c r="H10" s="211">
        <v>3202435070</v>
      </c>
      <c r="I10" s="212"/>
      <c r="K10" s="206"/>
      <c r="L10" s="53" t="s">
        <v>151</v>
      </c>
      <c r="M10" s="206"/>
    </row>
    <row r="11" spans="1:13" ht="20.100000000000001" customHeight="1">
      <c r="A11" s="242" t="s">
        <v>165</v>
      </c>
      <c r="B11" s="243"/>
      <c r="C11" s="244" t="s">
        <v>183</v>
      </c>
      <c r="D11" s="244"/>
      <c r="E11" s="244"/>
      <c r="F11" s="245"/>
      <c r="G11" s="42" t="s">
        <v>174</v>
      </c>
      <c r="H11" s="215" t="s">
        <v>184</v>
      </c>
      <c r="I11" s="216"/>
      <c r="K11" s="217"/>
      <c r="L11" s="54"/>
      <c r="M11" s="54"/>
    </row>
    <row r="12" spans="1:13" ht="19.5" customHeight="1">
      <c r="A12" s="219" t="s">
        <v>152</v>
      </c>
      <c r="B12" s="220"/>
      <c r="C12" s="220"/>
      <c r="D12" s="220"/>
      <c r="E12" s="220"/>
      <c r="F12" s="220"/>
      <c r="G12" s="220"/>
      <c r="H12" s="220"/>
      <c r="I12" s="221"/>
      <c r="K12" s="218"/>
      <c r="L12" s="54"/>
      <c r="M12" s="218"/>
    </row>
    <row r="13" spans="1:13" ht="20.100000000000001" customHeight="1">
      <c r="A13" s="222" t="s">
        <v>153</v>
      </c>
      <c r="B13" s="222"/>
      <c r="C13" s="222"/>
      <c r="D13" s="222" t="s">
        <v>154</v>
      </c>
      <c r="E13" s="222"/>
      <c r="F13" s="222"/>
      <c r="G13" s="222" t="s">
        <v>161</v>
      </c>
      <c r="H13" s="222"/>
      <c r="I13" s="222"/>
      <c r="K13" s="218"/>
      <c r="L13" s="54"/>
      <c r="M13" s="218"/>
    </row>
    <row r="14" spans="1:13" ht="20.100000000000001" customHeight="1">
      <c r="A14" s="223" t="s">
        <v>638</v>
      </c>
      <c r="B14" s="224"/>
      <c r="C14" s="225"/>
      <c r="D14" s="223" t="s">
        <v>639</v>
      </c>
      <c r="E14" s="224"/>
      <c r="F14" s="225"/>
      <c r="G14" s="226" t="s">
        <v>640</v>
      </c>
      <c r="H14" s="224"/>
      <c r="I14" s="225"/>
      <c r="K14" s="218"/>
      <c r="L14" s="54"/>
      <c r="M14" s="218"/>
    </row>
    <row r="15" spans="1:13" ht="20.100000000000001" customHeight="1">
      <c r="A15" s="223" t="s">
        <v>623</v>
      </c>
      <c r="B15" s="224"/>
      <c r="C15" s="225"/>
      <c r="D15" s="223" t="s">
        <v>624</v>
      </c>
      <c r="E15" s="224"/>
      <c r="F15" s="225"/>
      <c r="G15" s="226" t="s">
        <v>625</v>
      </c>
      <c r="H15" s="224"/>
      <c r="I15" s="225"/>
      <c r="K15" s="218"/>
      <c r="L15" s="54"/>
      <c r="M15" s="54"/>
    </row>
    <row r="16" spans="1:13" ht="20.100000000000001" customHeight="1">
      <c r="A16" s="227" t="s">
        <v>632</v>
      </c>
      <c r="B16" s="227"/>
      <c r="C16" s="227"/>
      <c r="D16" s="228" t="s">
        <v>634</v>
      </c>
      <c r="E16" s="229"/>
      <c r="F16" s="230"/>
      <c r="G16" s="226" t="s">
        <v>633</v>
      </c>
      <c r="H16" s="229"/>
      <c r="I16" s="230"/>
      <c r="K16" s="218"/>
      <c r="L16" s="54"/>
      <c r="M16" s="54"/>
    </row>
    <row r="17" spans="1:13" ht="20.100000000000001" customHeight="1">
      <c r="A17" s="223" t="s">
        <v>629</v>
      </c>
      <c r="B17" s="224"/>
      <c r="C17" s="225"/>
      <c r="D17" s="223" t="s">
        <v>630</v>
      </c>
      <c r="E17" s="224"/>
      <c r="F17" s="225"/>
      <c r="G17" s="226" t="s">
        <v>631</v>
      </c>
      <c r="H17" s="224"/>
      <c r="I17" s="225"/>
      <c r="K17" s="218"/>
      <c r="L17" s="54"/>
      <c r="M17" s="54"/>
    </row>
    <row r="18" spans="1:13" ht="20.100000000000001" customHeight="1">
      <c r="A18" s="223" t="s">
        <v>626</v>
      </c>
      <c r="B18" s="224"/>
      <c r="C18" s="225"/>
      <c r="D18" s="223" t="s">
        <v>627</v>
      </c>
      <c r="E18" s="224"/>
      <c r="F18" s="225"/>
      <c r="G18" s="226" t="s">
        <v>628</v>
      </c>
      <c r="H18" s="224"/>
      <c r="I18" s="225"/>
      <c r="K18" s="231"/>
      <c r="L18" s="54"/>
      <c r="M18" s="54"/>
    </row>
    <row r="19" spans="1:13" ht="20.100000000000001" customHeight="1">
      <c r="A19" s="232"/>
      <c r="B19" s="232"/>
      <c r="C19" s="232"/>
      <c r="D19" s="232"/>
      <c r="E19" s="232"/>
      <c r="F19" s="232"/>
      <c r="G19" s="232"/>
      <c r="H19" s="232"/>
      <c r="I19" s="232"/>
      <c r="K19" s="218"/>
      <c r="L19" s="54"/>
      <c r="M19" s="54"/>
    </row>
    <row r="20" spans="1:13" ht="20.100000000000001" customHeight="1">
      <c r="A20" s="232"/>
      <c r="B20" s="232"/>
      <c r="C20" s="232"/>
      <c r="D20" s="232"/>
      <c r="E20" s="232"/>
      <c r="F20" s="232"/>
      <c r="G20" s="232"/>
      <c r="H20" s="232"/>
      <c r="I20" s="232"/>
      <c r="K20" s="218"/>
      <c r="L20" s="54"/>
      <c r="M20" s="54"/>
    </row>
    <row r="21" spans="1:13" ht="20.100000000000001" customHeight="1">
      <c r="A21" s="232"/>
      <c r="B21" s="232"/>
      <c r="C21" s="232"/>
      <c r="D21" s="232"/>
      <c r="E21" s="232"/>
      <c r="F21" s="232"/>
      <c r="G21" s="232"/>
      <c r="H21" s="232"/>
      <c r="I21" s="232"/>
      <c r="K21" s="218"/>
      <c r="L21" s="54"/>
      <c r="M21" s="55"/>
    </row>
    <row r="22" spans="1:13" ht="20.100000000000001" customHeight="1">
      <c r="A22" s="232"/>
      <c r="B22" s="232"/>
      <c r="C22" s="232"/>
      <c r="D22" s="232"/>
      <c r="E22" s="232"/>
      <c r="F22" s="232"/>
      <c r="G22" s="232"/>
      <c r="H22" s="232"/>
      <c r="I22" s="232"/>
    </row>
    <row r="23" spans="1:13" s="19" customFormat="1" ht="20.25">
      <c r="A23" s="233"/>
      <c r="B23" s="233"/>
      <c r="C23" s="233"/>
      <c r="D23" s="233"/>
      <c r="E23" s="233"/>
      <c r="F23" s="233"/>
      <c r="G23" s="233"/>
      <c r="H23" s="233"/>
      <c r="I23" s="233"/>
      <c r="K23" s="234"/>
      <c r="L23" s="234"/>
    </row>
    <row r="24" spans="1:13" ht="30" customHeight="1">
      <c r="A24" s="235" t="s">
        <v>155</v>
      </c>
      <c r="B24" s="235"/>
      <c r="C24" s="235"/>
      <c r="D24" s="235"/>
      <c r="E24" s="235"/>
      <c r="F24" s="235"/>
      <c r="G24" s="235"/>
      <c r="H24" s="235"/>
      <c r="I24" s="235"/>
      <c r="K24" s="20"/>
      <c r="L24" s="20"/>
    </row>
    <row r="25" spans="1:13" ht="33.75" customHeight="1">
      <c r="A25" s="222" t="s">
        <v>153</v>
      </c>
      <c r="B25" s="222"/>
      <c r="C25" s="222"/>
      <c r="D25" s="222" t="s">
        <v>154</v>
      </c>
      <c r="E25" s="222"/>
      <c r="F25" s="222"/>
      <c r="G25" s="222" t="s">
        <v>23</v>
      </c>
      <c r="H25" s="222"/>
      <c r="I25" s="222"/>
      <c r="K25" s="21"/>
      <c r="L25" s="22"/>
      <c r="M25" s="18" t="s">
        <v>156</v>
      </c>
    </row>
    <row r="26" spans="1:13" ht="20.100000000000001" customHeight="1">
      <c r="A26" s="228" t="s">
        <v>623</v>
      </c>
      <c r="B26" s="229"/>
      <c r="C26" s="230"/>
      <c r="D26" s="228" t="s">
        <v>624</v>
      </c>
      <c r="E26" s="229"/>
      <c r="F26" s="230"/>
      <c r="G26" s="226" t="s">
        <v>625</v>
      </c>
      <c r="H26" s="229"/>
      <c r="I26" s="230"/>
      <c r="K26" s="21"/>
      <c r="L26" s="22"/>
    </row>
    <row r="27" spans="1:13" ht="20.100000000000001" customHeight="1">
      <c r="A27" s="227" t="s">
        <v>632</v>
      </c>
      <c r="B27" s="227"/>
      <c r="C27" s="227"/>
      <c r="D27" s="228" t="s">
        <v>634</v>
      </c>
      <c r="E27" s="229"/>
      <c r="F27" s="230"/>
      <c r="G27" s="226" t="s">
        <v>633</v>
      </c>
      <c r="H27" s="229"/>
      <c r="I27" s="230"/>
      <c r="K27" s="21"/>
      <c r="L27" s="23"/>
    </row>
    <row r="28" spans="1:13" ht="20.100000000000001" customHeight="1">
      <c r="A28" s="228" t="s">
        <v>629</v>
      </c>
      <c r="B28" s="229"/>
      <c r="C28" s="230"/>
      <c r="D28" s="228" t="s">
        <v>630</v>
      </c>
      <c r="E28" s="229"/>
      <c r="F28" s="230"/>
      <c r="G28" s="226" t="s">
        <v>631</v>
      </c>
      <c r="H28" s="229"/>
      <c r="I28" s="230"/>
      <c r="K28" s="21"/>
      <c r="L28" s="23"/>
    </row>
    <row r="29" spans="1:13" ht="20.100000000000001" customHeight="1">
      <c r="A29" s="228" t="s">
        <v>626</v>
      </c>
      <c r="B29" s="229"/>
      <c r="C29" s="230"/>
      <c r="D29" s="228" t="s">
        <v>627</v>
      </c>
      <c r="E29" s="229"/>
      <c r="F29" s="230"/>
      <c r="G29" s="226" t="s">
        <v>628</v>
      </c>
      <c r="H29" s="229"/>
      <c r="I29" s="230"/>
      <c r="K29" s="21"/>
      <c r="L29" s="22"/>
    </row>
    <row r="30" spans="1:13" ht="20.100000000000001" customHeight="1">
      <c r="A30" s="232"/>
      <c r="B30" s="232"/>
      <c r="C30" s="232"/>
      <c r="D30" s="232"/>
      <c r="E30" s="232"/>
      <c r="F30" s="232"/>
      <c r="G30" s="232"/>
      <c r="H30" s="232"/>
      <c r="I30" s="232"/>
      <c r="K30" s="21"/>
      <c r="L30" s="23"/>
    </row>
    <row r="31" spans="1:13" ht="20.100000000000001" customHeight="1">
      <c r="A31" s="232"/>
      <c r="B31" s="232"/>
      <c r="C31" s="232"/>
      <c r="D31" s="232"/>
      <c r="E31" s="232"/>
      <c r="F31" s="232"/>
      <c r="G31" s="232"/>
      <c r="H31" s="232"/>
      <c r="I31" s="232"/>
      <c r="K31" s="21"/>
      <c r="L31" s="24"/>
    </row>
    <row r="32" spans="1:13" ht="20.100000000000001" customHeight="1">
      <c r="A32" s="232"/>
      <c r="B32" s="232"/>
      <c r="C32" s="232"/>
      <c r="D32" s="232"/>
      <c r="E32" s="232"/>
      <c r="F32" s="232"/>
      <c r="G32" s="232"/>
      <c r="H32" s="232"/>
      <c r="I32" s="232"/>
      <c r="K32" s="236"/>
      <c r="L32" s="22"/>
    </row>
    <row r="33" spans="11:12" ht="15">
      <c r="K33" s="236"/>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237" t="s">
        <v>29</v>
      </c>
      <c r="B65526" s="237"/>
      <c r="C65526" s="237"/>
      <c r="D65526" s="237"/>
      <c r="E65526" s="237"/>
    </row>
    <row r="65527" spans="1:5">
      <c r="A65527" s="238" t="s">
        <v>30</v>
      </c>
      <c r="B65527" s="238"/>
      <c r="C65527" s="238"/>
      <c r="D65527" s="238"/>
      <c r="E65527" s="238"/>
    </row>
    <row r="65528" spans="1:5">
      <c r="A65528" s="238" t="s">
        <v>31</v>
      </c>
      <c r="B65528" s="238"/>
      <c r="C65528" s="238"/>
      <c r="D65528" s="238"/>
      <c r="E65528" s="238"/>
    </row>
    <row r="65529" spans="1: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C145" zoomScale="86" zoomScaleNormal="86" workbookViewId="0">
      <pane xSplit="1" topLeftCell="J1" activePane="topRight" state="frozen"/>
      <selection activeCell="C1" sqref="C1"/>
      <selection pane="topRight" activeCell="J80" sqref="J80"/>
    </sheetView>
  </sheetViews>
  <sheetFormatPr baseColWidth="10" defaultColWidth="11.42578125" defaultRowHeight="14.25"/>
  <cols>
    <col min="1" max="1" width="0.42578125" style="77" customWidth="1"/>
    <col min="2" max="2" width="1.42578125" style="77" customWidth="1"/>
    <col min="3" max="3" width="44.7109375" style="77" customWidth="1"/>
    <col min="4" max="4" width="11.7109375" style="130" customWidth="1"/>
    <col min="5" max="6" width="33.7109375" style="112" customWidth="1"/>
    <col min="7" max="7" width="11.7109375" style="130" customWidth="1"/>
    <col min="8" max="9" width="33.7109375" style="112" customWidth="1"/>
    <col min="10" max="10" width="11.7109375" style="130" customWidth="1"/>
    <col min="11" max="12" width="33.7109375" style="112" customWidth="1"/>
    <col min="13" max="13" width="11.7109375" style="130" customWidth="1"/>
    <col min="14" max="15" width="33.7109375" style="112" customWidth="1"/>
    <col min="16" max="16" width="3.140625" style="77" customWidth="1"/>
    <col min="17" max="17" width="2.42578125" style="77" customWidth="1"/>
    <col min="18" max="18" width="7.42578125" style="77" hidden="1" customWidth="1"/>
    <col min="19" max="20" width="7.140625" style="77" hidden="1" customWidth="1"/>
    <col min="21" max="21" width="7" style="77" hidden="1" customWidth="1"/>
    <col min="22" max="22" width="11.42578125" style="77"/>
    <col min="23" max="23" width="13" style="77" customWidth="1"/>
    <col min="24" max="24" width="15.85546875" style="77" customWidth="1"/>
    <col min="25" max="25" width="13" style="77" customWidth="1"/>
    <col min="26" max="27" width="11.42578125" style="77" customWidth="1"/>
    <col min="28" max="16384" width="11.42578125" style="77"/>
  </cols>
  <sheetData>
    <row r="1" spans="1:21" ht="33" customHeight="1">
      <c r="B1" s="303" t="s">
        <v>124</v>
      </c>
      <c r="C1" s="303"/>
      <c r="D1" s="303"/>
      <c r="E1" s="303"/>
      <c r="F1" s="303"/>
      <c r="G1" s="303"/>
      <c r="H1" s="303"/>
      <c r="I1" s="303"/>
      <c r="J1" s="304"/>
      <c r="K1" s="304"/>
      <c r="L1" s="78"/>
      <c r="M1" s="78"/>
      <c r="N1" s="78"/>
      <c r="O1" s="78"/>
    </row>
    <row r="2" spans="1:21" ht="15.75">
      <c r="B2" s="305" t="s">
        <v>27</v>
      </c>
      <c r="C2" s="305"/>
      <c r="D2" s="259" t="s">
        <v>176</v>
      </c>
      <c r="E2" s="259"/>
      <c r="F2" s="259"/>
      <c r="G2" s="260" t="s">
        <v>177</v>
      </c>
      <c r="H2" s="260"/>
      <c r="I2" s="260"/>
      <c r="J2" s="261" t="s">
        <v>178</v>
      </c>
      <c r="K2" s="261"/>
      <c r="L2" s="261"/>
      <c r="M2" s="320" t="s">
        <v>179</v>
      </c>
      <c r="N2" s="320"/>
      <c r="O2" s="320"/>
      <c r="Q2" s="77">
        <v>1</v>
      </c>
    </row>
    <row r="3" spans="1:21" ht="15" customHeight="1">
      <c r="B3" s="305"/>
      <c r="C3" s="305"/>
      <c r="D3" s="266" t="s">
        <v>34</v>
      </c>
      <c r="E3" s="264" t="s">
        <v>122</v>
      </c>
      <c r="F3" s="264" t="s">
        <v>125</v>
      </c>
      <c r="G3" s="262" t="s">
        <v>34</v>
      </c>
      <c r="H3" s="264" t="s">
        <v>122</v>
      </c>
      <c r="I3" s="264" t="s">
        <v>125</v>
      </c>
      <c r="J3" s="262" t="s">
        <v>34</v>
      </c>
      <c r="K3" s="271" t="s">
        <v>122</v>
      </c>
      <c r="L3" s="265" t="s">
        <v>125</v>
      </c>
      <c r="M3" s="262" t="s">
        <v>34</v>
      </c>
      <c r="N3" s="271" t="s">
        <v>122</v>
      </c>
      <c r="O3" s="265" t="s">
        <v>125</v>
      </c>
      <c r="Q3" s="77">
        <v>2</v>
      </c>
    </row>
    <row r="4" spans="1:21" ht="15.75" customHeight="1">
      <c r="B4" s="305"/>
      <c r="C4" s="305"/>
      <c r="D4" s="267"/>
      <c r="E4" s="265"/>
      <c r="F4" s="265"/>
      <c r="G4" s="263"/>
      <c r="H4" s="265"/>
      <c r="I4" s="265"/>
      <c r="J4" s="263"/>
      <c r="K4" s="272"/>
      <c r="L4" s="282"/>
      <c r="M4" s="263"/>
      <c r="N4" s="272"/>
      <c r="O4" s="282"/>
      <c r="Q4" s="77">
        <v>3</v>
      </c>
    </row>
    <row r="5" spans="1:21" ht="15.75">
      <c r="B5" s="305"/>
      <c r="C5" s="305"/>
      <c r="D5" s="79"/>
      <c r="E5" s="80"/>
      <c r="F5" s="80"/>
      <c r="G5" s="81"/>
      <c r="H5" s="82"/>
      <c r="I5" s="82"/>
      <c r="J5" s="81"/>
      <c r="K5" s="83"/>
      <c r="L5" s="82"/>
      <c r="M5" s="81"/>
      <c r="N5" s="83"/>
      <c r="O5" s="82"/>
      <c r="Q5" s="77">
        <v>4</v>
      </c>
    </row>
    <row r="6" spans="1:21" ht="18.75">
      <c r="A6" s="258"/>
      <c r="B6" s="313"/>
      <c r="C6" s="84" t="s">
        <v>73</v>
      </c>
      <c r="D6" s="85"/>
      <c r="E6" s="85"/>
      <c r="F6" s="85"/>
      <c r="G6" s="85"/>
      <c r="H6" s="85"/>
      <c r="I6" s="85"/>
      <c r="J6" s="85"/>
      <c r="K6" s="85"/>
      <c r="L6" s="86"/>
      <c r="M6" s="85"/>
      <c r="N6" s="85"/>
      <c r="O6" s="86"/>
    </row>
    <row r="7" spans="1:21" ht="39.950000000000003" customHeight="1">
      <c r="A7" s="258"/>
      <c r="B7" s="314"/>
      <c r="C7" s="87" t="s">
        <v>33</v>
      </c>
      <c r="D7" s="26">
        <v>3</v>
      </c>
      <c r="E7" s="170" t="s">
        <v>222</v>
      </c>
      <c r="F7" s="170" t="s">
        <v>402</v>
      </c>
      <c r="G7" s="71">
        <v>3</v>
      </c>
      <c r="H7" s="169" t="s">
        <v>222</v>
      </c>
      <c r="I7" s="183" t="s">
        <v>402</v>
      </c>
      <c r="J7" s="73">
        <v>3</v>
      </c>
      <c r="K7" s="58" t="s">
        <v>222</v>
      </c>
      <c r="L7" s="195" t="s">
        <v>222</v>
      </c>
      <c r="M7" s="75"/>
      <c r="N7" s="59"/>
      <c r="O7" s="60"/>
      <c r="R7" s="77">
        <f>COUNTIF(D7:D10,"1")</f>
        <v>1</v>
      </c>
      <c r="S7" s="77">
        <f>COUNTIF(G7:G10,"1")</f>
        <v>0</v>
      </c>
      <c r="T7" s="77">
        <f>COUNTIF(J7:J10,"1")</f>
        <v>0</v>
      </c>
      <c r="U7" s="77">
        <f>COUNTIF(M7:M10,"1")</f>
        <v>0</v>
      </c>
    </row>
    <row r="8" spans="1:21" ht="39.950000000000003" customHeight="1">
      <c r="A8" s="258"/>
      <c r="B8" s="314"/>
      <c r="C8" s="88" t="s">
        <v>35</v>
      </c>
      <c r="D8" s="26">
        <v>2</v>
      </c>
      <c r="E8" s="170" t="s">
        <v>223</v>
      </c>
      <c r="F8" s="170" t="s">
        <v>403</v>
      </c>
      <c r="G8" s="71">
        <v>2</v>
      </c>
      <c r="H8" s="171" t="s">
        <v>223</v>
      </c>
      <c r="I8" s="183" t="s">
        <v>403</v>
      </c>
      <c r="J8" s="73">
        <v>3</v>
      </c>
      <c r="K8" s="196" t="s">
        <v>521</v>
      </c>
      <c r="L8" s="195" t="s">
        <v>522</v>
      </c>
      <c r="M8" s="75"/>
      <c r="N8" s="63"/>
      <c r="O8" s="60"/>
      <c r="R8" s="77">
        <f>COUNTIF(D7:D10,"2")</f>
        <v>1</v>
      </c>
      <c r="S8" s="77">
        <f>COUNTIF(G7:G10,"2")</f>
        <v>2</v>
      </c>
      <c r="T8" s="77">
        <f>COUNTIF(J7:J10,"2")</f>
        <v>1</v>
      </c>
      <c r="U8" s="77">
        <f>COUNTIF(M7:M10,"2")</f>
        <v>0</v>
      </c>
    </row>
    <row r="9" spans="1:21" ht="39.950000000000003" customHeight="1">
      <c r="A9" s="258"/>
      <c r="B9" s="314"/>
      <c r="C9" s="89" t="s">
        <v>36</v>
      </c>
      <c r="D9" s="26">
        <v>1</v>
      </c>
      <c r="E9" s="170" t="s">
        <v>224</v>
      </c>
      <c r="F9" s="170" t="s">
        <v>404</v>
      </c>
      <c r="G9" s="71">
        <v>2</v>
      </c>
      <c r="H9" s="184" t="s">
        <v>224</v>
      </c>
      <c r="I9" s="183" t="s">
        <v>404</v>
      </c>
      <c r="J9" s="73">
        <v>3</v>
      </c>
      <c r="K9" s="62" t="s">
        <v>523</v>
      </c>
      <c r="L9" s="195" t="s">
        <v>524</v>
      </c>
      <c r="M9" s="75"/>
      <c r="N9" s="63"/>
      <c r="O9" s="60"/>
      <c r="R9" s="77">
        <f>COUNTIF(D7:D10,"3")</f>
        <v>2</v>
      </c>
      <c r="S9" s="77">
        <f>COUNTIF(G7:G10,"3")</f>
        <v>2</v>
      </c>
      <c r="T9" s="77">
        <f>COUNTIF(J7:J10,"3")</f>
        <v>3</v>
      </c>
      <c r="U9" s="77">
        <f>COUNTIF(M7:M10,"3")</f>
        <v>1</v>
      </c>
    </row>
    <row r="10" spans="1:21" ht="39.950000000000003" customHeight="1">
      <c r="A10" s="258"/>
      <c r="B10" s="315"/>
      <c r="C10" s="89" t="s">
        <v>37</v>
      </c>
      <c r="D10" s="26">
        <v>3</v>
      </c>
      <c r="E10" s="170" t="s">
        <v>226</v>
      </c>
      <c r="F10" s="170" t="s">
        <v>405</v>
      </c>
      <c r="G10" s="71">
        <v>3</v>
      </c>
      <c r="H10" s="184" t="s">
        <v>225</v>
      </c>
      <c r="I10" s="183" t="s">
        <v>405</v>
      </c>
      <c r="J10" s="73">
        <v>2</v>
      </c>
      <c r="K10" s="196" t="s">
        <v>525</v>
      </c>
      <c r="L10" s="195" t="s">
        <v>526</v>
      </c>
      <c r="M10" s="75">
        <v>3</v>
      </c>
      <c r="N10" s="63"/>
      <c r="O10" s="60"/>
      <c r="R10" s="77">
        <f>COUNTIF(D7:D10,"4")</f>
        <v>0</v>
      </c>
      <c r="S10" s="77">
        <f>COUNTIF(G7:G10,"4")</f>
        <v>0</v>
      </c>
      <c r="T10" s="77">
        <f>COUNTIF(J7:J10,"4")</f>
        <v>0</v>
      </c>
      <c r="U10" s="77">
        <f>COUNTIF(M7:M10,"4")</f>
        <v>0</v>
      </c>
    </row>
    <row r="11" spans="1:21" ht="6" customHeight="1">
      <c r="B11" s="310"/>
      <c r="C11" s="311"/>
      <c r="D11" s="311"/>
      <c r="E11" s="311"/>
      <c r="F11" s="311"/>
      <c r="G11" s="311"/>
      <c r="H11" s="311"/>
      <c r="I11" s="311"/>
      <c r="J11" s="311"/>
      <c r="K11" s="312"/>
      <c r="L11" s="90"/>
      <c r="M11" s="91"/>
      <c r="N11" s="90"/>
      <c r="O11" s="90"/>
      <c r="Q11" s="77">
        <f>COUNTIF(D7:D10,"1")</f>
        <v>1</v>
      </c>
      <c r="R11" s="77">
        <f>COUNTIF(D7:D10,"1")</f>
        <v>1</v>
      </c>
      <c r="S11" s="77">
        <f>COUNTIF(D7:D10,"3")</f>
        <v>2</v>
      </c>
    </row>
    <row r="12" spans="1:21" ht="18.75">
      <c r="A12" s="258"/>
      <c r="B12" s="279"/>
      <c r="C12" s="92" t="s">
        <v>72</v>
      </c>
      <c r="D12" s="93"/>
      <c r="E12" s="93"/>
      <c r="F12" s="93"/>
      <c r="G12" s="93"/>
      <c r="H12" s="93"/>
      <c r="I12" s="93"/>
      <c r="J12" s="93"/>
      <c r="K12" s="94"/>
      <c r="L12" s="95"/>
      <c r="M12" s="93"/>
      <c r="N12" s="94"/>
      <c r="O12" s="95"/>
    </row>
    <row r="13" spans="1:21" ht="39.950000000000003" customHeight="1">
      <c r="A13" s="258"/>
      <c r="B13" s="280"/>
      <c r="C13" s="96" t="s">
        <v>38</v>
      </c>
      <c r="D13" s="27">
        <v>2</v>
      </c>
      <c r="E13" s="170" t="s">
        <v>227</v>
      </c>
      <c r="F13" s="170" t="s">
        <v>406</v>
      </c>
      <c r="G13" s="72">
        <v>2</v>
      </c>
      <c r="H13" s="169" t="s">
        <v>227</v>
      </c>
      <c r="I13" s="185" t="s">
        <v>406</v>
      </c>
      <c r="J13" s="74">
        <v>2</v>
      </c>
      <c r="K13" s="64" t="s">
        <v>227</v>
      </c>
      <c r="L13" s="197" t="s">
        <v>527</v>
      </c>
      <c r="M13" s="76"/>
      <c r="N13" s="65"/>
      <c r="O13" s="66"/>
      <c r="R13" s="77">
        <f>COUNTIF(D13:D17,"1")</f>
        <v>0</v>
      </c>
      <c r="S13" s="77">
        <f>COUNTIF(G13:G17,"1")</f>
        <v>0</v>
      </c>
      <c r="T13" s="77">
        <f>COUNTIF(J13:J17,"1")</f>
        <v>0</v>
      </c>
      <c r="U13" s="77">
        <f>COUNTIF(M13:M17,"1")</f>
        <v>0</v>
      </c>
    </row>
    <row r="14" spans="1:21" ht="39.950000000000003" customHeight="1">
      <c r="A14" s="258"/>
      <c r="B14" s="280"/>
      <c r="C14" s="88" t="s">
        <v>39</v>
      </c>
      <c r="D14" s="27">
        <v>3</v>
      </c>
      <c r="E14" s="172" t="s">
        <v>228</v>
      </c>
      <c r="F14" s="170" t="s">
        <v>407</v>
      </c>
      <c r="G14" s="72">
        <v>3</v>
      </c>
      <c r="H14" s="171" t="s">
        <v>228</v>
      </c>
      <c r="I14" s="185" t="s">
        <v>407</v>
      </c>
      <c r="J14" s="74">
        <v>2</v>
      </c>
      <c r="K14" s="192" t="s">
        <v>528</v>
      </c>
      <c r="L14" s="197" t="s">
        <v>529</v>
      </c>
      <c r="M14" s="76"/>
      <c r="N14" s="66"/>
      <c r="O14" s="66"/>
      <c r="R14" s="77">
        <f>COUNTIF(D13:D17,"2")</f>
        <v>4</v>
      </c>
      <c r="S14" s="77">
        <f>COUNTIF(G13:G17,"2")</f>
        <v>4</v>
      </c>
      <c r="T14" s="77">
        <f>COUNTIF(J13:J17,"2")</f>
        <v>5</v>
      </c>
      <c r="U14" s="77">
        <f>COUNTIF(M13:M17,"2")</f>
        <v>0</v>
      </c>
    </row>
    <row r="15" spans="1:21" ht="39.950000000000003" customHeight="1">
      <c r="A15" s="258"/>
      <c r="B15" s="280"/>
      <c r="C15" s="88" t="s">
        <v>40</v>
      </c>
      <c r="D15" s="27">
        <v>2</v>
      </c>
      <c r="E15" s="172" t="s">
        <v>229</v>
      </c>
      <c r="F15" s="170" t="s">
        <v>408</v>
      </c>
      <c r="G15" s="72">
        <v>2</v>
      </c>
      <c r="H15" s="171" t="s">
        <v>229</v>
      </c>
      <c r="I15" s="185" t="s">
        <v>408</v>
      </c>
      <c r="J15" s="74">
        <v>2</v>
      </c>
      <c r="K15" s="197" t="s">
        <v>229</v>
      </c>
      <c r="L15" s="197" t="s">
        <v>530</v>
      </c>
      <c r="M15" s="76"/>
      <c r="N15" s="66"/>
      <c r="O15" s="66"/>
      <c r="R15" s="77">
        <f>COUNTIF(D13:D17,"3")</f>
        <v>1</v>
      </c>
      <c r="S15" s="77">
        <f>COUNTIF(G13:G17,"3")</f>
        <v>1</v>
      </c>
      <c r="T15" s="77">
        <f>COUNTIF(J13:J17,"3")</f>
        <v>0</v>
      </c>
      <c r="U15" s="77">
        <f>COUNTIF(M13:M17,"3")</f>
        <v>0</v>
      </c>
    </row>
    <row r="16" spans="1:21" ht="39.950000000000003" customHeight="1">
      <c r="A16" s="258"/>
      <c r="B16" s="280"/>
      <c r="C16" s="89" t="s">
        <v>41</v>
      </c>
      <c r="D16" s="27">
        <v>2</v>
      </c>
      <c r="E16" s="172" t="s">
        <v>230</v>
      </c>
      <c r="F16" s="170" t="s">
        <v>409</v>
      </c>
      <c r="G16" s="72">
        <v>2</v>
      </c>
      <c r="H16" s="171" t="s">
        <v>230</v>
      </c>
      <c r="I16" s="185" t="s">
        <v>409</v>
      </c>
      <c r="J16" s="74">
        <v>2</v>
      </c>
      <c r="K16" s="197" t="s">
        <v>230</v>
      </c>
      <c r="L16" s="197" t="s">
        <v>531</v>
      </c>
      <c r="M16" s="76"/>
      <c r="N16" s="66"/>
      <c r="O16" s="66"/>
      <c r="R16" s="77">
        <f>COUNTIF(D13:D17,"4")</f>
        <v>0</v>
      </c>
      <c r="S16" s="77">
        <f>COUNTIF(G13:G17,"4")</f>
        <v>0</v>
      </c>
      <c r="T16" s="77">
        <f>COUNTIF(J13:J17,"4")</f>
        <v>0</v>
      </c>
      <c r="U16" s="77">
        <f>COUNTIF(M13:M17,"4")</f>
        <v>0</v>
      </c>
    </row>
    <row r="17" spans="1:21" ht="39.950000000000003" customHeight="1">
      <c r="A17" s="258"/>
      <c r="B17" s="281"/>
      <c r="C17" s="88" t="s">
        <v>42</v>
      </c>
      <c r="D17" s="27">
        <v>2</v>
      </c>
      <c r="E17" s="172" t="s">
        <v>231</v>
      </c>
      <c r="F17" s="170" t="s">
        <v>409</v>
      </c>
      <c r="G17" s="72">
        <v>2</v>
      </c>
      <c r="H17" s="171" t="s">
        <v>231</v>
      </c>
      <c r="I17" s="185" t="s">
        <v>409</v>
      </c>
      <c r="J17" s="74">
        <v>2</v>
      </c>
      <c r="K17" s="192" t="s">
        <v>532</v>
      </c>
      <c r="L17" s="197" t="s">
        <v>533</v>
      </c>
      <c r="M17" s="76"/>
      <c r="N17" s="66"/>
      <c r="O17" s="66"/>
    </row>
    <row r="18" spans="1:21" ht="7.5" customHeight="1">
      <c r="B18" s="268"/>
      <c r="C18" s="269"/>
      <c r="D18" s="269"/>
      <c r="E18" s="269"/>
      <c r="F18" s="269"/>
      <c r="G18" s="269"/>
      <c r="H18" s="269"/>
      <c r="I18" s="269"/>
      <c r="J18" s="269"/>
      <c r="K18" s="270"/>
      <c r="L18" s="90"/>
      <c r="M18" s="91"/>
      <c r="N18" s="90"/>
      <c r="O18" s="90"/>
    </row>
    <row r="19" spans="1:21" ht="18.75">
      <c r="A19" s="258"/>
      <c r="B19" s="279"/>
      <c r="C19" s="92" t="s">
        <v>43</v>
      </c>
      <c r="D19" s="93"/>
      <c r="E19" s="93"/>
      <c r="F19" s="93"/>
      <c r="G19" s="93"/>
      <c r="H19" s="93"/>
      <c r="I19" s="93"/>
      <c r="J19" s="93"/>
      <c r="K19" s="94"/>
      <c r="L19" s="95"/>
      <c r="M19" s="93"/>
      <c r="N19" s="94"/>
      <c r="O19" s="95"/>
    </row>
    <row r="20" spans="1:21" ht="39.950000000000003" customHeight="1">
      <c r="A20" s="258"/>
      <c r="B20" s="316"/>
      <c r="C20" s="97" t="s">
        <v>44</v>
      </c>
      <c r="D20" s="27">
        <v>2</v>
      </c>
      <c r="E20" s="170" t="s">
        <v>232</v>
      </c>
      <c r="F20" s="186" t="s">
        <v>411</v>
      </c>
      <c r="G20" s="72">
        <v>3</v>
      </c>
      <c r="H20" s="169" t="s">
        <v>235</v>
      </c>
      <c r="I20" s="185" t="s">
        <v>410</v>
      </c>
      <c r="J20" s="74">
        <v>3</v>
      </c>
      <c r="K20" s="67" t="s">
        <v>534</v>
      </c>
      <c r="L20" s="191" t="s">
        <v>535</v>
      </c>
      <c r="M20" s="76"/>
      <c r="N20" s="69"/>
      <c r="O20" s="70"/>
      <c r="R20" s="77">
        <f>COUNTIF(D20:D27,"1")</f>
        <v>0</v>
      </c>
      <c r="S20" s="77">
        <f>COUNTIF(G20:G27,"1")</f>
        <v>0</v>
      </c>
      <c r="T20" s="77">
        <f>COUNTIF(J20:J27,"1")</f>
        <v>1</v>
      </c>
      <c r="U20" s="77">
        <f>COUNTIF(M20:M27,"1")</f>
        <v>0</v>
      </c>
    </row>
    <row r="21" spans="1:21" ht="39.950000000000003" customHeight="1">
      <c r="A21" s="258"/>
      <c r="B21" s="316"/>
      <c r="C21" s="98" t="s">
        <v>45</v>
      </c>
      <c r="D21" s="27">
        <v>2</v>
      </c>
      <c r="E21" s="172" t="s">
        <v>233</v>
      </c>
      <c r="F21" s="186" t="s">
        <v>413</v>
      </c>
      <c r="G21" s="72">
        <v>3</v>
      </c>
      <c r="H21" s="171" t="s">
        <v>236</v>
      </c>
      <c r="I21" s="185" t="s">
        <v>412</v>
      </c>
      <c r="J21" s="74">
        <v>1</v>
      </c>
      <c r="K21" s="192" t="s">
        <v>536</v>
      </c>
      <c r="L21" s="191" t="s">
        <v>537</v>
      </c>
      <c r="M21" s="76"/>
      <c r="N21" s="70"/>
      <c r="O21" s="70"/>
      <c r="R21" s="77">
        <f>COUNTIF(D20:D27,"2")</f>
        <v>6</v>
      </c>
      <c r="S21" s="77">
        <f>COUNTIF(G20:G27,"2")</f>
        <v>1</v>
      </c>
      <c r="T21" s="77">
        <f>COUNTIF(J20:J27,"2")</f>
        <v>2</v>
      </c>
      <c r="U21" s="77">
        <f>COUNTIF(M20:M27,"2")</f>
        <v>0</v>
      </c>
    </row>
    <row r="22" spans="1:21" ht="39.950000000000003" customHeight="1">
      <c r="A22" s="258"/>
      <c r="B22" s="316"/>
      <c r="C22" s="98" t="s">
        <v>46</v>
      </c>
      <c r="D22" s="27">
        <v>2</v>
      </c>
      <c r="E22" s="172" t="s">
        <v>234</v>
      </c>
      <c r="F22" s="186" t="s">
        <v>413</v>
      </c>
      <c r="G22" s="72">
        <v>3</v>
      </c>
      <c r="H22" s="171" t="s">
        <v>234</v>
      </c>
      <c r="I22" s="185" t="s">
        <v>414</v>
      </c>
      <c r="J22" s="74">
        <v>3</v>
      </c>
      <c r="K22" s="191" t="s">
        <v>538</v>
      </c>
      <c r="L22" s="191" t="s">
        <v>539</v>
      </c>
      <c r="M22" s="76"/>
      <c r="N22" s="70"/>
      <c r="O22" s="70"/>
      <c r="R22" s="77">
        <f>COUNTIF(D20:D27,"3")</f>
        <v>2</v>
      </c>
      <c r="S22" s="77">
        <f>COUNTIF(G20:G27,"3")</f>
        <v>7</v>
      </c>
      <c r="T22" s="77">
        <f>COUNTIF(J20:J27,"3")</f>
        <v>5</v>
      </c>
      <c r="U22" s="77">
        <f>COUNTIF(M20:M27,"3")</f>
        <v>0</v>
      </c>
    </row>
    <row r="23" spans="1:21" ht="39.950000000000003" customHeight="1">
      <c r="A23" s="258"/>
      <c r="B23" s="316"/>
      <c r="C23" s="98" t="s">
        <v>47</v>
      </c>
      <c r="D23" s="27">
        <v>2</v>
      </c>
      <c r="E23" s="172" t="s">
        <v>237</v>
      </c>
      <c r="F23" s="186" t="s">
        <v>415</v>
      </c>
      <c r="G23" s="72">
        <v>2</v>
      </c>
      <c r="H23" s="171" t="s">
        <v>237</v>
      </c>
      <c r="I23" s="185" t="s">
        <v>415</v>
      </c>
      <c r="J23" s="74">
        <v>3</v>
      </c>
      <c r="K23" s="192" t="s">
        <v>540</v>
      </c>
      <c r="L23" s="191" t="s">
        <v>541</v>
      </c>
      <c r="M23" s="76"/>
      <c r="N23" s="70"/>
      <c r="O23" s="70"/>
      <c r="R23" s="77">
        <f>COUNTIF(D20:D27,"4")</f>
        <v>0</v>
      </c>
      <c r="S23" s="77">
        <f>COUNTIF(G20:G27,"4")</f>
        <v>0</v>
      </c>
      <c r="T23" s="77">
        <f>COUNTIF(J20:J27,"4")</f>
        <v>0</v>
      </c>
      <c r="U23" s="77">
        <f>COUNTIF(M20:M27,"4")</f>
        <v>0</v>
      </c>
    </row>
    <row r="24" spans="1:21" ht="39.950000000000003" customHeight="1">
      <c r="A24" s="258"/>
      <c r="B24" s="316"/>
      <c r="C24" s="98" t="s">
        <v>48</v>
      </c>
      <c r="D24" s="27">
        <v>2</v>
      </c>
      <c r="E24" s="172" t="s">
        <v>238</v>
      </c>
      <c r="F24" s="186" t="s">
        <v>416</v>
      </c>
      <c r="G24" s="72">
        <v>3</v>
      </c>
      <c r="H24" s="171" t="s">
        <v>239</v>
      </c>
      <c r="I24" s="185" t="s">
        <v>416</v>
      </c>
      <c r="J24" s="74">
        <v>3</v>
      </c>
      <c r="K24" s="191" t="s">
        <v>542</v>
      </c>
      <c r="L24" s="191" t="s">
        <v>543</v>
      </c>
      <c r="M24" s="76"/>
      <c r="N24" s="70"/>
      <c r="O24" s="70"/>
    </row>
    <row r="25" spans="1:21" ht="39.950000000000003" customHeight="1">
      <c r="A25" s="258"/>
      <c r="B25" s="316"/>
      <c r="C25" s="98" t="s">
        <v>49</v>
      </c>
      <c r="D25" s="27">
        <v>3</v>
      </c>
      <c r="E25" s="172" t="s">
        <v>240</v>
      </c>
      <c r="F25" s="186" t="s">
        <v>417</v>
      </c>
      <c r="G25" s="72">
        <v>3</v>
      </c>
      <c r="H25" s="171" t="s">
        <v>240</v>
      </c>
      <c r="I25" s="185" t="s">
        <v>417</v>
      </c>
      <c r="J25" s="74">
        <v>3</v>
      </c>
      <c r="K25" s="191" t="s">
        <v>544</v>
      </c>
      <c r="L25" s="191" t="s">
        <v>545</v>
      </c>
      <c r="M25" s="76"/>
      <c r="N25" s="70"/>
      <c r="O25" s="70"/>
    </row>
    <row r="26" spans="1:21" ht="39.950000000000003" customHeight="1">
      <c r="A26" s="258"/>
      <c r="B26" s="316"/>
      <c r="C26" s="98" t="s">
        <v>50</v>
      </c>
      <c r="D26" s="27">
        <v>2</v>
      </c>
      <c r="E26" s="172" t="s">
        <v>243</v>
      </c>
      <c r="F26" s="186" t="s">
        <v>419</v>
      </c>
      <c r="G26" s="72">
        <v>3</v>
      </c>
      <c r="H26" s="171" t="s">
        <v>241</v>
      </c>
      <c r="I26" s="185" t="s">
        <v>418</v>
      </c>
      <c r="J26" s="74">
        <v>2</v>
      </c>
      <c r="K26" s="192" t="s">
        <v>243</v>
      </c>
      <c r="L26" s="191" t="s">
        <v>546</v>
      </c>
      <c r="M26" s="76"/>
      <c r="N26" s="70"/>
      <c r="O26" s="70"/>
    </row>
    <row r="27" spans="1:21" ht="39.950000000000003" customHeight="1">
      <c r="A27" s="258"/>
      <c r="B27" s="317"/>
      <c r="C27" s="98" t="s">
        <v>51</v>
      </c>
      <c r="D27" s="27">
        <v>3</v>
      </c>
      <c r="E27" s="172" t="s">
        <v>244</v>
      </c>
      <c r="F27" s="186" t="s">
        <v>420</v>
      </c>
      <c r="G27" s="72">
        <v>3</v>
      </c>
      <c r="H27" s="171" t="s">
        <v>242</v>
      </c>
      <c r="I27" s="185" t="s">
        <v>420</v>
      </c>
      <c r="J27" s="74">
        <v>2</v>
      </c>
      <c r="K27" s="192" t="s">
        <v>547</v>
      </c>
      <c r="L27" s="191" t="s">
        <v>548</v>
      </c>
      <c r="M27" s="76"/>
      <c r="N27" s="70"/>
      <c r="O27" s="70"/>
    </row>
    <row r="28" spans="1:21" ht="7.5" customHeight="1">
      <c r="B28" s="295"/>
      <c r="C28" s="296"/>
      <c r="D28" s="296"/>
      <c r="E28" s="296"/>
      <c r="F28" s="296"/>
      <c r="G28" s="296"/>
      <c r="H28" s="296"/>
      <c r="I28" s="296"/>
      <c r="J28" s="296"/>
      <c r="K28" s="318"/>
      <c r="L28" s="90"/>
      <c r="M28" s="91"/>
      <c r="N28" s="90"/>
      <c r="O28" s="90"/>
    </row>
    <row r="29" spans="1:21" ht="18.75">
      <c r="A29" s="258"/>
      <c r="B29" s="279"/>
      <c r="C29" s="92" t="s">
        <v>52</v>
      </c>
      <c r="D29" s="93"/>
      <c r="E29" s="93"/>
      <c r="F29" s="93"/>
      <c r="G29" s="93"/>
      <c r="H29" s="93"/>
      <c r="I29" s="93"/>
      <c r="J29" s="93"/>
      <c r="K29" s="94"/>
      <c r="L29" s="95"/>
      <c r="M29" s="93"/>
      <c r="N29" s="94"/>
      <c r="O29" s="95"/>
    </row>
    <row r="30" spans="1:21" ht="39.950000000000003" customHeight="1">
      <c r="A30" s="258"/>
      <c r="B30" s="280"/>
      <c r="C30" s="96" t="s">
        <v>53</v>
      </c>
      <c r="D30" s="27">
        <v>2</v>
      </c>
      <c r="E30" s="170" t="s">
        <v>245</v>
      </c>
      <c r="F30" s="187" t="s">
        <v>446</v>
      </c>
      <c r="G30" s="72">
        <v>2</v>
      </c>
      <c r="H30" s="169" t="s">
        <v>245</v>
      </c>
      <c r="I30" s="185" t="s">
        <v>446</v>
      </c>
      <c r="J30" s="74">
        <v>2</v>
      </c>
      <c r="K30" s="67" t="s">
        <v>245</v>
      </c>
      <c r="L30" s="191" t="s">
        <v>549</v>
      </c>
      <c r="M30" s="76"/>
      <c r="N30" s="69"/>
      <c r="O30" s="70"/>
      <c r="R30" s="77">
        <f>COUNTIF(D30:D33,"1")</f>
        <v>3</v>
      </c>
      <c r="S30" s="77">
        <f>COUNTIF(G30:G33,"1")</f>
        <v>1</v>
      </c>
      <c r="T30" s="77">
        <f>COUNTIF(J30:J33,"1")</f>
        <v>2</v>
      </c>
      <c r="U30" s="77">
        <f>COUNTIF(M30:M33,"1")</f>
        <v>0</v>
      </c>
    </row>
    <row r="31" spans="1:21" ht="39.950000000000003" customHeight="1">
      <c r="A31" s="258"/>
      <c r="B31" s="280"/>
      <c r="C31" s="88" t="s">
        <v>54</v>
      </c>
      <c r="D31" s="27">
        <v>1</v>
      </c>
      <c r="E31" s="172" t="s">
        <v>247</v>
      </c>
      <c r="F31" s="186" t="s">
        <v>422</v>
      </c>
      <c r="G31" s="72">
        <v>2</v>
      </c>
      <c r="H31" s="171" t="s">
        <v>246</v>
      </c>
      <c r="I31" s="185" t="s">
        <v>421</v>
      </c>
      <c r="J31" s="74">
        <v>2</v>
      </c>
      <c r="K31" s="191" t="s">
        <v>246</v>
      </c>
      <c r="L31" s="191" t="s">
        <v>550</v>
      </c>
      <c r="M31" s="76"/>
      <c r="N31" s="70"/>
      <c r="O31" s="70"/>
      <c r="R31" s="77">
        <f>COUNTIF(D30:D33,"2")</f>
        <v>1</v>
      </c>
      <c r="S31" s="77">
        <f>COUNTIF(G30:G33,"2")</f>
        <v>3</v>
      </c>
      <c r="T31" s="77">
        <f>COUNTIF(J30:J33,"2")</f>
        <v>2</v>
      </c>
      <c r="U31" s="77">
        <f>COUNTIF(M30:M33,"2")</f>
        <v>0</v>
      </c>
    </row>
    <row r="32" spans="1:21" ht="39.950000000000003" customHeight="1">
      <c r="A32" s="258"/>
      <c r="B32" s="280"/>
      <c r="C32" s="88" t="s">
        <v>55</v>
      </c>
      <c r="D32" s="27">
        <v>1</v>
      </c>
      <c r="E32" s="172" t="s">
        <v>248</v>
      </c>
      <c r="F32" s="186" t="s">
        <v>424</v>
      </c>
      <c r="G32" s="72">
        <v>2</v>
      </c>
      <c r="H32" s="171" t="s">
        <v>249</v>
      </c>
      <c r="I32" s="185" t="s">
        <v>423</v>
      </c>
      <c r="J32" s="74">
        <v>1</v>
      </c>
      <c r="K32" s="191" t="s">
        <v>248</v>
      </c>
      <c r="L32" s="191" t="s">
        <v>551</v>
      </c>
      <c r="M32" s="76"/>
      <c r="N32" s="70"/>
      <c r="O32" s="70"/>
      <c r="R32" s="77">
        <f>COUNTIF(D30:D33,"3")</f>
        <v>0</v>
      </c>
      <c r="S32" s="77">
        <f>COUNTIF(G30:G33,"3")</f>
        <v>0</v>
      </c>
      <c r="T32" s="77">
        <f>COUNTIF(J30:J33,"31")</f>
        <v>0</v>
      </c>
      <c r="U32" s="77">
        <f>COUNTIF(M30:M33,"3")</f>
        <v>0</v>
      </c>
    </row>
    <row r="33" spans="1:21" ht="39.950000000000003" customHeight="1">
      <c r="A33" s="258"/>
      <c r="B33" s="281"/>
      <c r="C33" s="88" t="s">
        <v>56</v>
      </c>
      <c r="D33" s="27">
        <v>1</v>
      </c>
      <c r="E33" s="172" t="s">
        <v>250</v>
      </c>
      <c r="F33" s="186" t="s">
        <v>426</v>
      </c>
      <c r="G33" s="72">
        <v>1</v>
      </c>
      <c r="H33" s="171" t="s">
        <v>250</v>
      </c>
      <c r="I33" s="185" t="s">
        <v>425</v>
      </c>
      <c r="J33" s="74">
        <v>1</v>
      </c>
      <c r="K33" s="191" t="s">
        <v>552</v>
      </c>
      <c r="L33" s="191" t="s">
        <v>553</v>
      </c>
      <c r="M33" s="76"/>
      <c r="N33" s="70"/>
      <c r="O33" s="70"/>
      <c r="R33" s="77">
        <f>COUNTIF(D30:D33,"4")</f>
        <v>0</v>
      </c>
      <c r="S33" s="77">
        <f>COUNTIF(G30:G33,"4")</f>
        <v>0</v>
      </c>
      <c r="T33" s="77">
        <f>COUNTIF(J30:J33,"4")</f>
        <v>0</v>
      </c>
      <c r="U33" s="77">
        <f>COUNTIF(M30:M33,"4")</f>
        <v>0</v>
      </c>
    </row>
    <row r="34" spans="1:21" ht="9" customHeight="1">
      <c r="B34" s="268"/>
      <c r="C34" s="269"/>
      <c r="D34" s="269"/>
      <c r="E34" s="269"/>
      <c r="F34" s="269"/>
      <c r="G34" s="269"/>
      <c r="H34" s="269"/>
      <c r="I34" s="269"/>
      <c r="J34" s="269"/>
      <c r="K34" s="270"/>
      <c r="L34" s="90"/>
      <c r="M34" s="91"/>
      <c r="N34" s="90"/>
      <c r="O34" s="90"/>
    </row>
    <row r="35" spans="1:21" ht="18.75">
      <c r="A35" s="258"/>
      <c r="B35" s="279"/>
      <c r="C35" s="99" t="s">
        <v>57</v>
      </c>
      <c r="D35" s="319"/>
      <c r="E35" s="319"/>
      <c r="F35" s="319"/>
      <c r="G35" s="319"/>
      <c r="H35" s="319"/>
      <c r="I35" s="319"/>
      <c r="J35" s="319"/>
      <c r="K35" s="319"/>
      <c r="L35" s="100"/>
      <c r="M35" s="101"/>
      <c r="N35" s="101"/>
      <c r="O35" s="100"/>
    </row>
    <row r="36" spans="1:21" ht="39.950000000000003" customHeight="1">
      <c r="A36" s="258"/>
      <c r="B36" s="280"/>
      <c r="C36" s="96" t="s">
        <v>58</v>
      </c>
      <c r="D36" s="27">
        <v>3</v>
      </c>
      <c r="E36" s="170" t="s">
        <v>251</v>
      </c>
      <c r="F36" s="186" t="s">
        <v>428</v>
      </c>
      <c r="G36" s="72">
        <v>3</v>
      </c>
      <c r="H36" s="169" t="s">
        <v>251</v>
      </c>
      <c r="I36" s="185" t="s">
        <v>427</v>
      </c>
      <c r="J36" s="74">
        <v>2</v>
      </c>
      <c r="K36" s="198" t="s">
        <v>554</v>
      </c>
      <c r="L36" s="191" t="s">
        <v>555</v>
      </c>
      <c r="M36" s="76"/>
      <c r="N36" s="69"/>
      <c r="O36" s="70"/>
      <c r="R36" s="77">
        <f>COUNTIF(D36:D44,"1")</f>
        <v>4</v>
      </c>
      <c r="S36" s="77">
        <f>COUNTIF(G36:G44,"1")</f>
        <v>1</v>
      </c>
      <c r="T36" s="77">
        <f>COUNTIF(J36:J44,"1")</f>
        <v>1</v>
      </c>
      <c r="U36" s="77">
        <f>COUNTIF(M36:M44,"1")</f>
        <v>0</v>
      </c>
    </row>
    <row r="37" spans="1:21" ht="39.950000000000003" customHeight="1">
      <c r="A37" s="258"/>
      <c r="B37" s="280"/>
      <c r="C37" s="88" t="s">
        <v>59</v>
      </c>
      <c r="D37" s="27">
        <v>1</v>
      </c>
      <c r="E37" s="172" t="s">
        <v>252</v>
      </c>
      <c r="F37" s="186" t="s">
        <v>430</v>
      </c>
      <c r="G37" s="72">
        <v>1</v>
      </c>
      <c r="H37" s="171" t="s">
        <v>252</v>
      </c>
      <c r="I37" s="185" t="s">
        <v>429</v>
      </c>
      <c r="J37" s="74">
        <v>1</v>
      </c>
      <c r="K37" s="191" t="s">
        <v>252</v>
      </c>
      <c r="L37" s="191" t="s">
        <v>556</v>
      </c>
      <c r="M37" s="76"/>
      <c r="N37" s="70"/>
      <c r="O37" s="70"/>
      <c r="R37" s="77">
        <f>COUNTIF(D36:D44,"2")</f>
        <v>4</v>
      </c>
      <c r="S37" s="77">
        <f>COUNTIF(G36:G44,"2")</f>
        <v>6</v>
      </c>
      <c r="T37" s="77">
        <f>COUNTIF(J36:J44,"2")</f>
        <v>8</v>
      </c>
      <c r="U37" s="77">
        <f>COUNTIF(M36:M44,"2")</f>
        <v>0</v>
      </c>
    </row>
    <row r="38" spans="1:21" ht="39.950000000000003" customHeight="1">
      <c r="A38" s="258"/>
      <c r="B38" s="280"/>
      <c r="C38" s="88" t="s">
        <v>60</v>
      </c>
      <c r="D38" s="27">
        <v>1</v>
      </c>
      <c r="E38" s="172" t="s">
        <v>253</v>
      </c>
      <c r="F38" s="186" t="s">
        <v>432</v>
      </c>
      <c r="G38" s="72">
        <v>2</v>
      </c>
      <c r="H38" s="171" t="s">
        <v>254</v>
      </c>
      <c r="I38" s="185" t="s">
        <v>431</v>
      </c>
      <c r="J38" s="74">
        <v>2</v>
      </c>
      <c r="K38" s="191" t="s">
        <v>254</v>
      </c>
      <c r="L38" s="191" t="s">
        <v>557</v>
      </c>
      <c r="M38" s="76"/>
      <c r="N38" s="70"/>
      <c r="O38" s="70"/>
      <c r="R38" s="77">
        <f>COUNTIF(D36:D44,"3")</f>
        <v>1</v>
      </c>
      <c r="S38" s="77">
        <f>COUNTIF(G36:G44,"3")</f>
        <v>1</v>
      </c>
      <c r="T38" s="77">
        <f>COUNTIF(J36:J44,"3")</f>
        <v>0</v>
      </c>
      <c r="U38" s="77">
        <f>COUNTIF(M36:M44,"3")</f>
        <v>0</v>
      </c>
    </row>
    <row r="39" spans="1:21" ht="39.950000000000003" customHeight="1">
      <c r="A39" s="258"/>
      <c r="B39" s="280"/>
      <c r="C39" s="88" t="s">
        <v>61</v>
      </c>
      <c r="D39" s="27">
        <v>1</v>
      </c>
      <c r="E39" s="172" t="s">
        <v>255</v>
      </c>
      <c r="F39" s="186" t="s">
        <v>434</v>
      </c>
      <c r="G39" s="72">
        <v>2</v>
      </c>
      <c r="H39" s="171" t="s">
        <v>256</v>
      </c>
      <c r="I39" s="185" t="s">
        <v>433</v>
      </c>
      <c r="J39" s="74">
        <v>2</v>
      </c>
      <c r="K39" s="192" t="s">
        <v>558</v>
      </c>
      <c r="L39" s="191" t="s">
        <v>559</v>
      </c>
      <c r="M39" s="76"/>
      <c r="N39" s="70"/>
      <c r="O39" s="70"/>
      <c r="R39" s="77">
        <f>COUNTIF(D36:D44,"4")</f>
        <v>0</v>
      </c>
      <c r="S39" s="77">
        <f>COUNTIF(G36:G44,"4")</f>
        <v>1</v>
      </c>
      <c r="T39" s="77">
        <f>COUNTIF(J36:J44,"4")</f>
        <v>0</v>
      </c>
      <c r="U39" s="77">
        <f>COUNTIF(M36:M44,"4")</f>
        <v>0</v>
      </c>
    </row>
    <row r="40" spans="1:21" ht="39.950000000000003" customHeight="1">
      <c r="A40" s="258"/>
      <c r="B40" s="280"/>
      <c r="C40" s="88" t="s">
        <v>62</v>
      </c>
      <c r="D40" s="27">
        <v>2</v>
      </c>
      <c r="E40" s="172" t="s">
        <v>257</v>
      </c>
      <c r="F40" s="186" t="s">
        <v>436</v>
      </c>
      <c r="G40" s="72">
        <v>4</v>
      </c>
      <c r="H40" s="171" t="s">
        <v>258</v>
      </c>
      <c r="I40" s="185" t="s">
        <v>435</v>
      </c>
      <c r="J40" s="74">
        <v>2</v>
      </c>
      <c r="K40" s="192" t="s">
        <v>560</v>
      </c>
      <c r="L40" s="191" t="s">
        <v>561</v>
      </c>
      <c r="M40" s="76"/>
      <c r="N40" s="70"/>
      <c r="O40" s="70"/>
    </row>
    <row r="41" spans="1:21" ht="39.950000000000003" customHeight="1">
      <c r="A41" s="258"/>
      <c r="B41" s="280"/>
      <c r="C41" s="88" t="s">
        <v>63</v>
      </c>
      <c r="D41" s="27">
        <v>2</v>
      </c>
      <c r="E41" s="172" t="s">
        <v>259</v>
      </c>
      <c r="F41" s="186" t="s">
        <v>437</v>
      </c>
      <c r="G41" s="72">
        <v>2</v>
      </c>
      <c r="H41" s="171" t="s">
        <v>259</v>
      </c>
      <c r="I41" s="185" t="s">
        <v>437</v>
      </c>
      <c r="J41" s="74">
        <v>2</v>
      </c>
      <c r="K41" s="191" t="s">
        <v>259</v>
      </c>
      <c r="L41" s="191" t="s">
        <v>562</v>
      </c>
      <c r="M41" s="76"/>
      <c r="N41" s="70"/>
      <c r="O41" s="70"/>
    </row>
    <row r="42" spans="1:21" ht="39.950000000000003" customHeight="1">
      <c r="A42" s="258"/>
      <c r="B42" s="280"/>
      <c r="C42" s="88" t="s">
        <v>64</v>
      </c>
      <c r="D42" s="27">
        <v>1</v>
      </c>
      <c r="E42" s="172" t="s">
        <v>261</v>
      </c>
      <c r="F42" s="186" t="s">
        <v>438</v>
      </c>
      <c r="G42" s="72">
        <v>2</v>
      </c>
      <c r="H42" s="171" t="s">
        <v>260</v>
      </c>
      <c r="I42" s="185" t="s">
        <v>438</v>
      </c>
      <c r="J42" s="74">
        <v>2</v>
      </c>
      <c r="K42" s="191" t="s">
        <v>260</v>
      </c>
      <c r="L42" s="191" t="s">
        <v>563</v>
      </c>
      <c r="M42" s="76"/>
      <c r="N42" s="70"/>
      <c r="O42" s="70"/>
    </row>
    <row r="43" spans="1:21" ht="39.950000000000003" customHeight="1">
      <c r="A43" s="258"/>
      <c r="B43" s="280"/>
      <c r="C43" s="88" t="s">
        <v>65</v>
      </c>
      <c r="D43" s="27">
        <v>2</v>
      </c>
      <c r="E43" s="172" t="s">
        <v>262</v>
      </c>
      <c r="F43" s="186" t="s">
        <v>420</v>
      </c>
      <c r="G43" s="72">
        <v>2</v>
      </c>
      <c r="H43" s="171" t="s">
        <v>262</v>
      </c>
      <c r="I43" s="185" t="s">
        <v>420</v>
      </c>
      <c r="J43" s="74">
        <v>2</v>
      </c>
      <c r="K43" s="191" t="s">
        <v>262</v>
      </c>
      <c r="L43" s="191" t="s">
        <v>564</v>
      </c>
      <c r="M43" s="76"/>
      <c r="N43" s="70"/>
      <c r="O43" s="70"/>
    </row>
    <row r="44" spans="1:21" ht="39.950000000000003" customHeight="1">
      <c r="A44" s="258"/>
      <c r="B44" s="281"/>
      <c r="C44" s="88" t="s">
        <v>66</v>
      </c>
      <c r="D44" s="27">
        <v>2</v>
      </c>
      <c r="E44" s="172" t="s">
        <v>263</v>
      </c>
      <c r="F44" s="186" t="s">
        <v>440</v>
      </c>
      <c r="G44" s="72">
        <v>2</v>
      </c>
      <c r="H44" s="171" t="s">
        <v>263</v>
      </c>
      <c r="I44" s="185" t="s">
        <v>439</v>
      </c>
      <c r="J44" s="74">
        <v>2</v>
      </c>
      <c r="K44" s="192" t="s">
        <v>263</v>
      </c>
      <c r="L44" s="191" t="s">
        <v>565</v>
      </c>
      <c r="M44" s="76"/>
      <c r="N44" s="70"/>
      <c r="O44" s="70"/>
    </row>
    <row r="45" spans="1:21" ht="6.75" customHeight="1">
      <c r="B45" s="268"/>
      <c r="C45" s="269"/>
      <c r="D45" s="269"/>
      <c r="E45" s="269"/>
      <c r="F45" s="269"/>
      <c r="G45" s="269"/>
      <c r="H45" s="269"/>
      <c r="I45" s="269"/>
      <c r="J45" s="269"/>
      <c r="K45" s="270"/>
      <c r="L45" s="90"/>
      <c r="M45" s="91"/>
      <c r="N45" s="90"/>
      <c r="O45" s="90"/>
    </row>
    <row r="46" spans="1:21" ht="18.75">
      <c r="A46" s="258"/>
      <c r="B46" s="279"/>
      <c r="C46" s="92" t="s">
        <v>67</v>
      </c>
      <c r="D46" s="93"/>
      <c r="E46" s="93"/>
      <c r="F46" s="93"/>
      <c r="G46" s="93"/>
      <c r="H46" s="93"/>
      <c r="I46" s="93"/>
      <c r="J46" s="93"/>
      <c r="K46" s="94"/>
      <c r="L46" s="95"/>
      <c r="M46" s="93"/>
      <c r="N46" s="94"/>
      <c r="O46" s="95"/>
    </row>
    <row r="47" spans="1:21" ht="39.950000000000003" customHeight="1">
      <c r="A47" s="258"/>
      <c r="B47" s="280"/>
      <c r="C47" s="96" t="s">
        <v>68</v>
      </c>
      <c r="D47" s="27">
        <v>3</v>
      </c>
      <c r="E47" s="175" t="s">
        <v>302</v>
      </c>
      <c r="F47" s="189" t="s">
        <v>442</v>
      </c>
      <c r="G47" s="28">
        <v>2</v>
      </c>
      <c r="H47" s="174" t="s">
        <v>301</v>
      </c>
      <c r="I47" s="188" t="s">
        <v>441</v>
      </c>
      <c r="J47" s="29">
        <v>2</v>
      </c>
      <c r="K47" s="31" t="s">
        <v>566</v>
      </c>
      <c r="L47" s="194" t="s">
        <v>567</v>
      </c>
      <c r="M47" s="48"/>
      <c r="N47" s="46"/>
      <c r="O47" s="47"/>
      <c r="R47" s="77">
        <f>COUNTIF(D47:D50,"1")</f>
        <v>0</v>
      </c>
      <c r="S47" s="77">
        <f>COUNTIF(G47:G50,"1")</f>
        <v>0</v>
      </c>
      <c r="T47" s="77">
        <f>COUNTIF(J47:J50,"1")</f>
        <v>1</v>
      </c>
      <c r="U47" s="77">
        <f>COUNTIF(M47:M50,"1")</f>
        <v>0</v>
      </c>
    </row>
    <row r="48" spans="1:21" ht="39.950000000000003" customHeight="1">
      <c r="A48" s="258"/>
      <c r="B48" s="280"/>
      <c r="C48" s="88" t="s">
        <v>69</v>
      </c>
      <c r="D48" s="27">
        <v>3</v>
      </c>
      <c r="E48" s="173" t="s">
        <v>303</v>
      </c>
      <c r="F48" s="189" t="s">
        <v>443</v>
      </c>
      <c r="G48" s="28">
        <v>3</v>
      </c>
      <c r="H48" s="176" t="s">
        <v>303</v>
      </c>
      <c r="I48" s="188" t="s">
        <v>443</v>
      </c>
      <c r="J48" s="29">
        <v>2</v>
      </c>
      <c r="K48" s="193" t="s">
        <v>568</v>
      </c>
      <c r="L48" s="194" t="s">
        <v>569</v>
      </c>
      <c r="M48" s="48"/>
      <c r="N48" s="47"/>
      <c r="O48" s="47"/>
      <c r="R48" s="77">
        <f>COUNTIF(D47:D50,"2")</f>
        <v>1</v>
      </c>
      <c r="S48" s="77">
        <f>COUNTIF(G47:G50,"2")</f>
        <v>2</v>
      </c>
      <c r="T48" s="77">
        <f>COUNTIF(J47:J50,"2")</f>
        <v>3</v>
      </c>
      <c r="U48" s="77">
        <f>COUNTIF(M47:M50,"2")</f>
        <v>0</v>
      </c>
    </row>
    <row r="49" spans="1:21" ht="39.950000000000003" customHeight="1">
      <c r="A49" s="258"/>
      <c r="B49" s="280"/>
      <c r="C49" s="88" t="s">
        <v>70</v>
      </c>
      <c r="D49" s="27">
        <v>3</v>
      </c>
      <c r="E49" s="173" t="s">
        <v>304</v>
      </c>
      <c r="F49" s="189" t="s">
        <v>444</v>
      </c>
      <c r="G49" s="28">
        <v>3</v>
      </c>
      <c r="H49" s="176" t="s">
        <v>304</v>
      </c>
      <c r="I49" s="188" t="s">
        <v>444</v>
      </c>
      <c r="J49" s="29">
        <v>2</v>
      </c>
      <c r="K49" s="193" t="s">
        <v>570</v>
      </c>
      <c r="L49" s="194" t="s">
        <v>571</v>
      </c>
      <c r="M49" s="48"/>
      <c r="N49" s="47"/>
      <c r="O49" s="47"/>
      <c r="R49" s="77">
        <f>COUNTIF(D47:D50,"3")</f>
        <v>3</v>
      </c>
      <c r="S49" s="77">
        <f>COUNTIF(G47:G50,"3")</f>
        <v>2</v>
      </c>
      <c r="T49" s="77">
        <f>COUNTIF(J47:J50,"3")</f>
        <v>0</v>
      </c>
      <c r="U49" s="77">
        <f>COUNTIF(M47:M50,"3")</f>
        <v>0</v>
      </c>
    </row>
    <row r="50" spans="1:21" ht="39.950000000000003" customHeight="1">
      <c r="A50" s="258"/>
      <c r="B50" s="281"/>
      <c r="C50" s="88" t="s">
        <v>71</v>
      </c>
      <c r="D50" s="27">
        <v>2</v>
      </c>
      <c r="E50" s="173" t="s">
        <v>305</v>
      </c>
      <c r="F50" s="189" t="s">
        <v>445</v>
      </c>
      <c r="G50" s="28">
        <v>2</v>
      </c>
      <c r="H50" s="176" t="s">
        <v>305</v>
      </c>
      <c r="I50" s="188" t="s">
        <v>445</v>
      </c>
      <c r="J50" s="29">
        <v>1</v>
      </c>
      <c r="K50" s="194" t="s">
        <v>572</v>
      </c>
      <c r="L50" s="194" t="s">
        <v>573</v>
      </c>
      <c r="M50" s="48"/>
      <c r="N50" s="47"/>
      <c r="O50" s="47"/>
      <c r="R50" s="77">
        <f>COUNTIF(D47:D50,"4")</f>
        <v>0</v>
      </c>
      <c r="S50" s="77">
        <f>COUNTIF(G47:G50,"4")</f>
        <v>0</v>
      </c>
      <c r="T50" s="77">
        <f>COUNTIF(J47:J50,"4")</f>
        <v>0</v>
      </c>
      <c r="U50" s="77">
        <f>COUNTIF(M47:M50,"4")</f>
        <v>0</v>
      </c>
    </row>
    <row r="51" spans="1:21" ht="8.25" customHeight="1">
      <c r="B51" s="268"/>
      <c r="C51" s="269"/>
      <c r="D51" s="269"/>
      <c r="E51" s="269"/>
      <c r="F51" s="269"/>
      <c r="G51" s="269"/>
      <c r="H51" s="269"/>
      <c r="I51" s="269"/>
      <c r="J51" s="269"/>
      <c r="K51" s="270"/>
      <c r="L51" s="90"/>
      <c r="M51" s="91"/>
      <c r="N51" s="90"/>
      <c r="O51" s="90"/>
    </row>
    <row r="52" spans="1:21" ht="24" customHeight="1">
      <c r="B52" s="298" t="s">
        <v>26</v>
      </c>
      <c r="C52" s="299"/>
      <c r="D52" s="290">
        <v>2023</v>
      </c>
      <c r="E52" s="291"/>
      <c r="F52" s="292"/>
      <c r="G52" s="273">
        <v>2024</v>
      </c>
      <c r="H52" s="274"/>
      <c r="I52" s="275"/>
      <c r="J52" s="276">
        <v>2025</v>
      </c>
      <c r="K52" s="277"/>
      <c r="L52" s="278"/>
      <c r="M52" s="321">
        <v>2026</v>
      </c>
      <c r="N52" s="322"/>
      <c r="O52" s="323"/>
    </row>
    <row r="53" spans="1:21" ht="33" customHeight="1">
      <c r="B53" s="300"/>
      <c r="C53" s="301"/>
      <c r="D53" s="102" t="s">
        <v>34</v>
      </c>
      <c r="E53" s="103" t="s">
        <v>122</v>
      </c>
      <c r="F53" s="103" t="s">
        <v>125</v>
      </c>
      <c r="G53" s="102" t="s">
        <v>34</v>
      </c>
      <c r="H53" s="103" t="s">
        <v>122</v>
      </c>
      <c r="I53" s="103" t="s">
        <v>125</v>
      </c>
      <c r="J53" s="102" t="s">
        <v>34</v>
      </c>
      <c r="K53" s="103" t="s">
        <v>122</v>
      </c>
      <c r="L53" s="104" t="s">
        <v>125</v>
      </c>
      <c r="M53" s="102"/>
      <c r="N53" s="103"/>
      <c r="O53" s="104"/>
    </row>
    <row r="54" spans="1:21" ht="18.75">
      <c r="A54" s="258"/>
      <c r="B54" s="105"/>
      <c r="C54" s="302" t="s">
        <v>74</v>
      </c>
      <c r="D54" s="285"/>
      <c r="E54" s="285"/>
      <c r="F54" s="285"/>
      <c r="G54" s="285"/>
      <c r="H54" s="285"/>
      <c r="I54" s="285"/>
      <c r="J54" s="285"/>
      <c r="K54" s="285"/>
      <c r="L54" s="106"/>
      <c r="M54" s="107"/>
      <c r="N54" s="107"/>
      <c r="O54" s="106"/>
    </row>
    <row r="55" spans="1:21" ht="30" customHeight="1">
      <c r="A55" s="258"/>
      <c r="B55" s="108"/>
      <c r="C55" s="96" t="s">
        <v>75</v>
      </c>
      <c r="D55" s="27">
        <v>3</v>
      </c>
      <c r="E55" s="177" t="s">
        <v>264</v>
      </c>
      <c r="F55" s="177" t="s">
        <v>265</v>
      </c>
      <c r="G55" s="72">
        <v>3</v>
      </c>
      <c r="H55" s="171" t="s">
        <v>264</v>
      </c>
      <c r="I55" s="57" t="s">
        <v>265</v>
      </c>
      <c r="J55" s="74">
        <v>3</v>
      </c>
      <c r="K55" s="198" t="s">
        <v>598</v>
      </c>
      <c r="L55" s="191" t="s">
        <v>265</v>
      </c>
      <c r="M55" s="76"/>
      <c r="N55" s="69"/>
      <c r="O55" s="70"/>
      <c r="R55" s="77">
        <f>COUNTIF(D55:D59,"1")</f>
        <v>1</v>
      </c>
      <c r="S55" s="77">
        <f>COUNTIF(G55:G59,"1")</f>
        <v>1</v>
      </c>
      <c r="T55" s="77">
        <f>COUNTIF(J55:J59,"1")</f>
        <v>1</v>
      </c>
      <c r="U55" s="77">
        <f>COUNTIF(M55:M59,"1")</f>
        <v>0</v>
      </c>
    </row>
    <row r="56" spans="1:21" ht="30" customHeight="1">
      <c r="A56" s="258"/>
      <c r="B56" s="108"/>
      <c r="C56" s="88" t="s">
        <v>76</v>
      </c>
      <c r="D56" s="27">
        <v>2</v>
      </c>
      <c r="E56" s="177" t="s">
        <v>266</v>
      </c>
      <c r="F56" s="177" t="s">
        <v>267</v>
      </c>
      <c r="G56" s="72">
        <v>2</v>
      </c>
      <c r="H56" s="171" t="s">
        <v>306</v>
      </c>
      <c r="I56" s="57" t="s">
        <v>267</v>
      </c>
      <c r="J56" s="74">
        <v>3</v>
      </c>
      <c r="K56" s="192" t="s">
        <v>599</v>
      </c>
      <c r="L56" s="191" t="s">
        <v>600</v>
      </c>
      <c r="M56" s="76"/>
      <c r="N56" s="70"/>
      <c r="O56" s="70"/>
      <c r="R56" s="77">
        <f>COUNTIF(D55:D59,"2")</f>
        <v>1</v>
      </c>
      <c r="S56" s="77">
        <f>COUNTIF(G55:G59,"2")</f>
        <v>1</v>
      </c>
      <c r="T56" s="77">
        <f>COUNTIF(J55:J59,"2")</f>
        <v>2</v>
      </c>
      <c r="U56" s="77">
        <f>COUNTIF(M55:M59,"2")</f>
        <v>0</v>
      </c>
    </row>
    <row r="57" spans="1:21" ht="30" customHeight="1">
      <c r="A57" s="258"/>
      <c r="B57" s="108"/>
      <c r="C57" s="88" t="s">
        <v>77</v>
      </c>
      <c r="D57" s="27">
        <v>1</v>
      </c>
      <c r="E57" s="177" t="s">
        <v>268</v>
      </c>
      <c r="F57" s="177" t="s">
        <v>269</v>
      </c>
      <c r="G57" s="72">
        <v>1</v>
      </c>
      <c r="H57" s="171" t="s">
        <v>307</v>
      </c>
      <c r="I57" s="57" t="s">
        <v>269</v>
      </c>
      <c r="J57" s="74">
        <v>1</v>
      </c>
      <c r="K57" s="191" t="s">
        <v>307</v>
      </c>
      <c r="L57" s="191" t="s">
        <v>601</v>
      </c>
      <c r="M57" s="76"/>
      <c r="N57" s="70"/>
      <c r="O57" s="70"/>
      <c r="R57" s="77">
        <f>COUNTIF(D55:D59,"3")</f>
        <v>3</v>
      </c>
      <c r="S57" s="77">
        <f>COUNTIF(G55:G59,"3")</f>
        <v>2</v>
      </c>
      <c r="T57" s="77">
        <f>COUNTIF(J55:J59,"3")</f>
        <v>2</v>
      </c>
      <c r="U57" s="77">
        <f>COUNTIF(M55:M59,"3")</f>
        <v>0</v>
      </c>
    </row>
    <row r="58" spans="1:21" ht="30" customHeight="1">
      <c r="A58" s="258"/>
      <c r="B58" s="108"/>
      <c r="C58" s="88" t="s">
        <v>78</v>
      </c>
      <c r="D58" s="27">
        <v>3</v>
      </c>
      <c r="E58" s="177" t="s">
        <v>270</v>
      </c>
      <c r="F58" s="177" t="s">
        <v>271</v>
      </c>
      <c r="G58" s="72">
        <v>3</v>
      </c>
      <c r="H58" s="171" t="s">
        <v>270</v>
      </c>
      <c r="I58" s="57" t="s">
        <v>271</v>
      </c>
      <c r="J58" s="74">
        <v>2</v>
      </c>
      <c r="K58" s="192" t="s">
        <v>602</v>
      </c>
      <c r="L58" s="191" t="s">
        <v>271</v>
      </c>
      <c r="M58" s="76"/>
      <c r="N58" s="70"/>
      <c r="O58" s="70"/>
      <c r="R58" s="77">
        <f>COUNTIF(D55:D59,"4")</f>
        <v>0</v>
      </c>
      <c r="S58" s="77">
        <f>COUNTIF(G55:G59,"4")</f>
        <v>1</v>
      </c>
      <c r="T58" s="77">
        <f>COUNTIF(J55:J59,"4")</f>
        <v>0</v>
      </c>
      <c r="U58" s="77">
        <f>COUNTIF(M55:M59,"4")</f>
        <v>0</v>
      </c>
    </row>
    <row r="59" spans="1:21" ht="30" customHeight="1">
      <c r="A59" s="258"/>
      <c r="B59" s="109"/>
      <c r="C59" s="88" t="s">
        <v>79</v>
      </c>
      <c r="D59" s="27">
        <v>3</v>
      </c>
      <c r="E59" s="177" t="s">
        <v>272</v>
      </c>
      <c r="F59" s="177" t="s">
        <v>273</v>
      </c>
      <c r="G59" s="72">
        <v>4</v>
      </c>
      <c r="H59" s="171" t="s">
        <v>272</v>
      </c>
      <c r="I59" s="57" t="s">
        <v>273</v>
      </c>
      <c r="J59" s="74">
        <v>2</v>
      </c>
      <c r="K59" s="192" t="s">
        <v>603</v>
      </c>
      <c r="L59" s="191" t="s">
        <v>604</v>
      </c>
      <c r="M59" s="76"/>
      <c r="N59" s="70"/>
      <c r="O59" s="70"/>
    </row>
    <row r="60" spans="1:21" ht="6.75" customHeight="1">
      <c r="B60" s="283"/>
      <c r="C60" s="284"/>
      <c r="D60" s="110"/>
      <c r="E60" s="111"/>
      <c r="F60" s="111"/>
      <c r="G60" s="110"/>
      <c r="H60" s="111"/>
      <c r="I60" s="111"/>
      <c r="J60" s="110"/>
      <c r="K60" s="111"/>
      <c r="M60" s="110"/>
      <c r="N60" s="111"/>
    </row>
    <row r="61" spans="1:21" ht="18.75">
      <c r="A61" s="258"/>
      <c r="B61" s="105"/>
      <c r="C61" s="302" t="s">
        <v>80</v>
      </c>
      <c r="D61" s="285"/>
      <c r="E61" s="285"/>
      <c r="F61" s="285"/>
      <c r="G61" s="285"/>
      <c r="H61" s="285"/>
      <c r="I61" s="285"/>
      <c r="J61" s="285"/>
      <c r="K61" s="286"/>
      <c r="L61" s="107"/>
      <c r="M61" s="107"/>
      <c r="N61" s="107"/>
      <c r="O61" s="107"/>
    </row>
    <row r="62" spans="1:21" ht="30" customHeight="1">
      <c r="A62" s="258"/>
      <c r="B62" s="113"/>
      <c r="C62" s="87" t="s">
        <v>81</v>
      </c>
      <c r="D62" s="27">
        <v>2</v>
      </c>
      <c r="E62" s="177" t="s">
        <v>274</v>
      </c>
      <c r="F62" s="177" t="s">
        <v>275</v>
      </c>
      <c r="G62" s="72">
        <v>3</v>
      </c>
      <c r="H62" s="171" t="s">
        <v>274</v>
      </c>
      <c r="I62" s="57" t="s">
        <v>275</v>
      </c>
      <c r="J62" s="74">
        <v>2</v>
      </c>
      <c r="K62" s="192" t="s">
        <v>605</v>
      </c>
      <c r="L62" s="191" t="s">
        <v>275</v>
      </c>
      <c r="M62" s="76"/>
      <c r="N62" s="70"/>
      <c r="O62" s="70"/>
      <c r="R62" s="77">
        <f>COUNTIF(D62:D65,"1")</f>
        <v>0</v>
      </c>
      <c r="S62" s="77">
        <f>COUNTIF(G62:G65,"1")</f>
        <v>0</v>
      </c>
      <c r="T62" s="77">
        <f>COUNTIF(J62:J65,"1")</f>
        <v>0</v>
      </c>
      <c r="U62" s="77">
        <f>COUNTIF(M62:M65,"1")</f>
        <v>0</v>
      </c>
    </row>
    <row r="63" spans="1:21" ht="30" customHeight="1">
      <c r="A63" s="258"/>
      <c r="B63" s="108"/>
      <c r="C63" s="88" t="s">
        <v>82</v>
      </c>
      <c r="D63" s="27">
        <v>2</v>
      </c>
      <c r="E63" s="177" t="s">
        <v>276</v>
      </c>
      <c r="F63" s="177" t="s">
        <v>277</v>
      </c>
      <c r="G63" s="72">
        <v>2</v>
      </c>
      <c r="H63" s="171" t="s">
        <v>276</v>
      </c>
      <c r="I63" s="57" t="s">
        <v>277</v>
      </c>
      <c r="J63" s="74">
        <v>2</v>
      </c>
      <c r="K63" s="191" t="s">
        <v>276</v>
      </c>
      <c r="L63" s="191" t="s">
        <v>606</v>
      </c>
      <c r="M63" s="76"/>
      <c r="N63" s="70"/>
      <c r="O63" s="70"/>
      <c r="R63" s="77">
        <f>COUNTIF(D62:D65,"2")</f>
        <v>3</v>
      </c>
      <c r="S63" s="77">
        <f>COUNTIF(G62:G65,"2")</f>
        <v>2</v>
      </c>
      <c r="T63" s="77">
        <f>COUNTIF(J62:J65,"2")</f>
        <v>3</v>
      </c>
      <c r="U63" s="77">
        <f>COUNTIF(M62:M65,"2")</f>
        <v>0</v>
      </c>
    </row>
    <row r="64" spans="1:21" ht="30" customHeight="1">
      <c r="A64" s="258"/>
      <c r="B64" s="108"/>
      <c r="C64" s="88" t="s">
        <v>83</v>
      </c>
      <c r="D64" s="27">
        <v>2</v>
      </c>
      <c r="E64" s="177" t="s">
        <v>278</v>
      </c>
      <c r="F64" s="177" t="s">
        <v>279</v>
      </c>
      <c r="G64" s="72">
        <v>2</v>
      </c>
      <c r="H64" s="171" t="s">
        <v>278</v>
      </c>
      <c r="I64" s="57" t="s">
        <v>279</v>
      </c>
      <c r="J64" s="74">
        <v>2</v>
      </c>
      <c r="K64" s="191" t="s">
        <v>278</v>
      </c>
      <c r="L64" s="191" t="s">
        <v>279</v>
      </c>
      <c r="M64" s="76"/>
      <c r="N64" s="70"/>
      <c r="O64" s="70"/>
      <c r="R64" s="77">
        <f>COUNTIF(D62:D65,"3")</f>
        <v>1</v>
      </c>
      <c r="S64" s="77">
        <f>COUNTIF(G62:G65,"3")</f>
        <v>2</v>
      </c>
      <c r="T64" s="77">
        <f>COUNTIF(J62:J65,"3")</f>
        <v>0</v>
      </c>
      <c r="U64" s="77">
        <f>COUNTIF(M62:M65,"3")</f>
        <v>0</v>
      </c>
    </row>
    <row r="65" spans="1:21" ht="30" customHeight="1">
      <c r="A65" s="258"/>
      <c r="B65" s="109"/>
      <c r="C65" s="88" t="s">
        <v>84</v>
      </c>
      <c r="D65" s="27">
        <v>3</v>
      </c>
      <c r="E65" s="177" t="s">
        <v>280</v>
      </c>
      <c r="F65" s="177" t="s">
        <v>281</v>
      </c>
      <c r="G65" s="72">
        <v>3</v>
      </c>
      <c r="H65" s="171" t="s">
        <v>280</v>
      </c>
      <c r="I65" s="57" t="s">
        <v>281</v>
      </c>
      <c r="J65" s="74">
        <v>4</v>
      </c>
      <c r="K65" s="192" t="s">
        <v>607</v>
      </c>
      <c r="L65" s="191" t="s">
        <v>608</v>
      </c>
      <c r="M65" s="76"/>
      <c r="N65" s="70"/>
      <c r="O65" s="70"/>
      <c r="R65" s="77">
        <f>COUNTIF(D62:D65,"4")</f>
        <v>0</v>
      </c>
      <c r="S65" s="77">
        <f>COUNTIF(G62:G65,"4")</f>
        <v>0</v>
      </c>
      <c r="T65" s="77">
        <f>COUNTIF(J62:J65,"4")</f>
        <v>1</v>
      </c>
      <c r="U65" s="77">
        <f>COUNTIF(M62:M65,"4")</f>
        <v>0</v>
      </c>
    </row>
    <row r="66" spans="1:21" ht="9" customHeight="1">
      <c r="B66" s="295"/>
      <c r="C66" s="296"/>
      <c r="D66" s="296"/>
      <c r="E66" s="296"/>
      <c r="F66" s="296"/>
      <c r="G66" s="296"/>
      <c r="H66" s="296"/>
      <c r="I66" s="296"/>
      <c r="J66" s="296"/>
      <c r="K66" s="297"/>
      <c r="L66" s="90"/>
      <c r="M66" s="91"/>
      <c r="N66" s="90"/>
      <c r="O66" s="90"/>
    </row>
    <row r="67" spans="1:21" ht="18.75">
      <c r="A67" s="258"/>
      <c r="B67" s="105"/>
      <c r="C67" s="302" t="s">
        <v>167</v>
      </c>
      <c r="D67" s="285"/>
      <c r="E67" s="285"/>
      <c r="F67" s="285"/>
      <c r="G67" s="285"/>
      <c r="H67" s="285"/>
      <c r="I67" s="285"/>
      <c r="J67" s="285"/>
      <c r="K67" s="286"/>
      <c r="L67" s="114"/>
      <c r="M67" s="114"/>
      <c r="N67" s="114"/>
      <c r="O67" s="114"/>
    </row>
    <row r="68" spans="1:21" ht="30" customHeight="1">
      <c r="A68" s="258"/>
      <c r="B68" s="108"/>
      <c r="C68" s="96" t="s">
        <v>85</v>
      </c>
      <c r="D68" s="27">
        <v>3</v>
      </c>
      <c r="E68" s="177" t="s">
        <v>282</v>
      </c>
      <c r="F68" s="177" t="s">
        <v>283</v>
      </c>
      <c r="G68" s="72">
        <v>3</v>
      </c>
      <c r="H68" s="169" t="s">
        <v>308</v>
      </c>
      <c r="I68" s="57" t="s">
        <v>283</v>
      </c>
      <c r="J68" s="74">
        <v>3</v>
      </c>
      <c r="K68" s="191" t="s">
        <v>308</v>
      </c>
      <c r="L68" s="191" t="s">
        <v>609</v>
      </c>
      <c r="M68" s="76"/>
      <c r="N68" s="70"/>
      <c r="O68" s="70"/>
      <c r="R68" s="77">
        <f>COUNTIF(D68:D71,"1")</f>
        <v>0</v>
      </c>
      <c r="S68" s="77">
        <f>COUNTIF(G68:G71,"1")</f>
        <v>0</v>
      </c>
      <c r="T68" s="77">
        <f>COUNTIF(J68:J71,"1")</f>
        <v>0</v>
      </c>
      <c r="U68" s="77">
        <f>COUNTIF(M68:M71,"1")</f>
        <v>0</v>
      </c>
    </row>
    <row r="69" spans="1:21" ht="30" customHeight="1">
      <c r="A69" s="258"/>
      <c r="B69" s="108"/>
      <c r="C69" s="88" t="s">
        <v>86</v>
      </c>
      <c r="D69" s="27">
        <v>3</v>
      </c>
      <c r="E69" s="178" t="s">
        <v>284</v>
      </c>
      <c r="F69" s="177" t="s">
        <v>285</v>
      </c>
      <c r="G69" s="72">
        <v>3</v>
      </c>
      <c r="H69" s="171" t="s">
        <v>309</v>
      </c>
      <c r="I69" s="57" t="s">
        <v>285</v>
      </c>
      <c r="J69" s="74">
        <v>3</v>
      </c>
      <c r="K69" s="191" t="s">
        <v>309</v>
      </c>
      <c r="L69" s="191" t="s">
        <v>285</v>
      </c>
      <c r="M69" s="76"/>
      <c r="N69" s="70"/>
      <c r="O69" s="70"/>
      <c r="R69" s="77">
        <f>COUNTIF(D68:D71,"2")</f>
        <v>0</v>
      </c>
      <c r="S69" s="77">
        <f>COUNTIF(G68:G71,"2")</f>
        <v>0</v>
      </c>
      <c r="T69" s="77">
        <f>COUNTIF(J68:J71,"2")</f>
        <v>1</v>
      </c>
      <c r="U69" s="77">
        <f>COUNTIF(M68:M71,"2")</f>
        <v>0</v>
      </c>
    </row>
    <row r="70" spans="1:21" ht="30" customHeight="1">
      <c r="A70" s="258"/>
      <c r="B70" s="108"/>
      <c r="C70" s="88" t="s">
        <v>87</v>
      </c>
      <c r="D70" s="27">
        <v>3</v>
      </c>
      <c r="E70" s="178" t="s">
        <v>286</v>
      </c>
      <c r="F70" s="177" t="s">
        <v>287</v>
      </c>
      <c r="G70" s="72">
        <v>3</v>
      </c>
      <c r="H70" s="171" t="s">
        <v>310</v>
      </c>
      <c r="I70" s="57" t="s">
        <v>287</v>
      </c>
      <c r="J70" s="74">
        <v>2</v>
      </c>
      <c r="K70" s="192" t="s">
        <v>610</v>
      </c>
      <c r="L70" s="191" t="s">
        <v>611</v>
      </c>
      <c r="M70" s="76"/>
      <c r="N70" s="70"/>
      <c r="O70" s="70"/>
      <c r="R70" s="77">
        <f>COUNTIF(D68:D71,"3")</f>
        <v>3</v>
      </c>
      <c r="S70" s="77">
        <f>COUNTIF(G68:G71,"3")</f>
        <v>3</v>
      </c>
      <c r="T70" s="77">
        <f>COUNTIF(J68:J71,"3")</f>
        <v>2</v>
      </c>
      <c r="U70" s="77">
        <f>COUNTIF(M68:M71,"3")</f>
        <v>0</v>
      </c>
    </row>
    <row r="71" spans="1:21" ht="30" customHeight="1">
      <c r="A71" s="258"/>
      <c r="B71" s="109"/>
      <c r="C71" s="88" t="s">
        <v>88</v>
      </c>
      <c r="D71" s="27">
        <v>4</v>
      </c>
      <c r="E71" s="177" t="s">
        <v>286</v>
      </c>
      <c r="F71" s="177" t="s">
        <v>288</v>
      </c>
      <c r="G71" s="72">
        <v>4</v>
      </c>
      <c r="H71" s="171" t="s">
        <v>286</v>
      </c>
      <c r="I71" s="57" t="s">
        <v>288</v>
      </c>
      <c r="J71" s="74">
        <v>4</v>
      </c>
      <c r="K71" s="191" t="s">
        <v>286</v>
      </c>
      <c r="L71" s="191" t="s">
        <v>288</v>
      </c>
      <c r="M71" s="76"/>
      <c r="N71" s="70"/>
      <c r="O71" s="70"/>
      <c r="R71" s="77">
        <f>COUNTIF(D68:D71,"4")</f>
        <v>1</v>
      </c>
      <c r="S71" s="77">
        <f>COUNTIF(G68:G71,"4")</f>
        <v>1</v>
      </c>
      <c r="T71" s="77">
        <f>COUNTIF(J68:J71,"4")</f>
        <v>1</v>
      </c>
      <c r="U71" s="77">
        <f>COUNTIF(M68:M71,"4")</f>
        <v>0</v>
      </c>
    </row>
    <row r="72" spans="1:21" ht="8.25" customHeight="1">
      <c r="B72" s="295"/>
      <c r="C72" s="296"/>
      <c r="D72" s="296"/>
      <c r="E72" s="296"/>
      <c r="F72" s="296"/>
      <c r="G72" s="296"/>
      <c r="H72" s="296"/>
      <c r="I72" s="296"/>
      <c r="J72" s="296"/>
      <c r="K72" s="297"/>
      <c r="L72" s="90"/>
      <c r="M72" s="91"/>
      <c r="N72" s="90"/>
      <c r="O72" s="90"/>
    </row>
    <row r="73" spans="1:21" ht="18.75">
      <c r="A73" s="258"/>
      <c r="B73" s="105"/>
      <c r="C73" s="302" t="s">
        <v>89</v>
      </c>
      <c r="D73" s="285"/>
      <c r="E73" s="285"/>
      <c r="F73" s="285"/>
      <c r="G73" s="285"/>
      <c r="H73" s="285"/>
      <c r="I73" s="285"/>
      <c r="J73" s="285"/>
      <c r="K73" s="286"/>
      <c r="L73" s="107"/>
      <c r="M73" s="107"/>
      <c r="N73" s="107"/>
      <c r="O73" s="107"/>
    </row>
    <row r="74" spans="1:21" ht="30" customHeight="1">
      <c r="A74" s="258"/>
      <c r="B74" s="108"/>
      <c r="C74" s="96" t="s">
        <v>90</v>
      </c>
      <c r="D74" s="27">
        <v>2</v>
      </c>
      <c r="E74" s="177" t="s">
        <v>289</v>
      </c>
      <c r="F74" s="177" t="s">
        <v>290</v>
      </c>
      <c r="G74" s="72">
        <v>2</v>
      </c>
      <c r="H74" s="171" t="s">
        <v>289</v>
      </c>
      <c r="I74" s="57" t="s">
        <v>290</v>
      </c>
      <c r="J74" s="74">
        <v>2</v>
      </c>
      <c r="K74" s="191" t="s">
        <v>289</v>
      </c>
      <c r="L74" s="191" t="s">
        <v>612</v>
      </c>
      <c r="M74" s="76"/>
      <c r="N74" s="70"/>
      <c r="O74" s="70"/>
      <c r="R74" s="77">
        <f>COUNTIF(D74:D79,"1")</f>
        <v>0</v>
      </c>
      <c r="S74" s="77">
        <f>COUNTIF(G74:G79,"1")</f>
        <v>0</v>
      </c>
      <c r="T74" s="77">
        <f>COUNTIF(J74:J79,"1")</f>
        <v>0</v>
      </c>
      <c r="U74" s="77">
        <f>COUNTIF(M74:M79,"1")</f>
        <v>0</v>
      </c>
    </row>
    <row r="75" spans="1:21" ht="30" customHeight="1">
      <c r="A75" s="258"/>
      <c r="B75" s="108"/>
      <c r="C75" s="88" t="s">
        <v>91</v>
      </c>
      <c r="D75" s="27">
        <v>3</v>
      </c>
      <c r="E75" s="177" t="s">
        <v>291</v>
      </c>
      <c r="F75" s="177" t="s">
        <v>292</v>
      </c>
      <c r="G75" s="72">
        <v>3</v>
      </c>
      <c r="H75" s="171" t="s">
        <v>291</v>
      </c>
      <c r="I75" s="57" t="s">
        <v>292</v>
      </c>
      <c r="J75" s="74">
        <v>2</v>
      </c>
      <c r="K75" s="192" t="s">
        <v>613</v>
      </c>
      <c r="L75" s="191" t="s">
        <v>614</v>
      </c>
      <c r="M75" s="76"/>
      <c r="N75" s="70"/>
      <c r="O75" s="70"/>
      <c r="R75" s="77">
        <f>COUNTIF(D74:D79,"2")</f>
        <v>1</v>
      </c>
      <c r="S75" s="77">
        <f>COUNTIF(G74:G79,"2")</f>
        <v>1</v>
      </c>
      <c r="T75" s="77">
        <f>COUNTIF(J74:J79,"2")</f>
        <v>3</v>
      </c>
      <c r="U75" s="77">
        <f>COUNTIF(M74:M79,"2")</f>
        <v>0</v>
      </c>
    </row>
    <row r="76" spans="1:21" ht="30" customHeight="1">
      <c r="A76" s="258"/>
      <c r="B76" s="108"/>
      <c r="C76" s="88" t="s">
        <v>92</v>
      </c>
      <c r="D76" s="27">
        <v>3</v>
      </c>
      <c r="E76" s="177" t="s">
        <v>293</v>
      </c>
      <c r="F76" s="177" t="s">
        <v>294</v>
      </c>
      <c r="G76" s="72">
        <v>3</v>
      </c>
      <c r="H76" s="171" t="s">
        <v>293</v>
      </c>
      <c r="I76" s="57" t="s">
        <v>294</v>
      </c>
      <c r="J76" s="74">
        <v>3</v>
      </c>
      <c r="K76" s="191" t="s">
        <v>293</v>
      </c>
      <c r="L76" s="191" t="s">
        <v>615</v>
      </c>
      <c r="M76" s="76"/>
      <c r="N76" s="70"/>
      <c r="O76" s="70"/>
      <c r="R76" s="77">
        <f>COUNTIF(D74:D79,"2")</f>
        <v>1</v>
      </c>
      <c r="S76" s="77">
        <f>COUNTIF(G74:G79,"3")</f>
        <v>5</v>
      </c>
      <c r="T76" s="77">
        <f>COUNTIF(J74:J79,"3")</f>
        <v>3</v>
      </c>
      <c r="U76" s="77">
        <f>COUNTIF(M74:M79,"3")</f>
        <v>0</v>
      </c>
    </row>
    <row r="77" spans="1:21" ht="30" customHeight="1">
      <c r="A77" s="258"/>
      <c r="B77" s="108"/>
      <c r="C77" s="88" t="s">
        <v>93</v>
      </c>
      <c r="D77" s="27">
        <v>3</v>
      </c>
      <c r="E77" s="177" t="s">
        <v>295</v>
      </c>
      <c r="F77" s="177" t="s">
        <v>296</v>
      </c>
      <c r="G77" s="72">
        <v>3</v>
      </c>
      <c r="H77" s="171" t="s">
        <v>295</v>
      </c>
      <c r="I77" s="57" t="s">
        <v>296</v>
      </c>
      <c r="J77" s="74">
        <v>3</v>
      </c>
      <c r="K77" s="191" t="s">
        <v>295</v>
      </c>
      <c r="L77" s="191" t="s">
        <v>616</v>
      </c>
      <c r="M77" s="76"/>
      <c r="N77" s="70"/>
      <c r="O77" s="70"/>
      <c r="R77" s="77">
        <f>COUNTIF(D74:D79,"4")</f>
        <v>0</v>
      </c>
      <c r="S77" s="77">
        <f>COUNTIF(G74:G79,"4")</f>
        <v>0</v>
      </c>
      <c r="T77" s="77">
        <f>COUNTIF(J74:J79,"4")</f>
        <v>0</v>
      </c>
      <c r="U77" s="77">
        <f>COUNTIF(M74:M79,"4")</f>
        <v>0</v>
      </c>
    </row>
    <row r="78" spans="1:21" ht="30" customHeight="1">
      <c r="A78" s="258"/>
      <c r="B78" s="113"/>
      <c r="C78" s="89" t="s">
        <v>94</v>
      </c>
      <c r="D78" s="27">
        <v>3</v>
      </c>
      <c r="E78" s="177" t="s">
        <v>297</v>
      </c>
      <c r="F78" s="177" t="s">
        <v>298</v>
      </c>
      <c r="G78" s="72">
        <v>3</v>
      </c>
      <c r="H78" s="171" t="s">
        <v>297</v>
      </c>
      <c r="I78" s="57" t="s">
        <v>298</v>
      </c>
      <c r="J78" s="74">
        <v>3</v>
      </c>
      <c r="K78" s="191" t="s">
        <v>297</v>
      </c>
      <c r="L78" s="191" t="s">
        <v>298</v>
      </c>
      <c r="M78" s="76"/>
      <c r="N78" s="70"/>
      <c r="O78" s="70"/>
    </row>
    <row r="79" spans="1:21" ht="30" customHeight="1">
      <c r="A79" s="258"/>
      <c r="B79" s="109"/>
      <c r="C79" s="88" t="s">
        <v>95</v>
      </c>
      <c r="D79" s="27">
        <v>3</v>
      </c>
      <c r="E79" s="177" t="s">
        <v>299</v>
      </c>
      <c r="F79" s="177" t="s">
        <v>300</v>
      </c>
      <c r="G79" s="72">
        <v>3</v>
      </c>
      <c r="H79" s="171" t="s">
        <v>299</v>
      </c>
      <c r="I79" s="57" t="s">
        <v>300</v>
      </c>
      <c r="J79" s="74">
        <v>2</v>
      </c>
      <c r="K79" s="192" t="s">
        <v>617</v>
      </c>
      <c r="L79" s="191" t="s">
        <v>300</v>
      </c>
      <c r="M79" s="76"/>
      <c r="N79" s="70"/>
      <c r="O79" s="70"/>
    </row>
    <row r="80" spans="1:21" ht="9" customHeight="1">
      <c r="B80" s="283"/>
      <c r="C80" s="284"/>
      <c r="D80" s="110"/>
      <c r="E80" s="111"/>
      <c r="F80" s="111"/>
      <c r="G80" s="110"/>
      <c r="H80" s="111"/>
      <c r="I80" s="111"/>
      <c r="J80" s="110"/>
      <c r="K80" s="115"/>
      <c r="M80" s="110"/>
      <c r="N80" s="115"/>
    </row>
    <row r="81" spans="1:21" ht="18.75" customHeight="1">
      <c r="B81" s="306" t="s">
        <v>96</v>
      </c>
      <c r="C81" s="307"/>
      <c r="D81" s="290" t="s">
        <v>185</v>
      </c>
      <c r="E81" s="291"/>
      <c r="F81" s="292"/>
      <c r="G81" s="273">
        <v>2024</v>
      </c>
      <c r="H81" s="274"/>
      <c r="I81" s="275"/>
      <c r="J81" s="276">
        <v>2025</v>
      </c>
      <c r="K81" s="277"/>
      <c r="L81" s="278"/>
      <c r="M81" s="321">
        <v>2026</v>
      </c>
      <c r="N81" s="322"/>
      <c r="O81" s="323"/>
    </row>
    <row r="82" spans="1:21" ht="34.5" customHeight="1">
      <c r="B82" s="308"/>
      <c r="C82" s="309"/>
      <c r="D82" s="102" t="s">
        <v>34</v>
      </c>
      <c r="E82" s="103" t="s">
        <v>122</v>
      </c>
      <c r="F82" s="103"/>
      <c r="G82" s="102" t="s">
        <v>34</v>
      </c>
      <c r="H82" s="103" t="s">
        <v>122</v>
      </c>
      <c r="I82" s="103" t="s">
        <v>125</v>
      </c>
      <c r="J82" s="102" t="s">
        <v>34</v>
      </c>
      <c r="K82" s="103" t="s">
        <v>122</v>
      </c>
      <c r="L82" s="104" t="s">
        <v>125</v>
      </c>
      <c r="M82" s="102" t="s">
        <v>34</v>
      </c>
      <c r="N82" s="103" t="s">
        <v>122</v>
      </c>
      <c r="O82" s="104" t="s">
        <v>125</v>
      </c>
    </row>
    <row r="83" spans="1:21" ht="18.75">
      <c r="A83" s="258"/>
      <c r="B83" s="116"/>
      <c r="C83" s="285" t="s">
        <v>97</v>
      </c>
      <c r="D83" s="285"/>
      <c r="E83" s="285"/>
      <c r="F83" s="285"/>
      <c r="G83" s="285"/>
      <c r="H83" s="285"/>
      <c r="I83" s="285"/>
      <c r="J83" s="285"/>
      <c r="K83" s="285"/>
      <c r="L83" s="117"/>
      <c r="M83" s="118"/>
      <c r="N83" s="118"/>
      <c r="O83" s="117"/>
    </row>
    <row r="84" spans="1:21" ht="30" customHeight="1">
      <c r="A84" s="258"/>
      <c r="B84" s="109"/>
      <c r="C84" s="96" t="s">
        <v>98</v>
      </c>
      <c r="D84" s="27">
        <v>3</v>
      </c>
      <c r="E84" s="172" t="s">
        <v>314</v>
      </c>
      <c r="F84" s="179" t="s">
        <v>447</v>
      </c>
      <c r="G84" s="72">
        <v>2</v>
      </c>
      <c r="H84" s="171" t="s">
        <v>311</v>
      </c>
      <c r="I84" s="180" t="s">
        <v>378</v>
      </c>
      <c r="J84" s="74">
        <v>2</v>
      </c>
      <c r="K84" s="191" t="s">
        <v>311</v>
      </c>
      <c r="L84" s="191" t="s">
        <v>497</v>
      </c>
      <c r="M84" s="76"/>
      <c r="N84" s="70"/>
      <c r="O84" s="70"/>
      <c r="R84" s="77">
        <f>COUNTIF(D84:D86,"1")</f>
        <v>0</v>
      </c>
      <c r="S84" s="77">
        <f>COUNTIF(G84:G86,"1")</f>
        <v>0</v>
      </c>
      <c r="T84" s="77">
        <f>COUNTIF(J84:J86,"1")</f>
        <v>0</v>
      </c>
      <c r="U84" s="77">
        <f>COUNTIF(M84:M86,"1")</f>
        <v>0</v>
      </c>
    </row>
    <row r="85" spans="1:21" ht="30" customHeight="1">
      <c r="A85" s="258"/>
      <c r="B85" s="116"/>
      <c r="C85" s="88" t="s">
        <v>99</v>
      </c>
      <c r="D85" s="27">
        <v>2</v>
      </c>
      <c r="E85" s="172" t="s">
        <v>312</v>
      </c>
      <c r="F85" s="179" t="s">
        <v>379</v>
      </c>
      <c r="G85" s="72">
        <v>2</v>
      </c>
      <c r="H85" s="171" t="s">
        <v>312</v>
      </c>
      <c r="I85" s="181" t="s">
        <v>379</v>
      </c>
      <c r="J85" s="74">
        <v>3</v>
      </c>
      <c r="K85" s="192" t="s">
        <v>498</v>
      </c>
      <c r="L85" s="191" t="s">
        <v>499</v>
      </c>
      <c r="M85" s="76"/>
      <c r="N85" s="70"/>
      <c r="O85" s="70"/>
      <c r="R85" s="77">
        <f>COUNTIF(D84:D86,"2")</f>
        <v>2</v>
      </c>
      <c r="S85" s="77">
        <f>COUNTIF(G84:G86,"2")</f>
        <v>2</v>
      </c>
      <c r="T85" s="77">
        <f>COUNTIF(J84:J86,"2")</f>
        <v>1</v>
      </c>
      <c r="U85" s="77">
        <f>COUNTIF(M84:M86,"2")</f>
        <v>0</v>
      </c>
    </row>
    <row r="86" spans="1:21" ht="30" customHeight="1">
      <c r="A86" s="258"/>
      <c r="B86" s="116"/>
      <c r="C86" s="88" t="s">
        <v>100</v>
      </c>
      <c r="D86" s="27">
        <v>2</v>
      </c>
      <c r="E86" s="172" t="s">
        <v>313</v>
      </c>
      <c r="F86" s="179" t="s">
        <v>380</v>
      </c>
      <c r="G86" s="72">
        <v>3</v>
      </c>
      <c r="H86" s="171" t="s">
        <v>315</v>
      </c>
      <c r="I86" s="181" t="s">
        <v>380</v>
      </c>
      <c r="J86" s="74">
        <v>3</v>
      </c>
      <c r="K86" s="191" t="s">
        <v>315</v>
      </c>
      <c r="L86" s="191" t="s">
        <v>499</v>
      </c>
      <c r="M86" s="76"/>
      <c r="N86" s="70"/>
      <c r="O86" s="70"/>
      <c r="R86" s="77">
        <f>COUNTIF(D84:D86,"3")</f>
        <v>1</v>
      </c>
      <c r="S86" s="77">
        <f>COUNTIF(G84:G86,"3")</f>
        <v>1</v>
      </c>
      <c r="T86" s="77">
        <f>COUNTIF(J84:J86,"3")</f>
        <v>2</v>
      </c>
      <c r="U86" s="77">
        <f>COUNTIF(M84:M86,"3")</f>
        <v>0</v>
      </c>
    </row>
    <row r="87" spans="1:21" ht="21" customHeight="1">
      <c r="B87" s="283"/>
      <c r="C87" s="284"/>
      <c r="D87" s="110"/>
      <c r="E87" s="111"/>
      <c r="F87" s="111"/>
      <c r="G87" s="110"/>
      <c r="H87" s="111"/>
      <c r="I87" s="111"/>
      <c r="J87" s="110"/>
      <c r="K87" s="111"/>
      <c r="M87" s="110"/>
      <c r="N87" s="111"/>
      <c r="R87" s="77">
        <f>COUNTIF(D84:D86,"4")</f>
        <v>0</v>
      </c>
      <c r="S87" s="77">
        <f>COUNTIF(G84:G86,"4")</f>
        <v>0</v>
      </c>
      <c r="T87" s="77">
        <f>COUNTIF(J84:J86,"4")</f>
        <v>0</v>
      </c>
      <c r="U87" s="77">
        <f>COUNTIF(M84:M86,"4")</f>
        <v>0</v>
      </c>
    </row>
    <row r="88" spans="1:21" ht="18.75">
      <c r="A88" s="258"/>
      <c r="B88" s="119"/>
      <c r="C88" s="324" t="s">
        <v>101</v>
      </c>
      <c r="D88" s="325"/>
      <c r="E88" s="325"/>
      <c r="F88" s="325"/>
      <c r="G88" s="325"/>
      <c r="H88" s="325"/>
      <c r="I88" s="325"/>
      <c r="J88" s="325"/>
      <c r="K88" s="326"/>
      <c r="L88" s="107"/>
      <c r="M88" s="107"/>
      <c r="N88" s="107"/>
      <c r="O88" s="107"/>
    </row>
    <row r="89" spans="1:21" ht="30" customHeight="1">
      <c r="A89" s="258"/>
      <c r="B89" s="109"/>
      <c r="C89" s="87" t="s">
        <v>102</v>
      </c>
      <c r="D89" s="27">
        <v>1</v>
      </c>
      <c r="E89" s="170" t="s">
        <v>316</v>
      </c>
      <c r="F89" s="179" t="s">
        <v>381</v>
      </c>
      <c r="G89" s="72">
        <v>1</v>
      </c>
      <c r="H89" s="169" t="s">
        <v>316</v>
      </c>
      <c r="I89" s="182" t="s">
        <v>381</v>
      </c>
      <c r="J89" s="74">
        <v>1</v>
      </c>
      <c r="K89" s="191" t="s">
        <v>316</v>
      </c>
      <c r="L89" s="191" t="s">
        <v>500</v>
      </c>
      <c r="M89" s="76"/>
      <c r="N89" s="70"/>
      <c r="O89" s="70"/>
      <c r="R89" s="77">
        <f>COUNTIF(D89:D95,"1")</f>
        <v>6</v>
      </c>
      <c r="S89" s="77">
        <f>COUNTIF(G89:G95,"1")</f>
        <v>5</v>
      </c>
      <c r="T89" s="77">
        <f>COUNTIF(J89:J95,"1")</f>
        <v>6</v>
      </c>
      <c r="U89" s="77">
        <f>COUNTIF(M89:M95,"1")</f>
        <v>0</v>
      </c>
    </row>
    <row r="90" spans="1:21" ht="30" customHeight="1">
      <c r="A90" s="258"/>
      <c r="B90" s="120"/>
      <c r="C90" s="89" t="s">
        <v>103</v>
      </c>
      <c r="D90" s="27">
        <v>1</v>
      </c>
      <c r="E90" s="172" t="s">
        <v>317</v>
      </c>
      <c r="F90" s="179" t="s">
        <v>448</v>
      </c>
      <c r="G90" s="72">
        <v>2</v>
      </c>
      <c r="H90" s="171" t="s">
        <v>318</v>
      </c>
      <c r="I90" s="181" t="s">
        <v>383</v>
      </c>
      <c r="J90" s="74">
        <v>1</v>
      </c>
      <c r="K90" s="192" t="s">
        <v>501</v>
      </c>
      <c r="L90" s="191" t="s">
        <v>502</v>
      </c>
      <c r="M90" s="76"/>
      <c r="N90" s="70"/>
      <c r="O90" s="70"/>
      <c r="R90" s="77">
        <f>COUNTIF(D89:D95,"2")</f>
        <v>1</v>
      </c>
      <c r="S90" s="77">
        <f>COUNTIF(G89:G95,"2")</f>
        <v>2</v>
      </c>
      <c r="T90" s="77">
        <f>COUNTIF(J89:J95,"2")</f>
        <v>1</v>
      </c>
      <c r="U90" s="77">
        <f>COUNTIF(M89:M95,"2")</f>
        <v>0</v>
      </c>
    </row>
    <row r="91" spans="1:21" ht="30" customHeight="1">
      <c r="A91" s="258"/>
      <c r="B91" s="116"/>
      <c r="C91" s="88" t="s">
        <v>104</v>
      </c>
      <c r="D91" s="27">
        <v>1</v>
      </c>
      <c r="E91" s="172" t="s">
        <v>319</v>
      </c>
      <c r="F91" s="179" t="s">
        <v>382</v>
      </c>
      <c r="G91" s="72">
        <v>1</v>
      </c>
      <c r="H91" s="171" t="s">
        <v>319</v>
      </c>
      <c r="I91" s="182" t="s">
        <v>382</v>
      </c>
      <c r="J91" s="74">
        <v>1</v>
      </c>
      <c r="K91" s="191" t="s">
        <v>319</v>
      </c>
      <c r="L91" s="191" t="s">
        <v>503</v>
      </c>
      <c r="M91" s="76"/>
      <c r="N91" s="70"/>
      <c r="O91" s="70"/>
      <c r="R91" s="77">
        <f>COUNTIF(D89:D95,"3")</f>
        <v>0</v>
      </c>
      <c r="S91" s="77">
        <f>COUNTIF(G89:G95,"3")</f>
        <v>0</v>
      </c>
      <c r="T91" s="77">
        <f>COUNTIF(J89:J95,"3")</f>
        <v>0</v>
      </c>
      <c r="U91" s="77">
        <f>COUNTIF(M89:M95,"3")</f>
        <v>0</v>
      </c>
    </row>
    <row r="92" spans="1:21" ht="30" customHeight="1">
      <c r="A92" s="258"/>
      <c r="B92" s="116"/>
      <c r="C92" s="89" t="s">
        <v>105</v>
      </c>
      <c r="D92" s="27">
        <v>2</v>
      </c>
      <c r="E92" s="172" t="s">
        <v>320</v>
      </c>
      <c r="F92" s="179" t="s">
        <v>449</v>
      </c>
      <c r="G92" s="72">
        <v>2</v>
      </c>
      <c r="H92" s="171" t="s">
        <v>320</v>
      </c>
      <c r="I92" s="182" t="s">
        <v>383</v>
      </c>
      <c r="J92" s="74">
        <v>1</v>
      </c>
      <c r="K92" s="192" t="s">
        <v>504</v>
      </c>
      <c r="L92" s="191" t="s">
        <v>505</v>
      </c>
      <c r="M92" s="76"/>
      <c r="N92" s="70"/>
      <c r="O92" s="70"/>
      <c r="R92" s="77">
        <f>COUNTIF(D89:D95,"4")</f>
        <v>0</v>
      </c>
      <c r="S92" s="77">
        <f>COUNTIF(G89:G95,"4")</f>
        <v>0</v>
      </c>
      <c r="T92" s="77">
        <f>COUNTIF(J89:J95,"4")</f>
        <v>0</v>
      </c>
      <c r="U92" s="77">
        <f>COUNTIF(M89:M95,"4")</f>
        <v>0</v>
      </c>
    </row>
    <row r="93" spans="1:21" ht="30" customHeight="1">
      <c r="A93" s="258"/>
      <c r="B93" s="116"/>
      <c r="C93" s="88" t="s">
        <v>106</v>
      </c>
      <c r="D93" s="27">
        <v>1</v>
      </c>
      <c r="E93" s="172" t="s">
        <v>321</v>
      </c>
      <c r="F93" s="179" t="s">
        <v>384</v>
      </c>
      <c r="G93" s="72">
        <v>1</v>
      </c>
      <c r="H93" s="171" t="s">
        <v>321</v>
      </c>
      <c r="I93" s="182" t="s">
        <v>384</v>
      </c>
      <c r="J93" s="74">
        <v>1</v>
      </c>
      <c r="K93" s="191" t="s">
        <v>321</v>
      </c>
      <c r="L93" s="191" t="s">
        <v>506</v>
      </c>
      <c r="M93" s="76"/>
      <c r="N93" s="70"/>
      <c r="O93" s="70"/>
    </row>
    <row r="94" spans="1:21" ht="30" customHeight="1">
      <c r="A94" s="258"/>
      <c r="B94" s="120"/>
      <c r="C94" s="89" t="s">
        <v>107</v>
      </c>
      <c r="D94" s="27">
        <v>1</v>
      </c>
      <c r="E94" s="172" t="s">
        <v>457</v>
      </c>
      <c r="F94" s="179" t="s">
        <v>385</v>
      </c>
      <c r="G94" s="72">
        <v>1</v>
      </c>
      <c r="H94" s="171" t="s">
        <v>322</v>
      </c>
      <c r="I94" s="182" t="s">
        <v>385</v>
      </c>
      <c r="J94" s="74">
        <v>1</v>
      </c>
      <c r="K94" s="191" t="s">
        <v>322</v>
      </c>
      <c r="L94" s="191" t="s">
        <v>507</v>
      </c>
      <c r="M94" s="76"/>
      <c r="N94" s="70"/>
      <c r="O94" s="70"/>
    </row>
    <row r="95" spans="1:21" ht="30" customHeight="1">
      <c r="A95" s="258"/>
      <c r="B95" s="116"/>
      <c r="C95" s="88" t="s">
        <v>108</v>
      </c>
      <c r="D95" s="27">
        <v>1</v>
      </c>
      <c r="E95" s="172" t="s">
        <v>323</v>
      </c>
      <c r="F95" s="179" t="s">
        <v>386</v>
      </c>
      <c r="G95" s="72">
        <v>1</v>
      </c>
      <c r="H95" s="171" t="s">
        <v>323</v>
      </c>
      <c r="I95" s="182" t="s">
        <v>386</v>
      </c>
      <c r="J95" s="74">
        <v>2</v>
      </c>
      <c r="K95" s="192" t="s">
        <v>508</v>
      </c>
      <c r="L95" s="191" t="s">
        <v>509</v>
      </c>
      <c r="M95" s="76"/>
      <c r="N95" s="70"/>
      <c r="O95" s="70"/>
    </row>
    <row r="96" spans="1:21" ht="5.25" customHeight="1">
      <c r="B96" s="283"/>
      <c r="C96" s="284"/>
      <c r="D96" s="110"/>
      <c r="E96" s="111"/>
      <c r="F96" s="111"/>
      <c r="G96" s="110"/>
      <c r="H96" s="111"/>
      <c r="I96" s="111"/>
      <c r="J96" s="110"/>
      <c r="K96" s="115"/>
      <c r="M96" s="110"/>
      <c r="N96" s="115"/>
    </row>
    <row r="97" spans="1:21" ht="18.75">
      <c r="A97" s="258"/>
      <c r="B97" s="105"/>
      <c r="C97" s="302" t="s">
        <v>25</v>
      </c>
      <c r="D97" s="285"/>
      <c r="E97" s="285"/>
      <c r="F97" s="285"/>
      <c r="G97" s="285"/>
      <c r="H97" s="285"/>
      <c r="I97" s="285"/>
      <c r="J97" s="285"/>
      <c r="K97" s="285"/>
      <c r="L97" s="285"/>
      <c r="M97" s="121"/>
      <c r="N97" s="121"/>
      <c r="O97" s="122"/>
    </row>
    <row r="98" spans="1:21" ht="165">
      <c r="A98" s="258"/>
      <c r="B98" s="113"/>
      <c r="C98" s="87" t="s">
        <v>109</v>
      </c>
      <c r="D98" s="27">
        <v>1</v>
      </c>
      <c r="E98" s="179" t="s">
        <v>450</v>
      </c>
      <c r="F98" s="179" t="s">
        <v>387</v>
      </c>
      <c r="G98" s="28">
        <v>3</v>
      </c>
      <c r="H98" s="174" t="s">
        <v>324</v>
      </c>
      <c r="I98" s="182" t="s">
        <v>387</v>
      </c>
      <c r="J98" s="29">
        <v>2</v>
      </c>
      <c r="K98" s="193" t="s">
        <v>510</v>
      </c>
      <c r="L98" s="194" t="s">
        <v>511</v>
      </c>
      <c r="M98" s="48"/>
      <c r="N98" s="47"/>
      <c r="O98" s="47"/>
      <c r="R98" s="77">
        <f>COUNTIF(D98:D99,"1")</f>
        <v>1</v>
      </c>
      <c r="S98" s="77">
        <f>COUNTIF(G98:G99,"1")</f>
        <v>0</v>
      </c>
      <c r="T98" s="77">
        <f>COUNTIF(J98:J99,"1")</f>
        <v>0</v>
      </c>
      <c r="U98" s="77">
        <f>COUNTIF(M98:M99,"1")</f>
        <v>0</v>
      </c>
    </row>
    <row r="99" spans="1:21" ht="135">
      <c r="A99" s="258"/>
      <c r="B99" s="123"/>
      <c r="C99" s="89" t="s">
        <v>110</v>
      </c>
      <c r="D99" s="27">
        <v>3</v>
      </c>
      <c r="E99" s="173" t="s">
        <v>326</v>
      </c>
      <c r="F99" s="30" t="s">
        <v>388</v>
      </c>
      <c r="G99" s="28">
        <v>3</v>
      </c>
      <c r="H99" s="176" t="s">
        <v>325</v>
      </c>
      <c r="I99" s="182" t="s">
        <v>388</v>
      </c>
      <c r="J99" s="29">
        <v>2</v>
      </c>
      <c r="K99" s="193" t="s">
        <v>512</v>
      </c>
      <c r="L99" s="194" t="s">
        <v>513</v>
      </c>
      <c r="M99" s="48"/>
      <c r="N99" s="47"/>
      <c r="O99" s="47"/>
      <c r="R99" s="77">
        <f>COUNTIF(D98:D99,"2")</f>
        <v>0</v>
      </c>
      <c r="S99" s="77">
        <f>COUNTIF(G98:G99,"2")</f>
        <v>0</v>
      </c>
      <c r="T99" s="77">
        <f>COUNTIF(J98:J99,"2")</f>
        <v>2</v>
      </c>
      <c r="U99" s="77">
        <f>COUNTIF(M98:M99,"2")</f>
        <v>0</v>
      </c>
    </row>
    <row r="100" spans="1:21" ht="8.25" customHeight="1">
      <c r="B100" s="283"/>
      <c r="C100" s="284"/>
      <c r="D100" s="110"/>
      <c r="E100" s="111"/>
      <c r="F100" s="111"/>
      <c r="G100" s="110"/>
      <c r="H100" s="111"/>
      <c r="I100" s="111"/>
      <c r="J100" s="110"/>
      <c r="K100" s="115"/>
      <c r="M100" s="110"/>
      <c r="N100" s="115"/>
      <c r="R100" s="77">
        <f>COUNTIF(D98:D99,"3")</f>
        <v>1</v>
      </c>
      <c r="S100" s="77">
        <f>COUNTIF(G98:G99,"3")</f>
        <v>2</v>
      </c>
      <c r="T100" s="77">
        <f>COUNTIF(J98:J99,"3")</f>
        <v>0</v>
      </c>
      <c r="U100" s="77">
        <f>COUNTIF(M98:M99,"3")</f>
        <v>0</v>
      </c>
    </row>
    <row r="101" spans="1:21" ht="18.75">
      <c r="A101" s="258"/>
      <c r="B101" s="116"/>
      <c r="C101" s="285" t="s">
        <v>111</v>
      </c>
      <c r="D101" s="285"/>
      <c r="E101" s="285"/>
      <c r="F101" s="285"/>
      <c r="G101" s="285"/>
      <c r="H101" s="285"/>
      <c r="I101" s="285"/>
      <c r="J101" s="285"/>
      <c r="K101" s="286"/>
      <c r="L101" s="107"/>
      <c r="M101" s="107"/>
      <c r="N101" s="107"/>
      <c r="O101" s="107"/>
      <c r="R101" s="77">
        <f>COUNTIF(D98:D99,"4")</f>
        <v>0</v>
      </c>
      <c r="S101" s="77">
        <f>COUNTIF(G98:G99,"4")</f>
        <v>0</v>
      </c>
      <c r="T101" s="77">
        <f>COUNTIF(J98:J99,"4")</f>
        <v>0</v>
      </c>
      <c r="U101" s="77">
        <f>COUNTIF(M98:M99,"4")</f>
        <v>0</v>
      </c>
    </row>
    <row r="102" spans="1:21" ht="30" customHeight="1">
      <c r="A102" s="258"/>
      <c r="B102" s="109"/>
      <c r="C102" s="96" t="s">
        <v>112</v>
      </c>
      <c r="D102" s="27">
        <v>2</v>
      </c>
      <c r="E102" s="170" t="s">
        <v>327</v>
      </c>
      <c r="F102" s="179" t="s">
        <v>389</v>
      </c>
      <c r="G102" s="72">
        <v>3</v>
      </c>
      <c r="H102" s="169" t="s">
        <v>330</v>
      </c>
      <c r="I102" s="182" t="s">
        <v>389</v>
      </c>
      <c r="J102" s="74">
        <v>3</v>
      </c>
      <c r="K102" s="191" t="s">
        <v>330</v>
      </c>
      <c r="L102" s="68" t="s">
        <v>389</v>
      </c>
      <c r="M102" s="76"/>
      <c r="N102" s="70"/>
      <c r="O102" s="70"/>
      <c r="R102" s="77">
        <f>COUNTIF(D102:D111,"1")</f>
        <v>3</v>
      </c>
      <c r="S102" s="77">
        <f>COUNTIF(G102:G111,"1")</f>
        <v>3</v>
      </c>
      <c r="T102" s="77">
        <f>COUNTIF(J102:J111,"1")</f>
        <v>2</v>
      </c>
      <c r="U102" s="77">
        <f>COUNTIF(M102:M111,"1")</f>
        <v>0</v>
      </c>
    </row>
    <row r="103" spans="1:21" ht="30" customHeight="1">
      <c r="A103" s="258"/>
      <c r="B103" s="116"/>
      <c r="C103" s="88" t="s">
        <v>113</v>
      </c>
      <c r="D103" s="27">
        <v>1</v>
      </c>
      <c r="E103" s="172" t="s">
        <v>328</v>
      </c>
      <c r="F103" s="179" t="s">
        <v>390</v>
      </c>
      <c r="G103" s="72">
        <v>1</v>
      </c>
      <c r="H103" s="171" t="s">
        <v>328</v>
      </c>
      <c r="I103" s="182" t="s">
        <v>390</v>
      </c>
      <c r="J103" s="74">
        <v>2</v>
      </c>
      <c r="K103" s="192" t="s">
        <v>514</v>
      </c>
      <c r="L103" s="68" t="s">
        <v>486</v>
      </c>
      <c r="M103" s="76"/>
      <c r="N103" s="70"/>
      <c r="O103" s="70"/>
      <c r="R103" s="77">
        <f>COUNTIF(D102:D111,"2")</f>
        <v>4</v>
      </c>
      <c r="S103" s="77">
        <f>COUNTIF(G102:G111,"2")</f>
        <v>3</v>
      </c>
      <c r="T103" s="77">
        <f>COUNTIF(J102:J111,"2")</f>
        <v>5</v>
      </c>
      <c r="U103" s="77">
        <f>COUNTIF(M102:M111,"2")</f>
        <v>0</v>
      </c>
    </row>
    <row r="104" spans="1:21" ht="30" customHeight="1">
      <c r="A104" s="258"/>
      <c r="B104" s="116"/>
      <c r="C104" s="88" t="s">
        <v>114</v>
      </c>
      <c r="D104" s="27">
        <v>1</v>
      </c>
      <c r="E104" s="172" t="s">
        <v>329</v>
      </c>
      <c r="F104" s="179" t="s">
        <v>391</v>
      </c>
      <c r="G104" s="72">
        <v>1</v>
      </c>
      <c r="H104" s="171" t="s">
        <v>329</v>
      </c>
      <c r="I104" s="182" t="s">
        <v>391</v>
      </c>
      <c r="J104" s="74">
        <v>2</v>
      </c>
      <c r="K104" s="192" t="s">
        <v>515</v>
      </c>
      <c r="L104" s="68" t="s">
        <v>496</v>
      </c>
      <c r="M104" s="76"/>
      <c r="N104" s="70"/>
      <c r="O104" s="70"/>
      <c r="R104" s="77">
        <f>COUNTIF(D102:D111,"3")</f>
        <v>3</v>
      </c>
      <c r="S104" s="77">
        <f>COUNTIF(G102:G111,"3")</f>
        <v>4</v>
      </c>
      <c r="T104" s="77">
        <f>COUNTIF(J102:J111,"3")</f>
        <v>3</v>
      </c>
      <c r="U104" s="77">
        <f>COUNTIF(M102:M111,"3")</f>
        <v>0</v>
      </c>
    </row>
    <row r="105" spans="1:21" ht="30" customHeight="1">
      <c r="A105" s="258"/>
      <c r="B105" s="116"/>
      <c r="C105" s="88" t="s">
        <v>115</v>
      </c>
      <c r="D105" s="27">
        <v>3</v>
      </c>
      <c r="E105" s="172" t="s">
        <v>331</v>
      </c>
      <c r="F105" s="179" t="s">
        <v>392</v>
      </c>
      <c r="G105" s="72">
        <v>3</v>
      </c>
      <c r="H105" s="171" t="s">
        <v>331</v>
      </c>
      <c r="I105" s="182" t="s">
        <v>392</v>
      </c>
      <c r="J105" s="74">
        <v>3</v>
      </c>
      <c r="K105" s="191" t="s">
        <v>331</v>
      </c>
      <c r="L105" s="68" t="s">
        <v>489</v>
      </c>
      <c r="M105" s="76"/>
      <c r="N105" s="70"/>
      <c r="O105" s="70"/>
      <c r="R105" s="77">
        <f>COUNTIF(D102:D111,"4")</f>
        <v>0</v>
      </c>
      <c r="S105" s="77">
        <f>COUNTIF(G102:G111,"4")</f>
        <v>0</v>
      </c>
      <c r="T105" s="77">
        <f>COUNTIF(J102:J111,"4")</f>
        <v>0</v>
      </c>
      <c r="U105" s="77">
        <f>COUNTIF(M102:M111,"4")</f>
        <v>0</v>
      </c>
    </row>
    <row r="106" spans="1:21" ht="30" customHeight="1">
      <c r="A106" s="258"/>
      <c r="B106" s="116"/>
      <c r="C106" s="88" t="s">
        <v>116</v>
      </c>
      <c r="D106" s="27">
        <v>3</v>
      </c>
      <c r="E106" s="172" t="s">
        <v>332</v>
      </c>
      <c r="F106" s="179" t="s">
        <v>393</v>
      </c>
      <c r="G106" s="72">
        <v>3</v>
      </c>
      <c r="H106" s="171" t="s">
        <v>332</v>
      </c>
      <c r="I106" s="182" t="s">
        <v>393</v>
      </c>
      <c r="J106" s="74">
        <v>3</v>
      </c>
      <c r="K106" s="191" t="s">
        <v>332</v>
      </c>
      <c r="L106" s="68" t="s">
        <v>492</v>
      </c>
      <c r="M106" s="76"/>
      <c r="N106" s="70"/>
      <c r="O106" s="70"/>
    </row>
    <row r="107" spans="1:21" ht="30" customHeight="1">
      <c r="A107" s="258"/>
      <c r="B107" s="116"/>
      <c r="C107" s="88" t="s">
        <v>117</v>
      </c>
      <c r="D107" s="27">
        <v>2</v>
      </c>
      <c r="E107" s="179" t="s">
        <v>451</v>
      </c>
      <c r="F107" s="179" t="s">
        <v>394</v>
      </c>
      <c r="G107" s="72">
        <v>3</v>
      </c>
      <c r="H107" s="171" t="s">
        <v>333</v>
      </c>
      <c r="I107" s="182" t="s">
        <v>394</v>
      </c>
      <c r="J107" s="74">
        <v>2</v>
      </c>
      <c r="K107" s="192" t="s">
        <v>516</v>
      </c>
      <c r="L107" s="68" t="s">
        <v>493</v>
      </c>
      <c r="M107" s="76"/>
      <c r="N107" s="70"/>
      <c r="O107" s="70"/>
    </row>
    <row r="108" spans="1:21" ht="30" customHeight="1">
      <c r="A108" s="258"/>
      <c r="B108" s="116"/>
      <c r="C108" s="88" t="s">
        <v>118</v>
      </c>
      <c r="D108" s="27">
        <v>2</v>
      </c>
      <c r="E108" s="172" t="s">
        <v>334</v>
      </c>
      <c r="F108" s="179" t="s">
        <v>395</v>
      </c>
      <c r="G108" s="72">
        <v>2</v>
      </c>
      <c r="H108" s="171" t="s">
        <v>334</v>
      </c>
      <c r="I108" s="182" t="s">
        <v>395</v>
      </c>
      <c r="J108" s="74">
        <v>2</v>
      </c>
      <c r="K108" s="191" t="s">
        <v>334</v>
      </c>
      <c r="L108" s="68" t="s">
        <v>490</v>
      </c>
      <c r="M108" s="76"/>
      <c r="N108" s="70"/>
      <c r="O108" s="70"/>
    </row>
    <row r="109" spans="1:21" ht="30" customHeight="1">
      <c r="A109" s="258"/>
      <c r="B109" s="116"/>
      <c r="C109" s="88" t="s">
        <v>119</v>
      </c>
      <c r="D109" s="27">
        <v>1</v>
      </c>
      <c r="E109" s="172" t="s">
        <v>335</v>
      </c>
      <c r="F109" s="179" t="s">
        <v>396</v>
      </c>
      <c r="G109" s="72">
        <v>1</v>
      </c>
      <c r="H109" s="61" t="s">
        <v>336</v>
      </c>
      <c r="I109" s="182" t="s">
        <v>396</v>
      </c>
      <c r="J109" s="74">
        <v>1</v>
      </c>
      <c r="K109" s="192" t="s">
        <v>517</v>
      </c>
      <c r="L109" s="68" t="s">
        <v>494</v>
      </c>
      <c r="M109" s="76"/>
      <c r="N109" s="70"/>
      <c r="O109" s="70"/>
    </row>
    <row r="110" spans="1:21" ht="30" customHeight="1">
      <c r="A110" s="258"/>
      <c r="B110" s="116"/>
      <c r="C110" s="88" t="s">
        <v>120</v>
      </c>
      <c r="D110" s="27">
        <v>2</v>
      </c>
      <c r="E110" s="172" t="s">
        <v>337</v>
      </c>
      <c r="F110" s="179" t="s">
        <v>397</v>
      </c>
      <c r="G110" s="72">
        <v>2</v>
      </c>
      <c r="H110" s="171" t="s">
        <v>337</v>
      </c>
      <c r="I110" s="182" t="s">
        <v>397</v>
      </c>
      <c r="J110" s="74">
        <v>2</v>
      </c>
      <c r="K110" s="191" t="s">
        <v>337</v>
      </c>
      <c r="L110" s="68" t="s">
        <v>491</v>
      </c>
      <c r="M110" s="76"/>
      <c r="N110" s="70"/>
      <c r="O110" s="70"/>
    </row>
    <row r="111" spans="1:21" ht="30" customHeight="1">
      <c r="A111" s="258"/>
      <c r="B111" s="116"/>
      <c r="C111" s="88" t="s">
        <v>121</v>
      </c>
      <c r="D111" s="27">
        <v>3</v>
      </c>
      <c r="E111" s="179" t="s">
        <v>452</v>
      </c>
      <c r="F111" s="179" t="s">
        <v>398</v>
      </c>
      <c r="G111" s="72">
        <v>2</v>
      </c>
      <c r="H111" s="171" t="s">
        <v>338</v>
      </c>
      <c r="I111" s="182" t="s">
        <v>398</v>
      </c>
      <c r="J111" s="74">
        <v>1</v>
      </c>
      <c r="K111" s="192" t="s">
        <v>518</v>
      </c>
      <c r="L111" s="68" t="s">
        <v>488</v>
      </c>
      <c r="M111" s="76"/>
      <c r="N111" s="70"/>
      <c r="O111" s="70"/>
    </row>
    <row r="112" spans="1:21" ht="5.25" customHeight="1">
      <c r="B112" s="287"/>
      <c r="C112" s="288"/>
      <c r="D112" s="124"/>
      <c r="E112" s="125"/>
      <c r="F112" s="125"/>
      <c r="G112" s="124"/>
      <c r="H112" s="125"/>
      <c r="I112" s="125"/>
      <c r="J112" s="124"/>
      <c r="K112" s="126"/>
      <c r="M112" s="124"/>
      <c r="N112" s="126"/>
    </row>
    <row r="113" spans="1:21" ht="18.75">
      <c r="A113" s="258"/>
      <c r="B113" s="116"/>
      <c r="C113" s="285" t="s">
        <v>0</v>
      </c>
      <c r="D113" s="285"/>
      <c r="E113" s="285"/>
      <c r="F113" s="285"/>
      <c r="G113" s="285"/>
      <c r="H113" s="285"/>
      <c r="I113" s="285"/>
      <c r="J113" s="285"/>
      <c r="K113" s="286"/>
      <c r="L113" s="107"/>
      <c r="M113" s="107"/>
      <c r="N113" s="107"/>
      <c r="O113" s="107"/>
    </row>
    <row r="114" spans="1:21" ht="30" customHeight="1">
      <c r="A114" s="258"/>
      <c r="B114" s="120"/>
      <c r="C114" s="89" t="s">
        <v>1</v>
      </c>
      <c r="D114" s="27">
        <v>2</v>
      </c>
      <c r="E114" s="172" t="s">
        <v>339</v>
      </c>
      <c r="F114" s="179" t="s">
        <v>399</v>
      </c>
      <c r="G114" s="72">
        <v>2</v>
      </c>
      <c r="H114" s="171" t="s">
        <v>487</v>
      </c>
      <c r="I114" s="182" t="s">
        <v>399</v>
      </c>
      <c r="J114" s="74">
        <v>2</v>
      </c>
      <c r="K114" s="191" t="s">
        <v>339</v>
      </c>
      <c r="L114" s="68" t="s">
        <v>399</v>
      </c>
      <c r="M114" s="76"/>
      <c r="N114" s="70"/>
      <c r="O114" s="70"/>
      <c r="R114" s="77">
        <f>COUNTIF(D114:D117,"1")</f>
        <v>0</v>
      </c>
      <c r="S114" s="77">
        <f>COUNTIF(G114:G117,"1")</f>
        <v>0</v>
      </c>
      <c r="T114" s="77">
        <f>COUNTIF(J114:J117,"1")</f>
        <v>0</v>
      </c>
      <c r="U114" s="77">
        <f>COUNTIF(M114:M117,"1")</f>
        <v>0</v>
      </c>
    </row>
    <row r="115" spans="1:21" ht="30" customHeight="1">
      <c r="A115" s="258"/>
      <c r="B115" s="116"/>
      <c r="C115" s="88" t="s">
        <v>2</v>
      </c>
      <c r="D115" s="27">
        <v>4</v>
      </c>
      <c r="E115" s="172" t="s">
        <v>454</v>
      </c>
      <c r="F115" s="179" t="s">
        <v>400</v>
      </c>
      <c r="G115" s="72">
        <v>3</v>
      </c>
      <c r="H115" s="171" t="s">
        <v>342</v>
      </c>
      <c r="I115" s="181" t="s">
        <v>400</v>
      </c>
      <c r="J115" s="74">
        <v>3</v>
      </c>
      <c r="K115" s="192" t="s">
        <v>519</v>
      </c>
      <c r="L115" s="68" t="s">
        <v>495</v>
      </c>
      <c r="M115" s="76"/>
      <c r="N115" s="70"/>
      <c r="O115" s="70"/>
      <c r="R115" s="77">
        <f>COUNTIF(D114:D117,"2")</f>
        <v>1</v>
      </c>
      <c r="S115" s="77">
        <f>COUNTIF(G114:G117,"2")</f>
        <v>3</v>
      </c>
      <c r="T115" s="77">
        <f>COUNTIF(J114:J117,"2")</f>
        <v>3</v>
      </c>
      <c r="U115" s="77">
        <f>COUNTIF(M114:M117,"2")</f>
        <v>0</v>
      </c>
    </row>
    <row r="116" spans="1:21" ht="30" customHeight="1">
      <c r="A116" s="258"/>
      <c r="B116" s="116"/>
      <c r="C116" s="88" t="s">
        <v>3</v>
      </c>
      <c r="D116" s="27">
        <v>3</v>
      </c>
      <c r="E116" s="172" t="s">
        <v>453</v>
      </c>
      <c r="F116" s="179" t="s">
        <v>401</v>
      </c>
      <c r="G116" s="72">
        <v>2</v>
      </c>
      <c r="H116" s="171" t="s">
        <v>340</v>
      </c>
      <c r="I116" s="181" t="s">
        <v>401</v>
      </c>
      <c r="J116" s="74">
        <v>2</v>
      </c>
      <c r="K116" s="191" t="s">
        <v>340</v>
      </c>
      <c r="L116" s="68" t="s">
        <v>401</v>
      </c>
      <c r="M116" s="76"/>
      <c r="N116" s="70"/>
      <c r="O116" s="70"/>
      <c r="R116" s="77">
        <f>COUNTIF(D114:D117,"3")</f>
        <v>2</v>
      </c>
      <c r="S116" s="77">
        <f>COUNTIF(G114:G117,"3")</f>
        <v>1</v>
      </c>
      <c r="T116" s="77">
        <f>COUNTIF(J114:J117,"3")</f>
        <v>1</v>
      </c>
      <c r="U116" s="77">
        <f>COUNTIF(M114:M117,"3")</f>
        <v>0</v>
      </c>
    </row>
    <row r="117" spans="1:21" ht="30" customHeight="1">
      <c r="A117" s="258"/>
      <c r="B117" s="116"/>
      <c r="C117" s="88" t="s">
        <v>4</v>
      </c>
      <c r="D117" s="27">
        <v>3</v>
      </c>
      <c r="E117" s="172" t="s">
        <v>341</v>
      </c>
      <c r="F117" s="179" t="s">
        <v>401</v>
      </c>
      <c r="G117" s="72">
        <v>2</v>
      </c>
      <c r="H117" s="171" t="s">
        <v>341</v>
      </c>
      <c r="I117" s="181" t="s">
        <v>401</v>
      </c>
      <c r="J117" s="74">
        <v>2</v>
      </c>
      <c r="K117" s="191" t="s">
        <v>341</v>
      </c>
      <c r="L117" s="68" t="s">
        <v>401</v>
      </c>
      <c r="M117" s="76"/>
      <c r="N117" s="70"/>
      <c r="O117" s="70"/>
      <c r="R117" s="77">
        <f>COUNTIF(D114:D117,"4")</f>
        <v>1</v>
      </c>
      <c r="S117" s="77">
        <f>COUNTIF(G114:G117,"4")</f>
        <v>0</v>
      </c>
      <c r="T117" s="77">
        <f>COUNTIF(J114:J117,"4")</f>
        <v>0</v>
      </c>
      <c r="U117" s="77">
        <f>COUNTIF(M114:M117,"4")</f>
        <v>0</v>
      </c>
    </row>
    <row r="118" spans="1:21" ht="7.5" customHeight="1">
      <c r="B118" s="283"/>
      <c r="C118" s="284"/>
      <c r="D118" s="124"/>
      <c r="E118" s="125"/>
      <c r="F118" s="125"/>
      <c r="G118" s="124"/>
      <c r="H118" s="125"/>
      <c r="I118" s="125"/>
      <c r="J118" s="110"/>
      <c r="K118" s="115"/>
      <c r="M118" s="110"/>
      <c r="N118" s="115"/>
    </row>
    <row r="119" spans="1:21" ht="15.75" customHeight="1">
      <c r="B119" s="298" t="s">
        <v>24</v>
      </c>
      <c r="C119" s="299"/>
      <c r="D119" s="290" t="s">
        <v>185</v>
      </c>
      <c r="E119" s="291"/>
      <c r="F119" s="292"/>
      <c r="G119" s="273" t="s">
        <v>177</v>
      </c>
      <c r="H119" s="274"/>
      <c r="I119" s="275"/>
      <c r="J119" s="289" t="s">
        <v>178</v>
      </c>
      <c r="K119" s="289"/>
      <c r="L119" s="289"/>
      <c r="M119" s="320" t="s">
        <v>179</v>
      </c>
      <c r="N119" s="320"/>
      <c r="O119" s="320"/>
    </row>
    <row r="120" spans="1:21" ht="15.75" customHeight="1">
      <c r="B120" s="300"/>
      <c r="C120" s="301"/>
      <c r="D120" s="102" t="s">
        <v>34</v>
      </c>
      <c r="E120" s="103" t="s">
        <v>122</v>
      </c>
      <c r="F120" s="103"/>
      <c r="G120" s="102" t="s">
        <v>34</v>
      </c>
      <c r="H120" s="103" t="s">
        <v>122</v>
      </c>
      <c r="I120" s="103"/>
      <c r="J120" s="102" t="s">
        <v>34</v>
      </c>
      <c r="K120" s="103" t="s">
        <v>122</v>
      </c>
      <c r="L120" s="127" t="s">
        <v>125</v>
      </c>
      <c r="M120" s="102" t="s">
        <v>34</v>
      </c>
      <c r="N120" s="103" t="s">
        <v>122</v>
      </c>
      <c r="O120" s="127"/>
    </row>
    <row r="121" spans="1:21" ht="18.75">
      <c r="A121" s="258"/>
      <c r="B121" s="119"/>
      <c r="C121" s="285" t="s">
        <v>5</v>
      </c>
      <c r="D121" s="285"/>
      <c r="E121" s="285"/>
      <c r="F121" s="285"/>
      <c r="G121" s="285"/>
      <c r="H121" s="285"/>
      <c r="I121" s="285"/>
      <c r="J121" s="285"/>
      <c r="K121" s="286"/>
      <c r="L121" s="107"/>
      <c r="M121" s="107"/>
      <c r="N121" s="107"/>
      <c r="O121" s="107"/>
    </row>
    <row r="122" spans="1:21" ht="39" customHeight="1">
      <c r="A122" s="258"/>
      <c r="B122" s="123"/>
      <c r="C122" s="128" t="s">
        <v>6</v>
      </c>
      <c r="D122" s="27">
        <v>3</v>
      </c>
      <c r="E122" s="170" t="s">
        <v>346</v>
      </c>
      <c r="F122" s="56"/>
      <c r="G122" s="72">
        <v>3</v>
      </c>
      <c r="H122" s="169" t="s">
        <v>346</v>
      </c>
      <c r="I122" s="57" t="s">
        <v>465</v>
      </c>
      <c r="J122" s="74">
        <v>1</v>
      </c>
      <c r="K122" s="192" t="s">
        <v>576</v>
      </c>
      <c r="L122" s="191" t="s">
        <v>577</v>
      </c>
      <c r="M122" s="76"/>
      <c r="N122" s="70"/>
      <c r="O122" s="70"/>
      <c r="R122" s="77">
        <f>COUNTIF(D122:D125,"1")</f>
        <v>1</v>
      </c>
      <c r="S122" s="77">
        <f>COUNTIF(G122:G125,"1")</f>
        <v>0</v>
      </c>
      <c r="T122" s="77">
        <f>COUNTIF(J122:J125,"1")</f>
        <v>2</v>
      </c>
      <c r="U122" s="77">
        <f>COUNTIF(M122:M125,"1")</f>
        <v>0</v>
      </c>
    </row>
    <row r="123" spans="1:21" ht="30" customHeight="1">
      <c r="A123" s="258"/>
      <c r="B123" s="120"/>
      <c r="C123" s="89" t="s">
        <v>7</v>
      </c>
      <c r="D123" s="27">
        <v>1</v>
      </c>
      <c r="E123" s="172" t="s">
        <v>343</v>
      </c>
      <c r="F123" s="56"/>
      <c r="G123" s="72">
        <v>3</v>
      </c>
      <c r="H123" s="171" t="s">
        <v>347</v>
      </c>
      <c r="I123" s="57" t="s">
        <v>466</v>
      </c>
      <c r="J123" s="74">
        <v>1</v>
      </c>
      <c r="K123" s="192" t="s">
        <v>343</v>
      </c>
      <c r="L123" s="191" t="s">
        <v>578</v>
      </c>
      <c r="M123" s="76"/>
      <c r="N123" s="70"/>
      <c r="O123" s="70"/>
      <c r="R123" s="77">
        <f>COUNTIF(D122:D125,"2")</f>
        <v>2</v>
      </c>
      <c r="S123" s="77">
        <f>COUNTIF(G122:G125,"2")</f>
        <v>1</v>
      </c>
      <c r="T123" s="77">
        <f>COUNTIF(J122:J125,"2")</f>
        <v>2</v>
      </c>
      <c r="U123" s="77">
        <f>COUNTIF(M122:M125,"2")</f>
        <v>0</v>
      </c>
    </row>
    <row r="124" spans="1:21" ht="30" customHeight="1">
      <c r="A124" s="258"/>
      <c r="B124" s="116"/>
      <c r="C124" s="89" t="s">
        <v>8</v>
      </c>
      <c r="D124" s="27">
        <v>2</v>
      </c>
      <c r="E124" s="172" t="s">
        <v>344</v>
      </c>
      <c r="F124" s="56"/>
      <c r="G124" s="72">
        <v>3</v>
      </c>
      <c r="H124" s="171" t="s">
        <v>348</v>
      </c>
      <c r="I124" s="57" t="s">
        <v>467</v>
      </c>
      <c r="J124" s="74">
        <v>2</v>
      </c>
      <c r="K124" s="192" t="s">
        <v>579</v>
      </c>
      <c r="L124" s="191" t="s">
        <v>580</v>
      </c>
      <c r="M124" s="76"/>
      <c r="N124" s="70"/>
      <c r="O124" s="70"/>
      <c r="R124" s="77">
        <f>COUNTIF(D122:D125,"3")</f>
        <v>1</v>
      </c>
      <c r="S124" s="77">
        <f>COUNTIF(G122:G125,"3")</f>
        <v>3</v>
      </c>
      <c r="T124" s="77">
        <f>COUNTIF(J122:J125,"3")</f>
        <v>0</v>
      </c>
      <c r="U124" s="77">
        <f>COUNTIF(M122:M125,"3")</f>
        <v>0</v>
      </c>
    </row>
    <row r="125" spans="1:21" ht="30" customHeight="1">
      <c r="A125" s="258"/>
      <c r="B125" s="116"/>
      <c r="C125" s="88" t="s">
        <v>9</v>
      </c>
      <c r="D125" s="27">
        <v>2</v>
      </c>
      <c r="E125" s="172" t="s">
        <v>345</v>
      </c>
      <c r="F125" s="56"/>
      <c r="G125" s="72">
        <v>2</v>
      </c>
      <c r="H125" s="171" t="s">
        <v>345</v>
      </c>
      <c r="I125" s="57" t="s">
        <v>468</v>
      </c>
      <c r="J125" s="74">
        <v>2</v>
      </c>
      <c r="K125" s="191" t="s">
        <v>345</v>
      </c>
      <c r="L125" s="191" t="s">
        <v>581</v>
      </c>
      <c r="M125" s="76"/>
      <c r="N125" s="70"/>
      <c r="O125" s="70"/>
      <c r="R125" s="77">
        <f>COUNTIF(D122:D125,"4")</f>
        <v>0</v>
      </c>
      <c r="S125" s="77">
        <f>COUNTIF(G122:G125,"4")</f>
        <v>0</v>
      </c>
      <c r="T125" s="77">
        <f>COUNTIF(J122:J125,"4")</f>
        <v>0</v>
      </c>
      <c r="U125" s="77">
        <f>COUNTIF(M122:M125,"4")</f>
        <v>0</v>
      </c>
    </row>
    <row r="126" spans="1:21" ht="8.25" customHeight="1">
      <c r="B126" s="283"/>
      <c r="C126" s="284"/>
      <c r="D126" s="110"/>
      <c r="E126" s="111"/>
      <c r="F126" s="111"/>
      <c r="G126" s="110"/>
      <c r="H126" s="111"/>
      <c r="I126" s="111"/>
      <c r="J126" s="110"/>
      <c r="K126" s="115"/>
      <c r="M126" s="110"/>
      <c r="N126" s="115"/>
    </row>
    <row r="127" spans="1:21" ht="18.75">
      <c r="A127" s="258"/>
      <c r="B127" s="116"/>
      <c r="C127" s="285" t="s">
        <v>10</v>
      </c>
      <c r="D127" s="285"/>
      <c r="E127" s="285"/>
      <c r="F127" s="285"/>
      <c r="G127" s="285"/>
      <c r="H127" s="285"/>
      <c r="I127" s="285"/>
      <c r="J127" s="285"/>
      <c r="K127" s="286"/>
      <c r="L127" s="107"/>
      <c r="M127" s="107"/>
      <c r="N127" s="107"/>
      <c r="O127" s="107"/>
    </row>
    <row r="128" spans="1:21" ht="30" customHeight="1">
      <c r="A128" s="258"/>
      <c r="B128" s="109"/>
      <c r="C128" s="96" t="s">
        <v>11</v>
      </c>
      <c r="D128" s="27">
        <v>3</v>
      </c>
      <c r="E128" s="170" t="s">
        <v>354</v>
      </c>
      <c r="F128" s="56"/>
      <c r="G128" s="72">
        <v>2</v>
      </c>
      <c r="H128" s="169" t="s">
        <v>349</v>
      </c>
      <c r="I128" s="57" t="s">
        <v>469</v>
      </c>
      <c r="J128" s="74">
        <v>2</v>
      </c>
      <c r="K128" s="191" t="s">
        <v>582</v>
      </c>
      <c r="L128" s="191" t="s">
        <v>583</v>
      </c>
      <c r="M128" s="76"/>
      <c r="N128" s="70"/>
      <c r="O128" s="70"/>
      <c r="R128" s="77">
        <f>COUNTIF(D128:D131,"1")</f>
        <v>0</v>
      </c>
      <c r="S128" s="77">
        <f>COUNTIF(G128:G131,"1")</f>
        <v>0</v>
      </c>
      <c r="T128" s="77">
        <f>COUNTIF(J128:J131,"1")</f>
        <v>1</v>
      </c>
      <c r="U128" s="77">
        <f>COUNTIF(M128:M131,"1")</f>
        <v>0</v>
      </c>
    </row>
    <row r="129" spans="1:21" ht="30" customHeight="1">
      <c r="A129" s="258"/>
      <c r="B129" s="116"/>
      <c r="C129" s="88" t="s">
        <v>12</v>
      </c>
      <c r="D129" s="27">
        <v>2</v>
      </c>
      <c r="E129" s="172" t="s">
        <v>350</v>
      </c>
      <c r="F129" s="56"/>
      <c r="G129" s="72">
        <v>2</v>
      </c>
      <c r="H129" s="171" t="s">
        <v>350</v>
      </c>
      <c r="I129" s="57" t="s">
        <v>470</v>
      </c>
      <c r="J129" s="74">
        <v>2</v>
      </c>
      <c r="K129" s="191" t="s">
        <v>350</v>
      </c>
      <c r="L129" s="191" t="s">
        <v>584</v>
      </c>
      <c r="M129" s="76"/>
      <c r="N129" s="70"/>
      <c r="O129" s="70"/>
      <c r="R129" s="77">
        <f>COUNTIF(D128:D131,"2")</f>
        <v>3</v>
      </c>
      <c r="S129" s="77">
        <f>COUNTIF(G128:G131,"2")</f>
        <v>4</v>
      </c>
      <c r="T129" s="77">
        <f>COUNTIF(J128:J131,"2")</f>
        <v>3</v>
      </c>
      <c r="U129" s="77">
        <f>COUNTIF(M128:M131,"2")</f>
        <v>0</v>
      </c>
    </row>
    <row r="130" spans="1:21" ht="30" customHeight="1">
      <c r="A130" s="258"/>
      <c r="B130" s="116"/>
      <c r="C130" s="88" t="s">
        <v>13</v>
      </c>
      <c r="D130" s="27">
        <v>2</v>
      </c>
      <c r="E130" s="172" t="s">
        <v>352</v>
      </c>
      <c r="F130" s="56"/>
      <c r="G130" s="72">
        <v>2</v>
      </c>
      <c r="H130" s="171" t="s">
        <v>351</v>
      </c>
      <c r="I130" s="57" t="s">
        <v>471</v>
      </c>
      <c r="J130" s="74">
        <v>1</v>
      </c>
      <c r="K130" s="192" t="s">
        <v>585</v>
      </c>
      <c r="L130" s="191" t="s">
        <v>586</v>
      </c>
      <c r="M130" s="76"/>
      <c r="N130" s="70"/>
      <c r="O130" s="70"/>
      <c r="R130" s="77">
        <f>COUNTIF(D128:D131,"3")</f>
        <v>1</v>
      </c>
      <c r="S130" s="77">
        <f>COUNTIF(G128:G131,"3")</f>
        <v>0</v>
      </c>
      <c r="T130" s="77">
        <f>COUNTIF(J128:J131,"3")</f>
        <v>0</v>
      </c>
      <c r="U130" s="77">
        <f>COUNTIF(M128:M131,"3")</f>
        <v>0</v>
      </c>
    </row>
    <row r="131" spans="1:21" ht="30" customHeight="1">
      <c r="A131" s="258"/>
      <c r="B131" s="116"/>
      <c r="C131" s="88" t="s">
        <v>14</v>
      </c>
      <c r="D131" s="27">
        <v>2</v>
      </c>
      <c r="E131" s="172" t="s">
        <v>353</v>
      </c>
      <c r="F131" s="56"/>
      <c r="G131" s="72">
        <v>2</v>
      </c>
      <c r="H131" s="171" t="s">
        <v>353</v>
      </c>
      <c r="I131" s="57" t="s">
        <v>472</v>
      </c>
      <c r="J131" s="74">
        <v>2</v>
      </c>
      <c r="K131" s="191" t="s">
        <v>353</v>
      </c>
      <c r="L131" s="191" t="s">
        <v>587</v>
      </c>
      <c r="M131" s="76"/>
      <c r="N131" s="70"/>
      <c r="O131" s="70"/>
      <c r="R131" s="77">
        <f>COUNTIF(D128:D131,"4")</f>
        <v>0</v>
      </c>
      <c r="S131" s="77">
        <f>COUNTIF(G128:G131,"4")</f>
        <v>0</v>
      </c>
      <c r="T131" s="77">
        <f>COUNTIF(J128:J131,"4")</f>
        <v>0</v>
      </c>
      <c r="U131" s="77">
        <f>COUNTIF(M128:M131,"4")</f>
        <v>0</v>
      </c>
    </row>
    <row r="132" spans="1:21" ht="9" customHeight="1">
      <c r="B132" s="283"/>
      <c r="C132" s="284"/>
      <c r="D132" s="110"/>
      <c r="E132" s="111"/>
      <c r="F132" s="111"/>
      <c r="G132" s="110"/>
      <c r="H132" s="111"/>
      <c r="I132" s="111"/>
      <c r="J132" s="110"/>
      <c r="K132" s="115"/>
      <c r="M132" s="110"/>
      <c r="N132" s="115"/>
    </row>
    <row r="133" spans="1:21" ht="18.75">
      <c r="A133" s="258"/>
      <c r="B133" s="116"/>
      <c r="C133" s="285" t="s">
        <v>15</v>
      </c>
      <c r="D133" s="285"/>
      <c r="E133" s="285"/>
      <c r="F133" s="285"/>
      <c r="G133" s="285"/>
      <c r="H133" s="285"/>
      <c r="I133" s="285"/>
      <c r="J133" s="285"/>
      <c r="K133" s="286"/>
      <c r="L133" s="107"/>
      <c r="M133" s="107"/>
      <c r="N133" s="107"/>
      <c r="O133" s="107"/>
    </row>
    <row r="134" spans="1:21" ht="30" customHeight="1">
      <c r="A134" s="258"/>
      <c r="B134" s="109"/>
      <c r="C134" s="96" t="s">
        <v>16</v>
      </c>
      <c r="D134" s="27">
        <v>3</v>
      </c>
      <c r="E134" s="170" t="s">
        <v>358</v>
      </c>
      <c r="F134" s="56"/>
      <c r="G134" s="72">
        <v>3</v>
      </c>
      <c r="H134" s="169" t="s">
        <v>358</v>
      </c>
      <c r="I134" s="57" t="s">
        <v>473</v>
      </c>
      <c r="J134" s="74">
        <v>2</v>
      </c>
      <c r="K134" s="192" t="s">
        <v>588</v>
      </c>
      <c r="L134" s="191" t="s">
        <v>589</v>
      </c>
      <c r="M134" s="76"/>
      <c r="N134" s="70"/>
      <c r="O134" s="70"/>
      <c r="R134" s="77">
        <f>COUNTIF(D134:D136,"1")</f>
        <v>0</v>
      </c>
      <c r="S134" s="77">
        <f>COUNTIF(G134:G136,"1")</f>
        <v>1</v>
      </c>
      <c r="T134" s="77">
        <f>COUNTIF(J134:J136,"1")</f>
        <v>1</v>
      </c>
      <c r="U134" s="77">
        <f>COUNTIF(M134:M136,"1")</f>
        <v>0</v>
      </c>
    </row>
    <row r="135" spans="1:21" ht="30" customHeight="1">
      <c r="A135" s="258"/>
      <c r="B135" s="116"/>
      <c r="C135" s="88" t="s">
        <v>17</v>
      </c>
      <c r="D135" s="27">
        <v>2</v>
      </c>
      <c r="E135" s="170" t="s">
        <v>356</v>
      </c>
      <c r="F135" s="56"/>
      <c r="G135" s="72">
        <v>1</v>
      </c>
      <c r="H135" s="171" t="s">
        <v>355</v>
      </c>
      <c r="I135" s="57" t="s">
        <v>474</v>
      </c>
      <c r="J135" s="74">
        <v>2</v>
      </c>
      <c r="K135" s="192" t="s">
        <v>590</v>
      </c>
      <c r="L135" s="191" t="s">
        <v>591</v>
      </c>
      <c r="M135" s="76"/>
      <c r="N135" s="70"/>
      <c r="O135" s="70"/>
      <c r="R135" s="77">
        <f>COUNTIF(D134:D136,"2")</f>
        <v>2</v>
      </c>
      <c r="S135" s="77">
        <f>COUNTIF(G134:G136,"2")</f>
        <v>0</v>
      </c>
      <c r="T135" s="77">
        <f>COUNTIF(J134:J136,"2")</f>
        <v>2</v>
      </c>
      <c r="U135" s="77">
        <f>COUNTIF(M134:M136,"2")</f>
        <v>0</v>
      </c>
    </row>
    <row r="136" spans="1:21" ht="30" customHeight="1">
      <c r="A136" s="258"/>
      <c r="B136" s="116"/>
      <c r="C136" s="88" t="s">
        <v>18</v>
      </c>
      <c r="D136" s="27">
        <v>2</v>
      </c>
      <c r="E136" s="172" t="s">
        <v>357</v>
      </c>
      <c r="F136" s="56"/>
      <c r="G136" s="72">
        <v>3</v>
      </c>
      <c r="H136" s="171" t="s">
        <v>359</v>
      </c>
      <c r="I136" s="57" t="s">
        <v>475</v>
      </c>
      <c r="J136" s="74">
        <v>1</v>
      </c>
      <c r="K136" s="192" t="s">
        <v>592</v>
      </c>
      <c r="L136" s="191" t="s">
        <v>593</v>
      </c>
      <c r="M136" s="76"/>
      <c r="N136" s="70"/>
      <c r="O136" s="70"/>
      <c r="R136" s="77">
        <f>COUNTIF(D134:D136,"3")</f>
        <v>1</v>
      </c>
      <c r="S136" s="77">
        <f>COUNTIF(G134:G136,"3")</f>
        <v>2</v>
      </c>
      <c r="T136" s="77">
        <f>COUNTIF(J134:J136,"3")</f>
        <v>0</v>
      </c>
      <c r="U136" s="77">
        <f>COUNTIF(M134:M136,"3")</f>
        <v>0</v>
      </c>
    </row>
    <row r="137" spans="1:21" ht="9" customHeight="1">
      <c r="B137" s="283"/>
      <c r="C137" s="284"/>
      <c r="D137" s="110"/>
      <c r="E137" s="111"/>
      <c r="F137" s="111"/>
      <c r="G137" s="110"/>
      <c r="H137" s="111"/>
      <c r="I137" s="111"/>
      <c r="J137" s="110"/>
      <c r="K137" s="115"/>
      <c r="M137" s="110"/>
      <c r="N137" s="115"/>
      <c r="R137" s="77">
        <f>COUNTIF(D134:D136,"4")</f>
        <v>0</v>
      </c>
      <c r="S137" s="77">
        <f>COUNTIF(G134:G136,"4")</f>
        <v>0</v>
      </c>
      <c r="T137" s="77">
        <f>COUNTIF(J134:J136,"4")</f>
        <v>0</v>
      </c>
    </row>
    <row r="138" spans="1:21" ht="18.75">
      <c r="A138" s="258"/>
      <c r="B138" s="116"/>
      <c r="C138" s="285" t="s">
        <v>19</v>
      </c>
      <c r="D138" s="285"/>
      <c r="E138" s="285"/>
      <c r="F138" s="285"/>
      <c r="G138" s="285"/>
      <c r="H138" s="285"/>
      <c r="I138" s="285"/>
      <c r="J138" s="285"/>
      <c r="K138" s="286"/>
      <c r="L138" s="107"/>
      <c r="M138" s="107"/>
      <c r="N138" s="107"/>
      <c r="O138" s="107"/>
    </row>
    <row r="139" spans="1:21" ht="30" customHeight="1">
      <c r="A139" s="258"/>
      <c r="B139" s="109"/>
      <c r="C139" s="96" t="s">
        <v>20</v>
      </c>
      <c r="D139" s="27">
        <v>2</v>
      </c>
      <c r="E139" s="170" t="s">
        <v>360</v>
      </c>
      <c r="F139" s="56"/>
      <c r="G139" s="72">
        <v>2</v>
      </c>
      <c r="H139" s="169" t="s">
        <v>360</v>
      </c>
      <c r="I139" s="57" t="s">
        <v>477</v>
      </c>
      <c r="J139" s="74">
        <v>2</v>
      </c>
      <c r="K139" s="191" t="s">
        <v>360</v>
      </c>
      <c r="L139" s="191" t="s">
        <v>594</v>
      </c>
      <c r="M139" s="76"/>
      <c r="N139" s="70"/>
      <c r="O139" s="70"/>
      <c r="P139" s="129"/>
      <c r="Q139" s="129"/>
      <c r="R139" s="77">
        <f>COUNTIF(D139:D141,"1")</f>
        <v>1</v>
      </c>
      <c r="S139" s="77">
        <f>COUNTIF(G139:G141,"1")</f>
        <v>1</v>
      </c>
      <c r="T139" s="77">
        <f>COUNTIF(J139:J141,"1")</f>
        <v>1</v>
      </c>
      <c r="U139" s="77">
        <f>COUNTIF(M139:M141,"1")</f>
        <v>0</v>
      </c>
    </row>
    <row r="140" spans="1:21" ht="30" customHeight="1">
      <c r="A140" s="258"/>
      <c r="B140" s="116"/>
      <c r="C140" s="88" t="s">
        <v>21</v>
      </c>
      <c r="D140" s="27">
        <v>2</v>
      </c>
      <c r="E140" s="172" t="s">
        <v>361</v>
      </c>
      <c r="F140" s="56"/>
      <c r="G140" s="72">
        <v>3</v>
      </c>
      <c r="H140" s="190" t="s">
        <v>476</v>
      </c>
      <c r="I140" s="57" t="s">
        <v>478</v>
      </c>
      <c r="J140" s="74">
        <v>2</v>
      </c>
      <c r="K140" s="192" t="s">
        <v>595</v>
      </c>
      <c r="L140" s="191" t="s">
        <v>596</v>
      </c>
      <c r="M140" s="76"/>
      <c r="N140" s="70"/>
      <c r="O140" s="70"/>
      <c r="P140" s="129"/>
      <c r="Q140" s="129"/>
      <c r="R140" s="77">
        <f>COUNTIF(D139:D141,"2")</f>
        <v>2</v>
      </c>
      <c r="S140" s="77">
        <f>COUNTIF(G139:G141,"2")</f>
        <v>1</v>
      </c>
      <c r="T140" s="77">
        <f>COUNTIF(J139:J141,"2")</f>
        <v>2</v>
      </c>
      <c r="U140" s="77">
        <f>COUNTIF(M139:M141,"2")</f>
        <v>0</v>
      </c>
    </row>
    <row r="141" spans="1:21" ht="30" customHeight="1">
      <c r="A141" s="258"/>
      <c r="B141" s="116"/>
      <c r="C141" s="88" t="s">
        <v>22</v>
      </c>
      <c r="D141" s="27">
        <v>1</v>
      </c>
      <c r="E141" s="172" t="s">
        <v>362</v>
      </c>
      <c r="F141" s="56"/>
      <c r="G141" s="72">
        <v>1</v>
      </c>
      <c r="H141" s="171" t="s">
        <v>362</v>
      </c>
      <c r="I141" s="57" t="s">
        <v>479</v>
      </c>
      <c r="J141" s="74">
        <v>1</v>
      </c>
      <c r="K141" s="191" t="s">
        <v>362</v>
      </c>
      <c r="L141" s="191" t="s">
        <v>597</v>
      </c>
      <c r="M141" s="76"/>
      <c r="N141" s="70"/>
      <c r="O141" s="70"/>
      <c r="P141" s="129"/>
      <c r="Q141" s="129"/>
      <c r="R141" s="77">
        <f>COUNTIF(D139:D141,"3")</f>
        <v>0</v>
      </c>
      <c r="S141" s="77">
        <f>COUNTIF(G139:G141,"3")</f>
        <v>1</v>
      </c>
      <c r="T141" s="77">
        <f>COUNTIF(J139:J141,"3")</f>
        <v>0</v>
      </c>
      <c r="U141" s="77">
        <f>COUNTIF(M139:M141,"3")</f>
        <v>0</v>
      </c>
    </row>
    <row r="142" spans="1:21">
      <c r="R142" s="77">
        <f>COUNTIF(D139:D141,"4")</f>
        <v>0</v>
      </c>
      <c r="S142" s="77">
        <f>COUNTIF(G139:G141,"4")</f>
        <v>0</v>
      </c>
      <c r="T142" s="77">
        <f>COUNTIF(J139:J141,"4")</f>
        <v>0</v>
      </c>
    </row>
    <row r="65530" spans="2:6" ht="15">
      <c r="B65530" s="294" t="s">
        <v>29</v>
      </c>
      <c r="C65530" s="294"/>
      <c r="D65530" s="294"/>
      <c r="E65530" s="294"/>
      <c r="F65530" s="90"/>
    </row>
    <row r="65531" spans="2:6">
      <c r="B65531" s="293" t="s">
        <v>30</v>
      </c>
      <c r="C65531" s="293"/>
      <c r="D65531" s="293"/>
      <c r="E65531" s="293"/>
      <c r="F65531" s="131"/>
    </row>
    <row r="65532" spans="2:6">
      <c r="B65532" s="293" t="s">
        <v>31</v>
      </c>
      <c r="C65532" s="293"/>
      <c r="D65532" s="293"/>
      <c r="E65532" s="293"/>
      <c r="F65532" s="131"/>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1">
      <iconSet iconSet="4TrafficLights">
        <cfvo type="percent" val="0"/>
        <cfvo type="num" val="1"/>
        <cfvo type="num" val="3"/>
        <cfvo type="num" val="4"/>
      </iconSet>
    </cfRule>
  </conditionalFormatting>
  <conditionalFormatting sqref="D13:D17">
    <cfRule type="iconSet" priority="137">
      <iconSet iconSet="4TrafficLights">
        <cfvo type="percent" val="0"/>
        <cfvo type="num" val="1"/>
        <cfvo type="num" val="3"/>
        <cfvo type="num" val="4"/>
      </iconSet>
    </cfRule>
  </conditionalFormatting>
  <conditionalFormatting sqref="D20:D27">
    <cfRule type="iconSet" priority="130">
      <iconSet iconSet="4TrafficLights">
        <cfvo type="percent" val="0"/>
        <cfvo type="num" val="1"/>
        <cfvo type="num" val="3"/>
        <cfvo type="num" val="4"/>
      </iconSet>
    </cfRule>
  </conditionalFormatting>
  <conditionalFormatting sqref="D30:D33">
    <cfRule type="iconSet" priority="125">
      <iconSet iconSet="4TrafficLights">
        <cfvo type="percent" val="0"/>
        <cfvo type="num" val="1"/>
        <cfvo type="num" val="3"/>
        <cfvo type="num" val="4"/>
      </iconSet>
    </cfRule>
  </conditionalFormatting>
  <conditionalFormatting sqref="D36:D44">
    <cfRule type="iconSet" priority="120">
      <iconSet iconSet="4TrafficLights">
        <cfvo type="percent" val="0"/>
        <cfvo type="num" val="1"/>
        <cfvo type="num" val="3"/>
        <cfvo type="num" val="4"/>
      </iconSet>
    </cfRule>
  </conditionalFormatting>
  <conditionalFormatting sqref="D47:D50">
    <cfRule type="iconSet" priority="115">
      <iconSet iconSet="4TrafficLights">
        <cfvo type="percent" val="0"/>
        <cfvo type="num" val="1"/>
        <cfvo type="num" val="3"/>
        <cfvo type="num" val="4"/>
      </iconSet>
    </cfRule>
  </conditionalFormatting>
  <conditionalFormatting sqref="D55:D59">
    <cfRule type="iconSet" priority="110">
      <iconSet iconSet="4TrafficLights">
        <cfvo type="percent" val="0"/>
        <cfvo type="num" val="1"/>
        <cfvo type="num" val="3"/>
        <cfvo type="num" val="4"/>
      </iconSet>
    </cfRule>
  </conditionalFormatting>
  <conditionalFormatting sqref="D62:D65">
    <cfRule type="iconSet" priority="104">
      <iconSet iconSet="4TrafficLights">
        <cfvo type="percent" val="0"/>
        <cfvo type="num" val="1"/>
        <cfvo type="num" val="3"/>
        <cfvo type="num" val="4"/>
      </iconSet>
    </cfRule>
  </conditionalFormatting>
  <conditionalFormatting sqref="D68:D71">
    <cfRule type="iconSet" priority="82">
      <iconSet iconSet="4TrafficLights">
        <cfvo type="percent" val="0"/>
        <cfvo type="num" val="1"/>
        <cfvo type="num" val="3"/>
        <cfvo type="num" val="4"/>
      </iconSet>
    </cfRule>
  </conditionalFormatting>
  <conditionalFormatting sqref="D74:D79">
    <cfRule type="iconSet" priority="65">
      <iconSet iconSet="4TrafficLights">
        <cfvo type="percent" val="0"/>
        <cfvo type="num" val="1"/>
        <cfvo type="num" val="3"/>
        <cfvo type="num" val="4"/>
      </iconSet>
    </cfRule>
  </conditionalFormatting>
  <conditionalFormatting sqref="D84:D86">
    <cfRule type="iconSet" priority="48">
      <iconSet iconSet="4TrafficLights">
        <cfvo type="percent" val="0"/>
        <cfvo type="num" val="1"/>
        <cfvo type="num" val="3"/>
        <cfvo type="num" val="4"/>
      </iconSet>
    </cfRule>
  </conditionalFormatting>
  <conditionalFormatting sqref="D89:D95">
    <cfRule type="iconSet" priority="45">
      <iconSet iconSet="4TrafficLights">
        <cfvo type="percent" val="0"/>
        <cfvo type="num" val="1"/>
        <cfvo type="num" val="3"/>
        <cfvo type="num" val="4"/>
      </iconSet>
    </cfRule>
  </conditionalFormatting>
  <conditionalFormatting sqref="D98:D99">
    <cfRule type="iconSet" priority="42">
      <iconSet iconSet="4TrafficLights">
        <cfvo type="percent" val="0"/>
        <cfvo type="num" val="1"/>
        <cfvo type="num" val="3"/>
        <cfvo type="num" val="4"/>
      </iconSet>
    </cfRule>
  </conditionalFormatting>
  <conditionalFormatting sqref="D102:D111">
    <cfRule type="iconSet" priority="39">
      <iconSet iconSet="4TrafficLights">
        <cfvo type="percent" val="0"/>
        <cfvo type="num" val="1"/>
        <cfvo type="num" val="3"/>
        <cfvo type="num" val="4"/>
      </iconSet>
    </cfRule>
  </conditionalFormatting>
  <conditionalFormatting sqref="D114:D117">
    <cfRule type="iconSet" priority="36">
      <iconSet iconSet="4TrafficLights">
        <cfvo type="percent" val="0"/>
        <cfvo type="num" val="1"/>
        <cfvo type="num" val="3"/>
        <cfvo type="num" val="4"/>
      </iconSet>
    </cfRule>
  </conditionalFormatting>
  <conditionalFormatting sqref="D122:D125">
    <cfRule type="iconSet" priority="33">
      <iconSet iconSet="4TrafficLights">
        <cfvo type="percent" val="0"/>
        <cfvo type="num" val="1"/>
        <cfvo type="num" val="3"/>
        <cfvo type="num" val="4"/>
      </iconSet>
    </cfRule>
  </conditionalFormatting>
  <conditionalFormatting sqref="D128:D131">
    <cfRule type="iconSet" priority="30">
      <iconSet iconSet="4TrafficLights">
        <cfvo type="percent" val="0"/>
        <cfvo type="num" val="1"/>
        <cfvo type="num" val="3"/>
        <cfvo type="num" val="4"/>
      </iconSet>
    </cfRule>
  </conditionalFormatting>
  <conditionalFormatting sqref="D134:D136">
    <cfRule type="iconSet" priority="21">
      <iconSet iconSet="4TrafficLights">
        <cfvo type="percent" val="0"/>
        <cfvo type="num" val="1"/>
        <cfvo type="num" val="3"/>
        <cfvo type="num" val="4"/>
      </iconSet>
    </cfRule>
    <cfRule type="iconSet" priority="27">
      <iconSet iconSet="4TrafficLights">
        <cfvo type="percent" val="0"/>
        <cfvo type="num" val="1"/>
        <cfvo type="num" val="3"/>
        <cfvo type="num" val="4"/>
      </iconSet>
    </cfRule>
  </conditionalFormatting>
  <conditionalFormatting sqref="D139:D141">
    <cfRule type="iconSet" priority="24">
      <iconSet iconSet="4TrafficLights">
        <cfvo type="percent" val="0"/>
        <cfvo type="num" val="1"/>
        <cfvo type="num" val="3"/>
        <cfvo type="num" val="4"/>
      </iconSet>
    </cfRule>
  </conditionalFormatting>
  <conditionalFormatting sqref="G7:G10">
    <cfRule type="iconSet" priority="139">
      <iconSet iconSet="4TrafficLights">
        <cfvo type="percent" val="0"/>
        <cfvo type="num" val="1"/>
        <cfvo type="num" val="3"/>
        <cfvo type="num" val="4"/>
      </iconSet>
    </cfRule>
  </conditionalFormatting>
  <conditionalFormatting sqref="G13:G17">
    <cfRule type="iconSet" priority="136">
      <iconSet iconSet="4TrafficLights">
        <cfvo type="percent" val="0"/>
        <cfvo type="num" val="1"/>
        <cfvo type="num" val="3"/>
        <cfvo type="num" val="4"/>
      </iconSet>
    </cfRule>
  </conditionalFormatting>
  <conditionalFormatting sqref="G20:G27">
    <cfRule type="iconSet" priority="129">
      <iconSet iconSet="4TrafficLights">
        <cfvo type="percent" val="0"/>
        <cfvo type="num" val="1"/>
        <cfvo type="num" val="3"/>
        <cfvo type="num" val="4"/>
      </iconSet>
    </cfRule>
  </conditionalFormatting>
  <conditionalFormatting sqref="G30:G33">
    <cfRule type="iconSet" priority="124">
      <iconSet iconSet="4TrafficLights">
        <cfvo type="percent" val="0"/>
        <cfvo type="num" val="1"/>
        <cfvo type="num" val="3"/>
        <cfvo type="num" val="4"/>
      </iconSet>
    </cfRule>
  </conditionalFormatting>
  <conditionalFormatting sqref="G36:G44">
    <cfRule type="iconSet" priority="119">
      <iconSet iconSet="4TrafficLights">
        <cfvo type="percent" val="0"/>
        <cfvo type="num" val="1"/>
        <cfvo type="num" val="3"/>
        <cfvo type="num" val="4"/>
      </iconSet>
    </cfRule>
  </conditionalFormatting>
  <conditionalFormatting sqref="G47:G50">
    <cfRule type="iconSet" priority="114">
      <iconSet iconSet="4TrafficLights">
        <cfvo type="percent" val="0"/>
        <cfvo type="num" val="1"/>
        <cfvo type="num" val="3"/>
        <cfvo type="num" val="4"/>
      </iconSet>
    </cfRule>
  </conditionalFormatting>
  <conditionalFormatting sqref="G55:G59">
    <cfRule type="iconSet" priority="108">
      <iconSet iconSet="4TrafficLights">
        <cfvo type="percent" val="0"/>
        <cfvo type="num" val="1"/>
        <cfvo type="num" val="3"/>
        <cfvo type="num" val="4"/>
      </iconSet>
    </cfRule>
  </conditionalFormatting>
  <conditionalFormatting sqref="G62:G65">
    <cfRule type="iconSet" priority="102">
      <iconSet iconSet="4TrafficLights">
        <cfvo type="percent" val="0"/>
        <cfvo type="num" val="1"/>
        <cfvo type="num" val="3"/>
        <cfvo type="num" val="4"/>
      </iconSet>
    </cfRule>
  </conditionalFormatting>
  <conditionalFormatting sqref="G68:G71">
    <cfRule type="iconSet" priority="80">
      <iconSet iconSet="4TrafficLights">
        <cfvo type="percent" val="0"/>
        <cfvo type="num" val="1"/>
        <cfvo type="num" val="3"/>
        <cfvo type="num" val="4"/>
      </iconSet>
    </cfRule>
  </conditionalFormatting>
  <conditionalFormatting sqref="G74:G79">
    <cfRule type="iconSet" priority="63">
      <iconSet iconSet="4TrafficLights">
        <cfvo type="percent" val="0"/>
        <cfvo type="num" val="1"/>
        <cfvo type="num" val="3"/>
        <cfvo type="num" val="4"/>
      </iconSet>
    </cfRule>
  </conditionalFormatting>
  <conditionalFormatting sqref="G84:G86">
    <cfRule type="iconSet" priority="47">
      <iconSet iconSet="4TrafficLights">
        <cfvo type="percent" val="0"/>
        <cfvo type="num" val="1"/>
        <cfvo type="num" val="3"/>
        <cfvo type="num" val="4"/>
      </iconSet>
    </cfRule>
  </conditionalFormatting>
  <conditionalFormatting sqref="G89:G93 G95">
    <cfRule type="iconSet" priority="44">
      <iconSet iconSet="4TrafficLights">
        <cfvo type="percent" val="0"/>
        <cfvo type="num" val="1"/>
        <cfvo type="num" val="3"/>
        <cfvo type="num" val="4"/>
      </iconSet>
    </cfRule>
  </conditionalFormatting>
  <conditionalFormatting sqref="G94">
    <cfRule type="iconSet" priority="1">
      <iconSet iconSet="4TrafficLights">
        <cfvo type="percent" val="0"/>
        <cfvo type="num" val="1"/>
        <cfvo type="num" val="3"/>
        <cfvo type="num" val="4"/>
      </iconSet>
    </cfRule>
  </conditionalFormatting>
  <conditionalFormatting sqref="G98:G99">
    <cfRule type="iconSet" priority="41">
      <iconSet iconSet="4TrafficLights">
        <cfvo type="percent" val="0"/>
        <cfvo type="num" val="1"/>
        <cfvo type="num" val="3"/>
        <cfvo type="num" val="4"/>
      </iconSet>
    </cfRule>
  </conditionalFormatting>
  <conditionalFormatting sqref="G102:G111">
    <cfRule type="iconSet" priority="38">
      <iconSet iconSet="4TrafficLights">
        <cfvo type="percent" val="0"/>
        <cfvo type="num" val="1"/>
        <cfvo type="num" val="3"/>
        <cfvo type="num" val="4"/>
      </iconSet>
    </cfRule>
  </conditionalFormatting>
  <conditionalFormatting sqref="G114:G117">
    <cfRule type="iconSet" priority="35">
      <iconSet iconSet="4TrafficLights">
        <cfvo type="percent" val="0"/>
        <cfvo type="num" val="1"/>
        <cfvo type="num" val="3"/>
        <cfvo type="num" val="4"/>
      </iconSet>
    </cfRule>
  </conditionalFormatting>
  <conditionalFormatting sqref="G122:G125">
    <cfRule type="iconSet" priority="32">
      <iconSet iconSet="4TrafficLights">
        <cfvo type="percent" val="0"/>
        <cfvo type="num" val="1"/>
        <cfvo type="num" val="3"/>
        <cfvo type="num" val="4"/>
      </iconSet>
    </cfRule>
  </conditionalFormatting>
  <conditionalFormatting sqref="G128:G131">
    <cfRule type="iconSet" priority="29">
      <iconSet iconSet="4TrafficLights">
        <cfvo type="percent" val="0"/>
        <cfvo type="num" val="1"/>
        <cfvo type="num" val="3"/>
        <cfvo type="num" val="4"/>
      </iconSet>
    </cfRule>
  </conditionalFormatting>
  <conditionalFormatting sqref="G134:G136">
    <cfRule type="iconSet" priority="26">
      <iconSet iconSet="4TrafficLights">
        <cfvo type="percent" val="0"/>
        <cfvo type="num" val="1"/>
        <cfvo type="num" val="3"/>
        <cfvo type="num" val="4"/>
      </iconSet>
    </cfRule>
  </conditionalFormatting>
  <conditionalFormatting sqref="G139:G141">
    <cfRule type="iconSet" priority="23">
      <iconSet iconSet="4TrafficLights">
        <cfvo type="percent" val="0"/>
        <cfvo type="num" val="1"/>
        <cfvo type="num" val="3"/>
        <cfvo type="num" val="4"/>
      </iconSet>
    </cfRule>
  </conditionalFormatting>
  <conditionalFormatting sqref="J7:J10">
    <cfRule type="iconSet" priority="138">
      <iconSet iconSet="4TrafficLights">
        <cfvo type="percent" val="0"/>
        <cfvo type="num" val="1"/>
        <cfvo type="num" val="3"/>
        <cfvo type="num" val="4"/>
      </iconSet>
    </cfRule>
  </conditionalFormatting>
  <conditionalFormatting sqref="J13:J17">
    <cfRule type="iconSet" priority="135">
      <iconSet iconSet="4TrafficLights">
        <cfvo type="percent" val="0"/>
        <cfvo type="num" val="1"/>
        <cfvo type="num" val="3"/>
        <cfvo type="num" val="4"/>
      </iconSet>
    </cfRule>
  </conditionalFormatting>
  <conditionalFormatting sqref="J20:J27">
    <cfRule type="iconSet" priority="126">
      <iconSet iconSet="4TrafficLights">
        <cfvo type="percent" val="0"/>
        <cfvo type="num" val="1"/>
        <cfvo type="num" val="3"/>
        <cfvo type="num" val="4"/>
      </iconSet>
    </cfRule>
  </conditionalFormatting>
  <conditionalFormatting sqref="J30:J33">
    <cfRule type="iconSet" priority="121">
      <iconSet iconSet="4TrafficLights">
        <cfvo type="percent" val="0"/>
        <cfvo type="num" val="1"/>
        <cfvo type="num" val="3"/>
        <cfvo type="num" val="4"/>
      </iconSet>
    </cfRule>
  </conditionalFormatting>
  <conditionalFormatting sqref="J36:J44">
    <cfRule type="iconSet" priority="116">
      <iconSet iconSet="4TrafficLights">
        <cfvo type="percent" val="0"/>
        <cfvo type="num" val="1"/>
        <cfvo type="num" val="3"/>
        <cfvo type="num" val="4"/>
      </iconSet>
    </cfRule>
  </conditionalFormatting>
  <conditionalFormatting sqref="J47:J50">
    <cfRule type="iconSet" priority="111">
      <iconSet iconSet="4TrafficLights">
        <cfvo type="percent" val="0"/>
        <cfvo type="num" val="1"/>
        <cfvo type="num" val="3"/>
        <cfvo type="num" val="4"/>
      </iconSet>
    </cfRule>
  </conditionalFormatting>
  <conditionalFormatting sqref="J55:J59">
    <cfRule type="iconSet" priority="106">
      <iconSet iconSet="4TrafficLights">
        <cfvo type="percent" val="0"/>
        <cfvo type="num" val="1"/>
        <cfvo type="num" val="3"/>
        <cfvo type="num" val="4"/>
      </iconSet>
    </cfRule>
  </conditionalFormatting>
  <conditionalFormatting sqref="J62:J65">
    <cfRule type="iconSet" priority="100">
      <iconSet iconSet="4TrafficLights">
        <cfvo type="percent" val="0"/>
        <cfvo type="num" val="1"/>
        <cfvo type="num" val="3"/>
        <cfvo type="num" val="4"/>
      </iconSet>
    </cfRule>
  </conditionalFormatting>
  <conditionalFormatting sqref="J68:J71">
    <cfRule type="iconSet" priority="78">
      <iconSet iconSet="4TrafficLights">
        <cfvo type="percent" val="0"/>
        <cfvo type="num" val="1"/>
        <cfvo type="num" val="3"/>
        <cfvo type="num" val="4"/>
      </iconSet>
    </cfRule>
  </conditionalFormatting>
  <conditionalFormatting sqref="J74:J79">
    <cfRule type="iconSet" priority="61">
      <iconSet iconSet="4TrafficLights">
        <cfvo type="percent" val="0"/>
        <cfvo type="num" val="1"/>
        <cfvo type="num" val="3"/>
        <cfvo type="num" val="4"/>
      </iconSet>
    </cfRule>
  </conditionalFormatting>
  <conditionalFormatting sqref="J84:J86">
    <cfRule type="iconSet" priority="46">
      <iconSet iconSet="4TrafficLights">
        <cfvo type="percent" val="0"/>
        <cfvo type="num" val="1"/>
        <cfvo type="num" val="3"/>
        <cfvo type="num" val="4"/>
      </iconSet>
    </cfRule>
  </conditionalFormatting>
  <conditionalFormatting sqref="J89:J95">
    <cfRule type="iconSet" priority="43">
      <iconSet iconSet="4TrafficLights">
        <cfvo type="percent" val="0"/>
        <cfvo type="num" val="1"/>
        <cfvo type="num" val="3"/>
        <cfvo type="num" val="4"/>
      </iconSet>
    </cfRule>
  </conditionalFormatting>
  <conditionalFormatting sqref="J98:J99">
    <cfRule type="iconSet" priority="40">
      <iconSet iconSet="4TrafficLights">
        <cfvo type="percent" val="0"/>
        <cfvo type="num" val="1"/>
        <cfvo type="num" val="3"/>
        <cfvo type="num" val="4"/>
      </iconSet>
    </cfRule>
  </conditionalFormatting>
  <conditionalFormatting sqref="J102:J111">
    <cfRule type="iconSet" priority="37">
      <iconSet iconSet="4TrafficLights">
        <cfvo type="percent" val="0"/>
        <cfvo type="num" val="1"/>
        <cfvo type="num" val="3"/>
        <cfvo type="num" val="4"/>
      </iconSet>
    </cfRule>
  </conditionalFormatting>
  <conditionalFormatting sqref="J114:J117">
    <cfRule type="iconSet" priority="34">
      <iconSet iconSet="4TrafficLights">
        <cfvo type="percent" val="0"/>
        <cfvo type="num" val="1"/>
        <cfvo type="num" val="3"/>
        <cfvo type="num" val="4"/>
      </iconSet>
    </cfRule>
  </conditionalFormatting>
  <conditionalFormatting sqref="J122:J125">
    <cfRule type="iconSet" priority="31">
      <iconSet iconSet="4TrafficLights">
        <cfvo type="percent" val="0"/>
        <cfvo type="num" val="1"/>
        <cfvo type="num" val="3"/>
        <cfvo type="num" val="4"/>
      </iconSet>
    </cfRule>
  </conditionalFormatting>
  <conditionalFormatting sqref="J128:J131">
    <cfRule type="iconSet" priority="28">
      <iconSet iconSet="4TrafficLights">
        <cfvo type="percent" val="0"/>
        <cfvo type="num" val="1"/>
        <cfvo type="num" val="3"/>
        <cfvo type="num" val="4"/>
      </iconSet>
    </cfRule>
  </conditionalFormatting>
  <conditionalFormatting sqref="J134:J136">
    <cfRule type="iconSet" priority="25">
      <iconSet iconSet="4TrafficLights">
        <cfvo type="percent" val="0"/>
        <cfvo type="num" val="1"/>
        <cfvo type="num" val="3"/>
        <cfvo type="num" val="4"/>
      </iconSet>
    </cfRule>
  </conditionalFormatting>
  <conditionalFormatting sqref="J139:J141">
    <cfRule type="iconSet" priority="22">
      <iconSet iconSet="4TrafficLights">
        <cfvo type="percent" val="0"/>
        <cfvo type="num" val="1"/>
        <cfvo type="num" val="3"/>
        <cfvo type="num" val="4"/>
      </iconSet>
    </cfRule>
  </conditionalFormatting>
  <conditionalFormatting sqref="M7:M10">
    <cfRule type="iconSet" priority="20">
      <iconSet iconSet="4TrafficLights">
        <cfvo type="percent" val="0"/>
        <cfvo type="num" val="1"/>
        <cfvo type="num" val="3"/>
        <cfvo type="num" val="4"/>
      </iconSet>
    </cfRule>
  </conditionalFormatting>
  <conditionalFormatting sqref="M13:M17">
    <cfRule type="iconSet" priority="19">
      <iconSet iconSet="4TrafficLights">
        <cfvo type="percent" val="0"/>
        <cfvo type="num" val="1"/>
        <cfvo type="num" val="3"/>
        <cfvo type="num" val="4"/>
      </iconSet>
    </cfRule>
  </conditionalFormatting>
  <conditionalFormatting sqref="M20:M27">
    <cfRule type="iconSet" priority="18">
      <iconSet iconSet="4TrafficLights">
        <cfvo type="percent" val="0"/>
        <cfvo type="num" val="1"/>
        <cfvo type="num" val="3"/>
        <cfvo type="num" val="4"/>
      </iconSet>
    </cfRule>
  </conditionalFormatting>
  <conditionalFormatting sqref="M30:M33">
    <cfRule type="iconSet" priority="17">
      <iconSet iconSet="4TrafficLights">
        <cfvo type="percent" val="0"/>
        <cfvo type="num" val="1"/>
        <cfvo type="num" val="3"/>
        <cfvo type="num" val="4"/>
      </iconSet>
    </cfRule>
  </conditionalFormatting>
  <conditionalFormatting sqref="M36:M44">
    <cfRule type="iconSet" priority="16">
      <iconSet iconSet="4TrafficLights">
        <cfvo type="percent" val="0"/>
        <cfvo type="num" val="1"/>
        <cfvo type="num" val="3"/>
        <cfvo type="num" val="4"/>
      </iconSet>
    </cfRule>
  </conditionalFormatting>
  <conditionalFormatting sqref="M47:M50">
    <cfRule type="iconSet" priority="15">
      <iconSet iconSet="4TrafficLights">
        <cfvo type="percent" val="0"/>
        <cfvo type="num" val="1"/>
        <cfvo type="num" val="3"/>
        <cfvo type="num" val="4"/>
      </iconSet>
    </cfRule>
  </conditionalFormatting>
  <conditionalFormatting sqref="M55:M59">
    <cfRule type="iconSet" priority="14">
      <iconSet iconSet="4TrafficLights">
        <cfvo type="percent" val="0"/>
        <cfvo type="num" val="1"/>
        <cfvo type="num" val="3"/>
        <cfvo type="num" val="4"/>
      </iconSet>
    </cfRule>
  </conditionalFormatting>
  <conditionalFormatting sqref="M62:M65">
    <cfRule type="iconSet" priority="13">
      <iconSet iconSet="4TrafficLights">
        <cfvo type="percent" val="0"/>
        <cfvo type="num" val="1"/>
        <cfvo type="num" val="3"/>
        <cfvo type="num" val="4"/>
      </iconSet>
    </cfRule>
  </conditionalFormatting>
  <conditionalFormatting sqref="M68:M71">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10">
      <iconSet iconSet="4TrafficLights">
        <cfvo type="percent" val="0"/>
        <cfvo type="num" val="1"/>
        <cfvo type="num" val="3"/>
        <cfvo type="num" val="4"/>
      </iconSet>
    </cfRule>
  </conditionalFormatting>
  <conditionalFormatting sqref="M89:M95">
    <cfRule type="iconSet" priority="9">
      <iconSet iconSet="4TrafficLights">
        <cfvo type="percent" val="0"/>
        <cfvo type="num" val="1"/>
        <cfvo type="num" val="3"/>
        <cfvo type="num" val="4"/>
      </iconSet>
    </cfRule>
  </conditionalFormatting>
  <conditionalFormatting sqref="M98:M99">
    <cfRule type="iconSet" priority="8">
      <iconSet iconSet="4TrafficLights">
        <cfvo type="percent" val="0"/>
        <cfvo type="num" val="1"/>
        <cfvo type="num" val="3"/>
        <cfvo type="num" val="4"/>
      </iconSet>
    </cfRule>
  </conditionalFormatting>
  <conditionalFormatting sqref="M102:M111">
    <cfRule type="iconSet" priority="7">
      <iconSet iconSet="4TrafficLights">
        <cfvo type="percent" val="0"/>
        <cfvo type="num" val="1"/>
        <cfvo type="num" val="3"/>
        <cfvo type="num" val="4"/>
      </iconSet>
    </cfRule>
  </conditionalFormatting>
  <conditionalFormatting sqref="M114:M117">
    <cfRule type="iconSet" priority="6">
      <iconSet iconSet="4TrafficLights">
        <cfvo type="percent" val="0"/>
        <cfvo type="num" val="1"/>
        <cfvo type="num" val="3"/>
        <cfvo type="num" val="4"/>
      </iconSet>
    </cfRule>
  </conditionalFormatting>
  <conditionalFormatting sqref="M122:M125">
    <cfRule type="iconSet" priority="5">
      <iconSet iconSet="4TrafficLights">
        <cfvo type="percent" val="0"/>
        <cfvo type="num" val="1"/>
        <cfvo type="num" val="3"/>
        <cfvo type="num" val="4"/>
      </iconSet>
    </cfRule>
  </conditionalFormatting>
  <conditionalFormatting sqref="M128:M131">
    <cfRule type="iconSet" priority="4">
      <iconSet iconSet="4TrafficLights">
        <cfvo type="percent" val="0"/>
        <cfvo type="num" val="1"/>
        <cfvo type="num" val="3"/>
        <cfvo type="num" val="4"/>
      </iconSet>
    </cfRule>
  </conditionalFormatting>
  <conditionalFormatting sqref="M134:M136">
    <cfRule type="iconSet" priority="3">
      <iconSet iconSet="4TrafficLights">
        <cfvo type="percent" val="0"/>
        <cfvo type="num" val="1"/>
        <cfvo type="num" val="3"/>
        <cfvo type="num" val="4"/>
      </iconSet>
    </cfRule>
  </conditionalFormatting>
  <conditionalFormatting sqref="M139:M141">
    <cfRule type="iconSet" priority="2">
      <iconSet iconSet="4TrafficLights">
        <cfvo type="percent" val="0"/>
        <cfvo type="num" val="1"/>
        <cfvo type="num" val="3"/>
        <cfvo type="num" val="4"/>
      </iconSet>
    </cfRule>
  </conditionalFormatting>
  <conditionalFormatting sqref="P7:P9">
    <cfRule type="iconSet" priority="131">
      <iconSet iconSet="3Flags">
        <cfvo type="percent" val="0"/>
        <cfvo type="num" val="0"/>
        <cfvo type="num" val="1" gte="0"/>
      </iconSet>
    </cfRule>
  </conditionalFormatting>
  <conditionalFormatting sqref="Q7">
    <cfRule type="cellIs" dxfId="1" priority="132" stopIfTrue="1" operator="lessThan">
      <formula>$Q$7</formula>
    </cfRule>
  </conditionalFormatting>
  <dataValidations count="1">
    <dataValidation type="list" allowBlank="1" showInputMessage="1" showErrorMessage="1" sqref="J134:J136 D139:D141 J102:J111 J98:J99 J89:J95 J84:J86 D84:D86 D62:D65 D134:D136 G84:G86 D98:D99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G95 G89:G93"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2" sqref="B2:P10"/>
    </sheetView>
  </sheetViews>
  <sheetFormatPr baseColWidth="10" defaultColWidth="11.42578125" defaultRowHeight="15"/>
  <cols>
    <col min="1" max="1" width="1.42578125" style="132" customWidth="1"/>
    <col min="2" max="2" width="34.7109375" style="132" customWidth="1"/>
    <col min="3" max="6" width="7.7109375" style="132" customWidth="1"/>
    <col min="7" max="7" width="1.7109375" style="132" customWidth="1"/>
    <col min="8" max="11" width="7.7109375" style="132" customWidth="1"/>
    <col min="12" max="12" width="1.7109375" style="132" customWidth="1"/>
    <col min="13" max="16" width="7.7109375" style="132" customWidth="1"/>
    <col min="17" max="17" width="2.140625" style="132" customWidth="1"/>
    <col min="18" max="21" width="7.7109375" style="132" customWidth="1"/>
    <col min="22" max="27" width="11.42578125" style="132"/>
    <col min="28" max="28" width="2" style="132" customWidth="1"/>
    <col min="29" max="33" width="11.42578125" style="132"/>
    <col min="34" max="34" width="1.85546875" style="132" customWidth="1"/>
    <col min="35" max="16384" width="11.42578125" style="132"/>
  </cols>
  <sheetData>
    <row r="1" spans="2:22" ht="6" customHeight="1"/>
    <row r="2" spans="2:22" ht="22.5" customHeight="1">
      <c r="B2" s="331" t="s">
        <v>27</v>
      </c>
      <c r="C2" s="330" t="s">
        <v>176</v>
      </c>
      <c r="D2" s="330"/>
      <c r="E2" s="330"/>
      <c r="F2" s="330"/>
      <c r="G2" s="133"/>
      <c r="H2" s="328" t="s">
        <v>177</v>
      </c>
      <c r="I2" s="328"/>
      <c r="J2" s="328"/>
      <c r="K2" s="328"/>
      <c r="L2" s="133"/>
      <c r="M2" s="329" t="s">
        <v>178</v>
      </c>
      <c r="N2" s="329"/>
      <c r="O2" s="329"/>
      <c r="P2" s="329"/>
      <c r="Q2" s="134"/>
      <c r="R2" s="337" t="s">
        <v>179</v>
      </c>
      <c r="S2" s="337"/>
      <c r="T2" s="337"/>
      <c r="U2" s="337"/>
      <c r="V2" s="327"/>
    </row>
    <row r="3" spans="2:22" ht="24.75" customHeight="1" thickBot="1">
      <c r="B3" s="332"/>
      <c r="C3" s="135">
        <v>1</v>
      </c>
      <c r="D3" s="135">
        <v>2</v>
      </c>
      <c r="E3" s="136">
        <v>3</v>
      </c>
      <c r="F3" s="137">
        <v>4</v>
      </c>
      <c r="G3" s="335"/>
      <c r="H3" s="135">
        <v>1</v>
      </c>
      <c r="I3" s="135">
        <v>2</v>
      </c>
      <c r="J3" s="136">
        <v>3</v>
      </c>
      <c r="K3" s="137">
        <v>4</v>
      </c>
      <c r="L3" s="333"/>
      <c r="M3" s="135">
        <v>1</v>
      </c>
      <c r="N3" s="135">
        <v>2</v>
      </c>
      <c r="O3" s="136">
        <v>3</v>
      </c>
      <c r="P3" s="137">
        <v>4</v>
      </c>
      <c r="Q3" s="134"/>
      <c r="R3" s="135">
        <v>1</v>
      </c>
      <c r="S3" s="135">
        <v>2</v>
      </c>
      <c r="T3" s="136">
        <v>3</v>
      </c>
      <c r="U3" s="137">
        <v>4</v>
      </c>
      <c r="V3" s="327"/>
    </row>
    <row r="4" spans="2:22" ht="38.1" customHeight="1" thickTop="1" thickBot="1">
      <c r="B4" s="138" t="s">
        <v>73</v>
      </c>
      <c r="C4" s="139">
        <v>0.25</v>
      </c>
      <c r="D4" s="140">
        <v>0.42</v>
      </c>
      <c r="E4" s="140">
        <v>0.26</v>
      </c>
      <c r="F4" s="140">
        <v>7.0000000000000007E-2</v>
      </c>
      <c r="G4" s="336"/>
      <c r="H4" s="140">
        <f>Autoevaluación!S7/SUM(Autoevaluación!S7:S10)</f>
        <v>0</v>
      </c>
      <c r="I4" s="140">
        <f>Autoevaluación!S8/SUM(Autoevaluación!S7:S10)</f>
        <v>0.5</v>
      </c>
      <c r="J4" s="140">
        <f>Autoevaluación!S9/SUM(Autoevaluación!S7:S10)</f>
        <v>0.5</v>
      </c>
      <c r="K4" s="140">
        <f>Autoevaluación!S10/SUM(Autoevaluación!S7:S10)</f>
        <v>0</v>
      </c>
      <c r="L4" s="334"/>
      <c r="M4" s="140">
        <f>Autoevaluación!T7/SUM(Autoevaluación!T7:T10)</f>
        <v>0</v>
      </c>
      <c r="N4" s="140">
        <f>Autoevaluación!T8/SUM(Autoevaluación!T7:T10)</f>
        <v>0.25</v>
      </c>
      <c r="O4" s="140">
        <f>Autoevaluación!T9/SUM(Autoevaluación!T7:T10)</f>
        <v>0.75</v>
      </c>
      <c r="P4" s="140">
        <f>Autoevaluación!T10/SUM(Autoevaluación!T7:T10)</f>
        <v>0</v>
      </c>
      <c r="Q4" s="141"/>
      <c r="R4" s="140">
        <f>Autoevaluación!U7/SUM(Autoevaluación!U7:U10)</f>
        <v>0</v>
      </c>
      <c r="S4" s="140">
        <f>Autoevaluación!U8/SUM(Autoevaluación!U7:U10)</f>
        <v>0</v>
      </c>
      <c r="T4" s="140">
        <v>0</v>
      </c>
      <c r="U4" s="140">
        <f>Autoevaluación!U10/SUM(Autoevaluación!U7:U10)</f>
        <v>0</v>
      </c>
    </row>
    <row r="5" spans="2:22" ht="38.1" customHeight="1" thickTop="1" thickBot="1">
      <c r="B5" s="138" t="s">
        <v>72</v>
      </c>
      <c r="C5" s="139">
        <v>0.09</v>
      </c>
      <c r="D5" s="140">
        <v>0.56999999999999995</v>
      </c>
      <c r="E5" s="140">
        <v>0.3</v>
      </c>
      <c r="F5" s="140">
        <v>0.04</v>
      </c>
      <c r="G5" s="336"/>
      <c r="H5" s="140">
        <f>Autoevaluación!S13/SUM(Autoevaluación!S13:S16)</f>
        <v>0</v>
      </c>
      <c r="I5" s="140">
        <f>Autoevaluación!S14/SUM(Autoevaluación!S13:S16)</f>
        <v>0.8</v>
      </c>
      <c r="J5" s="140">
        <f>Autoevaluación!S15/SUM(Autoevaluación!S13:S16)</f>
        <v>0.2</v>
      </c>
      <c r="K5" s="140">
        <f>Autoevaluación!S16/SUM(Autoevaluación!S13:S16)</f>
        <v>0</v>
      </c>
      <c r="L5" s="334"/>
      <c r="M5" s="140">
        <f>Autoevaluación!T13/SUM(Autoevaluación!T13:T16)</f>
        <v>0</v>
      </c>
      <c r="N5" s="140">
        <f>Autoevaluación!T14/SUM(Autoevaluación!T13:T16)</f>
        <v>1</v>
      </c>
      <c r="O5" s="140">
        <f>Autoevaluación!T15/SUM(Autoevaluación!T13:T16)</f>
        <v>0</v>
      </c>
      <c r="P5" s="140">
        <f>Autoevaluación!T16/SUM(Autoevaluación!T13:T16)</f>
        <v>0</v>
      </c>
      <c r="Q5" s="141"/>
      <c r="R5" s="140" t="e">
        <f>Autoevaluación!U13/SUM(Autoevaluación!U13:U16)</f>
        <v>#DIV/0!</v>
      </c>
      <c r="S5" s="140" t="e">
        <f>Autoevaluación!U14/SUM(Autoevaluación!U13:U16)</f>
        <v>#DIV/0!</v>
      </c>
      <c r="T5" s="140" t="e">
        <f>Autoevaluación!U15/SUM(Autoevaluación!U13:U16)</f>
        <v>#DIV/0!</v>
      </c>
      <c r="U5" s="140" t="e">
        <f>Autoevaluación!U16/SUM(Autoevaluación!U13:U16)</f>
        <v>#DIV/0!</v>
      </c>
    </row>
    <row r="6" spans="2:22" ht="38.1" customHeight="1" thickTop="1" thickBot="1">
      <c r="B6" s="138" t="s">
        <v>43</v>
      </c>
      <c r="C6" s="139">
        <v>0.08</v>
      </c>
      <c r="D6" s="140">
        <v>0.47</v>
      </c>
      <c r="E6" s="140">
        <v>0.4</v>
      </c>
      <c r="F6" s="140">
        <v>0.05</v>
      </c>
      <c r="G6" s="336"/>
      <c r="H6" s="140">
        <f>Autoevaluación!S20/SUM(Autoevaluación!S20:S23)</f>
        <v>0</v>
      </c>
      <c r="I6" s="140">
        <f>Autoevaluación!S21/SUM(Autoevaluación!S20:S23)</f>
        <v>0.125</v>
      </c>
      <c r="J6" s="140">
        <f>Autoevaluación!S20/SUM(Autoevaluación!S20:S23)</f>
        <v>0</v>
      </c>
      <c r="K6" s="140">
        <f>Autoevaluación!S23/SUM(Autoevaluación!S20:S23)</f>
        <v>0</v>
      </c>
      <c r="L6" s="334"/>
      <c r="M6" s="140">
        <f>Autoevaluación!T20/SUM(Autoevaluación!T20:T23)</f>
        <v>0.125</v>
      </c>
      <c r="N6" s="140">
        <f>Autoevaluación!T21/SUM(Autoevaluación!T20:T23)</f>
        <v>0.25</v>
      </c>
      <c r="O6" s="140">
        <f>Autoevaluación!T22/SUM(Autoevaluación!T20:T23)</f>
        <v>0.625</v>
      </c>
      <c r="P6" s="140">
        <f>Autoevaluación!T23/SUM(Autoevaluación!T20:T23)</f>
        <v>0</v>
      </c>
      <c r="Q6" s="141"/>
      <c r="R6" s="140" t="e">
        <f>Autoevaluación!U20/SUM(Autoevaluación!U20:U23)</f>
        <v>#DIV/0!</v>
      </c>
      <c r="S6" s="140" t="e">
        <f>Autoevaluación!U21/SUM(Autoevaluación!U20:U23)</f>
        <v>#DIV/0!</v>
      </c>
      <c r="T6" s="140" t="e">
        <f>Autoevaluación!U22/SUM(Autoevaluación!U20:U23)</f>
        <v>#DIV/0!</v>
      </c>
      <c r="U6" s="140" t="e">
        <f>Autoevaluación!U23/SUM(Autoevaluación!U20:U23)</f>
        <v>#DIV/0!</v>
      </c>
      <c r="V6" s="142"/>
    </row>
    <row r="7" spans="2:22" ht="38.1" customHeight="1" thickTop="1" thickBot="1">
      <c r="B7" s="138" t="s">
        <v>52</v>
      </c>
      <c r="C7" s="139">
        <v>0.47</v>
      </c>
      <c r="D7" s="140">
        <v>0.33</v>
      </c>
      <c r="E7" s="140">
        <v>0.17</v>
      </c>
      <c r="F7" s="140">
        <v>0.05</v>
      </c>
      <c r="G7" s="336"/>
      <c r="H7" s="140">
        <f>Autoevaluación!S30/SUM(Autoevaluación!S30:S33)</f>
        <v>0.25</v>
      </c>
      <c r="I7" s="140">
        <f>Autoevaluación!S31/SUM(Autoevaluación!S30:S33)</f>
        <v>0.75</v>
      </c>
      <c r="J7" s="140">
        <f>Autoevaluación!S32/SUM(Autoevaluación!S30:S33)</f>
        <v>0</v>
      </c>
      <c r="K7" s="140">
        <f>Autoevaluación!S33/SUM(Autoevaluación!S30:S33)</f>
        <v>0</v>
      </c>
      <c r="L7" s="334"/>
      <c r="M7" s="140">
        <f>Autoevaluación!T30/SUM(Autoevaluación!T30:T33)</f>
        <v>0.5</v>
      </c>
      <c r="N7" s="140">
        <f>Autoevaluación!T31/SUM(Autoevaluación!T30:T33)</f>
        <v>0.5</v>
      </c>
      <c r="O7" s="140">
        <f>Autoevaluación!T32/SUM(Autoevaluación!T30:T33)</f>
        <v>0</v>
      </c>
      <c r="P7" s="140">
        <f>Autoevaluación!T33/SUM(Autoevaluación!T30:T33)</f>
        <v>0</v>
      </c>
      <c r="Q7" s="141"/>
      <c r="R7" s="140" t="e">
        <f>Autoevaluación!U30/SUM(Autoevaluación!U30:U33)</f>
        <v>#DIV/0!</v>
      </c>
      <c r="S7" s="140" t="e">
        <f>Autoevaluación!U31/SUM(Autoevaluación!U30:U33)</f>
        <v>#DIV/0!</v>
      </c>
      <c r="T7" s="140" t="e">
        <f>Autoevaluación!U32/SUM(Autoevaluación!U30:U33)</f>
        <v>#DIV/0!</v>
      </c>
      <c r="U7" s="140" t="e">
        <f>Autoevaluación!U33/SUM(Autoevaluación!U30:U33)</f>
        <v>#DIV/0!</v>
      </c>
    </row>
    <row r="8" spans="2:22" ht="38.1" customHeight="1" thickTop="1" thickBot="1">
      <c r="B8" s="138" t="s">
        <v>57</v>
      </c>
      <c r="C8" s="139">
        <v>0.33</v>
      </c>
      <c r="D8" s="140">
        <v>0.4</v>
      </c>
      <c r="E8" s="140">
        <v>0.22</v>
      </c>
      <c r="F8" s="140">
        <v>0.05</v>
      </c>
      <c r="G8" s="336"/>
      <c r="H8" s="140">
        <f>Autoevaluación!S36/SUM(Autoevaluación!S36:S39)</f>
        <v>0.1111111111111111</v>
      </c>
      <c r="I8" s="140">
        <v>0</v>
      </c>
      <c r="J8" s="140">
        <f>Autoevaluación!S38/SUM(Autoevaluación!S36:S39)</f>
        <v>0.1111111111111111</v>
      </c>
      <c r="K8" s="140">
        <f>Autoevaluación!S39/SUM(Autoevaluación!S36:S39)</f>
        <v>0.1111111111111111</v>
      </c>
      <c r="L8" s="334"/>
      <c r="M8" s="140">
        <f>Autoevaluación!T36/SUM(Autoevaluación!T36:T39)</f>
        <v>0.1111111111111111</v>
      </c>
      <c r="N8" s="140">
        <f>Autoevaluación!T37/SUM(Autoevaluación!T36:T39)</f>
        <v>0.88888888888888884</v>
      </c>
      <c r="O8" s="140">
        <f>Autoevaluación!T38/SUM(Autoevaluación!T36:T39)</f>
        <v>0</v>
      </c>
      <c r="P8" s="140">
        <f>Autoevaluación!T39/SUM(Autoevaluación!T36:T39)</f>
        <v>0</v>
      </c>
      <c r="Q8" s="141"/>
      <c r="R8" s="140" t="e">
        <f>Autoevaluación!U36/SUM(Autoevaluación!U36:U39)</f>
        <v>#DIV/0!</v>
      </c>
      <c r="S8" s="140" t="e">
        <f>Autoevaluación!U37/SUM(Autoevaluación!U36:U39)</f>
        <v>#DIV/0!</v>
      </c>
      <c r="T8" s="140" t="e">
        <f>Autoevaluación!U38/SUM(Autoevaluación!U36:U39)</f>
        <v>#DIV/0!</v>
      </c>
      <c r="U8" s="140" t="e">
        <f>Autoevaluación!U39/SUM(Autoevaluación!U36:U39)</f>
        <v>#DIV/0!</v>
      </c>
    </row>
    <row r="9" spans="2:22" ht="38.1" customHeight="1" thickTop="1" thickBot="1">
      <c r="B9" s="138" t="s">
        <v>67</v>
      </c>
      <c r="C9" s="139">
        <v>0.13</v>
      </c>
      <c r="D9" s="140">
        <v>0.35</v>
      </c>
      <c r="E9" s="140">
        <v>0.48</v>
      </c>
      <c r="F9" s="140">
        <v>0.04</v>
      </c>
      <c r="G9" s="336"/>
      <c r="H9" s="140">
        <f>Autoevaluación!S47/SUM(Autoevaluación!S47:S50)</f>
        <v>0</v>
      </c>
      <c r="I9" s="140">
        <f>Autoevaluación!S48/SUM(Autoevaluación!S47:S50)</f>
        <v>0.5</v>
      </c>
      <c r="J9" s="140">
        <f>Autoevaluación!S49/SUM(Autoevaluación!S47:S50)</f>
        <v>0.5</v>
      </c>
      <c r="K9" s="140">
        <f>Autoevaluación!S50/SUM(Autoevaluación!S47:S50)</f>
        <v>0</v>
      </c>
      <c r="L9" s="334"/>
      <c r="M9" s="140">
        <f>Autoevaluación!T47/SUM(Autoevaluación!T47:T50)</f>
        <v>0.25</v>
      </c>
      <c r="N9" s="140">
        <f>Autoevaluación!T48/SUM(Autoevaluación!T47:T50)</f>
        <v>0.75</v>
      </c>
      <c r="O9" s="140">
        <f>Autoevaluación!T49/SUM(Autoevaluación!T47:T50)</f>
        <v>0</v>
      </c>
      <c r="P9" s="140">
        <f>Autoevaluación!T50/SUM(Autoevaluación!T47:T50)</f>
        <v>0</v>
      </c>
      <c r="Q9" s="141"/>
      <c r="R9" s="140" t="e">
        <f>Autoevaluación!U47/SUM(Autoevaluación!U47:U50)</f>
        <v>#DIV/0!</v>
      </c>
      <c r="S9" s="140" t="e">
        <f>Autoevaluación!U48/SUM(Autoevaluación!U47:U50)</f>
        <v>#DIV/0!</v>
      </c>
      <c r="T9" s="140" t="e">
        <f>Autoevaluación!U49/SUM(Autoevaluación!U47:U50)</f>
        <v>#DIV/0!</v>
      </c>
      <c r="U9" s="140" t="e">
        <f>Autoevaluación!U50/SUM(Autoevaluación!U47:U50)</f>
        <v>#DIV/0!</v>
      </c>
    </row>
    <row r="10" spans="2:22" ht="38.1" customHeight="1" thickTop="1">
      <c r="B10" s="143" t="s">
        <v>126</v>
      </c>
      <c r="C10" s="144">
        <f>AVERAGE(C4:C9)</f>
        <v>0.22500000000000001</v>
      </c>
      <c r="D10" s="144">
        <f>AVERAGE(D4:D9)</f>
        <v>0.42333333333333334</v>
      </c>
      <c r="E10" s="144">
        <f>AVERAGE(E4:E9)</f>
        <v>0.30499999999999999</v>
      </c>
      <c r="F10" s="144">
        <f>AVERAGE(F4:F9)</f>
        <v>4.9999999999999996E-2</v>
      </c>
      <c r="G10" s="145"/>
      <c r="H10" s="144">
        <f>AVERAGE(H4:H9)</f>
        <v>6.0185185185185182E-2</v>
      </c>
      <c r="I10" s="144">
        <f>AVERAGE(I4:I9)</f>
        <v>0.4458333333333333</v>
      </c>
      <c r="J10" s="144">
        <f>AVERAGE(J4:J9)</f>
        <v>0.21851851851851853</v>
      </c>
      <c r="K10" s="144">
        <f>AVERAGE(K4:K9)</f>
        <v>1.8518518518518517E-2</v>
      </c>
      <c r="L10" s="145"/>
      <c r="M10" s="144">
        <f>AVERAGE(M4:M9)</f>
        <v>0.16435185185185186</v>
      </c>
      <c r="N10" s="144">
        <f>AVERAGE(N4:N9)</f>
        <v>0.60648148148148151</v>
      </c>
      <c r="O10" s="144">
        <f>AVERAGE(O4:O9)</f>
        <v>0.22916666666666666</v>
      </c>
      <c r="P10" s="144">
        <f>AVERAGE(P4:P9)</f>
        <v>0</v>
      </c>
      <c r="Q10" s="146"/>
      <c r="R10" s="144" t="e">
        <f>AVERAGE(R4:R9)</f>
        <v>#DIV/0!</v>
      </c>
      <c r="S10" s="144" t="e">
        <f>AVERAGE(S4:S9)</f>
        <v>#DIV/0!</v>
      </c>
      <c r="T10" s="144" t="e">
        <f>AVERAGE(T4:T9)</f>
        <v>#DIV/0!</v>
      </c>
      <c r="U10" s="144" t="e">
        <f>AVERAGE(U4:U9)</f>
        <v>#DIV/0!</v>
      </c>
    </row>
    <row r="11" spans="2:22">
      <c r="B11" s="147"/>
      <c r="C11" s="147"/>
      <c r="D11" s="147"/>
      <c r="E11" s="147"/>
      <c r="F11" s="145"/>
      <c r="G11" s="145"/>
      <c r="H11" s="145"/>
      <c r="I11" s="145"/>
      <c r="J11" s="145"/>
      <c r="K11" s="145"/>
      <c r="L11" s="145"/>
      <c r="M11" s="145"/>
      <c r="N11" s="145"/>
      <c r="O11" s="145"/>
      <c r="P11" s="145"/>
      <c r="Q11" s="145"/>
      <c r="R11" s="145"/>
      <c r="S11" s="145"/>
      <c r="T11" s="145"/>
      <c r="U11" s="145"/>
    </row>
    <row r="12" spans="2:22" ht="21.95" customHeight="1">
      <c r="B12" s="338">
        <v>2023</v>
      </c>
      <c r="C12" s="339"/>
      <c r="D12" s="339"/>
      <c r="E12" s="339"/>
      <c r="F12" s="339"/>
      <c r="G12" s="339"/>
      <c r="H12" s="339"/>
      <c r="I12" s="339"/>
      <c r="J12" s="339"/>
      <c r="K12" s="339"/>
      <c r="L12" s="339"/>
      <c r="M12" s="339"/>
      <c r="N12" s="339"/>
      <c r="O12" s="339"/>
      <c r="P12" s="339"/>
      <c r="Q12" s="339"/>
      <c r="R12" s="339"/>
      <c r="S12" s="339"/>
      <c r="T12" s="339"/>
      <c r="U12" s="340"/>
    </row>
    <row r="13" spans="2:22" ht="24.95" customHeight="1">
      <c r="B13" s="341" t="s">
        <v>28</v>
      </c>
      <c r="C13" s="342"/>
      <c r="D13" s="342"/>
      <c r="E13" s="342"/>
      <c r="F13" s="342"/>
      <c r="G13" s="342"/>
      <c r="H13" s="342"/>
      <c r="I13" s="342"/>
      <c r="J13" s="342"/>
      <c r="K13" s="342"/>
      <c r="L13" s="342"/>
      <c r="M13" s="342"/>
      <c r="N13" s="342"/>
      <c r="O13" s="342"/>
      <c r="P13" s="342"/>
      <c r="Q13" s="342"/>
      <c r="R13" s="342"/>
      <c r="S13" s="342"/>
      <c r="T13" s="342"/>
      <c r="U13" s="342"/>
    </row>
    <row r="14" spans="2:22" ht="60" customHeight="1">
      <c r="B14" s="343"/>
      <c r="C14" s="343"/>
      <c r="D14" s="343"/>
      <c r="E14" s="343"/>
      <c r="F14" s="343"/>
      <c r="G14" s="343"/>
      <c r="H14" s="343"/>
      <c r="I14" s="343"/>
      <c r="J14" s="343"/>
      <c r="K14" s="343"/>
      <c r="L14" s="343"/>
      <c r="M14" s="343"/>
      <c r="N14" s="343"/>
      <c r="O14" s="343"/>
      <c r="P14" s="343"/>
      <c r="Q14" s="343"/>
      <c r="R14" s="343"/>
      <c r="S14" s="343"/>
      <c r="T14" s="343"/>
      <c r="U14" s="343"/>
    </row>
    <row r="15" spans="2:22" ht="60" customHeight="1">
      <c r="B15" s="343"/>
      <c r="C15" s="343"/>
      <c r="D15" s="343"/>
      <c r="E15" s="343"/>
      <c r="F15" s="343"/>
      <c r="G15" s="343"/>
      <c r="H15" s="343"/>
      <c r="I15" s="343"/>
      <c r="J15" s="343"/>
      <c r="K15" s="343"/>
      <c r="L15" s="343"/>
      <c r="M15" s="343"/>
      <c r="N15" s="343"/>
      <c r="O15" s="343"/>
      <c r="P15" s="343"/>
      <c r="Q15" s="343"/>
      <c r="R15" s="343"/>
      <c r="S15" s="343"/>
      <c r="T15" s="343"/>
      <c r="U15" s="343"/>
    </row>
    <row r="16" spans="2:22" s="148" customFormat="1" ht="24.95" customHeight="1">
      <c r="B16" s="344" t="s">
        <v>123</v>
      </c>
      <c r="C16" s="345"/>
      <c r="D16" s="345"/>
      <c r="E16" s="345"/>
      <c r="F16" s="345"/>
      <c r="G16" s="345"/>
      <c r="H16" s="345"/>
      <c r="I16" s="345"/>
      <c r="J16" s="345"/>
      <c r="K16" s="345"/>
      <c r="L16" s="345"/>
      <c r="M16" s="345"/>
      <c r="N16" s="345"/>
      <c r="O16" s="345"/>
      <c r="P16" s="345"/>
      <c r="Q16" s="345"/>
      <c r="R16" s="345"/>
      <c r="S16" s="345"/>
      <c r="T16" s="345"/>
      <c r="U16" s="345"/>
    </row>
    <row r="17" spans="2:21" ht="60" customHeight="1">
      <c r="B17" s="343"/>
      <c r="C17" s="343"/>
      <c r="D17" s="343"/>
      <c r="E17" s="343"/>
      <c r="F17" s="343"/>
      <c r="G17" s="343"/>
      <c r="H17" s="343"/>
      <c r="I17" s="343"/>
      <c r="J17" s="343"/>
      <c r="K17" s="343"/>
      <c r="L17" s="343"/>
      <c r="M17" s="343"/>
      <c r="N17" s="343"/>
      <c r="O17" s="343"/>
      <c r="P17" s="343"/>
      <c r="Q17" s="343"/>
      <c r="R17" s="343"/>
      <c r="S17" s="343"/>
      <c r="T17" s="343"/>
      <c r="U17" s="343"/>
    </row>
    <row r="18" spans="2:21" ht="60" customHeight="1">
      <c r="B18" s="343"/>
      <c r="C18" s="343"/>
      <c r="D18" s="343"/>
      <c r="E18" s="343"/>
      <c r="F18" s="343"/>
      <c r="G18" s="343"/>
      <c r="H18" s="343"/>
      <c r="I18" s="343"/>
      <c r="J18" s="343"/>
      <c r="K18" s="343"/>
      <c r="L18" s="343"/>
      <c r="M18" s="343"/>
      <c r="N18" s="343"/>
      <c r="O18" s="343"/>
      <c r="P18" s="343"/>
      <c r="Q18" s="343"/>
      <c r="R18" s="343"/>
      <c r="S18" s="343"/>
      <c r="T18" s="343"/>
      <c r="U18" s="343"/>
    </row>
    <row r="19" spans="2:21" ht="60" customHeight="1">
      <c r="B19" s="343"/>
      <c r="C19" s="343"/>
      <c r="D19" s="343"/>
      <c r="E19" s="343"/>
      <c r="F19" s="343"/>
      <c r="G19" s="343"/>
      <c r="H19" s="343"/>
      <c r="I19" s="343"/>
      <c r="J19" s="343"/>
      <c r="K19" s="343"/>
      <c r="L19" s="343"/>
      <c r="M19" s="343"/>
      <c r="N19" s="343"/>
      <c r="O19" s="343"/>
      <c r="P19" s="343"/>
      <c r="Q19" s="343"/>
      <c r="R19" s="343"/>
      <c r="S19" s="343"/>
      <c r="T19" s="343"/>
      <c r="U19" s="343"/>
    </row>
    <row r="20" spans="2:21" ht="16.5" customHeight="1">
      <c r="B20" s="149"/>
      <c r="C20" s="149"/>
      <c r="D20" s="149"/>
      <c r="E20" s="149"/>
      <c r="F20" s="149"/>
      <c r="G20" s="149"/>
      <c r="H20" s="149"/>
      <c r="I20" s="149"/>
      <c r="J20" s="149"/>
      <c r="K20" s="149"/>
      <c r="L20" s="149"/>
      <c r="M20" s="149"/>
      <c r="N20" s="149"/>
      <c r="O20" s="149"/>
      <c r="P20" s="149"/>
      <c r="Q20" s="149"/>
      <c r="R20" s="149"/>
      <c r="S20" s="149"/>
      <c r="T20" s="149"/>
      <c r="U20" s="149"/>
    </row>
    <row r="21" spans="2:21" ht="21.95" customHeight="1">
      <c r="B21" s="350">
        <v>2024</v>
      </c>
      <c r="C21" s="350"/>
      <c r="D21" s="350"/>
      <c r="E21" s="350"/>
      <c r="F21" s="350"/>
      <c r="G21" s="350"/>
      <c r="H21" s="350"/>
      <c r="I21" s="350"/>
      <c r="J21" s="350"/>
      <c r="K21" s="350"/>
      <c r="L21" s="350"/>
      <c r="M21" s="350"/>
      <c r="N21" s="350"/>
      <c r="O21" s="350"/>
      <c r="P21" s="350"/>
      <c r="Q21" s="350"/>
      <c r="R21" s="350"/>
      <c r="S21" s="350"/>
      <c r="T21" s="350"/>
      <c r="U21" s="350"/>
    </row>
    <row r="22" spans="2:21" ht="24.95" customHeight="1">
      <c r="B22" s="351" t="s">
        <v>28</v>
      </c>
      <c r="C22" s="351"/>
      <c r="D22" s="351"/>
      <c r="E22" s="351"/>
      <c r="F22" s="351"/>
      <c r="G22" s="351"/>
      <c r="H22" s="351"/>
      <c r="I22" s="351"/>
      <c r="J22" s="351"/>
      <c r="K22" s="351"/>
      <c r="L22" s="351"/>
      <c r="M22" s="351"/>
      <c r="N22" s="351"/>
      <c r="O22" s="351"/>
      <c r="P22" s="351"/>
      <c r="Q22" s="351"/>
      <c r="R22" s="351"/>
      <c r="S22" s="351"/>
      <c r="T22" s="351"/>
      <c r="U22" s="351"/>
    </row>
    <row r="23" spans="2:21" ht="60" customHeight="1">
      <c r="B23" s="343" t="s">
        <v>371</v>
      </c>
      <c r="C23" s="343"/>
      <c r="D23" s="343"/>
      <c r="E23" s="343"/>
      <c r="F23" s="343"/>
      <c r="G23" s="343"/>
      <c r="H23" s="343"/>
      <c r="I23" s="343"/>
      <c r="J23" s="343"/>
      <c r="K23" s="343"/>
      <c r="L23" s="343"/>
      <c r="M23" s="343"/>
      <c r="N23" s="343"/>
      <c r="O23" s="343"/>
      <c r="P23" s="343"/>
      <c r="Q23" s="343"/>
      <c r="R23" s="343"/>
      <c r="S23" s="343"/>
      <c r="T23" s="343"/>
      <c r="U23" s="343"/>
    </row>
    <row r="24" spans="2:21" ht="60" customHeight="1">
      <c r="B24" s="343" t="s">
        <v>235</v>
      </c>
      <c r="C24" s="343"/>
      <c r="D24" s="343"/>
      <c r="E24" s="343"/>
      <c r="F24" s="343"/>
      <c r="G24" s="343"/>
      <c r="H24" s="343"/>
      <c r="I24" s="343"/>
      <c r="J24" s="343"/>
      <c r="K24" s="343"/>
      <c r="L24" s="343"/>
      <c r="M24" s="343"/>
      <c r="N24" s="343"/>
      <c r="O24" s="343"/>
      <c r="P24" s="343"/>
      <c r="Q24" s="343"/>
      <c r="R24" s="343"/>
      <c r="S24" s="343"/>
      <c r="T24" s="343"/>
      <c r="U24" s="343"/>
    </row>
    <row r="25" spans="2:21" s="148" customFormat="1" ht="24.95" customHeight="1">
      <c r="B25" s="344" t="s">
        <v>123</v>
      </c>
      <c r="C25" s="345"/>
      <c r="D25" s="345"/>
      <c r="E25" s="345"/>
      <c r="F25" s="345"/>
      <c r="G25" s="345"/>
      <c r="H25" s="345"/>
      <c r="I25" s="345"/>
      <c r="J25" s="345"/>
      <c r="K25" s="345"/>
      <c r="L25" s="345"/>
      <c r="M25" s="345"/>
      <c r="N25" s="345"/>
      <c r="O25" s="345"/>
      <c r="P25" s="345"/>
      <c r="Q25" s="345"/>
      <c r="R25" s="345"/>
      <c r="S25" s="345"/>
      <c r="T25" s="345"/>
      <c r="U25" s="345"/>
    </row>
    <row r="26" spans="2:21" ht="60" customHeight="1">
      <c r="B26" s="343" t="s">
        <v>364</v>
      </c>
      <c r="C26" s="343"/>
      <c r="D26" s="343"/>
      <c r="E26" s="343"/>
      <c r="F26" s="343"/>
      <c r="G26" s="343"/>
      <c r="H26" s="343"/>
      <c r="I26" s="343"/>
      <c r="J26" s="343"/>
      <c r="K26" s="343"/>
      <c r="L26" s="343"/>
      <c r="M26" s="343"/>
      <c r="N26" s="343"/>
      <c r="O26" s="343"/>
      <c r="P26" s="343"/>
      <c r="Q26" s="343"/>
      <c r="R26" s="343"/>
      <c r="S26" s="343"/>
      <c r="T26" s="343"/>
      <c r="U26" s="343"/>
    </row>
    <row r="27" spans="2:21" ht="60" customHeight="1">
      <c r="B27" s="343" t="s">
        <v>363</v>
      </c>
      <c r="C27" s="343"/>
      <c r="D27" s="343"/>
      <c r="E27" s="343"/>
      <c r="F27" s="343"/>
      <c r="G27" s="343"/>
      <c r="H27" s="343"/>
      <c r="I27" s="343"/>
      <c r="J27" s="343"/>
      <c r="K27" s="343"/>
      <c r="L27" s="343"/>
      <c r="M27" s="343"/>
      <c r="N27" s="343"/>
      <c r="O27" s="343"/>
      <c r="P27" s="343"/>
      <c r="Q27" s="343"/>
      <c r="R27" s="343"/>
      <c r="S27" s="343"/>
      <c r="T27" s="343"/>
      <c r="U27" s="343"/>
    </row>
    <row r="28" spans="2:21" ht="60" customHeight="1">
      <c r="B28" s="346" t="s">
        <v>365</v>
      </c>
      <c r="C28" s="347"/>
      <c r="D28" s="347"/>
      <c r="E28" s="347"/>
      <c r="F28" s="347"/>
      <c r="G28" s="347"/>
      <c r="H28" s="347"/>
      <c r="I28" s="347"/>
      <c r="J28" s="347"/>
      <c r="K28" s="347"/>
      <c r="L28" s="347"/>
      <c r="M28" s="347"/>
      <c r="N28" s="347"/>
      <c r="O28" s="347"/>
      <c r="P28" s="347"/>
      <c r="Q28" s="347"/>
      <c r="R28" s="347"/>
      <c r="S28" s="347"/>
      <c r="T28" s="347"/>
      <c r="U28" s="348"/>
    </row>
    <row r="29" spans="2:21" ht="16.5" customHeight="1">
      <c r="B29" s="149"/>
      <c r="C29" s="149"/>
      <c r="D29" s="149"/>
      <c r="E29" s="149"/>
      <c r="F29" s="149"/>
      <c r="G29" s="149"/>
      <c r="H29" s="149"/>
      <c r="I29" s="149"/>
      <c r="J29" s="149"/>
      <c r="K29" s="149"/>
      <c r="L29" s="149"/>
      <c r="M29" s="149"/>
      <c r="N29" s="149"/>
      <c r="O29" s="149"/>
      <c r="P29" s="149"/>
      <c r="Q29" s="149"/>
      <c r="R29" s="149"/>
      <c r="S29" s="149"/>
      <c r="T29" s="149"/>
      <c r="U29" s="149"/>
    </row>
    <row r="30" spans="2:21" ht="21.95" customHeight="1">
      <c r="B30" s="352">
        <v>2025</v>
      </c>
      <c r="C30" s="353"/>
      <c r="D30" s="353"/>
      <c r="E30" s="353"/>
      <c r="F30" s="353"/>
      <c r="G30" s="353"/>
      <c r="H30" s="353"/>
      <c r="I30" s="353"/>
      <c r="J30" s="353"/>
      <c r="K30" s="353"/>
      <c r="L30" s="353"/>
      <c r="M30" s="353"/>
      <c r="N30" s="353"/>
      <c r="O30" s="353"/>
      <c r="P30" s="353"/>
      <c r="Q30" s="353"/>
      <c r="R30" s="353"/>
      <c r="S30" s="353"/>
      <c r="T30" s="353"/>
      <c r="U30" s="353"/>
    </row>
    <row r="31" spans="2:21" ht="24.95" customHeight="1">
      <c r="B31" s="354" t="s">
        <v>28</v>
      </c>
      <c r="C31" s="355"/>
      <c r="D31" s="355"/>
      <c r="E31" s="355"/>
      <c r="F31" s="355"/>
      <c r="G31" s="355"/>
      <c r="H31" s="355"/>
      <c r="I31" s="355"/>
      <c r="J31" s="355"/>
      <c r="K31" s="355"/>
      <c r="L31" s="355"/>
      <c r="M31" s="355"/>
      <c r="N31" s="355"/>
      <c r="O31" s="355"/>
      <c r="P31" s="355"/>
      <c r="Q31" s="355"/>
      <c r="R31" s="355"/>
      <c r="S31" s="355"/>
      <c r="T31" s="355"/>
      <c r="U31" s="355"/>
    </row>
    <row r="32" spans="2:21" ht="60" customHeight="1">
      <c r="B32" s="349" t="s">
        <v>222</v>
      </c>
      <c r="C32" s="349"/>
      <c r="D32" s="349"/>
      <c r="E32" s="349"/>
      <c r="F32" s="349"/>
      <c r="G32" s="349"/>
      <c r="H32" s="349"/>
      <c r="I32" s="349"/>
      <c r="J32" s="349"/>
      <c r="K32" s="349"/>
      <c r="L32" s="349"/>
      <c r="M32" s="349"/>
      <c r="N32" s="349"/>
      <c r="O32" s="349"/>
      <c r="P32" s="349"/>
      <c r="Q32" s="349"/>
      <c r="R32" s="349"/>
      <c r="S32" s="349"/>
      <c r="T32" s="349"/>
      <c r="U32" s="349"/>
    </row>
    <row r="33" spans="2:21" ht="60" customHeight="1">
      <c r="B33" s="349" t="s">
        <v>534</v>
      </c>
      <c r="C33" s="349"/>
      <c r="D33" s="349"/>
      <c r="E33" s="349"/>
      <c r="F33" s="349"/>
      <c r="G33" s="349"/>
      <c r="H33" s="349"/>
      <c r="I33" s="349"/>
      <c r="J33" s="349"/>
      <c r="K33" s="349"/>
      <c r="L33" s="349"/>
      <c r="M33" s="349"/>
      <c r="N33" s="349"/>
      <c r="O33" s="349"/>
      <c r="P33" s="349"/>
      <c r="Q33" s="349"/>
      <c r="R33" s="349"/>
      <c r="S33" s="349"/>
      <c r="T33" s="349"/>
      <c r="U33" s="349"/>
    </row>
    <row r="34" spans="2:21" s="148" customFormat="1" ht="24.95" customHeight="1">
      <c r="B34" s="344" t="s">
        <v>123</v>
      </c>
      <c r="C34" s="345"/>
      <c r="D34" s="345"/>
      <c r="E34" s="345"/>
      <c r="F34" s="345"/>
      <c r="G34" s="345"/>
      <c r="H34" s="345"/>
      <c r="I34" s="345"/>
      <c r="J34" s="345"/>
      <c r="K34" s="345"/>
      <c r="L34" s="345"/>
      <c r="M34" s="345"/>
      <c r="N34" s="345"/>
      <c r="O34" s="345"/>
      <c r="P34" s="345"/>
      <c r="Q34" s="345"/>
      <c r="R34" s="345"/>
      <c r="S34" s="345"/>
      <c r="T34" s="345"/>
      <c r="U34" s="345"/>
    </row>
    <row r="35" spans="2:21" ht="60" customHeight="1">
      <c r="B35" s="349" t="s">
        <v>574</v>
      </c>
      <c r="C35" s="349"/>
      <c r="D35" s="349"/>
      <c r="E35" s="349"/>
      <c r="F35" s="349"/>
      <c r="G35" s="349"/>
      <c r="H35" s="349"/>
      <c r="I35" s="349"/>
      <c r="J35" s="349"/>
      <c r="K35" s="349"/>
      <c r="L35" s="349"/>
      <c r="M35" s="349"/>
      <c r="N35" s="349"/>
      <c r="O35" s="349"/>
      <c r="P35" s="349"/>
      <c r="Q35" s="349"/>
      <c r="R35" s="349"/>
      <c r="S35" s="349"/>
      <c r="T35" s="349"/>
      <c r="U35" s="349"/>
    </row>
    <row r="36" spans="2:21" ht="60" customHeight="1">
      <c r="B36" s="349" t="s">
        <v>536</v>
      </c>
      <c r="C36" s="349"/>
      <c r="D36" s="349"/>
      <c r="E36" s="349"/>
      <c r="F36" s="349"/>
      <c r="G36" s="349"/>
      <c r="H36" s="349"/>
      <c r="I36" s="349"/>
      <c r="J36" s="349"/>
      <c r="K36" s="349"/>
      <c r="L36" s="349"/>
      <c r="M36" s="349"/>
      <c r="N36" s="349"/>
      <c r="O36" s="349"/>
      <c r="P36" s="349"/>
      <c r="Q36" s="349"/>
      <c r="R36" s="349"/>
      <c r="S36" s="349"/>
      <c r="T36" s="349"/>
      <c r="U36" s="349"/>
    </row>
    <row r="37" spans="2:21" ht="60" customHeight="1">
      <c r="B37" s="349" t="s">
        <v>575</v>
      </c>
      <c r="C37" s="349"/>
      <c r="D37" s="349"/>
      <c r="E37" s="349"/>
      <c r="F37" s="349"/>
      <c r="G37" s="349"/>
      <c r="H37" s="349"/>
      <c r="I37" s="349"/>
      <c r="J37" s="349"/>
      <c r="K37" s="349"/>
      <c r="L37" s="349"/>
      <c r="M37" s="349"/>
      <c r="N37" s="349"/>
      <c r="O37" s="349"/>
      <c r="P37" s="349"/>
      <c r="Q37" s="349"/>
      <c r="R37" s="349"/>
      <c r="S37" s="349"/>
      <c r="T37" s="349"/>
      <c r="U37" s="349"/>
    </row>
    <row r="39" spans="2:21">
      <c r="B39" s="356">
        <v>2026</v>
      </c>
      <c r="C39" s="357"/>
      <c r="D39" s="357"/>
      <c r="E39" s="357"/>
      <c r="F39" s="357"/>
      <c r="G39" s="357"/>
      <c r="H39" s="357"/>
      <c r="I39" s="357"/>
      <c r="J39" s="357"/>
      <c r="K39" s="357"/>
      <c r="L39" s="357"/>
      <c r="M39" s="357"/>
      <c r="N39" s="357"/>
      <c r="O39" s="357"/>
      <c r="P39" s="357"/>
      <c r="Q39" s="357"/>
      <c r="R39" s="357"/>
      <c r="S39" s="357"/>
      <c r="T39" s="357"/>
      <c r="U39" s="357"/>
    </row>
    <row r="40" spans="2:21" ht="19.5">
      <c r="B40" s="354" t="s">
        <v>28</v>
      </c>
      <c r="C40" s="355"/>
      <c r="D40" s="355"/>
      <c r="E40" s="355"/>
      <c r="F40" s="355"/>
      <c r="G40" s="355"/>
      <c r="H40" s="355"/>
      <c r="I40" s="355"/>
      <c r="J40" s="355"/>
      <c r="K40" s="355"/>
      <c r="L40" s="355"/>
      <c r="M40" s="355"/>
      <c r="N40" s="355"/>
      <c r="O40" s="355"/>
      <c r="P40" s="355"/>
      <c r="Q40" s="355"/>
      <c r="R40" s="355"/>
      <c r="S40" s="355"/>
      <c r="T40" s="355"/>
      <c r="U40" s="355"/>
    </row>
    <row r="41" spans="2:21" ht="60.75" customHeight="1">
      <c r="B41" s="343"/>
      <c r="C41" s="343"/>
      <c r="D41" s="343"/>
      <c r="E41" s="343"/>
      <c r="F41" s="343"/>
      <c r="G41" s="343"/>
      <c r="H41" s="343"/>
      <c r="I41" s="343"/>
      <c r="J41" s="343"/>
      <c r="K41" s="343"/>
      <c r="L41" s="343"/>
      <c r="M41" s="343"/>
      <c r="N41" s="343"/>
      <c r="O41" s="343"/>
      <c r="P41" s="343"/>
      <c r="Q41" s="343"/>
      <c r="R41" s="343"/>
      <c r="S41" s="343"/>
      <c r="T41" s="343"/>
      <c r="U41" s="343"/>
    </row>
    <row r="42" spans="2:21" ht="60" customHeight="1">
      <c r="B42" s="343"/>
      <c r="C42" s="343"/>
      <c r="D42" s="343"/>
      <c r="E42" s="343"/>
      <c r="F42" s="343"/>
      <c r="G42" s="343"/>
      <c r="H42" s="343"/>
      <c r="I42" s="343"/>
      <c r="J42" s="343"/>
      <c r="K42" s="343"/>
      <c r="L42" s="343"/>
      <c r="M42" s="343"/>
      <c r="N42" s="343"/>
      <c r="O42" s="343"/>
      <c r="P42" s="343"/>
      <c r="Q42" s="343"/>
      <c r="R42" s="343"/>
      <c r="S42" s="343"/>
      <c r="T42" s="343"/>
      <c r="U42" s="343"/>
    </row>
    <row r="43" spans="2:21" ht="19.5">
      <c r="B43" s="344" t="s">
        <v>123</v>
      </c>
      <c r="C43" s="345"/>
      <c r="D43" s="345"/>
      <c r="E43" s="345"/>
      <c r="F43" s="345"/>
      <c r="G43" s="345"/>
      <c r="H43" s="345"/>
      <c r="I43" s="345"/>
      <c r="J43" s="345"/>
      <c r="K43" s="345"/>
      <c r="L43" s="345"/>
      <c r="M43" s="345"/>
      <c r="N43" s="345"/>
      <c r="O43" s="345"/>
      <c r="P43" s="345"/>
      <c r="Q43" s="345"/>
      <c r="R43" s="345"/>
      <c r="S43" s="345"/>
      <c r="T43" s="345"/>
      <c r="U43" s="345"/>
    </row>
    <row r="44" spans="2:21" ht="45.75" customHeight="1">
      <c r="B44" s="343"/>
      <c r="C44" s="343"/>
      <c r="D44" s="343"/>
      <c r="E44" s="343"/>
      <c r="F44" s="343"/>
      <c r="G44" s="343"/>
      <c r="H44" s="343"/>
      <c r="I44" s="343"/>
      <c r="J44" s="343"/>
      <c r="K44" s="343"/>
      <c r="L44" s="343"/>
      <c r="M44" s="343"/>
      <c r="N44" s="343"/>
      <c r="O44" s="343"/>
      <c r="P44" s="343"/>
      <c r="Q44" s="343"/>
      <c r="R44" s="343"/>
      <c r="S44" s="343"/>
      <c r="T44" s="343"/>
      <c r="U44" s="343"/>
    </row>
    <row r="45" spans="2:21" ht="48" customHeight="1">
      <c r="B45" s="343"/>
      <c r="C45" s="343"/>
      <c r="D45" s="343"/>
      <c r="E45" s="343"/>
      <c r="F45" s="343"/>
      <c r="G45" s="343"/>
      <c r="H45" s="343"/>
      <c r="I45" s="343"/>
      <c r="J45" s="343"/>
      <c r="K45" s="343"/>
      <c r="L45" s="343"/>
      <c r="M45" s="343"/>
      <c r="N45" s="343"/>
      <c r="O45" s="343"/>
      <c r="P45" s="343"/>
      <c r="Q45" s="343"/>
      <c r="R45" s="343"/>
      <c r="S45" s="343"/>
      <c r="T45" s="343"/>
      <c r="U45" s="343"/>
    </row>
    <row r="46" spans="2:21" ht="56.25" customHeight="1">
      <c r="B46" s="343"/>
      <c r="C46" s="343"/>
      <c r="D46" s="343"/>
      <c r="E46" s="343"/>
      <c r="F46" s="343"/>
      <c r="G46" s="343"/>
      <c r="H46" s="343"/>
      <c r="I46" s="343"/>
      <c r="J46" s="343"/>
      <c r="K46" s="343"/>
      <c r="L46" s="343"/>
      <c r="M46" s="343"/>
      <c r="N46" s="343"/>
      <c r="O46" s="343"/>
      <c r="P46" s="343"/>
      <c r="Q46" s="343"/>
      <c r="R46" s="343"/>
      <c r="S46" s="343"/>
      <c r="T46" s="343"/>
      <c r="U46" s="343"/>
    </row>
    <row r="65495" spans="2:22">
      <c r="B65495" s="150" t="s">
        <v>29</v>
      </c>
      <c r="C65495" s="150"/>
      <c r="D65495" s="150"/>
      <c r="E65495" s="150"/>
      <c r="F65495" s="150"/>
      <c r="G65495" s="150"/>
      <c r="H65495" s="150"/>
      <c r="I65495" s="150"/>
      <c r="J65495" s="150"/>
      <c r="K65495" s="150"/>
      <c r="L65495" s="150"/>
      <c r="M65495" s="150"/>
      <c r="N65495" s="150"/>
      <c r="O65495" s="150"/>
      <c r="P65495" s="150"/>
      <c r="Q65495" s="150"/>
      <c r="R65495" s="150"/>
      <c r="S65495" s="150"/>
      <c r="T65495" s="150"/>
      <c r="U65495" s="150"/>
      <c r="V65495" s="150"/>
    </row>
    <row r="65496" spans="2:22">
      <c r="B65496" s="151" t="s">
        <v>30</v>
      </c>
      <c r="C65496" s="151"/>
      <c r="D65496" s="151"/>
      <c r="E65496" s="151"/>
      <c r="F65496" s="151"/>
      <c r="G65496" s="151"/>
      <c r="H65496" s="151"/>
      <c r="I65496" s="151"/>
      <c r="J65496" s="151"/>
      <c r="K65496" s="151"/>
      <c r="L65496" s="151"/>
      <c r="M65496" s="151"/>
      <c r="N65496" s="151"/>
      <c r="O65496" s="151"/>
      <c r="P65496" s="151"/>
      <c r="Q65496" s="151"/>
      <c r="R65496" s="151"/>
      <c r="S65496" s="151"/>
      <c r="T65496" s="151"/>
      <c r="U65496" s="151"/>
      <c r="V65496" s="151"/>
    </row>
    <row r="65497" spans="2:22">
      <c r="B65497" s="151" t="s">
        <v>31</v>
      </c>
      <c r="C65497" s="151"/>
      <c r="D65497" s="151"/>
      <c r="E65497" s="151"/>
      <c r="F65497" s="151"/>
      <c r="G65497" s="151"/>
      <c r="H65497" s="151"/>
      <c r="I65497" s="151"/>
      <c r="J65497" s="151"/>
      <c r="K65497" s="151"/>
      <c r="L65497" s="151"/>
      <c r="M65497" s="151"/>
      <c r="N65497" s="151"/>
      <c r="O65497" s="151"/>
      <c r="P65497" s="151"/>
      <c r="Q65497" s="151"/>
      <c r="R65497" s="151"/>
      <c r="S65497" s="151"/>
      <c r="T65497" s="151"/>
      <c r="U65497" s="151"/>
      <c r="V65497" s="151"/>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2" sqref="B2:P10"/>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71093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63" t="s">
        <v>127</v>
      </c>
      <c r="C2" s="374" t="s">
        <v>176</v>
      </c>
      <c r="D2" s="374"/>
      <c r="E2" s="374"/>
      <c r="F2" s="374"/>
      <c r="G2" s="2"/>
      <c r="H2" s="375" t="s">
        <v>177</v>
      </c>
      <c r="I2" s="375"/>
      <c r="J2" s="375"/>
      <c r="K2" s="375"/>
      <c r="L2" s="2"/>
      <c r="M2" s="365" t="s">
        <v>178</v>
      </c>
      <c r="N2" s="365"/>
      <c r="O2" s="365"/>
      <c r="P2" s="365"/>
      <c r="Q2" s="51"/>
      <c r="R2" s="376" t="s">
        <v>179</v>
      </c>
      <c r="S2" s="376"/>
      <c r="T2" s="376"/>
      <c r="U2" s="376"/>
      <c r="V2" s="371"/>
    </row>
    <row r="3" spans="2:22" ht="24.75" customHeight="1" thickBot="1">
      <c r="B3" s="364"/>
      <c r="C3" s="3">
        <v>1</v>
      </c>
      <c r="D3" s="3">
        <v>2</v>
      </c>
      <c r="E3" s="4">
        <v>3</v>
      </c>
      <c r="F3" s="5">
        <v>4</v>
      </c>
      <c r="G3" s="361"/>
      <c r="H3" s="3">
        <v>1</v>
      </c>
      <c r="I3" s="3">
        <v>2</v>
      </c>
      <c r="J3" s="4">
        <v>3</v>
      </c>
      <c r="K3" s="5">
        <v>4</v>
      </c>
      <c r="L3" s="372"/>
      <c r="M3" s="3">
        <v>1</v>
      </c>
      <c r="N3" s="3">
        <v>2</v>
      </c>
      <c r="O3" s="4">
        <v>3</v>
      </c>
      <c r="P3" s="5">
        <v>4</v>
      </c>
      <c r="Q3" s="52"/>
      <c r="R3" s="3">
        <v>1</v>
      </c>
      <c r="S3" s="3">
        <v>2</v>
      </c>
      <c r="T3" s="4">
        <v>3</v>
      </c>
      <c r="U3" s="5">
        <v>4</v>
      </c>
      <c r="V3" s="371"/>
    </row>
    <row r="4" spans="2:22" ht="38.1" customHeight="1" thickTop="1" thickBot="1">
      <c r="B4" s="33" t="s">
        <v>128</v>
      </c>
      <c r="C4" s="32">
        <v>0.15</v>
      </c>
      <c r="D4" s="7">
        <v>0.33</v>
      </c>
      <c r="E4" s="7">
        <v>0.42</v>
      </c>
      <c r="F4" s="7">
        <v>0.1</v>
      </c>
      <c r="G4" s="362"/>
      <c r="H4" s="7">
        <f>Autoevaluación!S55/SUM(Autoevaluación!S55:S59)</f>
        <v>0.2</v>
      </c>
      <c r="I4" s="7">
        <f>Autoevaluación!S56/SUM(Autoevaluación!S55:S58)</f>
        <v>0.2</v>
      </c>
      <c r="J4" s="7">
        <f>Autoevaluación!S57/SUM(Autoevaluación!S55:S58)</f>
        <v>0.4</v>
      </c>
      <c r="K4" s="7">
        <f>Autoevaluación!S58/SUM(Autoevaluación!S55:S58)</f>
        <v>0.2</v>
      </c>
      <c r="L4" s="373"/>
      <c r="M4" s="7">
        <f>Autoevaluación!T55/SUM(Autoevaluación!T55:T58)</f>
        <v>0.2</v>
      </c>
      <c r="N4" s="7">
        <f>Autoevaluación!T56/SUM(Autoevaluación!T55:T58)</f>
        <v>0.4</v>
      </c>
      <c r="O4" s="7">
        <f>Autoevaluación!T57/SUM(Autoevaluación!T55:T58)</f>
        <v>0.4</v>
      </c>
      <c r="P4" s="7">
        <f>Autoevaluación!T58/SUM(Autoevaluación!T55:T58)</f>
        <v>0</v>
      </c>
      <c r="Q4" s="4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c r="B5" s="33" t="s">
        <v>129</v>
      </c>
      <c r="C5" s="32">
        <v>0.14000000000000001</v>
      </c>
      <c r="D5" s="7">
        <v>0.54</v>
      </c>
      <c r="E5" s="7">
        <v>0.28999999999999998</v>
      </c>
      <c r="F5" s="7">
        <v>0.03</v>
      </c>
      <c r="G5" s="362"/>
      <c r="H5" s="7">
        <f>Autoevaluación!S62/SUM(Autoevaluación!S62:S65)</f>
        <v>0</v>
      </c>
      <c r="I5" s="7">
        <f>Autoevaluación!S63/SUM(Autoevaluación!S62:S65)</f>
        <v>0.5</v>
      </c>
      <c r="J5" s="7">
        <f>Autoevaluación!S64/SUM(Autoevaluación!S62:S65)</f>
        <v>0.5</v>
      </c>
      <c r="K5" s="7">
        <f>Autoevaluación!S65/SUM(Autoevaluación!S62:S65)</f>
        <v>0</v>
      </c>
      <c r="L5" s="373"/>
      <c r="M5" s="7">
        <f>Autoevaluación!T62/SUM(Autoevaluación!T62:T65)</f>
        <v>0</v>
      </c>
      <c r="N5" s="7">
        <f>Autoevaluación!T63/SUM(Autoevaluación!T62:T65)</f>
        <v>0.75</v>
      </c>
      <c r="O5" s="7">
        <f>Autoevaluación!T64/SUM(Autoevaluación!T62:T65)</f>
        <v>0</v>
      </c>
      <c r="P5" s="7">
        <f>Autoevaluación!T65/SUM(Autoevaluación!T62:T65)</f>
        <v>0.25</v>
      </c>
      <c r="Q5" s="4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c r="B6" s="33" t="s">
        <v>130</v>
      </c>
      <c r="C6" s="32">
        <v>0.08</v>
      </c>
      <c r="D6" s="7">
        <v>0.32</v>
      </c>
      <c r="E6" s="7">
        <v>0.47</v>
      </c>
      <c r="F6" s="7">
        <v>0.13</v>
      </c>
      <c r="G6" s="362"/>
      <c r="H6" s="7">
        <f>Autoevaluación!S68/SUM(Autoevaluación!S68:S71)</f>
        <v>0</v>
      </c>
      <c r="I6" s="7">
        <f>Autoevaluación!S69/SUM(Autoevaluación!S68:S71)</f>
        <v>0</v>
      </c>
      <c r="J6" s="7">
        <f>Autoevaluación!S70/SUM(Autoevaluación!S68:S71)</f>
        <v>0.75</v>
      </c>
      <c r="K6" s="7">
        <f>Autoevaluación!S71/SUM(Autoevaluación!S68:S71)</f>
        <v>0.25</v>
      </c>
      <c r="L6" s="373"/>
      <c r="M6" s="7">
        <f>Autoevaluación!T68/SUM(Autoevaluación!T68:T71)</f>
        <v>0</v>
      </c>
      <c r="N6" s="7">
        <f>Autoevaluación!T69/SUM(Autoevaluación!T68:T71)</f>
        <v>0.25</v>
      </c>
      <c r="O6" s="7">
        <f>Autoevaluación!T70/SUM(Autoevaluación!T68:T71)</f>
        <v>0.5</v>
      </c>
      <c r="P6" s="7">
        <f>Autoevaluación!T71/SUM(Autoevaluación!T68:T71)</f>
        <v>0.25</v>
      </c>
      <c r="Q6" s="4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c r="B7" s="33" t="s">
        <v>131</v>
      </c>
      <c r="C7" s="32">
        <v>0.2</v>
      </c>
      <c r="D7" s="7">
        <v>0.36</v>
      </c>
      <c r="E7" s="7">
        <v>0.39</v>
      </c>
      <c r="F7" s="7">
        <v>0.05</v>
      </c>
      <c r="G7" s="362"/>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73"/>
      <c r="M7" s="7">
        <f>Autoevaluación!T74/SUM(Autoevaluación!T74:T77)</f>
        <v>0</v>
      </c>
      <c r="N7" s="7">
        <f>Autoevaluación!T75/SUM(Autoevaluación!T74:T77)</f>
        <v>0.5</v>
      </c>
      <c r="O7" s="7">
        <f>Autoevaluación!T76/SUM(Autoevaluación!T74:T77)</f>
        <v>0.5</v>
      </c>
      <c r="P7" s="7">
        <f>Autoevaluación!T77/SUM(Autoevaluación!T74:T77)</f>
        <v>0</v>
      </c>
      <c r="Q7" s="4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c r="B8" s="34"/>
      <c r="C8" s="7"/>
      <c r="D8" s="7"/>
      <c r="E8" s="7"/>
      <c r="F8" s="7"/>
      <c r="G8" s="362"/>
      <c r="H8" s="7"/>
      <c r="I8" s="7"/>
      <c r="J8" s="7"/>
      <c r="K8" s="7"/>
      <c r="L8" s="373"/>
      <c r="M8" s="7"/>
      <c r="N8" s="7"/>
      <c r="O8" s="7"/>
      <c r="P8" s="7"/>
      <c r="Q8" s="49"/>
      <c r="R8" s="7"/>
      <c r="S8" s="7"/>
      <c r="T8" s="7"/>
      <c r="U8" s="7"/>
    </row>
    <row r="9" spans="2:22" ht="38.1" customHeight="1">
      <c r="B9" s="6"/>
      <c r="C9" s="7"/>
      <c r="D9" s="7"/>
      <c r="E9" s="7"/>
      <c r="F9" s="7"/>
      <c r="G9" s="362"/>
      <c r="H9" s="7"/>
      <c r="I9" s="7"/>
      <c r="J9" s="7"/>
      <c r="K9" s="7"/>
      <c r="L9" s="373"/>
      <c r="M9" s="7"/>
      <c r="N9" s="7"/>
      <c r="O9" s="7"/>
      <c r="P9" s="7"/>
      <c r="Q9" s="49"/>
      <c r="R9" s="7"/>
      <c r="S9" s="7"/>
      <c r="T9" s="7"/>
      <c r="U9" s="7"/>
    </row>
    <row r="10" spans="2:22" ht="38.1" customHeight="1">
      <c r="B10" s="15" t="s">
        <v>132</v>
      </c>
      <c r="C10" s="12">
        <f>AVERAGE(C4:C9)</f>
        <v>0.14250000000000002</v>
      </c>
      <c r="D10" s="12">
        <f>AVERAGE(D4:D9)</f>
        <v>0.38750000000000007</v>
      </c>
      <c r="E10" s="12">
        <f>AVERAGE(E4:E9)</f>
        <v>0.39249999999999996</v>
      </c>
      <c r="F10" s="12">
        <f>AVERAGE(F4:F9)</f>
        <v>7.7499999999999999E-2</v>
      </c>
      <c r="G10" s="9"/>
      <c r="H10" s="12">
        <f>AVERAGE(H4:H9)</f>
        <v>0.05</v>
      </c>
      <c r="I10" s="12">
        <f>AVERAGE(I4:I9)</f>
        <v>0.21666666666666665</v>
      </c>
      <c r="J10" s="12">
        <f>AVERAGE(J4:J9)</f>
        <v>0.62083333333333335</v>
      </c>
      <c r="K10" s="12">
        <f>AVERAGE(K4:K9)</f>
        <v>0.1125</v>
      </c>
      <c r="L10" s="9"/>
      <c r="M10" s="12">
        <f>AVERAGE(M4:M9)</f>
        <v>0.05</v>
      </c>
      <c r="N10" s="12">
        <f>AVERAGE(N4:N9)</f>
        <v>0.47499999999999998</v>
      </c>
      <c r="O10" s="12">
        <f>AVERAGE(O4:O9)</f>
        <v>0.35</v>
      </c>
      <c r="P10" s="12">
        <f>AVERAGE(P4:P9)</f>
        <v>0.125</v>
      </c>
      <c r="Q10" s="50"/>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74" t="s">
        <v>176</v>
      </c>
      <c r="C12" s="374"/>
      <c r="D12" s="374"/>
      <c r="E12" s="374"/>
      <c r="F12" s="374"/>
      <c r="G12" s="374"/>
      <c r="H12" s="374"/>
      <c r="I12" s="374"/>
      <c r="J12" s="374"/>
      <c r="K12" s="374"/>
      <c r="L12" s="374"/>
      <c r="M12" s="374"/>
      <c r="N12" s="374"/>
      <c r="O12" s="374"/>
      <c r="P12" s="374"/>
      <c r="Q12" s="374"/>
      <c r="R12" s="374"/>
      <c r="S12" s="374"/>
      <c r="T12" s="374"/>
      <c r="U12" s="374"/>
    </row>
    <row r="13" spans="2:22" ht="24.95" customHeight="1">
      <c r="B13" s="377" t="s">
        <v>28</v>
      </c>
      <c r="C13" s="377"/>
      <c r="D13" s="377"/>
      <c r="E13" s="377"/>
      <c r="F13" s="377"/>
      <c r="G13" s="377"/>
      <c r="H13" s="377"/>
      <c r="I13" s="377"/>
      <c r="J13" s="377"/>
      <c r="K13" s="377"/>
      <c r="L13" s="377"/>
      <c r="M13" s="377"/>
      <c r="N13" s="377"/>
      <c r="O13" s="377"/>
      <c r="P13" s="377"/>
      <c r="Q13" s="377"/>
      <c r="R13" s="377"/>
      <c r="S13" s="377"/>
      <c r="T13" s="377"/>
      <c r="U13" s="377"/>
    </row>
    <row r="14" spans="2:22" ht="60" customHeight="1">
      <c r="B14" s="358"/>
      <c r="C14" s="358"/>
      <c r="D14" s="358"/>
      <c r="E14" s="358"/>
      <c r="F14" s="358"/>
      <c r="G14" s="358"/>
      <c r="H14" s="358"/>
      <c r="I14" s="358"/>
      <c r="J14" s="358"/>
      <c r="K14" s="358"/>
      <c r="L14" s="358"/>
      <c r="M14" s="358"/>
      <c r="N14" s="358"/>
      <c r="O14" s="358"/>
      <c r="P14" s="358"/>
      <c r="Q14" s="358"/>
      <c r="R14" s="358"/>
      <c r="S14" s="358"/>
      <c r="T14" s="358"/>
      <c r="U14" s="358"/>
    </row>
    <row r="15" spans="2:22" ht="60" customHeight="1">
      <c r="B15" s="358"/>
      <c r="C15" s="358"/>
      <c r="D15" s="358"/>
      <c r="E15" s="358"/>
      <c r="F15" s="358"/>
      <c r="G15" s="358"/>
      <c r="H15" s="358"/>
      <c r="I15" s="358"/>
      <c r="J15" s="358"/>
      <c r="K15" s="358"/>
      <c r="L15" s="358"/>
      <c r="M15" s="358"/>
      <c r="N15" s="358"/>
      <c r="O15" s="358"/>
      <c r="P15" s="358"/>
      <c r="Q15" s="358"/>
      <c r="R15" s="358"/>
      <c r="S15" s="358"/>
      <c r="T15" s="358"/>
      <c r="U15" s="358"/>
    </row>
    <row r="16" spans="2:22" s="14" customFormat="1" ht="24.95" customHeight="1">
      <c r="B16" s="366" t="s">
        <v>123</v>
      </c>
      <c r="C16" s="366"/>
      <c r="D16" s="366"/>
      <c r="E16" s="366"/>
      <c r="F16" s="366"/>
      <c r="G16" s="366"/>
      <c r="H16" s="366"/>
      <c r="I16" s="366"/>
      <c r="J16" s="366"/>
      <c r="K16" s="366"/>
      <c r="L16" s="366"/>
      <c r="M16" s="366"/>
      <c r="N16" s="366"/>
      <c r="O16" s="366"/>
      <c r="P16" s="366"/>
      <c r="Q16" s="366"/>
      <c r="R16" s="366"/>
      <c r="S16" s="366"/>
      <c r="T16" s="366"/>
      <c r="U16" s="366"/>
    </row>
    <row r="17" spans="2:21" ht="60" customHeight="1">
      <c r="B17" s="169"/>
    </row>
    <row r="18" spans="2:21" ht="60" customHeight="1"/>
    <row r="19" spans="2:21" ht="60" customHeight="1">
      <c r="B19" s="358"/>
      <c r="C19" s="358"/>
      <c r="D19" s="358"/>
      <c r="E19" s="358"/>
      <c r="F19" s="358"/>
      <c r="G19" s="358"/>
      <c r="H19" s="358"/>
      <c r="I19" s="358"/>
      <c r="J19" s="358"/>
      <c r="K19" s="358"/>
      <c r="L19" s="358"/>
      <c r="M19" s="358"/>
      <c r="N19" s="358"/>
      <c r="O19" s="358"/>
      <c r="P19" s="358"/>
      <c r="Q19" s="358"/>
      <c r="R19" s="358"/>
      <c r="S19" s="358"/>
      <c r="T19" s="358"/>
      <c r="U19" s="358"/>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59" t="s">
        <v>177</v>
      </c>
      <c r="C21" s="359"/>
      <c r="D21" s="359"/>
      <c r="E21" s="359"/>
      <c r="F21" s="359"/>
      <c r="G21" s="359"/>
      <c r="H21" s="359"/>
      <c r="I21" s="359"/>
      <c r="J21" s="359"/>
      <c r="K21" s="359"/>
      <c r="L21" s="359"/>
      <c r="M21" s="359"/>
      <c r="N21" s="359"/>
      <c r="O21" s="359"/>
      <c r="P21" s="359"/>
      <c r="Q21" s="359"/>
      <c r="R21" s="359"/>
      <c r="S21" s="359"/>
      <c r="T21" s="359"/>
      <c r="U21" s="359"/>
    </row>
    <row r="22" spans="2:21" ht="24.95" customHeight="1">
      <c r="B22" s="360" t="s">
        <v>28</v>
      </c>
      <c r="C22" s="360"/>
      <c r="D22" s="360"/>
      <c r="E22" s="360"/>
      <c r="F22" s="360"/>
      <c r="G22" s="360"/>
      <c r="H22" s="360"/>
      <c r="I22" s="360"/>
      <c r="J22" s="360"/>
      <c r="K22" s="360"/>
      <c r="L22" s="360"/>
      <c r="M22" s="360"/>
      <c r="N22" s="360"/>
      <c r="O22" s="360"/>
      <c r="P22" s="360"/>
      <c r="Q22" s="360"/>
      <c r="R22" s="360"/>
      <c r="S22" s="360"/>
      <c r="T22" s="360"/>
      <c r="U22" s="360"/>
    </row>
    <row r="23" spans="2:21" ht="60" customHeight="1">
      <c r="B23" s="358" t="s">
        <v>369</v>
      </c>
      <c r="C23" s="358"/>
      <c r="D23" s="358"/>
      <c r="E23" s="358"/>
      <c r="F23" s="358"/>
      <c r="G23" s="358"/>
      <c r="H23" s="358"/>
      <c r="I23" s="358"/>
      <c r="J23" s="358"/>
      <c r="K23" s="358"/>
      <c r="L23" s="358"/>
      <c r="M23" s="358"/>
      <c r="N23" s="358"/>
      <c r="O23" s="358"/>
      <c r="P23" s="358"/>
      <c r="Q23" s="358"/>
      <c r="R23" s="358"/>
      <c r="S23" s="358"/>
      <c r="T23" s="358"/>
      <c r="U23" s="358"/>
    </row>
    <row r="24" spans="2:21" ht="60" customHeight="1">
      <c r="B24" s="358" t="s">
        <v>370</v>
      </c>
      <c r="C24" s="358"/>
      <c r="D24" s="358"/>
      <c r="E24" s="358"/>
      <c r="F24" s="358"/>
      <c r="G24" s="358"/>
      <c r="H24" s="358"/>
      <c r="I24" s="358"/>
      <c r="J24" s="358"/>
      <c r="K24" s="358"/>
      <c r="L24" s="358"/>
      <c r="M24" s="358"/>
      <c r="N24" s="358"/>
      <c r="O24" s="358"/>
      <c r="P24" s="358"/>
      <c r="Q24" s="358"/>
      <c r="R24" s="358"/>
      <c r="S24" s="358"/>
      <c r="T24" s="358"/>
      <c r="U24" s="358"/>
    </row>
    <row r="25" spans="2:21" s="14" customFormat="1" ht="24.95" customHeight="1">
      <c r="B25" s="366" t="s">
        <v>123</v>
      </c>
      <c r="C25" s="366"/>
      <c r="D25" s="366"/>
      <c r="E25" s="366"/>
      <c r="F25" s="366"/>
      <c r="G25" s="366"/>
      <c r="H25" s="366"/>
      <c r="I25" s="366"/>
      <c r="J25" s="366"/>
      <c r="K25" s="366"/>
      <c r="L25" s="366"/>
      <c r="M25" s="366"/>
      <c r="N25" s="366"/>
      <c r="O25" s="366"/>
      <c r="P25" s="366"/>
      <c r="Q25" s="366"/>
      <c r="R25" s="366"/>
      <c r="S25" s="366"/>
      <c r="T25" s="366"/>
      <c r="U25" s="366"/>
    </row>
    <row r="26" spans="2:21" ht="60" customHeight="1">
      <c r="B26" s="358" t="s">
        <v>366</v>
      </c>
      <c r="C26" s="358"/>
      <c r="D26" s="358"/>
      <c r="E26" s="358"/>
      <c r="F26" s="358"/>
      <c r="G26" s="358"/>
      <c r="H26" s="358"/>
      <c r="I26" s="358"/>
      <c r="J26" s="358"/>
      <c r="K26" s="358"/>
      <c r="L26" s="358"/>
      <c r="M26" s="358"/>
      <c r="N26" s="358"/>
      <c r="O26" s="358"/>
      <c r="P26" s="358"/>
      <c r="Q26" s="358"/>
      <c r="R26" s="358"/>
      <c r="S26" s="358"/>
      <c r="T26" s="358"/>
      <c r="U26" s="358"/>
    </row>
    <row r="27" spans="2:21" ht="60" customHeight="1">
      <c r="B27" s="358" t="s">
        <v>367</v>
      </c>
      <c r="C27" s="358"/>
      <c r="D27" s="358"/>
      <c r="E27" s="358"/>
      <c r="F27" s="358"/>
      <c r="G27" s="358"/>
      <c r="H27" s="358"/>
      <c r="I27" s="358"/>
      <c r="J27" s="358"/>
      <c r="K27" s="358"/>
      <c r="L27" s="358"/>
      <c r="M27" s="358"/>
      <c r="N27" s="358"/>
      <c r="O27" s="358"/>
      <c r="P27" s="358"/>
      <c r="Q27" s="358"/>
      <c r="R27" s="358"/>
      <c r="S27" s="358"/>
      <c r="T27" s="358"/>
      <c r="U27" s="358"/>
    </row>
    <row r="28" spans="2:21" ht="60" customHeight="1">
      <c r="B28" s="358" t="s">
        <v>368</v>
      </c>
      <c r="C28" s="358"/>
      <c r="D28" s="358"/>
      <c r="E28" s="358"/>
      <c r="F28" s="358"/>
      <c r="G28" s="358"/>
      <c r="H28" s="358"/>
      <c r="I28" s="358"/>
      <c r="J28" s="358"/>
      <c r="K28" s="358"/>
      <c r="L28" s="358"/>
      <c r="M28" s="358"/>
      <c r="N28" s="358"/>
      <c r="O28" s="358"/>
      <c r="P28" s="358"/>
      <c r="Q28" s="358"/>
      <c r="R28" s="358"/>
      <c r="S28" s="358"/>
      <c r="T28" s="358"/>
      <c r="U28" s="358"/>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67" t="s">
        <v>178</v>
      </c>
      <c r="C30" s="367"/>
      <c r="D30" s="367"/>
      <c r="E30" s="367"/>
      <c r="F30" s="367"/>
      <c r="G30" s="367"/>
      <c r="H30" s="367"/>
      <c r="I30" s="367"/>
      <c r="J30" s="367"/>
      <c r="K30" s="367"/>
      <c r="L30" s="367"/>
      <c r="M30" s="367"/>
      <c r="N30" s="367"/>
      <c r="O30" s="367"/>
      <c r="P30" s="367"/>
      <c r="Q30" s="367"/>
      <c r="R30" s="367"/>
      <c r="S30" s="367"/>
      <c r="T30" s="367"/>
      <c r="U30" s="367"/>
    </row>
    <row r="31" spans="2:21" ht="24.95" customHeight="1">
      <c r="B31" s="368" t="s">
        <v>28</v>
      </c>
      <c r="C31" s="369"/>
      <c r="D31" s="369"/>
      <c r="E31" s="369"/>
      <c r="F31" s="369"/>
      <c r="G31" s="369"/>
      <c r="H31" s="369"/>
      <c r="I31" s="369"/>
      <c r="J31" s="369"/>
      <c r="K31" s="369"/>
      <c r="L31" s="369"/>
      <c r="M31" s="369"/>
      <c r="N31" s="369"/>
      <c r="O31" s="369"/>
      <c r="P31" s="369"/>
      <c r="Q31" s="369"/>
      <c r="R31" s="369"/>
      <c r="S31" s="369"/>
      <c r="T31" s="369"/>
      <c r="U31" s="369"/>
    </row>
    <row r="32" spans="2:21" ht="60" customHeight="1">
      <c r="B32" s="370" t="s">
        <v>286</v>
      </c>
      <c r="C32" s="370"/>
      <c r="D32" s="370"/>
      <c r="E32" s="370"/>
      <c r="F32" s="370"/>
      <c r="G32" s="370"/>
      <c r="H32" s="370"/>
      <c r="I32" s="370"/>
      <c r="J32" s="370"/>
      <c r="K32" s="370"/>
      <c r="L32" s="370"/>
      <c r="M32" s="370"/>
      <c r="N32" s="370"/>
      <c r="O32" s="370"/>
      <c r="P32" s="370"/>
      <c r="Q32" s="370"/>
      <c r="R32" s="370"/>
      <c r="S32" s="370"/>
      <c r="T32" s="370"/>
      <c r="U32" s="370"/>
    </row>
    <row r="33" spans="2:21" ht="60" customHeight="1">
      <c r="B33" s="370" t="s">
        <v>607</v>
      </c>
      <c r="C33" s="370"/>
      <c r="D33" s="370"/>
      <c r="E33" s="370"/>
      <c r="F33" s="370"/>
      <c r="G33" s="370"/>
      <c r="H33" s="370"/>
      <c r="I33" s="370"/>
      <c r="J33" s="370"/>
      <c r="K33" s="370"/>
      <c r="L33" s="370"/>
      <c r="M33" s="370"/>
      <c r="N33" s="370"/>
      <c r="O33" s="370"/>
      <c r="P33" s="370"/>
      <c r="Q33" s="370"/>
      <c r="R33" s="370"/>
      <c r="S33" s="370"/>
      <c r="T33" s="370"/>
      <c r="U33" s="370"/>
    </row>
    <row r="34" spans="2:21" s="14" customFormat="1" ht="24.95" customHeight="1">
      <c r="B34" s="366" t="s">
        <v>123</v>
      </c>
      <c r="C34" s="366"/>
      <c r="D34" s="366"/>
      <c r="E34" s="366"/>
      <c r="F34" s="366"/>
      <c r="G34" s="366"/>
      <c r="H34" s="366"/>
      <c r="I34" s="366"/>
      <c r="J34" s="366"/>
      <c r="K34" s="366"/>
      <c r="L34" s="366"/>
      <c r="M34" s="366"/>
      <c r="N34" s="366"/>
      <c r="O34" s="366"/>
      <c r="P34" s="366"/>
      <c r="Q34" s="366"/>
      <c r="R34" s="366"/>
      <c r="S34" s="366"/>
      <c r="T34" s="366"/>
      <c r="U34" s="366"/>
    </row>
    <row r="35" spans="2:21" ht="60" customHeight="1">
      <c r="B35" s="370" t="s">
        <v>307</v>
      </c>
      <c r="C35" s="370"/>
      <c r="D35" s="370"/>
      <c r="E35" s="370"/>
      <c r="F35" s="370"/>
      <c r="G35" s="370"/>
      <c r="H35" s="370"/>
      <c r="I35" s="370"/>
      <c r="J35" s="370"/>
      <c r="K35" s="370"/>
      <c r="L35" s="370"/>
      <c r="M35" s="370"/>
      <c r="N35" s="370"/>
      <c r="O35" s="370"/>
      <c r="P35" s="370"/>
      <c r="Q35" s="370"/>
      <c r="R35" s="370"/>
      <c r="S35" s="370"/>
      <c r="T35" s="370"/>
      <c r="U35" s="370"/>
    </row>
    <row r="36" spans="2:21" ht="60" customHeight="1">
      <c r="B36" s="370" t="s">
        <v>610</v>
      </c>
      <c r="C36" s="370"/>
      <c r="D36" s="370"/>
      <c r="E36" s="370"/>
      <c r="F36" s="370"/>
      <c r="G36" s="370"/>
      <c r="H36" s="370"/>
      <c r="I36" s="370"/>
      <c r="J36" s="370"/>
      <c r="K36" s="370"/>
      <c r="L36" s="370"/>
      <c r="M36" s="370"/>
      <c r="N36" s="370"/>
      <c r="O36" s="370"/>
      <c r="P36" s="370"/>
      <c r="Q36" s="370"/>
      <c r="R36" s="370"/>
      <c r="S36" s="370"/>
      <c r="T36" s="370"/>
      <c r="U36" s="370"/>
    </row>
    <row r="37" spans="2:21" ht="60" customHeight="1">
      <c r="B37" s="370" t="s">
        <v>289</v>
      </c>
      <c r="C37" s="370"/>
      <c r="D37" s="370"/>
      <c r="E37" s="370"/>
      <c r="F37" s="370"/>
      <c r="G37" s="370"/>
      <c r="H37" s="370"/>
      <c r="I37" s="370"/>
      <c r="J37" s="370"/>
      <c r="K37" s="370"/>
      <c r="L37" s="370"/>
      <c r="M37" s="370"/>
      <c r="N37" s="370"/>
      <c r="O37" s="370"/>
      <c r="P37" s="370"/>
      <c r="Q37" s="370"/>
      <c r="R37" s="370"/>
      <c r="S37" s="370"/>
      <c r="T37" s="370"/>
      <c r="U37" s="370"/>
    </row>
    <row r="39" spans="2:21">
      <c r="B39" s="376" t="s">
        <v>179</v>
      </c>
      <c r="C39" s="376"/>
      <c r="D39" s="376"/>
      <c r="E39" s="376"/>
      <c r="F39" s="376"/>
      <c r="G39" s="376"/>
      <c r="H39" s="376"/>
      <c r="I39" s="376"/>
      <c r="J39" s="376"/>
      <c r="K39" s="376"/>
      <c r="L39" s="376"/>
      <c r="M39" s="376"/>
      <c r="N39" s="376"/>
      <c r="O39" s="376"/>
      <c r="P39" s="376"/>
      <c r="Q39" s="376"/>
      <c r="R39" s="376"/>
      <c r="S39" s="376"/>
      <c r="T39" s="376"/>
      <c r="U39" s="376"/>
    </row>
    <row r="40" spans="2:21" ht="19.5">
      <c r="B40" s="368" t="s">
        <v>28</v>
      </c>
      <c r="C40" s="369"/>
      <c r="D40" s="369"/>
      <c r="E40" s="369"/>
      <c r="F40" s="369"/>
      <c r="G40" s="369"/>
      <c r="H40" s="369"/>
      <c r="I40" s="369"/>
      <c r="J40" s="369"/>
      <c r="K40" s="369"/>
      <c r="L40" s="369"/>
      <c r="M40" s="369"/>
      <c r="N40" s="369"/>
      <c r="O40" s="369"/>
      <c r="P40" s="369"/>
      <c r="Q40" s="369"/>
      <c r="R40" s="369"/>
      <c r="S40" s="369"/>
      <c r="T40" s="369"/>
      <c r="U40" s="369"/>
    </row>
    <row r="41" spans="2:21" ht="51.75" customHeight="1">
      <c r="B41" s="349" t="s">
        <v>618</v>
      </c>
      <c r="C41" s="349"/>
      <c r="D41" s="349"/>
      <c r="E41" s="349"/>
      <c r="F41" s="349"/>
      <c r="G41" s="349"/>
      <c r="H41" s="349"/>
      <c r="I41" s="349"/>
      <c r="J41" s="349"/>
      <c r="K41" s="349"/>
      <c r="L41" s="349"/>
      <c r="M41" s="349"/>
      <c r="N41" s="349"/>
      <c r="O41" s="349"/>
      <c r="P41" s="349"/>
      <c r="Q41" s="349"/>
      <c r="R41" s="349"/>
      <c r="S41" s="349"/>
      <c r="T41" s="349"/>
      <c r="U41" s="349"/>
    </row>
    <row r="42" spans="2:21" ht="50.25" customHeight="1">
      <c r="B42" s="349" t="s">
        <v>619</v>
      </c>
      <c r="C42" s="349"/>
      <c r="D42" s="349"/>
      <c r="E42" s="349"/>
      <c r="F42" s="349"/>
      <c r="G42" s="349"/>
      <c r="H42" s="349"/>
      <c r="I42" s="349"/>
      <c r="J42" s="349"/>
      <c r="K42" s="349"/>
      <c r="L42" s="349"/>
      <c r="M42" s="349"/>
      <c r="N42" s="349"/>
      <c r="O42" s="349"/>
      <c r="P42" s="349"/>
      <c r="Q42" s="349"/>
      <c r="R42" s="349"/>
      <c r="S42" s="349"/>
      <c r="T42" s="349"/>
      <c r="U42" s="349"/>
    </row>
    <row r="43" spans="2:21" ht="19.5">
      <c r="B43" s="366" t="s">
        <v>123</v>
      </c>
      <c r="C43" s="366"/>
      <c r="D43" s="366"/>
      <c r="E43" s="366"/>
      <c r="F43" s="366"/>
      <c r="G43" s="366"/>
      <c r="H43" s="366"/>
      <c r="I43" s="366"/>
      <c r="J43" s="366"/>
      <c r="K43" s="366"/>
      <c r="L43" s="366"/>
      <c r="M43" s="366"/>
      <c r="N43" s="366"/>
      <c r="O43" s="366"/>
      <c r="P43" s="366"/>
      <c r="Q43" s="366"/>
      <c r="R43" s="366"/>
      <c r="S43" s="366"/>
      <c r="T43" s="366"/>
      <c r="U43" s="366"/>
    </row>
    <row r="44" spans="2:21" ht="69.75" customHeight="1">
      <c r="B44" s="370" t="s">
        <v>620</v>
      </c>
      <c r="C44" s="370"/>
      <c r="D44" s="370"/>
      <c r="E44" s="370"/>
      <c r="F44" s="370"/>
      <c r="G44" s="370"/>
      <c r="H44" s="370"/>
      <c r="I44" s="370"/>
      <c r="J44" s="370"/>
      <c r="K44" s="370"/>
      <c r="L44" s="370"/>
      <c r="M44" s="370"/>
      <c r="N44" s="370"/>
      <c r="O44" s="370"/>
      <c r="P44" s="370"/>
      <c r="Q44" s="370"/>
      <c r="R44" s="370"/>
      <c r="S44" s="370"/>
      <c r="T44" s="370"/>
      <c r="U44" s="370"/>
    </row>
    <row r="45" spans="2:21" ht="60" customHeight="1">
      <c r="B45" s="349" t="s">
        <v>621</v>
      </c>
      <c r="C45" s="349"/>
      <c r="D45" s="349"/>
      <c r="E45" s="349"/>
      <c r="F45" s="349"/>
      <c r="G45" s="349"/>
      <c r="H45" s="349"/>
      <c r="I45" s="349"/>
      <c r="J45" s="349"/>
      <c r="K45" s="349"/>
      <c r="L45" s="349"/>
      <c r="M45" s="349"/>
      <c r="N45" s="349"/>
      <c r="O45" s="349"/>
      <c r="P45" s="349"/>
      <c r="Q45" s="349"/>
      <c r="R45" s="349"/>
      <c r="S45" s="349"/>
      <c r="T45" s="349"/>
      <c r="U45" s="349"/>
    </row>
    <row r="46" spans="2:21" ht="59.25" customHeight="1">
      <c r="B46" s="349" t="s">
        <v>622</v>
      </c>
      <c r="C46" s="349"/>
      <c r="D46" s="349"/>
      <c r="E46" s="349"/>
      <c r="F46" s="349"/>
      <c r="G46" s="349"/>
      <c r="H46" s="349"/>
      <c r="I46" s="349"/>
      <c r="J46" s="349"/>
      <c r="K46" s="349"/>
      <c r="L46" s="349"/>
      <c r="M46" s="349"/>
      <c r="N46" s="349"/>
      <c r="O46" s="349"/>
      <c r="P46" s="349"/>
      <c r="Q46" s="349"/>
      <c r="R46" s="349"/>
      <c r="S46" s="349"/>
      <c r="T46" s="349"/>
      <c r="U46" s="349"/>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8">
    <mergeCell ref="B44:U44"/>
    <mergeCell ref="B45:U45"/>
    <mergeCell ref="B46:U46"/>
    <mergeCell ref="B39:U39"/>
    <mergeCell ref="B40:U40"/>
    <mergeCell ref="B41:U41"/>
    <mergeCell ref="B42:U42"/>
    <mergeCell ref="B43:U43"/>
    <mergeCell ref="B33:U33"/>
    <mergeCell ref="B34:U34"/>
    <mergeCell ref="B35:U35"/>
    <mergeCell ref="B36:U36"/>
    <mergeCell ref="B37:U3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26:U26"/>
    <mergeCell ref="B27:U27"/>
    <mergeCell ref="B19:U19"/>
    <mergeCell ref="B21:U21"/>
    <mergeCell ref="B22:U22"/>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70" zoomScaleNormal="70" workbookViewId="0">
      <selection activeCell="B2" sqref="B2:U10"/>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63" t="s">
        <v>137</v>
      </c>
      <c r="C2" s="374" t="s">
        <v>176</v>
      </c>
      <c r="D2" s="374"/>
      <c r="E2" s="374"/>
      <c r="F2" s="374"/>
      <c r="G2" s="2"/>
      <c r="H2" s="375" t="s">
        <v>177</v>
      </c>
      <c r="I2" s="375"/>
      <c r="J2" s="375"/>
      <c r="K2" s="375"/>
      <c r="L2" s="2"/>
      <c r="M2" s="365" t="s">
        <v>178</v>
      </c>
      <c r="N2" s="365"/>
      <c r="O2" s="365"/>
      <c r="P2" s="365"/>
      <c r="Q2" s="51"/>
      <c r="R2" s="376" t="s">
        <v>179</v>
      </c>
      <c r="S2" s="376"/>
      <c r="T2" s="376"/>
      <c r="U2" s="376"/>
      <c r="V2" s="371"/>
    </row>
    <row r="3" spans="2:22" ht="24.75" customHeight="1" thickBot="1">
      <c r="B3" s="364"/>
      <c r="C3" s="3">
        <v>1</v>
      </c>
      <c r="D3" s="3">
        <v>2</v>
      </c>
      <c r="E3" s="4">
        <v>3</v>
      </c>
      <c r="F3" s="5">
        <v>4</v>
      </c>
      <c r="G3" s="361"/>
      <c r="H3" s="3">
        <v>1</v>
      </c>
      <c r="I3" s="3">
        <v>2</v>
      </c>
      <c r="J3" s="4">
        <v>3</v>
      </c>
      <c r="K3" s="5">
        <v>4</v>
      </c>
      <c r="L3" s="372"/>
      <c r="M3" s="3">
        <v>1</v>
      </c>
      <c r="N3" s="3">
        <v>2</v>
      </c>
      <c r="O3" s="4">
        <v>3</v>
      </c>
      <c r="P3" s="5">
        <v>4</v>
      </c>
      <c r="Q3" s="52"/>
      <c r="R3" s="3">
        <v>1</v>
      </c>
      <c r="S3" s="3">
        <v>2</v>
      </c>
      <c r="T3" s="4">
        <v>3</v>
      </c>
      <c r="U3" s="5">
        <v>4</v>
      </c>
      <c r="V3" s="371"/>
    </row>
    <row r="4" spans="2:22" ht="38.1" customHeight="1" thickTop="1" thickBot="1">
      <c r="B4" s="33" t="s">
        <v>133</v>
      </c>
      <c r="C4" s="32">
        <v>0.16</v>
      </c>
      <c r="D4" s="7">
        <v>0.3</v>
      </c>
      <c r="E4" s="7">
        <v>0.3</v>
      </c>
      <c r="F4" s="7">
        <v>0.14000000000000001</v>
      </c>
      <c r="G4" s="362"/>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373"/>
      <c r="M4" s="7">
        <f>Autoevaluación!T84/SUM(Autoevaluación!T84:T87)</f>
        <v>0</v>
      </c>
      <c r="N4" s="7">
        <f>Autoevaluación!T85/SUM(Autoevaluación!T84:T87)</f>
        <v>0.33333333333333331</v>
      </c>
      <c r="O4" s="7">
        <f>Autoevaluación!T86/SUM(Autoevaluación!T84:T87)</f>
        <v>0.66666666666666663</v>
      </c>
      <c r="P4" s="7">
        <f>Autoevaluación!T87/SUM(Autoevaluación!T84:T87)</f>
        <v>0</v>
      </c>
      <c r="Q4" s="4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c r="B5" s="35" t="s">
        <v>134</v>
      </c>
      <c r="C5" s="32">
        <v>0.72</v>
      </c>
      <c r="D5" s="7">
        <v>0.25</v>
      </c>
      <c r="E5" s="7">
        <v>0.02</v>
      </c>
      <c r="F5" s="7">
        <v>0.01</v>
      </c>
      <c r="G5" s="362"/>
      <c r="H5" s="17">
        <f>Autoevaluación!S89/SUM(Autoevaluación!S89:S92)</f>
        <v>0.7142857142857143</v>
      </c>
      <c r="I5" s="7">
        <f>Autoevaluación!S90/SUM(Autoevaluación!S89:S92)</f>
        <v>0.2857142857142857</v>
      </c>
      <c r="J5" s="7" t="e">
        <f>Autoevaluación!S91/SUM(Autoevaluación!S89:Q92Q13:V16)</f>
        <v>#NAME?</v>
      </c>
      <c r="K5" s="7">
        <f>Autoevaluación!S92/SUM(Autoevaluación!S89:S92)</f>
        <v>0</v>
      </c>
      <c r="L5" s="373"/>
      <c r="M5" s="7">
        <f>Autoevaluación!T89/SUM(Autoevaluación!T89:T92)</f>
        <v>0.8571428571428571</v>
      </c>
      <c r="N5" s="7">
        <f>Autoevaluación!T90/SUM(Autoevaluación!T89:T92)</f>
        <v>0.14285714285714285</v>
      </c>
      <c r="O5" s="7">
        <f>Autoevaluación!T91/SUM(Autoevaluación!T89:T92)</f>
        <v>0</v>
      </c>
      <c r="P5" s="7">
        <f>Autoevaluación!T92/SUM(Autoevaluación!T89:T92)</f>
        <v>0</v>
      </c>
      <c r="Q5" s="4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c r="B6" s="35" t="s">
        <v>32</v>
      </c>
      <c r="C6" s="32">
        <v>0.33</v>
      </c>
      <c r="D6" s="7">
        <v>0.27</v>
      </c>
      <c r="E6" s="7">
        <v>0.37</v>
      </c>
      <c r="F6" s="7">
        <v>0.03</v>
      </c>
      <c r="G6" s="362"/>
      <c r="H6" s="17">
        <f>Autoevaluación!S98/SUM(Autoevaluación!S98:S101)</f>
        <v>0</v>
      </c>
      <c r="I6" s="7">
        <f>Autoevaluación!S99/SUM(Autoevaluación!S98:S101)</f>
        <v>0</v>
      </c>
      <c r="J6" s="7">
        <f>Autoevaluación!S100/SUM(Autoevaluación!S98:S101)</f>
        <v>1</v>
      </c>
      <c r="K6" s="7">
        <f>Autoevaluación!S10/SUM(Autoevaluación!S98:S101)</f>
        <v>0</v>
      </c>
      <c r="L6" s="373"/>
      <c r="M6" s="7">
        <f>Autoevaluación!T98/SUM(Autoevaluación!T98:T101)</f>
        <v>0</v>
      </c>
      <c r="N6" s="7">
        <f>Autoevaluación!T99/SUM(Autoevaluación!T98:T101)</f>
        <v>1</v>
      </c>
      <c r="O6" s="7">
        <f>Autoevaluación!T100/SUM(Autoevaluación!T98:T101)</f>
        <v>0</v>
      </c>
      <c r="P6" s="7">
        <f>Autoevaluación!T101/SUM(Autoevaluación!T98:T101)</f>
        <v>0</v>
      </c>
      <c r="Q6" s="49"/>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c r="B7" s="33" t="s">
        <v>135</v>
      </c>
      <c r="C7" s="32">
        <v>0.34</v>
      </c>
      <c r="D7" s="7">
        <v>0.35</v>
      </c>
      <c r="E7" s="7">
        <v>0.24</v>
      </c>
      <c r="F7" s="7">
        <v>7.0000000000000007E-2</v>
      </c>
      <c r="G7" s="362"/>
      <c r="H7" s="17">
        <f>Autoevaluación!S102/SUM(Autoevaluación!S102:S105)</f>
        <v>0.3</v>
      </c>
      <c r="I7" s="7">
        <f>Autoevaluación!S103/SUM(Autoevaluación!S102:S105)</f>
        <v>0.3</v>
      </c>
      <c r="J7" s="7">
        <f>Autoevaluación!S104/SUM(Autoevaluación!S102:S105)</f>
        <v>0.4</v>
      </c>
      <c r="K7" s="7">
        <f>Autoevaluación!S105/SUM(Autoevaluación!S102:S105)</f>
        <v>0</v>
      </c>
      <c r="L7" s="373"/>
      <c r="M7" s="7">
        <f>Autoevaluación!T102/SUM(Autoevaluación!T102:T105)</f>
        <v>0.2</v>
      </c>
      <c r="N7" s="7">
        <f>Autoevaluación!T103/SUM(Autoevaluación!T102:T105)</f>
        <v>0.5</v>
      </c>
      <c r="O7" s="7">
        <f>Autoevaluación!T104/SUM(Autoevaluación!T102:T105)</f>
        <v>0.3</v>
      </c>
      <c r="P7" s="7">
        <f>Autoevaluación!T105/SUM(Autoevaluación!T102:T105)</f>
        <v>0</v>
      </c>
      <c r="Q7" s="49"/>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c r="B8" s="33" t="s">
        <v>136</v>
      </c>
      <c r="C8" s="32">
        <v>0.13</v>
      </c>
      <c r="D8" s="7">
        <v>0.49</v>
      </c>
      <c r="E8" s="7">
        <v>0.31</v>
      </c>
      <c r="F8" s="7">
        <v>0.06</v>
      </c>
      <c r="G8" s="362"/>
      <c r="H8" s="17">
        <f>Autoevaluación!S114/SUM(Autoevaluación!S114:S117)</f>
        <v>0</v>
      </c>
      <c r="I8" s="7">
        <f>Autoevaluación!S115/SUM(Autoevaluación!S114:S117)</f>
        <v>0.75</v>
      </c>
      <c r="J8" s="7">
        <f>Autoevaluación!S116/SUM(Autoevaluación!S114:S117)</f>
        <v>0.25</v>
      </c>
      <c r="K8" s="7">
        <f>Autoevaluación!S117/SUM(Autoevaluación!S114:S117)</f>
        <v>0</v>
      </c>
      <c r="L8" s="373"/>
      <c r="M8" s="7">
        <f>Autoevaluación!T114/SUM(Autoevaluación!T114:T117)</f>
        <v>0</v>
      </c>
      <c r="N8" s="7">
        <f>Autoevaluación!T115/SUM(Autoevaluación!T114:T117)</f>
        <v>0.75</v>
      </c>
      <c r="O8" s="7">
        <f>Autoevaluación!T116/SUM(Autoevaluación!T114:T117)</f>
        <v>0.25</v>
      </c>
      <c r="P8" s="7">
        <f>Autoevaluación!T117/SUM(Autoevaluación!T114:T117)</f>
        <v>0</v>
      </c>
      <c r="Q8" s="4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c r="B9" s="34"/>
      <c r="C9" s="7"/>
      <c r="D9" s="7"/>
      <c r="E9" s="7"/>
      <c r="F9" s="7"/>
      <c r="G9" s="362"/>
      <c r="H9" s="7"/>
      <c r="I9" s="7"/>
      <c r="J9" s="7"/>
      <c r="K9" s="7"/>
      <c r="L9" s="373"/>
      <c r="M9" s="7"/>
      <c r="N9" s="7"/>
      <c r="O9" s="7"/>
      <c r="P9" s="7"/>
      <c r="Q9" s="49"/>
      <c r="R9" s="7"/>
      <c r="S9" s="7"/>
      <c r="T9" s="7"/>
      <c r="U9" s="7"/>
    </row>
    <row r="10" spans="2:22" ht="42" customHeight="1">
      <c r="B10" s="15" t="s">
        <v>138</v>
      </c>
      <c r="C10" s="12">
        <f>AVERAGE(C4:C9)</f>
        <v>0.33600000000000002</v>
      </c>
      <c r="D10" s="12">
        <f>AVERAGE(D4:D9)</f>
        <v>0.33199999999999996</v>
      </c>
      <c r="E10" s="12">
        <f>AVERAGE(E4:E9)</f>
        <v>0.248</v>
      </c>
      <c r="F10" s="12">
        <f>AVERAGE(F4:F9)</f>
        <v>6.2E-2</v>
      </c>
      <c r="G10" s="9"/>
      <c r="H10" s="12">
        <f>AVERAGE(H4:H9)</f>
        <v>0.20285714285714285</v>
      </c>
      <c r="I10" s="12">
        <f>AVERAGE(I4:I9)</f>
        <v>0.40047619047619049</v>
      </c>
      <c r="J10" s="12" t="e">
        <f>AVERAGE(J4:J9)</f>
        <v>#NAME?</v>
      </c>
      <c r="K10" s="12">
        <f>AVERAGE(K4:K9)</f>
        <v>0</v>
      </c>
      <c r="L10" s="9"/>
      <c r="M10" s="12">
        <f>AVERAGE(M4:M9)</f>
        <v>0.21142857142857144</v>
      </c>
      <c r="N10" s="12">
        <f>AVERAGE(N4:N9)</f>
        <v>0.5452380952380953</v>
      </c>
      <c r="O10" s="12">
        <f>AVERAGE(O4:O9)</f>
        <v>0.24333333333333332</v>
      </c>
      <c r="P10" s="12">
        <f>AVERAGE(P4:P9)</f>
        <v>0</v>
      </c>
      <c r="Q10" s="50"/>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74" t="s">
        <v>176</v>
      </c>
      <c r="C12" s="374"/>
      <c r="D12" s="374"/>
      <c r="E12" s="374"/>
      <c r="F12" s="374"/>
      <c r="G12" s="374"/>
      <c r="H12" s="374"/>
      <c r="I12" s="374"/>
      <c r="J12" s="374"/>
      <c r="K12" s="374"/>
      <c r="L12" s="374"/>
      <c r="M12" s="374"/>
      <c r="N12" s="374"/>
      <c r="O12" s="374"/>
      <c r="P12" s="374"/>
      <c r="Q12" s="374"/>
      <c r="R12" s="374"/>
      <c r="S12" s="374"/>
      <c r="T12" s="374"/>
      <c r="U12" s="374"/>
    </row>
    <row r="13" spans="2:22" ht="24.95" customHeight="1">
      <c r="B13" s="377" t="s">
        <v>28</v>
      </c>
      <c r="C13" s="377"/>
      <c r="D13" s="377"/>
      <c r="E13" s="377"/>
      <c r="F13" s="377"/>
      <c r="G13" s="377"/>
      <c r="H13" s="377"/>
      <c r="I13" s="377"/>
      <c r="J13" s="377"/>
      <c r="K13" s="377"/>
      <c r="L13" s="377"/>
      <c r="M13" s="377"/>
      <c r="N13" s="377"/>
      <c r="O13" s="377"/>
      <c r="P13" s="377"/>
      <c r="Q13" s="377"/>
      <c r="R13" s="377"/>
      <c r="S13" s="377"/>
      <c r="T13" s="377"/>
      <c r="U13" s="377"/>
    </row>
    <row r="14" spans="2:22" ht="60" customHeight="1">
      <c r="B14" s="343"/>
      <c r="C14" s="343"/>
      <c r="D14" s="343"/>
      <c r="E14" s="343"/>
      <c r="F14" s="343"/>
      <c r="G14" s="343"/>
      <c r="H14" s="343"/>
      <c r="I14" s="343"/>
      <c r="J14" s="343"/>
      <c r="K14" s="343"/>
      <c r="L14" s="343"/>
      <c r="M14" s="343"/>
      <c r="N14" s="343"/>
      <c r="O14" s="343"/>
      <c r="P14" s="343"/>
      <c r="Q14" s="343"/>
      <c r="R14" s="343"/>
      <c r="S14" s="343"/>
      <c r="T14" s="343"/>
      <c r="U14" s="343"/>
    </row>
    <row r="15" spans="2:22" ht="60" customHeight="1">
      <c r="B15" s="343"/>
      <c r="C15" s="343"/>
      <c r="D15" s="343"/>
      <c r="E15" s="343"/>
      <c r="F15" s="343"/>
      <c r="G15" s="343"/>
      <c r="H15" s="343"/>
      <c r="I15" s="343"/>
      <c r="J15" s="343"/>
      <c r="K15" s="343"/>
      <c r="L15" s="343"/>
      <c r="M15" s="343"/>
      <c r="N15" s="343"/>
      <c r="O15" s="343"/>
      <c r="P15" s="343"/>
      <c r="Q15" s="343"/>
      <c r="R15" s="343"/>
      <c r="S15" s="343"/>
      <c r="T15" s="343"/>
      <c r="U15" s="343"/>
    </row>
    <row r="16" spans="2:22" s="14" customFormat="1" ht="24.95" customHeight="1">
      <c r="B16" s="366" t="s">
        <v>123</v>
      </c>
      <c r="C16" s="366"/>
      <c r="D16" s="366"/>
      <c r="E16" s="366"/>
      <c r="F16" s="366"/>
      <c r="G16" s="366"/>
      <c r="H16" s="366"/>
      <c r="I16" s="366"/>
      <c r="J16" s="366"/>
      <c r="K16" s="366"/>
      <c r="L16" s="366"/>
      <c r="M16" s="366"/>
      <c r="N16" s="366"/>
      <c r="O16" s="366"/>
      <c r="P16" s="366"/>
      <c r="Q16" s="366"/>
      <c r="R16" s="366"/>
      <c r="S16" s="366"/>
      <c r="T16" s="366"/>
      <c r="U16" s="366"/>
    </row>
    <row r="17" spans="2:21" ht="60" customHeight="1">
      <c r="B17" s="343"/>
      <c r="C17" s="343"/>
      <c r="D17" s="343"/>
      <c r="E17" s="343"/>
      <c r="F17" s="343"/>
      <c r="G17" s="343"/>
      <c r="H17" s="343"/>
      <c r="I17" s="343"/>
      <c r="J17" s="343"/>
      <c r="K17" s="343"/>
      <c r="L17" s="343"/>
      <c r="M17" s="343"/>
      <c r="N17" s="343"/>
      <c r="O17" s="343"/>
      <c r="P17" s="343"/>
      <c r="Q17" s="343"/>
      <c r="R17" s="343"/>
      <c r="S17" s="343"/>
      <c r="T17" s="343"/>
      <c r="U17" s="343"/>
    </row>
    <row r="18" spans="2:21" ht="60" customHeight="1">
      <c r="B18" s="343"/>
      <c r="C18" s="343"/>
      <c r="D18" s="343"/>
      <c r="E18" s="343"/>
      <c r="F18" s="343"/>
      <c r="G18" s="343"/>
      <c r="H18" s="343"/>
      <c r="I18" s="343"/>
      <c r="J18" s="343"/>
      <c r="K18" s="343"/>
      <c r="L18" s="343"/>
      <c r="M18" s="343"/>
      <c r="N18" s="343"/>
      <c r="O18" s="343"/>
      <c r="P18" s="343"/>
      <c r="Q18" s="343"/>
      <c r="R18" s="343"/>
      <c r="S18" s="343"/>
      <c r="T18" s="343"/>
      <c r="U18" s="343"/>
    </row>
    <row r="19" spans="2:21" ht="60" customHeight="1">
      <c r="B19" s="343"/>
      <c r="C19" s="343"/>
      <c r="D19" s="343"/>
      <c r="E19" s="343"/>
      <c r="F19" s="343"/>
      <c r="G19" s="343"/>
      <c r="H19" s="343"/>
      <c r="I19" s="343"/>
      <c r="J19" s="343"/>
      <c r="K19" s="343"/>
      <c r="L19" s="343"/>
      <c r="M19" s="343"/>
      <c r="N19" s="343"/>
      <c r="O19" s="343"/>
      <c r="P19" s="343"/>
      <c r="Q19" s="343"/>
      <c r="R19" s="343"/>
      <c r="S19" s="343"/>
      <c r="T19" s="343"/>
      <c r="U19" s="343"/>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59" t="s">
        <v>177</v>
      </c>
      <c r="C21" s="359"/>
      <c r="D21" s="359"/>
      <c r="E21" s="359"/>
      <c r="F21" s="359"/>
      <c r="G21" s="359"/>
      <c r="H21" s="359"/>
      <c r="I21" s="359"/>
      <c r="J21" s="359"/>
      <c r="K21" s="359"/>
      <c r="L21" s="359"/>
      <c r="M21" s="359"/>
      <c r="N21" s="359"/>
      <c r="O21" s="359"/>
      <c r="P21" s="359"/>
      <c r="Q21" s="359"/>
      <c r="R21" s="359"/>
      <c r="S21" s="359"/>
      <c r="T21" s="359"/>
      <c r="U21" s="359"/>
    </row>
    <row r="22" spans="2:21" ht="24.95" customHeight="1">
      <c r="B22" s="368" t="s">
        <v>28</v>
      </c>
      <c r="C22" s="369"/>
      <c r="D22" s="369"/>
      <c r="E22" s="369"/>
      <c r="F22" s="369"/>
      <c r="G22" s="369"/>
      <c r="H22" s="369"/>
      <c r="I22" s="369"/>
      <c r="J22" s="369"/>
      <c r="K22" s="369"/>
      <c r="L22" s="369"/>
      <c r="M22" s="369"/>
      <c r="N22" s="369"/>
      <c r="O22" s="369"/>
      <c r="P22" s="369"/>
      <c r="Q22" s="369"/>
      <c r="R22" s="369"/>
      <c r="S22" s="369"/>
      <c r="T22" s="369"/>
      <c r="U22" s="369"/>
    </row>
    <row r="23" spans="2:21" ht="60" customHeight="1">
      <c r="B23" s="343" t="s">
        <v>461</v>
      </c>
      <c r="C23" s="343"/>
      <c r="D23" s="343"/>
      <c r="E23" s="343"/>
      <c r="F23" s="343"/>
      <c r="G23" s="343"/>
      <c r="H23" s="343"/>
      <c r="I23" s="343"/>
      <c r="J23" s="343"/>
      <c r="K23" s="343"/>
      <c r="L23" s="343"/>
      <c r="M23" s="343"/>
      <c r="N23" s="343"/>
      <c r="O23" s="343"/>
      <c r="P23" s="343"/>
      <c r="Q23" s="343"/>
      <c r="R23" s="343"/>
      <c r="S23" s="343"/>
      <c r="T23" s="343"/>
      <c r="U23" s="343"/>
    </row>
    <row r="24" spans="2:21" ht="60" customHeight="1">
      <c r="B24" s="343" t="s">
        <v>462</v>
      </c>
      <c r="C24" s="343"/>
      <c r="D24" s="343"/>
      <c r="E24" s="343"/>
      <c r="F24" s="343"/>
      <c r="G24" s="343"/>
      <c r="H24" s="343"/>
      <c r="I24" s="343"/>
      <c r="J24" s="343"/>
      <c r="K24" s="343"/>
      <c r="L24" s="343"/>
      <c r="M24" s="343"/>
      <c r="N24" s="343"/>
      <c r="O24" s="343"/>
      <c r="P24" s="343"/>
      <c r="Q24" s="343"/>
      <c r="R24" s="343"/>
      <c r="S24" s="343"/>
      <c r="T24" s="343"/>
      <c r="U24" s="343"/>
    </row>
    <row r="25" spans="2:21" s="14" customFormat="1" ht="24.95" customHeight="1">
      <c r="B25" s="366" t="s">
        <v>123</v>
      </c>
      <c r="C25" s="366"/>
      <c r="D25" s="366"/>
      <c r="E25" s="366"/>
      <c r="F25" s="366"/>
      <c r="G25" s="366"/>
      <c r="H25" s="366"/>
      <c r="I25" s="366"/>
      <c r="J25" s="366"/>
      <c r="K25" s="366"/>
      <c r="L25" s="366"/>
      <c r="M25" s="366"/>
      <c r="N25" s="366"/>
      <c r="O25" s="366"/>
      <c r="P25" s="366"/>
      <c r="Q25" s="366"/>
      <c r="R25" s="366"/>
      <c r="S25" s="366"/>
      <c r="T25" s="366"/>
      <c r="U25" s="366"/>
    </row>
    <row r="26" spans="2:21" ht="60" customHeight="1">
      <c r="B26" s="343" t="s">
        <v>372</v>
      </c>
      <c r="C26" s="343"/>
      <c r="D26" s="343"/>
      <c r="E26" s="343"/>
      <c r="F26" s="343"/>
      <c r="G26" s="343"/>
      <c r="H26" s="343"/>
      <c r="I26" s="343"/>
      <c r="J26" s="343"/>
      <c r="K26" s="343"/>
      <c r="L26" s="343"/>
      <c r="M26" s="343"/>
      <c r="N26" s="343"/>
      <c r="O26" s="343"/>
      <c r="P26" s="343"/>
      <c r="Q26" s="343"/>
      <c r="R26" s="343"/>
      <c r="S26" s="343"/>
      <c r="T26" s="343"/>
      <c r="U26" s="343"/>
    </row>
    <row r="27" spans="2:21" ht="60" customHeight="1">
      <c r="B27" s="343" t="s">
        <v>455</v>
      </c>
      <c r="C27" s="343"/>
      <c r="D27" s="343"/>
      <c r="E27" s="343"/>
      <c r="F27" s="343"/>
      <c r="G27" s="343"/>
      <c r="H27" s="343"/>
      <c r="I27" s="343"/>
      <c r="J27" s="343"/>
      <c r="K27" s="343"/>
      <c r="L27" s="343"/>
      <c r="M27" s="343"/>
      <c r="N27" s="343"/>
      <c r="O27" s="343"/>
      <c r="P27" s="343"/>
      <c r="Q27" s="343"/>
      <c r="R27" s="343"/>
      <c r="S27" s="343"/>
      <c r="T27" s="343"/>
      <c r="U27" s="343"/>
    </row>
    <row r="28" spans="2:21" ht="60" customHeight="1">
      <c r="B28" s="343" t="s">
        <v>456</v>
      </c>
      <c r="C28" s="343"/>
      <c r="D28" s="343"/>
      <c r="E28" s="343"/>
      <c r="F28" s="343"/>
      <c r="G28" s="343"/>
      <c r="H28" s="343"/>
      <c r="I28" s="343"/>
      <c r="J28" s="343"/>
      <c r="K28" s="343"/>
      <c r="L28" s="343"/>
      <c r="M28" s="343"/>
      <c r="N28" s="343"/>
      <c r="O28" s="343"/>
      <c r="P28" s="343"/>
      <c r="Q28" s="343"/>
      <c r="R28" s="343"/>
      <c r="S28" s="343"/>
      <c r="T28" s="343"/>
      <c r="U28" s="343"/>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67" t="s">
        <v>178</v>
      </c>
      <c r="C30" s="367"/>
      <c r="D30" s="367"/>
      <c r="E30" s="367"/>
      <c r="F30" s="367"/>
      <c r="G30" s="367"/>
      <c r="H30" s="367"/>
      <c r="I30" s="367"/>
      <c r="J30" s="367"/>
      <c r="K30" s="367"/>
      <c r="L30" s="367"/>
      <c r="M30" s="367"/>
      <c r="N30" s="367"/>
      <c r="O30" s="367"/>
      <c r="P30" s="367"/>
      <c r="Q30" s="367"/>
      <c r="R30" s="367"/>
      <c r="S30" s="367"/>
      <c r="T30" s="367"/>
      <c r="U30" s="367"/>
    </row>
    <row r="31" spans="2:21" ht="24.95" customHeight="1">
      <c r="B31" s="360" t="s">
        <v>28</v>
      </c>
      <c r="C31" s="360"/>
      <c r="D31" s="360"/>
      <c r="E31" s="360"/>
      <c r="F31" s="360"/>
      <c r="G31" s="360"/>
      <c r="H31" s="360"/>
      <c r="I31" s="360"/>
      <c r="J31" s="360"/>
      <c r="K31" s="360"/>
      <c r="L31" s="360"/>
      <c r="M31" s="360"/>
      <c r="N31" s="360"/>
      <c r="O31" s="360"/>
      <c r="P31" s="360"/>
      <c r="Q31" s="360"/>
      <c r="R31" s="360"/>
      <c r="S31" s="360"/>
      <c r="T31" s="360"/>
      <c r="U31" s="360"/>
    </row>
    <row r="32" spans="2:21" ht="60" customHeight="1">
      <c r="B32" s="343" t="s">
        <v>463</v>
      </c>
      <c r="C32" s="343"/>
      <c r="D32" s="343"/>
      <c r="E32" s="343"/>
      <c r="F32" s="343"/>
      <c r="G32" s="343"/>
      <c r="H32" s="343"/>
      <c r="I32" s="343"/>
      <c r="J32" s="343"/>
      <c r="K32" s="343"/>
      <c r="L32" s="343"/>
      <c r="M32" s="343"/>
      <c r="N32" s="343"/>
      <c r="O32" s="343"/>
      <c r="P32" s="343"/>
      <c r="Q32" s="343"/>
      <c r="R32" s="343"/>
      <c r="S32" s="343"/>
      <c r="T32" s="343"/>
      <c r="U32" s="343"/>
    </row>
    <row r="33" spans="2:21" ht="60" customHeight="1">
      <c r="B33" s="343" t="s">
        <v>464</v>
      </c>
      <c r="C33" s="343"/>
      <c r="D33" s="343"/>
      <c r="E33" s="343"/>
      <c r="F33" s="343"/>
      <c r="G33" s="343"/>
      <c r="H33" s="343"/>
      <c r="I33" s="343"/>
      <c r="J33" s="343"/>
      <c r="K33" s="343"/>
      <c r="L33" s="343"/>
      <c r="M33" s="343"/>
      <c r="N33" s="343"/>
      <c r="O33" s="343"/>
      <c r="P33" s="343"/>
      <c r="Q33" s="343"/>
      <c r="R33" s="343"/>
      <c r="S33" s="343"/>
      <c r="T33" s="343"/>
      <c r="U33" s="343"/>
    </row>
    <row r="34" spans="2:21" s="14" customFormat="1" ht="24.95" customHeight="1">
      <c r="B34" s="366" t="s">
        <v>123</v>
      </c>
      <c r="C34" s="366"/>
      <c r="D34" s="366"/>
      <c r="E34" s="366"/>
      <c r="F34" s="366"/>
      <c r="G34" s="366"/>
      <c r="H34" s="366"/>
      <c r="I34" s="366"/>
      <c r="J34" s="366"/>
      <c r="K34" s="366"/>
      <c r="L34" s="366"/>
      <c r="M34" s="366"/>
      <c r="N34" s="366"/>
      <c r="O34" s="366"/>
      <c r="P34" s="366"/>
      <c r="Q34" s="366"/>
      <c r="R34" s="366"/>
      <c r="S34" s="366"/>
      <c r="T34" s="366"/>
      <c r="U34" s="366"/>
    </row>
    <row r="35" spans="2:21" ht="60" customHeight="1">
      <c r="B35" s="346" t="s">
        <v>460</v>
      </c>
      <c r="C35" s="347"/>
      <c r="D35" s="347"/>
      <c r="E35" s="347"/>
      <c r="F35" s="347"/>
      <c r="G35" s="347"/>
      <c r="H35" s="347"/>
      <c r="I35" s="347"/>
      <c r="J35" s="347"/>
      <c r="K35" s="347"/>
      <c r="L35" s="347"/>
      <c r="M35" s="347"/>
      <c r="N35" s="347"/>
      <c r="O35" s="347"/>
      <c r="P35" s="347"/>
      <c r="Q35" s="347"/>
      <c r="R35" s="347"/>
      <c r="S35" s="347"/>
      <c r="T35" s="347"/>
      <c r="U35" s="348"/>
    </row>
    <row r="36" spans="2:21" ht="60" customHeight="1">
      <c r="B36" s="346" t="s">
        <v>459</v>
      </c>
      <c r="C36" s="347"/>
      <c r="D36" s="347"/>
      <c r="E36" s="347"/>
      <c r="F36" s="347"/>
      <c r="G36" s="347"/>
      <c r="H36" s="347"/>
      <c r="I36" s="347"/>
      <c r="J36" s="347"/>
      <c r="K36" s="347"/>
      <c r="L36" s="347"/>
      <c r="M36" s="347"/>
      <c r="N36" s="347"/>
      <c r="O36" s="347"/>
      <c r="P36" s="347"/>
      <c r="Q36" s="347"/>
      <c r="R36" s="347"/>
      <c r="S36" s="347"/>
      <c r="T36" s="347"/>
      <c r="U36" s="348"/>
    </row>
    <row r="37" spans="2:21" ht="60" customHeight="1">
      <c r="B37" s="346" t="s">
        <v>458</v>
      </c>
      <c r="C37" s="347"/>
      <c r="D37" s="347"/>
      <c r="E37" s="347"/>
      <c r="F37" s="347"/>
      <c r="G37" s="347"/>
      <c r="H37" s="347"/>
      <c r="I37" s="347"/>
      <c r="J37" s="347"/>
      <c r="K37" s="347"/>
      <c r="L37" s="347"/>
      <c r="M37" s="347"/>
      <c r="N37" s="347"/>
      <c r="O37" s="347"/>
      <c r="P37" s="347"/>
      <c r="Q37" s="347"/>
      <c r="R37" s="347"/>
      <c r="S37" s="347"/>
      <c r="T37" s="347"/>
      <c r="U37" s="348"/>
    </row>
    <row r="39" spans="2:21">
      <c r="B39" s="378" t="s">
        <v>179</v>
      </c>
      <c r="C39" s="379"/>
      <c r="D39" s="379"/>
      <c r="E39" s="379"/>
      <c r="F39" s="379"/>
      <c r="G39" s="379"/>
      <c r="H39" s="379"/>
      <c r="I39" s="379"/>
      <c r="J39" s="379"/>
      <c r="K39" s="379"/>
      <c r="L39" s="379"/>
      <c r="M39" s="379"/>
      <c r="N39" s="379"/>
      <c r="O39" s="379"/>
      <c r="P39" s="379"/>
      <c r="Q39" s="379"/>
      <c r="R39" s="379"/>
      <c r="S39" s="379"/>
      <c r="T39" s="379"/>
      <c r="U39" s="380"/>
    </row>
    <row r="40" spans="2:21" ht="19.5">
      <c r="B40" s="360" t="s">
        <v>28</v>
      </c>
      <c r="C40" s="360"/>
      <c r="D40" s="360"/>
      <c r="E40" s="360"/>
      <c r="F40" s="360"/>
      <c r="G40" s="360"/>
      <c r="H40" s="360"/>
      <c r="I40" s="360"/>
      <c r="J40" s="360"/>
      <c r="K40" s="360"/>
      <c r="L40" s="360"/>
      <c r="M40" s="360"/>
      <c r="N40" s="360"/>
      <c r="O40" s="360"/>
      <c r="P40" s="360"/>
      <c r="Q40" s="360"/>
      <c r="R40" s="360"/>
      <c r="S40" s="360"/>
      <c r="T40" s="360"/>
      <c r="U40" s="360"/>
    </row>
    <row r="41" spans="2:21" ht="50.25" customHeight="1">
      <c r="B41" s="349" t="s">
        <v>520</v>
      </c>
      <c r="C41" s="349"/>
      <c r="D41" s="349"/>
      <c r="E41" s="349"/>
      <c r="F41" s="349"/>
      <c r="G41" s="349"/>
      <c r="H41" s="349"/>
      <c r="I41" s="349"/>
      <c r="J41" s="349"/>
      <c r="K41" s="349"/>
      <c r="L41" s="349"/>
      <c r="M41" s="349"/>
      <c r="N41" s="349"/>
      <c r="O41" s="349"/>
      <c r="P41" s="349"/>
      <c r="Q41" s="349"/>
      <c r="R41" s="349"/>
      <c r="S41" s="349"/>
      <c r="T41" s="349"/>
      <c r="U41" s="349"/>
    </row>
    <row r="42" spans="2:21" ht="51.75" customHeight="1">
      <c r="B42" s="349" t="s">
        <v>332</v>
      </c>
      <c r="C42" s="349"/>
      <c r="D42" s="349"/>
      <c r="E42" s="349"/>
      <c r="F42" s="349"/>
      <c r="G42" s="349"/>
      <c r="H42" s="349"/>
      <c r="I42" s="349"/>
      <c r="J42" s="349"/>
      <c r="K42" s="349"/>
      <c r="L42" s="349"/>
      <c r="M42" s="349"/>
      <c r="N42" s="349"/>
      <c r="O42" s="349"/>
      <c r="P42" s="349"/>
      <c r="Q42" s="349"/>
      <c r="R42" s="349"/>
      <c r="S42" s="349"/>
      <c r="T42" s="349"/>
      <c r="U42" s="349"/>
    </row>
    <row r="43" spans="2:21" ht="19.5">
      <c r="B43" s="366" t="s">
        <v>123</v>
      </c>
      <c r="C43" s="366"/>
      <c r="D43" s="366"/>
      <c r="E43" s="366"/>
      <c r="F43" s="366"/>
      <c r="G43" s="366"/>
      <c r="H43" s="366"/>
      <c r="I43" s="366"/>
      <c r="J43" s="366"/>
      <c r="K43" s="366"/>
      <c r="L43" s="366"/>
      <c r="M43" s="366"/>
      <c r="N43" s="366"/>
      <c r="O43" s="366"/>
      <c r="P43" s="366"/>
      <c r="Q43" s="366"/>
      <c r="R43" s="366"/>
      <c r="S43" s="366"/>
      <c r="T43" s="366"/>
      <c r="U43" s="366"/>
    </row>
    <row r="44" spans="2:21" ht="45" customHeight="1">
      <c r="B44" s="349" t="s">
        <v>635</v>
      </c>
      <c r="C44" s="349"/>
      <c r="D44" s="349"/>
      <c r="E44" s="349"/>
      <c r="F44" s="349"/>
      <c r="G44" s="349"/>
      <c r="H44" s="349"/>
      <c r="I44" s="349"/>
      <c r="J44" s="349"/>
      <c r="K44" s="349"/>
      <c r="L44" s="349"/>
      <c r="M44" s="349"/>
      <c r="N44" s="349"/>
      <c r="O44" s="349"/>
      <c r="P44" s="349"/>
      <c r="Q44" s="349"/>
      <c r="R44" s="349"/>
      <c r="S44" s="349"/>
      <c r="T44" s="349"/>
      <c r="U44" s="349"/>
    </row>
    <row r="45" spans="2:21" ht="52.5" customHeight="1">
      <c r="B45" s="349" t="s">
        <v>636</v>
      </c>
      <c r="C45" s="349"/>
      <c r="D45" s="349"/>
      <c r="E45" s="349"/>
      <c r="F45" s="349"/>
      <c r="G45" s="349"/>
      <c r="H45" s="349"/>
      <c r="I45" s="349"/>
      <c r="J45" s="349"/>
      <c r="K45" s="349"/>
      <c r="L45" s="349"/>
      <c r="M45" s="349"/>
      <c r="N45" s="349"/>
      <c r="O45" s="349"/>
      <c r="P45" s="349"/>
      <c r="Q45" s="349"/>
      <c r="R45" s="349"/>
      <c r="S45" s="349"/>
      <c r="T45" s="349"/>
      <c r="U45" s="349"/>
    </row>
    <row r="46" spans="2:21" ht="55.5" customHeight="1">
      <c r="B46" s="349" t="s">
        <v>637</v>
      </c>
      <c r="C46" s="349"/>
      <c r="D46" s="349"/>
      <c r="E46" s="349"/>
      <c r="F46" s="349"/>
      <c r="G46" s="349"/>
      <c r="H46" s="349"/>
      <c r="I46" s="349"/>
      <c r="J46" s="349"/>
      <c r="K46" s="349"/>
      <c r="L46" s="349"/>
      <c r="M46" s="349"/>
      <c r="N46" s="349"/>
      <c r="O46" s="349"/>
      <c r="P46" s="349"/>
      <c r="Q46" s="349"/>
      <c r="R46" s="349"/>
      <c r="S46" s="349"/>
      <c r="T46" s="349"/>
      <c r="U46" s="349"/>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2" sqref="B2:P10"/>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63" t="s">
        <v>24</v>
      </c>
      <c r="C2" s="374" t="s">
        <v>176</v>
      </c>
      <c r="D2" s="374"/>
      <c r="E2" s="374"/>
      <c r="F2" s="374"/>
      <c r="G2" s="2"/>
      <c r="H2" s="375" t="s">
        <v>177</v>
      </c>
      <c r="I2" s="375"/>
      <c r="J2" s="375"/>
      <c r="K2" s="375"/>
      <c r="L2" s="2"/>
      <c r="M2" s="365" t="s">
        <v>178</v>
      </c>
      <c r="N2" s="365"/>
      <c r="O2" s="365"/>
      <c r="P2" s="365"/>
      <c r="Q2" s="51"/>
      <c r="R2" s="376" t="s">
        <v>179</v>
      </c>
      <c r="S2" s="376"/>
      <c r="T2" s="376"/>
      <c r="U2" s="376"/>
      <c r="V2" s="371"/>
    </row>
    <row r="3" spans="2:22" ht="24.75" customHeight="1" thickBot="1">
      <c r="B3" s="364"/>
      <c r="C3" s="3">
        <v>1</v>
      </c>
      <c r="D3" s="3">
        <v>2</v>
      </c>
      <c r="E3" s="4">
        <v>3</v>
      </c>
      <c r="F3" s="5">
        <v>4</v>
      </c>
      <c r="G3" s="361"/>
      <c r="H3" s="3">
        <v>1</v>
      </c>
      <c r="I3" s="3">
        <v>2</v>
      </c>
      <c r="J3" s="4">
        <v>3</v>
      </c>
      <c r="K3" s="5">
        <v>4</v>
      </c>
      <c r="L3" s="372"/>
      <c r="M3" s="3">
        <v>1</v>
      </c>
      <c r="N3" s="3">
        <v>2</v>
      </c>
      <c r="O3" s="4">
        <v>3</v>
      </c>
      <c r="P3" s="5">
        <v>4</v>
      </c>
      <c r="Q3" s="52"/>
      <c r="R3" s="3">
        <v>1</v>
      </c>
      <c r="S3" s="3">
        <v>2</v>
      </c>
      <c r="T3" s="4">
        <v>3</v>
      </c>
      <c r="U3" s="5">
        <v>4</v>
      </c>
      <c r="V3" s="371"/>
    </row>
    <row r="4" spans="2:22" ht="38.1" customHeight="1" thickTop="1" thickBot="1">
      <c r="B4" s="36" t="s">
        <v>5</v>
      </c>
      <c r="C4" s="32">
        <v>0.28000000000000003</v>
      </c>
      <c r="D4" s="7">
        <v>0.41</v>
      </c>
      <c r="E4" s="7">
        <v>0.28000000000000003</v>
      </c>
      <c r="F4" s="7">
        <v>0.02</v>
      </c>
      <c r="G4" s="362"/>
      <c r="H4" s="7">
        <f>Autoevaluación!S122/SUM(Autoevaluación!S122:S125)</f>
        <v>0</v>
      </c>
      <c r="I4" s="7">
        <f>Autoevaluación!S123/SUM(Autoevaluación!S122:S125)</f>
        <v>0.25</v>
      </c>
      <c r="J4" s="7">
        <f>Autoevaluación!S124/SUM(Autoevaluación!S122:S125)</f>
        <v>0.75</v>
      </c>
      <c r="K4" s="7">
        <f>Autoevaluación!S125/SUM(Autoevaluación!S122:S125)</f>
        <v>0</v>
      </c>
      <c r="L4" s="373"/>
      <c r="M4" s="7">
        <f>Autoevaluación!T122/SUM(Autoevaluación!T122:T125)</f>
        <v>0.5</v>
      </c>
      <c r="N4" s="7">
        <f>Autoevaluación!T123/SUM(Autoevaluación!T122:T125)</f>
        <v>0.5</v>
      </c>
      <c r="O4" s="7">
        <f>Autoevaluación!T124/SUM(Autoevaluación!T122:T125)</f>
        <v>0</v>
      </c>
      <c r="P4" s="7">
        <f>Autoevaluación!T125/SUM(Autoevaluación!T122:T125)</f>
        <v>0</v>
      </c>
      <c r="Q4" s="4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c r="B5" s="37" t="s">
        <v>10</v>
      </c>
      <c r="C5" s="32">
        <v>0.28999999999999998</v>
      </c>
      <c r="D5" s="7">
        <v>0.47</v>
      </c>
      <c r="E5" s="7">
        <v>0.21</v>
      </c>
      <c r="F5" s="7">
        <v>0.03</v>
      </c>
      <c r="G5" s="362"/>
      <c r="H5" s="7">
        <f>Autoevaluación!S128/SUM(Autoevaluación!S128:S131)</f>
        <v>0</v>
      </c>
      <c r="I5" s="7">
        <f>Autoevaluación!S129/SUM(Autoevaluación!S128:S131)</f>
        <v>1</v>
      </c>
      <c r="J5" s="7">
        <f>Autoevaluación!S130/SUM(Autoevaluación!S128:S131)</f>
        <v>0</v>
      </c>
      <c r="K5" s="7">
        <f>Autoevaluación!S131/SUM(Autoevaluación!S128:S131)</f>
        <v>0</v>
      </c>
      <c r="L5" s="373"/>
      <c r="M5" s="7">
        <f>Autoevaluación!T128/SUM(Autoevaluación!T128:T131)</f>
        <v>0.25</v>
      </c>
      <c r="N5" s="7">
        <f>Autoevaluación!T129/SUM(Autoevaluación!T128:T131)</f>
        <v>0.75</v>
      </c>
      <c r="O5" s="7">
        <f>Autoevaluación!T130/SUM(Autoevaluación!T128:T131)</f>
        <v>0</v>
      </c>
      <c r="P5" s="7">
        <f>Autoevaluación!T131/SUM(Autoevaluación!T128:T131)</f>
        <v>0</v>
      </c>
      <c r="Q5" s="4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c r="B6" s="37" t="s">
        <v>15</v>
      </c>
      <c r="C6" s="32">
        <v>0.25</v>
      </c>
      <c r="D6" s="7">
        <v>0.37</v>
      </c>
      <c r="E6" s="7">
        <v>0.34</v>
      </c>
      <c r="F6" s="7">
        <v>0.04</v>
      </c>
      <c r="G6" s="362"/>
      <c r="H6" s="7">
        <f>Autoevaluación!S134/SUM(Autoevaluación!S134:S137)</f>
        <v>0.33333333333333331</v>
      </c>
      <c r="I6" s="7">
        <f>Autoevaluación!S135/SUM(Autoevaluación!S134:S137)</f>
        <v>0</v>
      </c>
      <c r="J6" s="7">
        <f>Autoevaluación!S136/SUM(Autoevaluación!S134:S137)</f>
        <v>0.66666666666666663</v>
      </c>
      <c r="K6" s="7">
        <f>Autoevaluación!S137/SUM(Autoevaluación!S134:S137)</f>
        <v>0</v>
      </c>
      <c r="L6" s="373"/>
      <c r="M6" s="7">
        <f>Autoevaluación!T134/SUM(Autoevaluación!T134:T137)</f>
        <v>0.33333333333333331</v>
      </c>
      <c r="N6" s="7">
        <f>Autoevaluación!T135/SUM(Autoevaluación!T134:T137)</f>
        <v>0.66666666666666663</v>
      </c>
      <c r="O6" s="7">
        <f>Autoevaluación!T136/SUM(Autoevaluación!T134:T137)</f>
        <v>0</v>
      </c>
      <c r="P6" s="7">
        <f>Autoevaluación!T137/SUM(Autoevaluación!T134:T137)</f>
        <v>0</v>
      </c>
      <c r="Q6" s="4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c r="B7" s="36" t="s">
        <v>19</v>
      </c>
      <c r="C7" s="32">
        <v>0.51</v>
      </c>
      <c r="D7" s="7">
        <v>0.4</v>
      </c>
      <c r="E7" s="7">
        <v>7.0000000000000007E-2</v>
      </c>
      <c r="F7" s="7">
        <v>0.01</v>
      </c>
      <c r="G7" s="362"/>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373"/>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4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c r="B8" s="34"/>
      <c r="C8" s="7"/>
      <c r="D8" s="7"/>
      <c r="E8" s="7"/>
      <c r="F8" s="7"/>
      <c r="G8" s="362"/>
      <c r="H8" s="7"/>
      <c r="I8" s="7"/>
      <c r="J8" s="7"/>
      <c r="K8" s="7"/>
      <c r="L8" s="373"/>
      <c r="M8" s="7"/>
      <c r="N8" s="7"/>
      <c r="O8" s="7"/>
      <c r="P8" s="7"/>
      <c r="Q8" s="49"/>
      <c r="R8" s="7"/>
      <c r="S8" s="7"/>
      <c r="T8" s="7"/>
      <c r="U8" s="7"/>
    </row>
    <row r="9" spans="2:22" ht="38.1" customHeight="1">
      <c r="B9" s="6"/>
      <c r="C9" s="7"/>
      <c r="D9" s="7"/>
      <c r="E9" s="7"/>
      <c r="F9" s="7"/>
      <c r="G9" s="362"/>
      <c r="H9" s="7"/>
      <c r="I9" s="7"/>
      <c r="J9" s="7"/>
      <c r="K9" s="7"/>
      <c r="L9" s="373"/>
      <c r="M9" s="7"/>
      <c r="N9" s="7"/>
      <c r="O9" s="7"/>
      <c r="P9" s="7"/>
      <c r="Q9" s="49"/>
      <c r="R9" s="7"/>
      <c r="S9" s="7"/>
      <c r="T9" s="7"/>
      <c r="U9" s="7"/>
    </row>
    <row r="10" spans="2:22" ht="42" customHeight="1">
      <c r="B10" s="15" t="s">
        <v>139</v>
      </c>
      <c r="C10" s="12">
        <f>AVERAGE(C4:C9)</f>
        <v>0.33250000000000002</v>
      </c>
      <c r="D10" s="12">
        <f>AVERAGE(D4:D9)</f>
        <v>0.41249999999999998</v>
      </c>
      <c r="E10" s="12">
        <f>AVERAGE(E4:E9)</f>
        <v>0.22500000000000003</v>
      </c>
      <c r="F10" s="12">
        <f>AVERAGE(F4:F9)</f>
        <v>2.4999999999999998E-2</v>
      </c>
      <c r="G10" s="9"/>
      <c r="H10" s="12">
        <f>AVERAGE(H4:H9)</f>
        <v>0.16666666666666666</v>
      </c>
      <c r="I10" s="12">
        <f>AVERAGE(I4:I9)</f>
        <v>0.39583333333333331</v>
      </c>
      <c r="J10" s="12">
        <f>AVERAGE(J4:J9)</f>
        <v>0.43749999999999994</v>
      </c>
      <c r="K10" s="12">
        <f>AVERAGE(K4:K9)</f>
        <v>0</v>
      </c>
      <c r="L10" s="9"/>
      <c r="M10" s="12">
        <f>AVERAGE(M4:M9)</f>
        <v>0.35416666666666663</v>
      </c>
      <c r="N10" s="12">
        <f>AVERAGE(N4:N9)</f>
        <v>0.64583333333333326</v>
      </c>
      <c r="O10" s="12">
        <f>AVERAGE(O4:O9)</f>
        <v>0</v>
      </c>
      <c r="P10" s="12">
        <f>AVERAGE(P4:P9)</f>
        <v>0</v>
      </c>
      <c r="Q10" s="50"/>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74" t="s">
        <v>176</v>
      </c>
      <c r="C12" s="374"/>
      <c r="D12" s="374"/>
      <c r="E12" s="374"/>
      <c r="F12" s="374"/>
      <c r="G12" s="374"/>
      <c r="H12" s="374"/>
      <c r="I12" s="374"/>
      <c r="J12" s="374"/>
      <c r="K12" s="374"/>
      <c r="L12" s="374"/>
      <c r="M12" s="374"/>
      <c r="N12" s="374"/>
      <c r="O12" s="374"/>
      <c r="P12" s="374"/>
      <c r="Q12" s="374"/>
      <c r="R12" s="374"/>
      <c r="S12" s="374"/>
      <c r="T12" s="374"/>
      <c r="U12" s="374"/>
    </row>
    <row r="13" spans="2:22" ht="24.95" customHeight="1">
      <c r="B13" s="377" t="s">
        <v>28</v>
      </c>
      <c r="C13" s="377"/>
      <c r="D13" s="377"/>
      <c r="E13" s="377"/>
      <c r="F13" s="377"/>
      <c r="G13" s="377"/>
      <c r="H13" s="377"/>
      <c r="I13" s="377"/>
      <c r="J13" s="377"/>
      <c r="K13" s="377"/>
      <c r="L13" s="377"/>
      <c r="M13" s="377"/>
      <c r="N13" s="377"/>
      <c r="O13" s="377"/>
      <c r="P13" s="377"/>
      <c r="Q13" s="377"/>
      <c r="R13" s="377"/>
      <c r="S13" s="377"/>
      <c r="T13" s="377"/>
      <c r="U13" s="377"/>
    </row>
    <row r="14" spans="2:22" ht="60" customHeight="1">
      <c r="B14" s="343"/>
      <c r="C14" s="343"/>
      <c r="D14" s="343"/>
      <c r="E14" s="343"/>
      <c r="F14" s="343"/>
      <c r="G14" s="343"/>
      <c r="H14" s="343"/>
      <c r="I14" s="343"/>
      <c r="J14" s="343"/>
      <c r="K14" s="343"/>
      <c r="L14" s="343"/>
      <c r="M14" s="343"/>
      <c r="N14" s="343"/>
      <c r="O14" s="343"/>
      <c r="P14" s="343"/>
      <c r="Q14" s="343"/>
      <c r="R14" s="343"/>
      <c r="S14" s="343"/>
      <c r="T14" s="343"/>
      <c r="U14" s="343"/>
    </row>
    <row r="15" spans="2:22" ht="60" customHeight="1">
      <c r="B15" s="343"/>
      <c r="C15" s="343"/>
      <c r="D15" s="343"/>
      <c r="E15" s="343"/>
      <c r="F15" s="343"/>
      <c r="G15" s="343"/>
      <c r="H15" s="343"/>
      <c r="I15" s="343"/>
      <c r="J15" s="343"/>
      <c r="K15" s="343"/>
      <c r="L15" s="343"/>
      <c r="M15" s="343"/>
      <c r="N15" s="343"/>
      <c r="O15" s="343"/>
      <c r="P15" s="343"/>
      <c r="Q15" s="343"/>
      <c r="R15" s="343"/>
      <c r="S15" s="343"/>
      <c r="T15" s="343"/>
      <c r="U15" s="343"/>
    </row>
    <row r="16" spans="2:22" s="14" customFormat="1" ht="24.95" customHeight="1">
      <c r="B16" s="366" t="s">
        <v>123</v>
      </c>
      <c r="C16" s="366"/>
      <c r="D16" s="366"/>
      <c r="E16" s="366"/>
      <c r="F16" s="366"/>
      <c r="G16" s="366"/>
      <c r="H16" s="366"/>
      <c r="I16" s="366"/>
      <c r="J16" s="366"/>
      <c r="K16" s="366"/>
      <c r="L16" s="366"/>
      <c r="M16" s="366"/>
      <c r="N16" s="366"/>
      <c r="O16" s="366"/>
      <c r="P16" s="366"/>
      <c r="Q16" s="366"/>
      <c r="R16" s="366"/>
      <c r="S16" s="366"/>
      <c r="T16" s="366"/>
      <c r="U16" s="366"/>
    </row>
    <row r="17" spans="2:21" ht="60" customHeight="1">
      <c r="B17" s="343"/>
      <c r="C17" s="343"/>
      <c r="D17" s="343"/>
      <c r="E17" s="343"/>
      <c r="F17" s="343"/>
      <c r="G17" s="343"/>
      <c r="H17" s="343"/>
      <c r="I17" s="343"/>
      <c r="J17" s="343"/>
      <c r="K17" s="343"/>
      <c r="L17" s="343"/>
      <c r="M17" s="343"/>
      <c r="N17" s="343"/>
      <c r="O17" s="343"/>
      <c r="P17" s="343"/>
      <c r="Q17" s="343"/>
      <c r="R17" s="343"/>
      <c r="S17" s="343"/>
      <c r="T17" s="343"/>
      <c r="U17" s="343"/>
    </row>
    <row r="18" spans="2:21" ht="60" customHeight="1">
      <c r="B18" s="343"/>
      <c r="C18" s="343"/>
      <c r="D18" s="343"/>
      <c r="E18" s="343"/>
      <c r="F18" s="343"/>
      <c r="G18" s="343"/>
      <c r="H18" s="343"/>
      <c r="I18" s="343"/>
      <c r="J18" s="343"/>
      <c r="K18" s="343"/>
      <c r="L18" s="343"/>
      <c r="M18" s="343"/>
      <c r="N18" s="343"/>
      <c r="O18" s="343"/>
      <c r="P18" s="343"/>
      <c r="Q18" s="343"/>
      <c r="R18" s="343"/>
      <c r="S18" s="343"/>
      <c r="T18" s="343"/>
      <c r="U18" s="343"/>
    </row>
    <row r="19" spans="2:21" ht="60" customHeight="1">
      <c r="B19" s="343"/>
      <c r="C19" s="343"/>
      <c r="D19" s="343"/>
      <c r="E19" s="343"/>
      <c r="F19" s="343"/>
      <c r="G19" s="343"/>
      <c r="H19" s="343"/>
      <c r="I19" s="343"/>
      <c r="J19" s="343"/>
      <c r="K19" s="343"/>
      <c r="L19" s="343"/>
      <c r="M19" s="343"/>
      <c r="N19" s="343"/>
      <c r="O19" s="343"/>
      <c r="P19" s="343"/>
      <c r="Q19" s="343"/>
      <c r="R19" s="343"/>
      <c r="S19" s="343"/>
      <c r="T19" s="343"/>
      <c r="U19" s="343"/>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59" t="s">
        <v>177</v>
      </c>
      <c r="C21" s="359"/>
      <c r="D21" s="359"/>
      <c r="E21" s="359"/>
      <c r="F21" s="359"/>
      <c r="G21" s="359"/>
      <c r="H21" s="359"/>
      <c r="I21" s="359"/>
      <c r="J21" s="359"/>
      <c r="K21" s="359"/>
      <c r="L21" s="359"/>
      <c r="M21" s="359"/>
      <c r="N21" s="359"/>
      <c r="O21" s="359"/>
      <c r="P21" s="359"/>
      <c r="Q21" s="359"/>
      <c r="R21" s="359"/>
      <c r="S21" s="359"/>
      <c r="T21" s="359"/>
      <c r="U21" s="359"/>
    </row>
    <row r="22" spans="2:21" ht="24.95" customHeight="1">
      <c r="B22" s="360" t="s">
        <v>28</v>
      </c>
      <c r="C22" s="360"/>
      <c r="D22" s="360"/>
      <c r="E22" s="360"/>
      <c r="F22" s="360"/>
      <c r="G22" s="360"/>
      <c r="H22" s="360"/>
      <c r="I22" s="360"/>
      <c r="J22" s="360"/>
      <c r="K22" s="360"/>
      <c r="L22" s="360"/>
      <c r="M22" s="360"/>
      <c r="N22" s="360"/>
      <c r="O22" s="360"/>
      <c r="P22" s="360"/>
      <c r="Q22" s="360"/>
      <c r="R22" s="360"/>
      <c r="S22" s="360"/>
      <c r="T22" s="360"/>
      <c r="U22" s="360"/>
    </row>
    <row r="23" spans="2:21" ht="60" customHeight="1">
      <c r="B23" s="349" t="s">
        <v>376</v>
      </c>
      <c r="C23" s="349"/>
      <c r="D23" s="349"/>
      <c r="E23" s="349"/>
      <c r="F23" s="349"/>
      <c r="G23" s="349"/>
      <c r="H23" s="349"/>
      <c r="I23" s="349"/>
      <c r="J23" s="349"/>
      <c r="K23" s="349"/>
      <c r="L23" s="349"/>
      <c r="M23" s="349"/>
      <c r="N23" s="349"/>
      <c r="O23" s="349"/>
      <c r="P23" s="349"/>
      <c r="Q23" s="349"/>
      <c r="R23" s="349"/>
      <c r="S23" s="349"/>
      <c r="T23" s="349"/>
      <c r="U23" s="349"/>
    </row>
    <row r="24" spans="2:21" ht="60" customHeight="1">
      <c r="B24" s="349" t="s">
        <v>377</v>
      </c>
      <c r="C24" s="349"/>
      <c r="D24" s="349"/>
      <c r="E24" s="349"/>
      <c r="F24" s="349"/>
      <c r="G24" s="349"/>
      <c r="H24" s="349"/>
      <c r="I24" s="349"/>
      <c r="J24" s="349"/>
      <c r="K24" s="349"/>
      <c r="L24" s="349"/>
      <c r="M24" s="349"/>
      <c r="N24" s="349"/>
      <c r="O24" s="349"/>
      <c r="P24" s="349"/>
      <c r="Q24" s="349"/>
      <c r="R24" s="349"/>
      <c r="S24" s="349"/>
      <c r="T24" s="349"/>
      <c r="U24" s="349"/>
    </row>
    <row r="25" spans="2:21" s="14" customFormat="1" ht="24.95" customHeight="1">
      <c r="B25" s="366" t="s">
        <v>123</v>
      </c>
      <c r="C25" s="366"/>
      <c r="D25" s="366"/>
      <c r="E25" s="366"/>
      <c r="F25" s="366"/>
      <c r="G25" s="366"/>
      <c r="H25" s="366"/>
      <c r="I25" s="366"/>
      <c r="J25" s="366"/>
      <c r="K25" s="366"/>
      <c r="L25" s="366"/>
      <c r="M25" s="366"/>
      <c r="N25" s="366"/>
      <c r="O25" s="366"/>
      <c r="P25" s="366"/>
      <c r="Q25" s="366"/>
      <c r="R25" s="366"/>
      <c r="S25" s="366"/>
      <c r="T25" s="366"/>
      <c r="U25" s="366"/>
    </row>
    <row r="26" spans="2:21" ht="60" customHeight="1">
      <c r="B26" s="349" t="s">
        <v>373</v>
      </c>
      <c r="C26" s="349"/>
      <c r="D26" s="349"/>
      <c r="E26" s="349"/>
      <c r="F26" s="349"/>
      <c r="G26" s="349"/>
      <c r="H26" s="349"/>
      <c r="I26" s="349"/>
      <c r="J26" s="349"/>
      <c r="K26" s="349"/>
      <c r="L26" s="349"/>
      <c r="M26" s="349"/>
      <c r="N26" s="349"/>
      <c r="O26" s="349"/>
      <c r="P26" s="349"/>
      <c r="Q26" s="349"/>
      <c r="R26" s="349"/>
      <c r="S26" s="349"/>
      <c r="T26" s="349"/>
      <c r="U26" s="349"/>
    </row>
    <row r="27" spans="2:21" ht="60" customHeight="1">
      <c r="B27" s="349" t="s">
        <v>374</v>
      </c>
      <c r="C27" s="349"/>
      <c r="D27" s="349"/>
      <c r="E27" s="349"/>
      <c r="F27" s="349"/>
      <c r="G27" s="349"/>
      <c r="H27" s="349"/>
      <c r="I27" s="349"/>
      <c r="J27" s="349"/>
      <c r="K27" s="349"/>
      <c r="L27" s="349"/>
      <c r="M27" s="349"/>
      <c r="N27" s="349"/>
      <c r="O27" s="349"/>
      <c r="P27" s="349"/>
      <c r="Q27" s="349"/>
      <c r="R27" s="349"/>
      <c r="S27" s="349"/>
      <c r="T27" s="349"/>
      <c r="U27" s="349"/>
    </row>
    <row r="28" spans="2:21" ht="60" customHeight="1">
      <c r="B28" s="349" t="s">
        <v>375</v>
      </c>
      <c r="C28" s="349"/>
      <c r="D28" s="349"/>
      <c r="E28" s="349"/>
      <c r="F28" s="349"/>
      <c r="G28" s="349"/>
      <c r="H28" s="349"/>
      <c r="I28" s="349"/>
      <c r="J28" s="349"/>
      <c r="K28" s="349"/>
      <c r="L28" s="349"/>
      <c r="M28" s="349"/>
      <c r="N28" s="349"/>
      <c r="O28" s="349"/>
      <c r="P28" s="349"/>
      <c r="Q28" s="349"/>
      <c r="R28" s="349"/>
      <c r="S28" s="349"/>
      <c r="T28" s="349"/>
      <c r="U28" s="349"/>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67" t="s">
        <v>178</v>
      </c>
      <c r="C30" s="367"/>
      <c r="D30" s="367"/>
      <c r="E30" s="367"/>
      <c r="F30" s="367"/>
      <c r="G30" s="367"/>
      <c r="H30" s="367"/>
      <c r="I30" s="367"/>
      <c r="J30" s="367"/>
      <c r="K30" s="367"/>
      <c r="L30" s="367"/>
      <c r="M30" s="367"/>
      <c r="N30" s="367"/>
      <c r="O30" s="367"/>
      <c r="P30" s="367"/>
      <c r="Q30" s="367"/>
      <c r="R30" s="367"/>
      <c r="S30" s="367"/>
      <c r="T30" s="367"/>
      <c r="U30" s="367"/>
    </row>
    <row r="31" spans="2:21" ht="24.95" customHeight="1">
      <c r="B31" s="368" t="s">
        <v>28</v>
      </c>
      <c r="C31" s="369"/>
      <c r="D31" s="369"/>
      <c r="E31" s="369"/>
      <c r="F31" s="369"/>
      <c r="G31" s="369"/>
      <c r="H31" s="369"/>
      <c r="I31" s="369"/>
      <c r="J31" s="369"/>
      <c r="K31" s="369"/>
      <c r="L31" s="369"/>
      <c r="M31" s="369"/>
      <c r="N31" s="369"/>
      <c r="O31" s="369"/>
      <c r="P31" s="369"/>
      <c r="Q31" s="369"/>
      <c r="R31" s="369"/>
      <c r="S31" s="369"/>
      <c r="T31" s="369"/>
      <c r="U31" s="369"/>
    </row>
    <row r="32" spans="2:21" ht="60" customHeight="1">
      <c r="B32" s="349" t="s">
        <v>481</v>
      </c>
      <c r="C32" s="349"/>
      <c r="D32" s="349"/>
      <c r="E32" s="349"/>
      <c r="F32" s="349"/>
      <c r="G32" s="349"/>
      <c r="H32" s="349"/>
      <c r="I32" s="349"/>
      <c r="J32" s="349"/>
      <c r="K32" s="349"/>
      <c r="L32" s="349"/>
      <c r="M32" s="349"/>
      <c r="N32" s="349"/>
      <c r="O32" s="349"/>
      <c r="P32" s="349"/>
      <c r="Q32" s="349"/>
      <c r="R32" s="349"/>
      <c r="S32" s="349"/>
      <c r="T32" s="349"/>
      <c r="U32" s="349"/>
    </row>
    <row r="33" spans="2:21" ht="60" customHeight="1">
      <c r="B33" s="349" t="s">
        <v>480</v>
      </c>
      <c r="C33" s="349"/>
      <c r="D33" s="349"/>
      <c r="E33" s="349"/>
      <c r="F33" s="349"/>
      <c r="G33" s="349"/>
      <c r="H33" s="349"/>
      <c r="I33" s="349"/>
      <c r="J33" s="349"/>
      <c r="K33" s="349"/>
      <c r="L33" s="349"/>
      <c r="M33" s="349"/>
      <c r="N33" s="349"/>
      <c r="O33" s="349"/>
      <c r="P33" s="349"/>
      <c r="Q33" s="349"/>
      <c r="R33" s="349"/>
      <c r="S33" s="349"/>
      <c r="T33" s="349"/>
      <c r="U33" s="349"/>
    </row>
    <row r="34" spans="2:21" s="14" customFormat="1" ht="24.95" customHeight="1">
      <c r="B34" s="366" t="s">
        <v>123</v>
      </c>
      <c r="C34" s="366"/>
      <c r="D34" s="366"/>
      <c r="E34" s="366"/>
      <c r="F34" s="366"/>
      <c r="G34" s="366"/>
      <c r="H34" s="366"/>
      <c r="I34" s="366"/>
      <c r="J34" s="366"/>
      <c r="K34" s="366"/>
      <c r="L34" s="366"/>
      <c r="M34" s="366"/>
      <c r="N34" s="366"/>
      <c r="O34" s="366"/>
      <c r="P34" s="366"/>
      <c r="Q34" s="366"/>
      <c r="R34" s="366"/>
      <c r="S34" s="366"/>
      <c r="T34" s="366"/>
      <c r="U34" s="366"/>
    </row>
    <row r="35" spans="2:21" ht="60" customHeight="1">
      <c r="B35" s="349" t="s">
        <v>482</v>
      </c>
      <c r="C35" s="349"/>
      <c r="D35" s="349"/>
      <c r="E35" s="349"/>
      <c r="F35" s="349"/>
      <c r="G35" s="349"/>
      <c r="H35" s="349"/>
      <c r="I35" s="349"/>
      <c r="J35" s="349"/>
      <c r="K35" s="349"/>
      <c r="L35" s="349"/>
      <c r="M35" s="349"/>
      <c r="N35" s="349"/>
      <c r="O35" s="349"/>
      <c r="P35" s="349"/>
      <c r="Q35" s="349"/>
      <c r="R35" s="349"/>
      <c r="S35" s="349"/>
      <c r="T35" s="349"/>
      <c r="U35" s="349"/>
    </row>
    <row r="36" spans="2:21" ht="60" customHeight="1">
      <c r="B36" s="349" t="s">
        <v>483</v>
      </c>
      <c r="C36" s="349"/>
      <c r="D36" s="349"/>
      <c r="E36" s="349"/>
      <c r="F36" s="349"/>
      <c r="G36" s="349"/>
      <c r="H36" s="349"/>
      <c r="I36" s="349"/>
      <c r="J36" s="349"/>
      <c r="K36" s="349"/>
      <c r="L36" s="349"/>
      <c r="M36" s="349"/>
      <c r="N36" s="349"/>
      <c r="O36" s="349"/>
      <c r="P36" s="349"/>
      <c r="Q36" s="349"/>
      <c r="R36" s="349"/>
      <c r="S36" s="349"/>
      <c r="T36" s="349"/>
      <c r="U36" s="349"/>
    </row>
    <row r="37" spans="2:21" ht="60" customHeight="1">
      <c r="B37" s="349" t="s">
        <v>484</v>
      </c>
      <c r="C37" s="349"/>
      <c r="D37" s="349"/>
      <c r="E37" s="349"/>
      <c r="F37" s="349"/>
      <c r="G37" s="349"/>
      <c r="H37" s="349"/>
      <c r="I37" s="349"/>
      <c r="J37" s="349"/>
      <c r="K37" s="349"/>
      <c r="L37" s="349"/>
      <c r="M37" s="349"/>
      <c r="N37" s="349"/>
      <c r="O37" s="349"/>
      <c r="P37" s="349"/>
      <c r="Q37" s="349"/>
      <c r="R37" s="349"/>
      <c r="S37" s="349"/>
      <c r="T37" s="349"/>
      <c r="U37" s="349"/>
    </row>
    <row r="40" spans="2:21">
      <c r="B40" s="376" t="s">
        <v>179</v>
      </c>
      <c r="C40" s="376"/>
      <c r="D40" s="376"/>
      <c r="E40" s="376"/>
      <c r="F40" s="376"/>
      <c r="G40" s="376"/>
      <c r="H40" s="376"/>
      <c r="I40" s="376"/>
      <c r="J40" s="376"/>
      <c r="K40" s="376"/>
      <c r="L40" s="376"/>
      <c r="M40" s="376"/>
      <c r="N40" s="376"/>
      <c r="O40" s="376"/>
      <c r="P40" s="376"/>
      <c r="Q40" s="376"/>
      <c r="R40" s="376"/>
      <c r="S40" s="376"/>
      <c r="T40" s="376"/>
      <c r="U40" s="376"/>
    </row>
    <row r="41" spans="2:21" ht="19.5">
      <c r="B41" s="368" t="s">
        <v>28</v>
      </c>
      <c r="C41" s="369"/>
      <c r="D41" s="369"/>
      <c r="E41" s="369"/>
      <c r="F41" s="369"/>
      <c r="G41" s="369"/>
      <c r="H41" s="369"/>
      <c r="I41" s="369"/>
      <c r="J41" s="369"/>
      <c r="K41" s="369"/>
      <c r="L41" s="369"/>
      <c r="M41" s="369"/>
      <c r="N41" s="369"/>
      <c r="O41" s="369"/>
      <c r="P41" s="369"/>
      <c r="Q41" s="369"/>
      <c r="R41" s="369"/>
      <c r="S41" s="369"/>
      <c r="T41" s="369"/>
      <c r="U41" s="369"/>
    </row>
    <row r="42" spans="2:21" ht="62.25" customHeight="1">
      <c r="B42" s="349" t="s">
        <v>579</v>
      </c>
      <c r="C42" s="349"/>
      <c r="D42" s="349"/>
      <c r="E42" s="349"/>
      <c r="F42" s="349"/>
      <c r="G42" s="349"/>
      <c r="H42" s="349"/>
      <c r="I42" s="349"/>
      <c r="J42" s="349"/>
      <c r="K42" s="349"/>
      <c r="L42" s="349"/>
      <c r="M42" s="349"/>
      <c r="N42" s="349"/>
      <c r="O42" s="349"/>
      <c r="P42" s="349"/>
      <c r="Q42" s="349"/>
      <c r="R42" s="349"/>
      <c r="S42" s="349"/>
      <c r="T42" s="349"/>
      <c r="U42" s="349"/>
    </row>
    <row r="43" spans="2:21" ht="64.5" customHeight="1">
      <c r="B43" s="349" t="s">
        <v>588</v>
      </c>
      <c r="C43" s="349"/>
      <c r="D43" s="349"/>
      <c r="E43" s="349"/>
      <c r="F43" s="349"/>
      <c r="G43" s="349"/>
      <c r="H43" s="349"/>
      <c r="I43" s="349"/>
      <c r="J43" s="349"/>
      <c r="K43" s="349"/>
      <c r="L43" s="349"/>
      <c r="M43" s="349"/>
      <c r="N43" s="349"/>
      <c r="O43" s="349"/>
      <c r="P43" s="349"/>
      <c r="Q43" s="349"/>
      <c r="R43" s="349"/>
      <c r="S43" s="349"/>
      <c r="T43" s="349"/>
      <c r="U43" s="349"/>
    </row>
    <row r="44" spans="2:21" ht="19.5">
      <c r="B44" s="366" t="s">
        <v>123</v>
      </c>
      <c r="C44" s="366"/>
      <c r="D44" s="366"/>
      <c r="E44" s="366"/>
      <c r="F44" s="366"/>
      <c r="G44" s="366"/>
      <c r="H44" s="366"/>
      <c r="I44" s="366"/>
      <c r="J44" s="366"/>
      <c r="K44" s="366"/>
      <c r="L44" s="366"/>
      <c r="M44" s="366"/>
      <c r="N44" s="366"/>
      <c r="O44" s="366"/>
      <c r="P44" s="366"/>
      <c r="Q44" s="366"/>
      <c r="R44" s="366"/>
      <c r="S44" s="366"/>
      <c r="T44" s="366"/>
      <c r="U44" s="366"/>
    </row>
    <row r="45" spans="2:21" ht="54.75" customHeight="1">
      <c r="B45" s="349" t="s">
        <v>362</v>
      </c>
      <c r="C45" s="349"/>
      <c r="D45" s="349"/>
      <c r="E45" s="349"/>
      <c r="F45" s="349"/>
      <c r="G45" s="349"/>
      <c r="H45" s="349"/>
      <c r="I45" s="349"/>
      <c r="J45" s="349"/>
      <c r="K45" s="349"/>
      <c r="L45" s="349"/>
      <c r="M45" s="349"/>
      <c r="N45" s="349"/>
      <c r="O45" s="349"/>
      <c r="P45" s="349"/>
      <c r="Q45" s="349"/>
      <c r="R45" s="349"/>
      <c r="S45" s="349"/>
      <c r="T45" s="349"/>
      <c r="U45" s="349"/>
    </row>
    <row r="46" spans="2:21" ht="61.5" customHeight="1">
      <c r="B46" s="349" t="s">
        <v>576</v>
      </c>
      <c r="C46" s="349"/>
      <c r="D46" s="349"/>
      <c r="E46" s="349"/>
      <c r="F46" s="349"/>
      <c r="G46" s="349"/>
      <c r="H46" s="349"/>
      <c r="I46" s="349"/>
      <c r="J46" s="349"/>
      <c r="K46" s="349"/>
      <c r="L46" s="349"/>
      <c r="M46" s="349"/>
      <c r="N46" s="349"/>
      <c r="O46" s="349"/>
      <c r="P46" s="349"/>
      <c r="Q46" s="349"/>
      <c r="R46" s="349"/>
      <c r="S46" s="349"/>
      <c r="T46" s="349"/>
      <c r="U46" s="349"/>
    </row>
    <row r="47" spans="2:21" ht="64.5" customHeight="1">
      <c r="B47" s="349" t="s">
        <v>592</v>
      </c>
      <c r="C47" s="349"/>
      <c r="D47" s="349"/>
      <c r="E47" s="349"/>
      <c r="F47" s="349"/>
      <c r="G47" s="349"/>
      <c r="H47" s="349"/>
      <c r="I47" s="349"/>
      <c r="J47" s="349"/>
      <c r="K47" s="349"/>
      <c r="L47" s="349"/>
      <c r="M47" s="349"/>
      <c r="N47" s="349"/>
      <c r="O47" s="349"/>
      <c r="P47" s="349"/>
      <c r="Q47" s="349"/>
      <c r="R47" s="349"/>
      <c r="S47" s="349"/>
      <c r="T47" s="349"/>
      <c r="U47" s="349"/>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U101"/>
  <sheetViews>
    <sheetView tabSelected="1" workbookViewId="0">
      <selection activeCell="D39" sqref="D39"/>
    </sheetView>
  </sheetViews>
  <sheetFormatPr baseColWidth="10" defaultRowHeight="15"/>
  <cols>
    <col min="1" max="1" width="4.7109375" customWidth="1"/>
    <col min="2" max="2" width="35.42578125" customWidth="1"/>
    <col min="3" max="3" width="7.85546875" customWidth="1"/>
    <col min="4" max="4" width="6.7109375" customWidth="1"/>
    <col min="5" max="5" width="8.7109375" customWidth="1"/>
    <col min="6" max="6" width="8.140625" customWidth="1"/>
    <col min="7" max="7" width="7.7109375" customWidth="1"/>
    <col min="8" max="8" width="15.85546875" customWidth="1"/>
    <col min="9" max="11" width="7.7109375" customWidth="1"/>
    <col min="12" max="12" width="8.85546875" customWidth="1"/>
  </cols>
  <sheetData>
    <row r="2" spans="2:16">
      <c r="B2" t="s">
        <v>641</v>
      </c>
    </row>
    <row r="4" spans="2:16">
      <c r="B4" s="331" t="s">
        <v>27</v>
      </c>
      <c r="C4" s="330" t="s">
        <v>176</v>
      </c>
      <c r="D4" s="330"/>
      <c r="E4" s="330"/>
      <c r="F4" s="330"/>
      <c r="G4" s="133"/>
      <c r="H4" s="328" t="s">
        <v>177</v>
      </c>
      <c r="I4" s="328"/>
      <c r="J4" s="328"/>
      <c r="K4" s="328"/>
      <c r="L4" s="133"/>
      <c r="M4" s="329" t="s">
        <v>178</v>
      </c>
      <c r="N4" s="329"/>
      <c r="O4" s="329"/>
      <c r="P4" s="329"/>
    </row>
    <row r="5" spans="2:16" ht="15.75" thickBot="1">
      <c r="B5" s="332"/>
      <c r="C5" s="135">
        <v>1</v>
      </c>
      <c r="D5" s="135">
        <v>2</v>
      </c>
      <c r="E5" s="136">
        <v>3</v>
      </c>
      <c r="F5" s="137">
        <v>4</v>
      </c>
      <c r="G5" s="335"/>
      <c r="H5" s="135">
        <v>1</v>
      </c>
      <c r="I5" s="135">
        <v>2</v>
      </c>
      <c r="J5" s="136">
        <v>3</v>
      </c>
      <c r="K5" s="137">
        <v>4</v>
      </c>
      <c r="L5" s="333"/>
      <c r="M5" s="135">
        <v>1</v>
      </c>
      <c r="N5" s="135">
        <v>2</v>
      </c>
      <c r="O5" s="136">
        <v>3</v>
      </c>
      <c r="P5" s="137">
        <v>4</v>
      </c>
    </row>
    <row r="6" spans="2:16" ht="17.25" thickTop="1" thickBot="1">
      <c r="B6" s="138" t="s">
        <v>73</v>
      </c>
      <c r="C6" s="139">
        <v>0.25</v>
      </c>
      <c r="D6" s="140">
        <v>0.42</v>
      </c>
      <c r="E6" s="140">
        <v>0.26</v>
      </c>
      <c r="F6" s="140">
        <v>7.0000000000000007E-2</v>
      </c>
      <c r="G6" s="336"/>
      <c r="H6" s="140">
        <f>Autoevaluación!S6/SUM(Autoevaluación!S6:S9)</f>
        <v>0</v>
      </c>
      <c r="I6" s="140">
        <f>Autoevaluación!S7/SUM(Autoevaluación!S6:S9)</f>
        <v>0</v>
      </c>
      <c r="J6" s="140">
        <f>Autoevaluación!S8/SUM(Autoevaluación!S6:S9)</f>
        <v>0.5</v>
      </c>
      <c r="K6" s="140">
        <f>Autoevaluación!S9/SUM(Autoevaluación!S6:S9)</f>
        <v>0.5</v>
      </c>
      <c r="L6" s="334"/>
      <c r="M6" s="140">
        <f>Autoevaluación!T6/SUM(Autoevaluación!T6:T9)</f>
        <v>0</v>
      </c>
      <c r="N6" s="140">
        <f>Autoevaluación!T7/SUM(Autoevaluación!T6:T9)</f>
        <v>0</v>
      </c>
      <c r="O6" s="140">
        <f>Autoevaluación!T8/SUM(Autoevaluación!T6:T9)</f>
        <v>0.25</v>
      </c>
      <c r="P6" s="140">
        <f>Autoevaluación!T9/SUM(Autoevaluación!T6:T9)</f>
        <v>0.75</v>
      </c>
    </row>
    <row r="7" spans="2:16" ht="17.25" thickTop="1" thickBot="1">
      <c r="B7" s="138" t="s">
        <v>72</v>
      </c>
      <c r="C7" s="139">
        <v>0.09</v>
      </c>
      <c r="D7" s="140">
        <v>0.56999999999999995</v>
      </c>
      <c r="E7" s="140">
        <v>0.3</v>
      </c>
      <c r="F7" s="140">
        <v>0.04</v>
      </c>
      <c r="G7" s="336"/>
      <c r="H7" s="140">
        <f>Autoevaluación!S12/SUM(Autoevaluación!S12:S15)</f>
        <v>0</v>
      </c>
      <c r="I7" s="140">
        <f>Autoevaluación!S13/SUM(Autoevaluación!S12:S15)</f>
        <v>0</v>
      </c>
      <c r="J7" s="140">
        <f>Autoevaluación!S14/SUM(Autoevaluación!S12:S15)</f>
        <v>0.8</v>
      </c>
      <c r="K7" s="140">
        <f>Autoevaluación!S15/SUM(Autoevaluación!S12:S15)</f>
        <v>0.2</v>
      </c>
      <c r="L7" s="334"/>
      <c r="M7" s="140">
        <f>Autoevaluación!T12/SUM(Autoevaluación!T12:T15)</f>
        <v>0</v>
      </c>
      <c r="N7" s="140">
        <f>Autoevaluación!T13/SUM(Autoevaluación!T12:T15)</f>
        <v>0</v>
      </c>
      <c r="O7" s="140">
        <f>Autoevaluación!T14/SUM(Autoevaluación!T12:T15)</f>
        <v>1</v>
      </c>
      <c r="P7" s="140">
        <f>Autoevaluación!T15/SUM(Autoevaluación!T12:T15)</f>
        <v>0</v>
      </c>
    </row>
    <row r="8" spans="2:16" ht="17.25" thickTop="1" thickBot="1">
      <c r="B8" s="138" t="s">
        <v>43</v>
      </c>
      <c r="C8" s="139">
        <v>0.08</v>
      </c>
      <c r="D8" s="140">
        <v>0.47</v>
      </c>
      <c r="E8" s="140">
        <v>0.4</v>
      </c>
      <c r="F8" s="140">
        <v>0.05</v>
      </c>
      <c r="G8" s="336"/>
      <c r="H8" s="140">
        <f>Autoevaluación!S19/SUM(Autoevaluación!S19:S22)</f>
        <v>0</v>
      </c>
      <c r="I8" s="140">
        <f>Autoevaluación!S20/SUM(Autoevaluación!S19:S22)</f>
        <v>0</v>
      </c>
      <c r="J8" s="140">
        <f>Autoevaluación!S19/SUM(Autoevaluación!S19:S22)</f>
        <v>0</v>
      </c>
      <c r="K8" s="140">
        <f>Autoevaluación!S22/SUM(Autoevaluación!S19:S22)</f>
        <v>0.875</v>
      </c>
      <c r="L8" s="334"/>
      <c r="M8" s="140">
        <f>Autoevaluación!T19/SUM(Autoevaluación!T19:T22)</f>
        <v>0</v>
      </c>
      <c r="N8" s="140">
        <f>Autoevaluación!T20/SUM(Autoevaluación!T19:T22)</f>
        <v>0.125</v>
      </c>
      <c r="O8" s="140">
        <f>Autoevaluación!T21/SUM(Autoevaluación!T19:T22)</f>
        <v>0.25</v>
      </c>
      <c r="P8" s="140">
        <f>Autoevaluación!T22/SUM(Autoevaluación!T19:T22)</f>
        <v>0.625</v>
      </c>
    </row>
    <row r="9" spans="2:16" ht="17.25" thickTop="1" thickBot="1">
      <c r="B9" s="138" t="s">
        <v>52</v>
      </c>
      <c r="C9" s="139">
        <v>0.47</v>
      </c>
      <c r="D9" s="140">
        <v>0.33</v>
      </c>
      <c r="E9" s="140">
        <v>0.17</v>
      </c>
      <c r="F9" s="140">
        <v>0.05</v>
      </c>
      <c r="G9" s="336"/>
      <c r="H9" s="140">
        <f>Autoevaluación!S29/SUM(Autoevaluación!S29:S32)</f>
        <v>0</v>
      </c>
      <c r="I9" s="140">
        <f>Autoevaluación!S30/SUM(Autoevaluación!S29:S32)</f>
        <v>0.25</v>
      </c>
      <c r="J9" s="140">
        <f>Autoevaluación!S31/SUM(Autoevaluación!S29:S32)</f>
        <v>0.75</v>
      </c>
      <c r="K9" s="140">
        <f>Autoevaluación!S32/SUM(Autoevaluación!S29:S32)</f>
        <v>0</v>
      </c>
      <c r="L9" s="334"/>
      <c r="M9" s="140">
        <f>Autoevaluación!T29/SUM(Autoevaluación!T29:T32)</f>
        <v>0</v>
      </c>
      <c r="N9" s="140">
        <f>Autoevaluación!T30/SUM(Autoevaluación!T29:T32)</f>
        <v>0.5</v>
      </c>
      <c r="O9" s="140">
        <f>Autoevaluación!T31/SUM(Autoevaluación!T29:T32)</f>
        <v>0.5</v>
      </c>
      <c r="P9" s="140">
        <f>Autoevaluación!T32/SUM(Autoevaluación!T29:T32)</f>
        <v>0</v>
      </c>
    </row>
    <row r="10" spans="2:16" ht="17.25" thickTop="1" thickBot="1">
      <c r="B10" s="138" t="s">
        <v>57</v>
      </c>
      <c r="C10" s="139">
        <v>0.33</v>
      </c>
      <c r="D10" s="140">
        <v>0.4</v>
      </c>
      <c r="E10" s="140">
        <v>0.22</v>
      </c>
      <c r="F10" s="140">
        <v>0.05</v>
      </c>
      <c r="G10" s="336"/>
      <c r="H10" s="140">
        <f>Autoevaluación!S35/SUM(Autoevaluación!S35:S38)</f>
        <v>0</v>
      </c>
      <c r="I10" s="140">
        <v>0</v>
      </c>
      <c r="J10" s="140">
        <f>Autoevaluación!S37/SUM(Autoevaluación!S35:S38)</f>
        <v>0.75</v>
      </c>
      <c r="K10" s="140">
        <f>Autoevaluación!S38/SUM(Autoevaluación!S35:S38)</f>
        <v>0.125</v>
      </c>
      <c r="L10" s="334"/>
      <c r="M10" s="140">
        <f>Autoevaluación!T35/SUM(Autoevaluación!T35:T38)</f>
        <v>0</v>
      </c>
      <c r="N10" s="140">
        <f>Autoevaluación!T36/SUM(Autoevaluación!T35:T38)</f>
        <v>0.1111111111111111</v>
      </c>
      <c r="O10" s="140">
        <f>Autoevaluación!T37/SUM(Autoevaluación!T35:T38)</f>
        <v>0.88888888888888884</v>
      </c>
      <c r="P10" s="140">
        <f>Autoevaluación!T38/SUM(Autoevaluación!T35:T38)</f>
        <v>0</v>
      </c>
    </row>
    <row r="11" spans="2:16" ht="17.25" thickTop="1" thickBot="1">
      <c r="B11" s="138" t="s">
        <v>67</v>
      </c>
      <c r="C11" s="139">
        <v>0.13</v>
      </c>
      <c r="D11" s="140">
        <v>0.35</v>
      </c>
      <c r="E11" s="140">
        <v>0.48</v>
      </c>
      <c r="F11" s="140">
        <v>0.04</v>
      </c>
      <c r="G11" s="336"/>
      <c r="H11" s="140">
        <f>Autoevaluación!S46/SUM(Autoevaluación!S46:S49)</f>
        <v>0</v>
      </c>
      <c r="I11" s="140">
        <f>Autoevaluación!S47/SUM(Autoevaluación!S46:S49)</f>
        <v>0</v>
      </c>
      <c r="J11" s="140">
        <f>Autoevaluación!S48/SUM(Autoevaluación!S46:S49)</f>
        <v>0.5</v>
      </c>
      <c r="K11" s="140">
        <f>Autoevaluación!S49/SUM(Autoevaluación!S46:S49)</f>
        <v>0.5</v>
      </c>
      <c r="L11" s="334"/>
      <c r="M11" s="140">
        <f>Autoevaluación!T46/SUM(Autoevaluación!T46:T49)</f>
        <v>0</v>
      </c>
      <c r="N11" s="140">
        <f>Autoevaluación!T47/SUM(Autoevaluación!T46:T49)</f>
        <v>0.25</v>
      </c>
      <c r="O11" s="140">
        <f>Autoevaluación!T48/SUM(Autoevaluación!T46:T49)</f>
        <v>0.75</v>
      </c>
      <c r="P11" s="140">
        <f>Autoevaluación!T49/SUM(Autoevaluación!T46:T49)</f>
        <v>0</v>
      </c>
    </row>
    <row r="12" spans="2:16" ht="90.75" thickTop="1">
      <c r="B12" s="143" t="s">
        <v>126</v>
      </c>
      <c r="C12" s="144">
        <f>AVERAGE(C6:C11)</f>
        <v>0.22500000000000001</v>
      </c>
      <c r="D12" s="144">
        <f>AVERAGE(D6:D11)</f>
        <v>0.42333333333333334</v>
      </c>
      <c r="E12" s="144">
        <f>AVERAGE(E6:E11)</f>
        <v>0.30499999999999999</v>
      </c>
      <c r="F12" s="144">
        <f>AVERAGE(F6:F11)</f>
        <v>4.9999999999999996E-2</v>
      </c>
      <c r="G12" s="145"/>
      <c r="H12" s="144">
        <f>AVERAGE(H6:H11)</f>
        <v>0</v>
      </c>
      <c r="I12" s="144">
        <f>AVERAGE(I6:I11)</f>
        <v>4.1666666666666664E-2</v>
      </c>
      <c r="J12" s="144">
        <f>AVERAGE(J6:J11)</f>
        <v>0.54999999999999993</v>
      </c>
      <c r="K12" s="144">
        <f>AVERAGE(K6:K11)</f>
        <v>0.3666666666666667</v>
      </c>
      <c r="L12" s="145"/>
      <c r="M12" s="144">
        <f>AVERAGE(M6:M11)</f>
        <v>0</v>
      </c>
      <c r="N12" s="144">
        <f>AVERAGE(N6:N11)</f>
        <v>0.16435185185185186</v>
      </c>
      <c r="O12" s="144">
        <f>AVERAGE(O6:O11)</f>
        <v>0.60648148148148151</v>
      </c>
      <c r="P12" s="144">
        <f>AVERAGE(P6:P11)</f>
        <v>0.22916666666666666</v>
      </c>
    </row>
    <row r="15" spans="2:16">
      <c r="B15" s="363" t="s">
        <v>127</v>
      </c>
      <c r="C15" s="374" t="s">
        <v>176</v>
      </c>
      <c r="D15" s="374"/>
      <c r="E15" s="374"/>
      <c r="F15" s="374"/>
      <c r="G15" s="2"/>
      <c r="H15" s="375" t="s">
        <v>177</v>
      </c>
      <c r="I15" s="375"/>
      <c r="J15" s="375"/>
      <c r="K15" s="375"/>
      <c r="L15" s="2"/>
      <c r="M15" s="365" t="s">
        <v>178</v>
      </c>
      <c r="N15" s="365"/>
      <c r="O15" s="365"/>
      <c r="P15" s="365"/>
    </row>
    <row r="16" spans="2:16" ht="15.75" customHeight="1" thickBot="1">
      <c r="B16" s="364"/>
      <c r="C16" s="3">
        <v>1</v>
      </c>
      <c r="D16" s="3">
        <v>2</v>
      </c>
      <c r="E16" s="4">
        <v>3</v>
      </c>
      <c r="F16" s="5">
        <v>4</v>
      </c>
      <c r="G16" s="361"/>
      <c r="H16" s="3">
        <v>1</v>
      </c>
      <c r="I16" s="3">
        <v>2</v>
      </c>
      <c r="J16" s="4">
        <v>3</v>
      </c>
      <c r="K16" s="5">
        <v>4</v>
      </c>
      <c r="L16" s="372"/>
      <c r="M16" s="3">
        <v>1</v>
      </c>
      <c r="N16" s="3">
        <v>2</v>
      </c>
      <c r="O16" s="4">
        <v>3</v>
      </c>
      <c r="P16" s="5">
        <v>4</v>
      </c>
    </row>
    <row r="17" spans="2:21" ht="17.25" thickTop="1" thickBot="1">
      <c r="B17" s="33" t="s">
        <v>128</v>
      </c>
      <c r="C17" s="32">
        <v>0.15</v>
      </c>
      <c r="D17" s="7">
        <v>0.33</v>
      </c>
      <c r="E17" s="7">
        <v>0.42</v>
      </c>
      <c r="F17" s="7">
        <v>0.1</v>
      </c>
      <c r="G17" s="362"/>
      <c r="H17" s="7">
        <f>Autoevaluación!S68/SUM(Autoevaluación!S68:S72)</f>
        <v>0</v>
      </c>
      <c r="I17" s="7">
        <f>Autoevaluación!S69/SUM(Autoevaluación!S68:S71)</f>
        <v>0</v>
      </c>
      <c r="J17" s="7">
        <f>Autoevaluación!S70/SUM(Autoevaluación!S68:S71)</f>
        <v>0.75</v>
      </c>
      <c r="K17" s="7">
        <f>Autoevaluación!S71/SUM(Autoevaluación!S68:S71)</f>
        <v>0.25</v>
      </c>
      <c r="L17" s="373"/>
      <c r="M17" s="7">
        <f>Autoevaluación!T68/SUM(Autoevaluación!T68:T71)</f>
        <v>0</v>
      </c>
      <c r="N17" s="7">
        <f>Autoevaluación!T69/SUM(Autoevaluación!T68:T71)</f>
        <v>0.25</v>
      </c>
      <c r="O17" s="7">
        <f>Autoevaluación!T70/SUM(Autoevaluación!T68:T71)</f>
        <v>0.5</v>
      </c>
      <c r="P17" s="7">
        <f>Autoevaluación!T71/SUM(Autoevaluación!T68:T71)</f>
        <v>0.25</v>
      </c>
    </row>
    <row r="18" spans="2:21" ht="17.25" thickTop="1" thickBot="1">
      <c r="B18" s="33" t="s">
        <v>129</v>
      </c>
      <c r="C18" s="32">
        <v>0.14000000000000001</v>
      </c>
      <c r="D18" s="7">
        <v>0.54</v>
      </c>
      <c r="E18" s="7">
        <v>0.28999999999999998</v>
      </c>
      <c r="F18" s="7">
        <v>0.03</v>
      </c>
      <c r="G18" s="362"/>
      <c r="H18" s="7">
        <f>Autoevaluación!S75/SUM(Autoevaluación!S75:S78)</f>
        <v>0.16666666666666666</v>
      </c>
      <c r="I18" s="7">
        <f>Autoevaluación!S76/SUM(Autoevaluación!S75:S78)</f>
        <v>0.83333333333333337</v>
      </c>
      <c r="J18" s="7">
        <f>Autoevaluación!S77/SUM(Autoevaluación!S75:S78)</f>
        <v>0</v>
      </c>
      <c r="K18" s="7">
        <f>Autoevaluación!S78/SUM(Autoevaluación!S75:S78)</f>
        <v>0</v>
      </c>
      <c r="L18" s="373"/>
      <c r="M18" s="7">
        <f>Autoevaluación!T75/SUM(Autoevaluación!T75:T78)</f>
        <v>0.5</v>
      </c>
      <c r="N18" s="7">
        <f>Autoevaluación!T76/SUM(Autoevaluación!T75:T78)</f>
        <v>0.5</v>
      </c>
      <c r="O18" s="7">
        <f>Autoevaluación!T77/SUM(Autoevaluación!T75:T78)</f>
        <v>0</v>
      </c>
      <c r="P18" s="7">
        <f>Autoevaluación!T78/SUM(Autoevaluación!T75:T78)</f>
        <v>0</v>
      </c>
    </row>
    <row r="19" spans="2:21" ht="17.25" thickTop="1" thickBot="1">
      <c r="B19" s="33" t="s">
        <v>130</v>
      </c>
      <c r="C19" s="32">
        <v>0.08</v>
      </c>
      <c r="D19" s="7">
        <v>0.32</v>
      </c>
      <c r="E19" s="7">
        <v>0.47</v>
      </c>
      <c r="F19" s="7">
        <v>0.13</v>
      </c>
      <c r="G19" s="362"/>
      <c r="H19" s="7" t="e">
        <f>Autoevaluación!S81/SUM(Autoevaluación!S81:S84)</f>
        <v>#DIV/0!</v>
      </c>
      <c r="I19" s="7" t="e">
        <f>Autoevaluación!S82/SUM(Autoevaluación!S81:S84)</f>
        <v>#DIV/0!</v>
      </c>
      <c r="J19" s="7" t="e">
        <f>Autoevaluación!S83/SUM(Autoevaluación!S81:S84)</f>
        <v>#DIV/0!</v>
      </c>
      <c r="K19" s="7" t="e">
        <f>Autoevaluación!S84/SUM(Autoevaluación!S81:S84)</f>
        <v>#DIV/0!</v>
      </c>
      <c r="L19" s="373"/>
      <c r="M19" s="7" t="e">
        <f>Autoevaluación!T81/SUM(Autoevaluación!T81:T84)</f>
        <v>#DIV/0!</v>
      </c>
      <c r="N19" s="7" t="e">
        <f>Autoevaluación!T82/SUM(Autoevaluación!T81:T84)</f>
        <v>#DIV/0!</v>
      </c>
      <c r="O19" s="7" t="e">
        <f>Autoevaluación!T83/SUM(Autoevaluación!T81:T84)</f>
        <v>#DIV/0!</v>
      </c>
      <c r="P19" s="7" t="e">
        <f>Autoevaluación!T84/SUM(Autoevaluación!T81:T84)</f>
        <v>#DIV/0!</v>
      </c>
    </row>
    <row r="20" spans="2:21" ht="17.25" thickTop="1" thickBot="1">
      <c r="B20" s="33" t="s">
        <v>131</v>
      </c>
      <c r="C20" s="32">
        <v>0.2</v>
      </c>
      <c r="D20" s="7">
        <v>0.36</v>
      </c>
      <c r="E20" s="7">
        <v>0.39</v>
      </c>
      <c r="F20" s="7">
        <v>0.05</v>
      </c>
      <c r="G20" s="362"/>
      <c r="H20" s="7">
        <f>Autoevaluación!S87/SUM(Autoevaluación!S87:S90)</f>
        <v>0</v>
      </c>
      <c r="I20" s="7">
        <f>Autoevaluación!S88/SUM(Autoevaluación!S87:S90)</f>
        <v>0</v>
      </c>
      <c r="J20" s="7">
        <f>Autoevaluación!S89/SUM(Autoevaluación!S87:S90)</f>
        <v>0.7142857142857143</v>
      </c>
      <c r="K20" s="7">
        <f>Autoevaluación!S90/SUM(Autoevaluación!S87:S90)</f>
        <v>0.2857142857142857</v>
      </c>
      <c r="L20" s="373"/>
      <c r="M20" s="7">
        <f>Autoevaluación!T87/SUM(Autoevaluación!T87:T90)</f>
        <v>0</v>
      </c>
      <c r="N20" s="7">
        <f>Autoevaluación!T88/SUM(Autoevaluación!T87:T90)</f>
        <v>0</v>
      </c>
      <c r="O20" s="7">
        <f>Autoevaluación!T89/SUM(Autoevaluación!T87:T90)</f>
        <v>0.8571428571428571</v>
      </c>
      <c r="P20" s="7">
        <f>Autoevaluación!T90/SUM(Autoevaluación!T87:T90)</f>
        <v>0.14285714285714285</v>
      </c>
    </row>
    <row r="21" spans="2:21" ht="15.75" customHeight="1" thickTop="1">
      <c r="B21" s="34"/>
      <c r="C21" s="7"/>
      <c r="D21" s="7"/>
      <c r="E21" s="7"/>
      <c r="F21" s="7"/>
      <c r="G21" s="362"/>
      <c r="H21" s="7"/>
      <c r="I21" s="7"/>
      <c r="J21" s="7"/>
      <c r="K21" s="7"/>
      <c r="L21" s="373"/>
      <c r="M21" s="7"/>
      <c r="N21" s="7"/>
      <c r="O21" s="7"/>
      <c r="P21" s="7"/>
    </row>
    <row r="22" spans="2:21" ht="15" customHeight="1">
      <c r="B22" s="6"/>
      <c r="C22" s="7"/>
      <c r="D22" s="7"/>
      <c r="E22" s="7"/>
      <c r="F22" s="7"/>
      <c r="G22" s="362"/>
      <c r="H22" s="7"/>
      <c r="I22" s="7"/>
      <c r="J22" s="7"/>
      <c r="K22" s="7"/>
      <c r="L22" s="373"/>
      <c r="M22" s="7"/>
      <c r="N22" s="7"/>
      <c r="O22" s="7"/>
      <c r="P22" s="7"/>
    </row>
    <row r="23" spans="2:21" ht="30">
      <c r="B23" s="15" t="s">
        <v>132</v>
      </c>
      <c r="C23" s="12">
        <f>AVERAGE(C17:C22)</f>
        <v>0.14250000000000002</v>
      </c>
      <c r="D23" s="12">
        <f>AVERAGE(D17:D22)</f>
        <v>0.38750000000000007</v>
      </c>
      <c r="E23" s="12">
        <f>AVERAGE(E17:E22)</f>
        <v>0.39249999999999996</v>
      </c>
      <c r="F23" s="12">
        <f>AVERAGE(F17:F22)</f>
        <v>7.7499999999999999E-2</v>
      </c>
      <c r="G23" s="9"/>
      <c r="H23" s="12" t="e">
        <f>AVERAGE(H17:H22)</f>
        <v>#DIV/0!</v>
      </c>
      <c r="I23" s="12" t="e">
        <f>AVERAGE(I17:I22)</f>
        <v>#DIV/0!</v>
      </c>
      <c r="J23" s="12" t="e">
        <f>AVERAGE(J17:J22)</f>
        <v>#DIV/0!</v>
      </c>
      <c r="K23" s="12" t="e">
        <f>AVERAGE(K17:K22)</f>
        <v>#DIV/0!</v>
      </c>
      <c r="L23" s="9"/>
      <c r="M23" s="12" t="e">
        <f>AVERAGE(M17:M22)</f>
        <v>#DIV/0!</v>
      </c>
      <c r="N23" s="12" t="e">
        <f>AVERAGE(N17:N22)</f>
        <v>#DIV/0!</v>
      </c>
      <c r="O23" s="12" t="e">
        <f>AVERAGE(O17:O22)</f>
        <v>#DIV/0!</v>
      </c>
      <c r="P23" s="12" t="e">
        <f>AVERAGE(P17:P22)</f>
        <v>#DIV/0!</v>
      </c>
    </row>
    <row r="25" spans="2:21">
      <c r="B25" s="363" t="s">
        <v>137</v>
      </c>
      <c r="C25" s="374" t="s">
        <v>176</v>
      </c>
      <c r="D25" s="374"/>
      <c r="E25" s="374"/>
      <c r="F25" s="374"/>
      <c r="G25" s="2"/>
      <c r="H25" s="375" t="s">
        <v>177</v>
      </c>
      <c r="I25" s="375"/>
      <c r="J25" s="375"/>
      <c r="K25" s="375"/>
      <c r="L25" s="2"/>
      <c r="M25" s="365" t="s">
        <v>178</v>
      </c>
      <c r="N25" s="365"/>
      <c r="O25" s="365"/>
      <c r="P25" s="365"/>
      <c r="Q25" s="51"/>
      <c r="R25" s="376" t="s">
        <v>179</v>
      </c>
      <c r="S25" s="376"/>
      <c r="T25" s="376"/>
      <c r="U25" s="376"/>
    </row>
    <row r="26" spans="2:21" ht="15.75" customHeight="1" thickBot="1">
      <c r="B26" s="364"/>
      <c r="C26" s="3">
        <v>1</v>
      </c>
      <c r="D26" s="3">
        <v>2</v>
      </c>
      <c r="E26" s="4">
        <v>3</v>
      </c>
      <c r="F26" s="5">
        <v>4</v>
      </c>
      <c r="G26" s="361"/>
      <c r="H26" s="3">
        <v>1</v>
      </c>
      <c r="I26" s="3">
        <v>2</v>
      </c>
      <c r="J26" s="4">
        <v>3</v>
      </c>
      <c r="K26" s="5">
        <v>4</v>
      </c>
      <c r="L26" s="372"/>
      <c r="M26" s="3">
        <v>1</v>
      </c>
      <c r="N26" s="3">
        <v>2</v>
      </c>
      <c r="O26" s="4">
        <v>3</v>
      </c>
      <c r="P26" s="5">
        <v>4</v>
      </c>
      <c r="Q26" s="52"/>
      <c r="R26" s="3">
        <v>1</v>
      </c>
      <c r="S26" s="3">
        <v>2</v>
      </c>
      <c r="T26" s="4">
        <v>3</v>
      </c>
      <c r="U26" s="5">
        <v>4</v>
      </c>
    </row>
    <row r="27" spans="2:21" ht="17.25" thickTop="1" thickBot="1">
      <c r="B27" s="33" t="s">
        <v>133</v>
      </c>
      <c r="C27" s="32">
        <v>0.16</v>
      </c>
      <c r="D27" s="7">
        <v>0.3</v>
      </c>
      <c r="E27" s="7">
        <v>0.3</v>
      </c>
      <c r="F27" s="7">
        <v>0.14000000000000001</v>
      </c>
      <c r="G27" s="362"/>
      <c r="H27" s="17" t="e">
        <f>Autoevaluación!S107/SUM(Autoevaluación!S107:S110)</f>
        <v>#DIV/0!</v>
      </c>
      <c r="I27" s="7" t="e">
        <f>Autoevaluación!S108/SUM(Autoevaluación!S107:S110)</f>
        <v>#DIV/0!</v>
      </c>
      <c r="J27" s="7" t="e">
        <f>Autoevaluación!S109/SUM(Autoevaluación!S107:S110)</f>
        <v>#DIV/0!</v>
      </c>
      <c r="K27" s="7" t="e">
        <f>Autoevaluación!S110/SUM(Autoevaluación!S107:S110)</f>
        <v>#DIV/0!</v>
      </c>
      <c r="L27" s="373"/>
      <c r="M27" s="7" t="e">
        <f>Autoevaluación!T107/SUM(Autoevaluación!T107:T110)</f>
        <v>#DIV/0!</v>
      </c>
      <c r="N27" s="7" t="e">
        <f>Autoevaluación!T108/SUM(Autoevaluación!T107:T110)</f>
        <v>#DIV/0!</v>
      </c>
      <c r="O27" s="7" t="e">
        <f>Autoevaluación!T109/SUM(Autoevaluación!T107:T110)</f>
        <v>#DIV/0!</v>
      </c>
      <c r="P27" s="7" t="e">
        <f>Autoevaluación!T110/SUM(Autoevaluación!T107:T110)</f>
        <v>#DIV/0!</v>
      </c>
      <c r="Q27" s="49"/>
      <c r="R27" s="7" t="e">
        <f>Autoevaluación!U107/SUM(Autoevaluación!U107:U110)</f>
        <v>#DIV/0!</v>
      </c>
      <c r="S27" s="7" t="e">
        <f>Autoevaluación!U108/SUM(Autoevaluación!U107:U110)</f>
        <v>#DIV/0!</v>
      </c>
      <c r="T27" s="7" t="e">
        <f>Autoevaluación!U109/SUM(Autoevaluación!U107:U110)</f>
        <v>#DIV/0!</v>
      </c>
      <c r="U27" s="7" t="e">
        <f>Autoevaluación!U110/SUM(Autoevaluación!U107:U110)</f>
        <v>#DIV/0!</v>
      </c>
    </row>
    <row r="28" spans="2:21" ht="33" thickTop="1" thickBot="1">
      <c r="B28" s="35" t="s">
        <v>134</v>
      </c>
      <c r="C28" s="32">
        <v>0.72</v>
      </c>
      <c r="D28" s="7">
        <v>0.25</v>
      </c>
      <c r="E28" s="7">
        <v>0.02</v>
      </c>
      <c r="F28" s="7">
        <v>0.01</v>
      </c>
      <c r="G28" s="362"/>
      <c r="H28" s="17">
        <f>Autoevaluación!S112/SUM(Autoevaluación!S112:S115)</f>
        <v>0</v>
      </c>
      <c r="I28" s="7">
        <f>Autoevaluación!S113/SUM(Autoevaluación!S112:S115)</f>
        <v>0</v>
      </c>
      <c r="J28" s="7" t="e">
        <f>Autoevaluación!S114/SUM(Autoevaluación!S112:Q92Q13:V39)</f>
        <v>#NAME?</v>
      </c>
      <c r="K28" s="7">
        <f>Autoevaluación!S115/SUM(Autoevaluación!S112:S115)</f>
        <v>1</v>
      </c>
      <c r="L28" s="373"/>
      <c r="M28" s="7">
        <f>Autoevaluación!T112/SUM(Autoevaluación!T112:T115)</f>
        <v>0</v>
      </c>
      <c r="N28" s="7">
        <f>Autoevaluación!T113/SUM(Autoevaluación!T112:T115)</f>
        <v>0</v>
      </c>
      <c r="O28" s="7">
        <f>Autoevaluación!T114/SUM(Autoevaluación!T112:T115)</f>
        <v>0</v>
      </c>
      <c r="P28" s="7">
        <f>Autoevaluación!T115/SUM(Autoevaluación!T112:T115)</f>
        <v>1</v>
      </c>
      <c r="Q28" s="49"/>
      <c r="R28" s="7" t="e">
        <f>Autoevaluación!U112/SUM(Autoevaluación!U112:U115)</f>
        <v>#DIV/0!</v>
      </c>
      <c r="S28" s="7" t="e">
        <f>Autoevaluación!U113/SUM(Autoevaluación!U112:U115)</f>
        <v>#DIV/0!</v>
      </c>
      <c r="T28" s="7" t="e">
        <f>Autoevaluación!U114/SUM(Autoevaluación!U112:U115)</f>
        <v>#DIV/0!</v>
      </c>
      <c r="U28" s="7" t="e">
        <f>Autoevaluación!U115/SUM(Autoevaluación!U112:U115)</f>
        <v>#DIV/0!</v>
      </c>
    </row>
    <row r="29" spans="2:21" ht="33" thickTop="1" thickBot="1">
      <c r="B29" s="35" t="s">
        <v>32</v>
      </c>
      <c r="C29" s="32">
        <v>0.33</v>
      </c>
      <c r="D29" s="7">
        <v>0.27</v>
      </c>
      <c r="E29" s="7">
        <v>0.37</v>
      </c>
      <c r="F29" s="7">
        <v>0.03</v>
      </c>
      <c r="G29" s="362"/>
      <c r="H29" s="17">
        <f>Autoevaluación!S121/SUM(Autoevaluación!S121:S124)</f>
        <v>0</v>
      </c>
      <c r="I29" s="7">
        <f>Autoevaluación!S122/SUM(Autoevaluación!S121:S124)</f>
        <v>0</v>
      </c>
      <c r="J29" s="7">
        <f>Autoevaluación!S123/SUM(Autoevaluación!S121:S124)</f>
        <v>0.25</v>
      </c>
      <c r="K29" s="7">
        <f>Autoevaluación!S33/SUM(Autoevaluación!S121:S124)</f>
        <v>0</v>
      </c>
      <c r="L29" s="373"/>
      <c r="M29" s="7">
        <f>Autoevaluación!T121/SUM(Autoevaluación!T121:T124)</f>
        <v>0</v>
      </c>
      <c r="N29" s="7">
        <f>Autoevaluación!T122/SUM(Autoevaluación!T121:T124)</f>
        <v>0.5</v>
      </c>
      <c r="O29" s="7">
        <f>Autoevaluación!T123/SUM(Autoevaluación!T121:T124)</f>
        <v>0.5</v>
      </c>
      <c r="P29" s="7">
        <f>Autoevaluación!T124/SUM(Autoevaluación!T121:T124)</f>
        <v>0</v>
      </c>
      <c r="Q29" s="49"/>
      <c r="R29" s="7" t="e">
        <f>Autoevaluación!U121/SUM(Autoevaluación!U121:U124)</f>
        <v>#DIV/0!</v>
      </c>
      <c r="S29" s="7" t="e">
        <f>Autoevaluación!U122/SUM(Autoevaluación!U121:U124)</f>
        <v>#DIV/0!</v>
      </c>
      <c r="T29" s="7" t="e">
        <f>Autoevaluación!U123/SUM(Autoevaluación!U121:U124)</f>
        <v>#DIV/0!</v>
      </c>
      <c r="U29" s="7" t="e">
        <f>Autoevaluación!U124/SUM(Autoevaluación!U121:U124)</f>
        <v>#DIV/0!</v>
      </c>
    </row>
    <row r="30" spans="2:21" ht="17.25" thickTop="1" thickBot="1">
      <c r="B30" s="33" t="s">
        <v>135</v>
      </c>
      <c r="C30" s="32">
        <v>0.34</v>
      </c>
      <c r="D30" s="7">
        <v>0.35</v>
      </c>
      <c r="E30" s="7">
        <v>0.24</v>
      </c>
      <c r="F30" s="7">
        <v>7.0000000000000007E-2</v>
      </c>
      <c r="G30" s="362"/>
      <c r="H30" s="17" t="e">
        <f>Autoevaluación!S125/SUM(Autoevaluación!S125:S128)</f>
        <v>#DIV/0!</v>
      </c>
      <c r="I30" s="7" t="e">
        <f>Autoevaluación!S126/SUM(Autoevaluación!S125:S128)</f>
        <v>#DIV/0!</v>
      </c>
      <c r="J30" s="7" t="e">
        <f>Autoevaluación!S127/SUM(Autoevaluación!S125:S128)</f>
        <v>#DIV/0!</v>
      </c>
      <c r="K30" s="7" t="e">
        <f>Autoevaluación!S128/SUM(Autoevaluación!S125:S128)</f>
        <v>#DIV/0!</v>
      </c>
      <c r="L30" s="373"/>
      <c r="M30" s="7">
        <f>Autoevaluación!T125/SUM(Autoevaluación!T125:T128)</f>
        <v>0</v>
      </c>
      <c r="N30" s="7">
        <f>Autoevaluación!T126/SUM(Autoevaluación!T125:T128)</f>
        <v>0</v>
      </c>
      <c r="O30" s="7">
        <f>Autoevaluación!T127/SUM(Autoevaluación!T125:T128)</f>
        <v>0</v>
      </c>
      <c r="P30" s="7">
        <f>Autoevaluación!T128/SUM(Autoevaluación!T125:T128)</f>
        <v>1</v>
      </c>
      <c r="Q30" s="49"/>
      <c r="R30" s="7" t="e">
        <f>Autoevaluación!U125/SUM(Autoevaluación!U125:U128)</f>
        <v>#DIV/0!</v>
      </c>
      <c r="S30" s="7" t="e">
        <f>Autoevaluación!U126/SUM(Autoevaluación!U125:U128)</f>
        <v>#DIV/0!</v>
      </c>
      <c r="T30" s="7" t="e">
        <f>Autoevaluación!U127/SUM(Autoevaluación!U125:U128)</f>
        <v>#DIV/0!</v>
      </c>
      <c r="U30" s="7" t="e">
        <f>Autoevaluación!U128/SUM(Autoevaluación!U125:U128)</f>
        <v>#DIV/0!</v>
      </c>
    </row>
    <row r="31" spans="2:21" ht="17.25" thickTop="1" thickBot="1">
      <c r="B31" s="33" t="s">
        <v>136</v>
      </c>
      <c r="C31" s="32">
        <v>0.13</v>
      </c>
      <c r="D31" s="7">
        <v>0.49</v>
      </c>
      <c r="E31" s="7">
        <v>0.31</v>
      </c>
      <c r="F31" s="7">
        <v>0.06</v>
      </c>
      <c r="G31" s="362"/>
      <c r="H31" s="17">
        <f>Autoevaluación!S137/SUM(Autoevaluación!S137:S140)</f>
        <v>0</v>
      </c>
      <c r="I31" s="7">
        <f>Autoevaluación!S138/SUM(Autoevaluación!S137:S140)</f>
        <v>0</v>
      </c>
      <c r="J31" s="7">
        <f>Autoevaluación!S139/SUM(Autoevaluación!S137:S140)</f>
        <v>0.5</v>
      </c>
      <c r="K31" s="7">
        <f>Autoevaluación!S140/SUM(Autoevaluación!S137:S140)</f>
        <v>0.5</v>
      </c>
      <c r="L31" s="373"/>
      <c r="M31" s="7">
        <f>Autoevaluación!T137/SUM(Autoevaluación!T137:T140)</f>
        <v>0</v>
      </c>
      <c r="N31" s="7">
        <f>Autoevaluación!T138/SUM(Autoevaluación!T137:T140)</f>
        <v>0</v>
      </c>
      <c r="O31" s="7">
        <f>Autoevaluación!T139/SUM(Autoevaluación!T137:T140)</f>
        <v>0.33333333333333331</v>
      </c>
      <c r="P31" s="7">
        <f>Autoevaluación!T140/SUM(Autoevaluación!T137:T140)</f>
        <v>0.66666666666666663</v>
      </c>
      <c r="Q31" s="49"/>
      <c r="R31" s="7" t="e">
        <f>Autoevaluación!U137/SUM(Autoevaluación!U137:U140)</f>
        <v>#DIV/0!</v>
      </c>
      <c r="S31" s="7" t="e">
        <f>Autoevaluación!U138/SUM(Autoevaluación!U137:U140)</f>
        <v>#DIV/0!</v>
      </c>
      <c r="T31" s="7" t="e">
        <f>Autoevaluación!U139/SUM(Autoevaluación!U137:U140)</f>
        <v>#DIV/0!</v>
      </c>
      <c r="U31" s="7" t="e">
        <f>Autoevaluación!U140/SUM(Autoevaluación!U137:U140)</f>
        <v>#DIV/0!</v>
      </c>
    </row>
    <row r="32" spans="2:21" ht="15.75" customHeight="1" thickTop="1">
      <c r="B32" s="34"/>
      <c r="C32" s="7"/>
      <c r="D32" s="7"/>
      <c r="E32" s="7"/>
      <c r="F32" s="7"/>
      <c r="G32" s="362"/>
      <c r="H32" s="7"/>
      <c r="I32" s="7"/>
      <c r="J32" s="7"/>
      <c r="K32" s="7"/>
      <c r="L32" s="373"/>
      <c r="M32" s="7"/>
      <c r="N32" s="7"/>
      <c r="O32" s="7"/>
      <c r="P32" s="7"/>
      <c r="Q32" s="49"/>
      <c r="R32" s="7"/>
      <c r="S32" s="7"/>
      <c r="T32" s="7"/>
      <c r="U32" s="7"/>
    </row>
    <row r="33" spans="2:21" ht="45">
      <c r="B33" s="15" t="s">
        <v>138</v>
      </c>
      <c r="C33" s="12">
        <f>AVERAGE(C27:C32)</f>
        <v>0.33600000000000002</v>
      </c>
      <c r="D33" s="12">
        <f>AVERAGE(D27:D32)</f>
        <v>0.33199999999999996</v>
      </c>
      <c r="E33" s="12">
        <f>AVERAGE(E27:E32)</f>
        <v>0.248</v>
      </c>
      <c r="F33" s="12">
        <f>AVERAGE(F27:F32)</f>
        <v>6.2E-2</v>
      </c>
      <c r="G33" s="9"/>
      <c r="H33" s="12" t="e">
        <f>AVERAGE(H27:H32)</f>
        <v>#DIV/0!</v>
      </c>
      <c r="I33" s="12" t="e">
        <f>AVERAGE(I27:I32)</f>
        <v>#DIV/0!</v>
      </c>
      <c r="J33" s="12" t="e">
        <f>AVERAGE(J27:J32)</f>
        <v>#DIV/0!</v>
      </c>
      <c r="K33" s="12" t="e">
        <f>AVERAGE(K27:K32)</f>
        <v>#DIV/0!</v>
      </c>
      <c r="L33" s="9"/>
      <c r="M33" s="12" t="e">
        <f>AVERAGE(M27:M32)</f>
        <v>#DIV/0!</v>
      </c>
      <c r="N33" s="12" t="e">
        <f>AVERAGE(N27:N32)</f>
        <v>#DIV/0!</v>
      </c>
      <c r="O33" s="12" t="e">
        <f>AVERAGE(O27:O32)</f>
        <v>#DIV/0!</v>
      </c>
      <c r="P33" s="12" t="e">
        <f>AVERAGE(P27:P32)</f>
        <v>#DIV/0!</v>
      </c>
      <c r="Q33" s="50"/>
      <c r="R33" s="12" t="e">
        <f>AVERAGE(R27:R32)</f>
        <v>#DIV/0!</v>
      </c>
      <c r="S33" s="12" t="e">
        <f>AVERAGE(S27:S32)</f>
        <v>#DIV/0!</v>
      </c>
      <c r="T33" s="12" t="e">
        <f>AVERAGE(T27:T32)</f>
        <v>#DIV/0!</v>
      </c>
      <c r="U33" s="12" t="e">
        <f>AVERAGE(U27:U32)</f>
        <v>#DIV/0!</v>
      </c>
    </row>
    <row r="35" spans="2:21">
      <c r="B35" s="363" t="s">
        <v>24</v>
      </c>
      <c r="C35" s="374" t="s">
        <v>176</v>
      </c>
      <c r="D35" s="374"/>
      <c r="E35" s="374"/>
      <c r="F35" s="374"/>
      <c r="G35" s="2"/>
      <c r="H35" s="375" t="s">
        <v>177</v>
      </c>
      <c r="I35" s="375"/>
      <c r="J35" s="375"/>
      <c r="K35" s="375"/>
      <c r="L35" s="2"/>
      <c r="M35" s="365" t="s">
        <v>178</v>
      </c>
      <c r="N35" s="365"/>
      <c r="O35" s="365"/>
      <c r="P35" s="365"/>
    </row>
    <row r="36" spans="2:21" ht="15.75" customHeight="1" thickBot="1">
      <c r="B36" s="364"/>
      <c r="C36" s="3">
        <v>1</v>
      </c>
      <c r="D36" s="3">
        <v>2</v>
      </c>
      <c r="E36" s="4">
        <v>3</v>
      </c>
      <c r="F36" s="5">
        <v>4</v>
      </c>
      <c r="G36" s="361"/>
      <c r="H36" s="3">
        <v>1</v>
      </c>
      <c r="I36" s="3">
        <v>2</v>
      </c>
      <c r="J36" s="4">
        <v>3</v>
      </c>
      <c r="K36" s="5">
        <v>4</v>
      </c>
      <c r="L36" s="372"/>
      <c r="M36" s="3">
        <v>1</v>
      </c>
      <c r="N36" s="3">
        <v>2</v>
      </c>
      <c r="O36" s="4">
        <v>3</v>
      </c>
      <c r="P36" s="5">
        <v>4</v>
      </c>
    </row>
    <row r="37" spans="2:21" ht="19.5" thickTop="1" thickBot="1">
      <c r="B37" s="36" t="s">
        <v>5</v>
      </c>
      <c r="C37" s="32">
        <v>0.28000000000000003</v>
      </c>
      <c r="D37" s="7">
        <v>0.41</v>
      </c>
      <c r="E37" s="7">
        <v>0.28000000000000003</v>
      </c>
      <c r="F37" s="7">
        <v>0.02</v>
      </c>
      <c r="G37" s="362"/>
      <c r="H37" s="7" t="e">
        <f>Autoevaluación!S155/SUM(Autoevaluación!S155:S158)</f>
        <v>#DIV/0!</v>
      </c>
      <c r="I37" s="7" t="e">
        <f>Autoevaluación!S156/SUM(Autoevaluación!S155:S158)</f>
        <v>#DIV/0!</v>
      </c>
      <c r="J37" s="7" t="e">
        <f>Autoevaluación!S157/SUM(Autoevaluación!S155:S158)</f>
        <v>#DIV/0!</v>
      </c>
      <c r="K37" s="7" t="e">
        <f>Autoevaluación!S158/SUM(Autoevaluación!S155:S158)</f>
        <v>#DIV/0!</v>
      </c>
      <c r="L37" s="373"/>
      <c r="M37" s="7" t="e">
        <f>Autoevaluación!T155/SUM(Autoevaluación!T155:T158)</f>
        <v>#DIV/0!</v>
      </c>
      <c r="N37" s="7" t="e">
        <f>Autoevaluación!T156/SUM(Autoevaluación!T155:T158)</f>
        <v>#DIV/0!</v>
      </c>
      <c r="O37" s="7" t="e">
        <f>Autoevaluación!T157/SUM(Autoevaluación!T155:T158)</f>
        <v>#DIV/0!</v>
      </c>
      <c r="P37" s="7" t="e">
        <f>Autoevaluación!T158/SUM(Autoevaluación!T155:T158)</f>
        <v>#DIV/0!</v>
      </c>
    </row>
    <row r="38" spans="2:21" ht="37.5" thickTop="1" thickBot="1">
      <c r="B38" s="37" t="s">
        <v>10</v>
      </c>
      <c r="C38" s="32">
        <v>0.28999999999999998</v>
      </c>
      <c r="D38" s="7">
        <v>0.47</v>
      </c>
      <c r="E38" s="7">
        <v>0.21</v>
      </c>
      <c r="F38" s="7">
        <v>0.03</v>
      </c>
      <c r="G38" s="362"/>
      <c r="H38" s="7" t="e">
        <f>Autoevaluación!S161/SUM(Autoevaluación!S161:S164)</f>
        <v>#DIV/0!</v>
      </c>
      <c r="I38" s="7" t="e">
        <f>Autoevaluación!S162/SUM(Autoevaluación!S161:S164)</f>
        <v>#DIV/0!</v>
      </c>
      <c r="J38" s="7" t="e">
        <f>Autoevaluación!S163/SUM(Autoevaluación!S161:S164)</f>
        <v>#DIV/0!</v>
      </c>
      <c r="K38" s="7" t="e">
        <f>Autoevaluación!S164/SUM(Autoevaluación!S161:S164)</f>
        <v>#DIV/0!</v>
      </c>
      <c r="L38" s="373"/>
      <c r="M38" s="7" t="e">
        <f>Autoevaluación!T161/SUM(Autoevaluación!T161:T164)</f>
        <v>#DIV/0!</v>
      </c>
      <c r="N38" s="7" t="e">
        <f>Autoevaluación!T162/SUM(Autoevaluación!T161:T164)</f>
        <v>#DIV/0!</v>
      </c>
      <c r="O38" s="7" t="e">
        <f>Autoevaluación!T163/SUM(Autoevaluación!T161:T164)</f>
        <v>#DIV/0!</v>
      </c>
      <c r="P38" s="7" t="e">
        <f>Autoevaluación!T164/SUM(Autoevaluación!T161:T164)</f>
        <v>#DIV/0!</v>
      </c>
    </row>
    <row r="39" spans="2:21" ht="37.5" thickTop="1" thickBot="1">
      <c r="B39" s="37" t="s">
        <v>15</v>
      </c>
      <c r="C39" s="32">
        <v>0.25</v>
      </c>
      <c r="D39" s="7">
        <v>0.37</v>
      </c>
      <c r="E39" s="7">
        <v>0.34</v>
      </c>
      <c r="F39" s="7">
        <v>0.04</v>
      </c>
      <c r="G39" s="362"/>
      <c r="H39" s="7" t="e">
        <f>Autoevaluación!S167/SUM(Autoevaluación!S167:S170)</f>
        <v>#DIV/0!</v>
      </c>
      <c r="I39" s="7" t="e">
        <f>Autoevaluación!S168/SUM(Autoevaluación!S167:S170)</f>
        <v>#DIV/0!</v>
      </c>
      <c r="J39" s="7" t="e">
        <f>Autoevaluación!S169/SUM(Autoevaluación!S167:S170)</f>
        <v>#DIV/0!</v>
      </c>
      <c r="K39" s="7" t="e">
        <f>Autoevaluación!S170/SUM(Autoevaluación!S167:S170)</f>
        <v>#DIV/0!</v>
      </c>
      <c r="L39" s="373"/>
      <c r="M39" s="7" t="e">
        <f>Autoevaluación!T167/SUM(Autoevaluación!T167:T170)</f>
        <v>#DIV/0!</v>
      </c>
      <c r="N39" s="7" t="e">
        <f>Autoevaluación!T168/SUM(Autoevaluación!T167:T170)</f>
        <v>#DIV/0!</v>
      </c>
      <c r="O39" s="7" t="e">
        <f>Autoevaluación!T169/SUM(Autoevaluación!T167:T170)</f>
        <v>#DIV/0!</v>
      </c>
      <c r="P39" s="7" t="e">
        <f>Autoevaluación!T170/SUM(Autoevaluación!T167:T170)</f>
        <v>#DIV/0!</v>
      </c>
    </row>
    <row r="40" spans="2:21" ht="19.5" thickTop="1" thickBot="1">
      <c r="B40" s="36" t="s">
        <v>19</v>
      </c>
      <c r="C40" s="32">
        <v>0.51</v>
      </c>
      <c r="D40" s="7">
        <v>0.4</v>
      </c>
      <c r="E40" s="7">
        <v>7.0000000000000007E-2</v>
      </c>
      <c r="F40" s="7">
        <v>0.01</v>
      </c>
      <c r="G40" s="362"/>
      <c r="H40" s="7" t="e">
        <f>Autoevaluación!S172/SUM(Autoevaluación!S172:S175)</f>
        <v>#DIV/0!</v>
      </c>
      <c r="I40" s="7" t="e">
        <f>Autoevaluación!S173/SUM(Autoevaluación!S172:S175)</f>
        <v>#DIV/0!</v>
      </c>
      <c r="J40" s="7" t="e">
        <f>Autoevaluación!S174/SUM(Autoevaluación!S172:S175)</f>
        <v>#DIV/0!</v>
      </c>
      <c r="K40" s="7" t="e">
        <f>Autoevaluación!S175/SUM(Autoevaluación!S172:S175)</f>
        <v>#DIV/0!</v>
      </c>
      <c r="L40" s="373"/>
      <c r="M40" s="7" t="e">
        <f>Autoevaluación!T172/SUM(Autoevaluación!T172:T175)</f>
        <v>#DIV/0!</v>
      </c>
      <c r="N40" s="7" t="e">
        <f>Autoevaluación!T173/SUM(Autoevaluación!T172:T175)</f>
        <v>#DIV/0!</v>
      </c>
      <c r="O40" s="7" t="e">
        <f>Autoevaluación!T174/SUM(Autoevaluación!T172:T175)</f>
        <v>#DIV/0!</v>
      </c>
      <c r="P40" s="7" t="e">
        <f>Autoevaluación!T175/SUM(Autoevaluación!T172:T175)</f>
        <v>#DIV/0!</v>
      </c>
    </row>
    <row r="41" spans="2:21" ht="15.75" customHeight="1" thickTop="1">
      <c r="B41" s="34"/>
      <c r="C41" s="7"/>
      <c r="D41" s="7"/>
      <c r="E41" s="7"/>
      <c r="F41" s="7"/>
      <c r="G41" s="362"/>
      <c r="H41" s="7"/>
      <c r="I41" s="7"/>
      <c r="J41" s="7"/>
      <c r="K41" s="7"/>
      <c r="L41" s="373"/>
      <c r="M41" s="7"/>
      <c r="N41" s="7"/>
      <c r="O41" s="7"/>
      <c r="P41" s="7"/>
    </row>
    <row r="42" spans="2:21" ht="15" customHeight="1">
      <c r="B42" s="6"/>
      <c r="C42" s="7"/>
      <c r="D42" s="7"/>
      <c r="E42" s="7"/>
      <c r="F42" s="7"/>
      <c r="G42" s="362"/>
      <c r="H42" s="7"/>
      <c r="I42" s="7"/>
      <c r="J42" s="7"/>
      <c r="K42" s="7"/>
      <c r="L42" s="373"/>
      <c r="M42" s="7"/>
      <c r="N42" s="7"/>
      <c r="O42" s="7"/>
      <c r="P42" s="7"/>
    </row>
    <row r="43" spans="2:21" ht="45">
      <c r="B43" s="15" t="s">
        <v>139</v>
      </c>
      <c r="C43" s="12">
        <f>AVERAGE(C37:C42)</f>
        <v>0.33250000000000002</v>
      </c>
      <c r="D43" s="12">
        <f>AVERAGE(D37:D42)</f>
        <v>0.41249999999999998</v>
      </c>
      <c r="E43" s="12">
        <f>AVERAGE(E37:E42)</f>
        <v>0.22500000000000003</v>
      </c>
      <c r="F43" s="12">
        <f>AVERAGE(F37:F42)</f>
        <v>2.4999999999999998E-2</v>
      </c>
      <c r="G43" s="9"/>
      <c r="H43" s="12" t="e">
        <f>AVERAGE(H37:H42)</f>
        <v>#DIV/0!</v>
      </c>
      <c r="I43" s="12" t="e">
        <f>AVERAGE(I37:I42)</f>
        <v>#DIV/0!</v>
      </c>
      <c r="J43" s="12" t="e">
        <f>AVERAGE(J37:J42)</f>
        <v>#DIV/0!</v>
      </c>
      <c r="K43" s="12" t="e">
        <f>AVERAGE(K37:K42)</f>
        <v>#DIV/0!</v>
      </c>
      <c r="L43" s="9"/>
      <c r="M43" s="12" t="e">
        <f>AVERAGE(M37:M42)</f>
        <v>#DIV/0!</v>
      </c>
      <c r="N43" s="12" t="e">
        <f>AVERAGE(N37:N42)</f>
        <v>#DIV/0!</v>
      </c>
      <c r="O43" s="12" t="e">
        <f>AVERAGE(O37:O42)</f>
        <v>#DIV/0!</v>
      </c>
      <c r="P43" s="12" t="e">
        <f>AVERAGE(P37:P42)</f>
        <v>#DIV/0!</v>
      </c>
    </row>
    <row r="60" spans="2:12" ht="21">
      <c r="B60" s="168" t="s">
        <v>186</v>
      </c>
    </row>
    <row r="61" spans="2:12">
      <c r="D61" s="161">
        <v>1</v>
      </c>
      <c r="E61" s="162">
        <v>2</v>
      </c>
      <c r="F61" s="162">
        <v>3</v>
      </c>
      <c r="G61" s="163">
        <v>4</v>
      </c>
      <c r="I61" s="161">
        <v>1</v>
      </c>
      <c r="J61" s="162">
        <v>2</v>
      </c>
      <c r="K61" s="162">
        <v>3</v>
      </c>
      <c r="L61" s="163">
        <v>4</v>
      </c>
    </row>
    <row r="62" spans="2:12">
      <c r="B62" s="152" t="s">
        <v>187</v>
      </c>
      <c r="C62" s="152"/>
      <c r="D62" s="152"/>
      <c r="E62" s="152"/>
      <c r="F62" s="152"/>
      <c r="G62" s="152"/>
      <c r="I62" s="161">
        <f>SUM(I64:I68)</f>
        <v>187</v>
      </c>
      <c r="J62" s="162">
        <f>SUM(J64:J68)</f>
        <v>419</v>
      </c>
      <c r="K62" s="166">
        <f>SUM(K64:K68)</f>
        <v>330</v>
      </c>
      <c r="L62" s="163">
        <f>SUM(L64:L68)</f>
        <v>139</v>
      </c>
    </row>
    <row r="63" spans="2:12">
      <c r="B63" s="152"/>
      <c r="C63" s="152"/>
      <c r="D63" s="152"/>
      <c r="E63" s="152"/>
      <c r="F63" s="152"/>
      <c r="G63" s="152"/>
      <c r="I63" s="152"/>
      <c r="J63" s="152"/>
      <c r="K63" s="152"/>
      <c r="L63" s="152"/>
    </row>
    <row r="64" spans="2:12">
      <c r="B64" s="152" t="s">
        <v>188</v>
      </c>
      <c r="C64" s="152"/>
      <c r="D64" s="164">
        <v>81</v>
      </c>
      <c r="E64" s="164">
        <v>125</v>
      </c>
      <c r="F64" s="164">
        <v>75</v>
      </c>
      <c r="G64" s="164">
        <v>42</v>
      </c>
      <c r="I64" s="164">
        <v>81</v>
      </c>
      <c r="J64" s="164">
        <v>125</v>
      </c>
      <c r="K64" s="164">
        <v>75</v>
      </c>
      <c r="L64" s="164">
        <v>42</v>
      </c>
    </row>
    <row r="65" spans="2:12">
      <c r="B65" s="152" t="s">
        <v>189</v>
      </c>
      <c r="C65" s="152"/>
      <c r="D65" s="164">
        <v>39</v>
      </c>
      <c r="E65" s="164">
        <v>54</v>
      </c>
      <c r="F65" s="164">
        <v>33</v>
      </c>
      <c r="G65" s="164">
        <v>14</v>
      </c>
      <c r="I65" s="164">
        <v>39</v>
      </c>
      <c r="J65" s="164">
        <v>54</v>
      </c>
      <c r="K65" s="164">
        <v>33</v>
      </c>
      <c r="L65" s="164">
        <v>14</v>
      </c>
    </row>
    <row r="66" spans="2:12">
      <c r="B66" s="152" t="s">
        <v>190</v>
      </c>
      <c r="C66" s="152"/>
      <c r="D66" s="164">
        <v>22</v>
      </c>
      <c r="E66" s="164">
        <v>52</v>
      </c>
      <c r="F66" s="164">
        <v>46</v>
      </c>
      <c r="G66" s="164">
        <v>25</v>
      </c>
      <c r="I66" s="164">
        <v>22</v>
      </c>
      <c r="J66" s="164">
        <v>52</v>
      </c>
      <c r="K66" s="164">
        <v>46</v>
      </c>
      <c r="L66" s="164">
        <v>25</v>
      </c>
    </row>
    <row r="67" spans="2:12">
      <c r="B67" s="152" t="s">
        <v>207</v>
      </c>
      <c r="C67" s="152"/>
      <c r="D67" s="164">
        <v>24</v>
      </c>
      <c r="E67" s="164">
        <v>80</v>
      </c>
      <c r="F67" s="164">
        <v>52</v>
      </c>
      <c r="G67" s="164">
        <v>23</v>
      </c>
      <c r="I67" s="164">
        <v>24</v>
      </c>
      <c r="J67" s="164">
        <v>80</v>
      </c>
      <c r="K67" s="164">
        <v>52</v>
      </c>
      <c r="L67" s="164">
        <v>23</v>
      </c>
    </row>
    <row r="68" spans="2:12">
      <c r="B68" s="152" t="s">
        <v>191</v>
      </c>
      <c r="C68" s="152"/>
      <c r="D68" s="164">
        <v>21</v>
      </c>
      <c r="E68" s="164">
        <v>108</v>
      </c>
      <c r="F68" s="164">
        <v>124</v>
      </c>
      <c r="G68" s="164">
        <v>35</v>
      </c>
      <c r="I68" s="164">
        <v>21</v>
      </c>
      <c r="J68" s="164">
        <v>108</v>
      </c>
      <c r="K68" s="164">
        <v>124</v>
      </c>
      <c r="L68" s="164">
        <v>35</v>
      </c>
    </row>
    <row r="69" spans="2:12">
      <c r="B69" s="152"/>
      <c r="C69" s="152"/>
      <c r="D69" s="164"/>
      <c r="E69" s="164"/>
      <c r="F69" s="164"/>
      <c r="G69" s="164"/>
      <c r="I69" s="165"/>
      <c r="J69" s="165"/>
      <c r="K69" s="165"/>
      <c r="L69" s="165"/>
    </row>
    <row r="70" spans="2:12">
      <c r="B70" s="152" t="s">
        <v>192</v>
      </c>
      <c r="C70" s="152"/>
      <c r="D70" s="164"/>
      <c r="E70" s="164"/>
      <c r="F70" s="164"/>
      <c r="G70" s="164"/>
      <c r="I70" s="161">
        <f>SUM(I72:I74)</f>
        <v>93</v>
      </c>
      <c r="J70" s="162">
        <f>SUM(J72:J74)</f>
        <v>184</v>
      </c>
      <c r="K70" s="166">
        <f>SUM(K72:K74)</f>
        <v>204</v>
      </c>
      <c r="L70" s="163">
        <f>SUM(L72:L74)</f>
        <v>58</v>
      </c>
    </row>
    <row r="71" spans="2:12">
      <c r="B71" s="152"/>
      <c r="C71" s="152"/>
      <c r="D71" s="164"/>
      <c r="E71" s="164"/>
      <c r="F71" s="164"/>
      <c r="G71" s="164"/>
      <c r="I71" s="164"/>
      <c r="J71" s="164"/>
      <c r="K71" s="164"/>
      <c r="L71" s="164"/>
    </row>
    <row r="72" spans="2:12">
      <c r="B72" s="152" t="s">
        <v>193</v>
      </c>
      <c r="C72" s="152"/>
      <c r="D72" s="164">
        <v>25</v>
      </c>
      <c r="E72" s="164">
        <v>57</v>
      </c>
      <c r="F72" s="164">
        <v>71</v>
      </c>
      <c r="G72" s="164">
        <v>27</v>
      </c>
      <c r="I72" s="164">
        <v>25</v>
      </c>
      <c r="J72" s="164">
        <v>57</v>
      </c>
      <c r="K72" s="164">
        <v>71</v>
      </c>
      <c r="L72" s="164">
        <v>27</v>
      </c>
    </row>
    <row r="73" spans="2:12">
      <c r="B73" s="152" t="s">
        <v>194</v>
      </c>
      <c r="C73" s="152"/>
      <c r="D73" s="164">
        <v>20</v>
      </c>
      <c r="E73" s="164">
        <v>59</v>
      </c>
      <c r="F73" s="164">
        <v>49</v>
      </c>
      <c r="G73" s="164">
        <v>15</v>
      </c>
      <c r="I73" s="164">
        <v>20</v>
      </c>
      <c r="J73" s="164">
        <v>59</v>
      </c>
      <c r="K73" s="164">
        <v>49</v>
      </c>
      <c r="L73" s="164">
        <v>15</v>
      </c>
    </row>
    <row r="74" spans="2:12">
      <c r="B74" s="152" t="s">
        <v>195</v>
      </c>
      <c r="C74" s="152"/>
      <c r="D74" s="164">
        <v>48</v>
      </c>
      <c r="E74" s="164">
        <v>68</v>
      </c>
      <c r="F74" s="164">
        <v>84</v>
      </c>
      <c r="G74" s="164">
        <v>16</v>
      </c>
      <c r="I74" s="164">
        <v>48</v>
      </c>
      <c r="J74" s="164">
        <v>68</v>
      </c>
      <c r="K74" s="164">
        <v>84</v>
      </c>
      <c r="L74" s="164">
        <v>16</v>
      </c>
    </row>
    <row r="75" spans="2:12">
      <c r="B75" s="152"/>
      <c r="C75" s="152"/>
      <c r="D75" s="164"/>
      <c r="E75" s="164"/>
      <c r="F75" s="164"/>
      <c r="G75" s="164"/>
    </row>
    <row r="76" spans="2:12">
      <c r="B76" s="152" t="s">
        <v>196</v>
      </c>
      <c r="C76" s="152"/>
      <c r="D76" s="164"/>
      <c r="E76" s="164"/>
      <c r="F76" s="164"/>
      <c r="G76" s="164"/>
      <c r="I76" s="161">
        <f>SUM(I78:I82)</f>
        <v>292</v>
      </c>
      <c r="J76" s="162">
        <f>SUM(J78:J82)</f>
        <v>296</v>
      </c>
      <c r="K76" s="166">
        <f>SUM(K78:K82)</f>
        <v>227</v>
      </c>
      <c r="L76" s="163">
        <f>SUM(L78:L82)</f>
        <v>120</v>
      </c>
    </row>
    <row r="77" spans="2:12">
      <c r="B77" s="152"/>
      <c r="C77" s="152"/>
      <c r="D77" s="164"/>
      <c r="E77" s="164"/>
      <c r="F77" s="164"/>
      <c r="G77" s="164"/>
      <c r="I77" s="164"/>
      <c r="J77" s="164"/>
      <c r="K77" s="164"/>
      <c r="L77" s="164"/>
    </row>
    <row r="78" spans="2:12">
      <c r="B78" s="152" t="s">
        <v>197</v>
      </c>
      <c r="C78" s="152"/>
      <c r="D78" s="164">
        <v>146</v>
      </c>
      <c r="E78" s="164">
        <v>63</v>
      </c>
      <c r="F78" s="164">
        <v>21</v>
      </c>
      <c r="G78" s="164">
        <v>22</v>
      </c>
      <c r="I78" s="164">
        <v>146</v>
      </c>
      <c r="J78" s="164">
        <v>63</v>
      </c>
      <c r="K78" s="164">
        <v>21</v>
      </c>
      <c r="L78" s="164">
        <v>22</v>
      </c>
    </row>
    <row r="79" spans="2:12">
      <c r="B79" s="152" t="s">
        <v>198</v>
      </c>
      <c r="C79" s="152"/>
      <c r="D79" s="164">
        <v>18</v>
      </c>
      <c r="E79" s="164">
        <v>17</v>
      </c>
      <c r="F79" s="164">
        <v>26</v>
      </c>
      <c r="G79" s="164">
        <v>11</v>
      </c>
      <c r="I79" s="164">
        <v>18</v>
      </c>
      <c r="J79" s="164">
        <v>17</v>
      </c>
      <c r="K79" s="164">
        <v>26</v>
      </c>
      <c r="L79" s="164">
        <v>11</v>
      </c>
    </row>
    <row r="80" spans="2:12">
      <c r="B80" s="152" t="s">
        <v>199</v>
      </c>
      <c r="C80" s="152"/>
      <c r="D80" s="164">
        <v>13</v>
      </c>
      <c r="E80" s="164">
        <v>33</v>
      </c>
      <c r="F80" s="164">
        <v>34</v>
      </c>
      <c r="G80" s="164">
        <v>28</v>
      </c>
      <c r="I80" s="164">
        <v>13</v>
      </c>
      <c r="J80" s="164">
        <v>33</v>
      </c>
      <c r="K80" s="164">
        <v>34</v>
      </c>
      <c r="L80" s="164">
        <v>28</v>
      </c>
    </row>
    <row r="81" spans="2:12">
      <c r="B81" s="152" t="s">
        <v>200</v>
      </c>
      <c r="C81" s="152"/>
      <c r="D81" s="164">
        <v>17</v>
      </c>
      <c r="E81" s="164">
        <v>65</v>
      </c>
      <c r="F81" s="164">
        <v>42</v>
      </c>
      <c r="G81" s="164">
        <v>19</v>
      </c>
      <c r="I81" s="164">
        <v>17</v>
      </c>
      <c r="J81" s="164">
        <v>65</v>
      </c>
      <c r="K81" s="164">
        <v>42</v>
      </c>
      <c r="L81" s="164">
        <v>19</v>
      </c>
    </row>
    <row r="82" spans="2:12">
      <c r="B82" s="152" t="s">
        <v>201</v>
      </c>
      <c r="C82" s="152"/>
      <c r="D82" s="164">
        <v>98</v>
      </c>
      <c r="E82" s="164">
        <v>118</v>
      </c>
      <c r="F82" s="164">
        <v>104</v>
      </c>
      <c r="G82" s="164">
        <v>40</v>
      </c>
      <c r="I82" s="164">
        <v>98</v>
      </c>
      <c r="J82" s="164">
        <v>118</v>
      </c>
      <c r="K82" s="164">
        <v>104</v>
      </c>
      <c r="L82" s="164">
        <v>40</v>
      </c>
    </row>
    <row r="83" spans="2:12">
      <c r="B83" s="152"/>
      <c r="C83" s="152"/>
      <c r="D83" s="164"/>
      <c r="E83" s="164"/>
      <c r="F83" s="164"/>
      <c r="G83" s="164"/>
    </row>
    <row r="84" spans="2:12">
      <c r="B84" s="152" t="s">
        <v>202</v>
      </c>
      <c r="C84" s="152"/>
      <c r="D84" s="164"/>
      <c r="E84" s="164"/>
      <c r="F84" s="164"/>
      <c r="G84" s="164"/>
      <c r="I84" s="154">
        <f>SUM(I86:I89)</f>
        <v>148</v>
      </c>
      <c r="J84" s="159">
        <f>SUM(J86:J89)</f>
        <v>162</v>
      </c>
      <c r="K84" s="157">
        <f>SUM(K86:K89)</f>
        <v>151</v>
      </c>
      <c r="L84" s="155">
        <f>SUM(L86:L89)</f>
        <v>42</v>
      </c>
    </row>
    <row r="85" spans="2:12">
      <c r="B85" s="152"/>
      <c r="C85" s="152"/>
      <c r="D85" s="164"/>
      <c r="E85" s="164"/>
      <c r="F85" s="164"/>
      <c r="G85" s="164"/>
      <c r="I85" s="164"/>
      <c r="J85" s="164"/>
      <c r="K85" s="164"/>
      <c r="L85" s="164"/>
    </row>
    <row r="86" spans="2:12">
      <c r="B86" s="152" t="s">
        <v>203</v>
      </c>
      <c r="C86" s="152"/>
      <c r="D86" s="164">
        <v>42</v>
      </c>
      <c r="E86" s="164">
        <v>37</v>
      </c>
      <c r="F86" s="164">
        <v>21</v>
      </c>
      <c r="G86" s="164">
        <v>8</v>
      </c>
      <c r="I86" s="164">
        <v>42</v>
      </c>
      <c r="J86" s="164">
        <v>37</v>
      </c>
      <c r="K86" s="164">
        <v>21</v>
      </c>
      <c r="L86" s="164">
        <v>8</v>
      </c>
    </row>
    <row r="87" spans="2:12">
      <c r="B87" s="152" t="s">
        <v>204</v>
      </c>
      <c r="C87" s="152"/>
      <c r="D87" s="164">
        <v>36</v>
      </c>
      <c r="E87" s="164">
        <v>44</v>
      </c>
      <c r="F87" s="164">
        <v>52</v>
      </c>
      <c r="G87" s="164">
        <v>11</v>
      </c>
      <c r="I87" s="164">
        <v>36</v>
      </c>
      <c r="J87" s="164">
        <v>44</v>
      </c>
      <c r="K87" s="164">
        <v>52</v>
      </c>
      <c r="L87" s="164">
        <v>11</v>
      </c>
    </row>
    <row r="88" spans="2:12">
      <c r="B88" s="152" t="s">
        <v>205</v>
      </c>
      <c r="C88" s="152"/>
      <c r="D88" s="164">
        <v>28</v>
      </c>
      <c r="E88" s="164">
        <v>30</v>
      </c>
      <c r="F88" s="164">
        <v>38</v>
      </c>
      <c r="G88" s="164">
        <v>12</v>
      </c>
      <c r="I88" s="164">
        <v>28</v>
      </c>
      <c r="J88" s="164">
        <v>30</v>
      </c>
      <c r="K88" s="164">
        <v>38</v>
      </c>
      <c r="L88" s="164">
        <v>12</v>
      </c>
    </row>
    <row r="89" spans="2:12">
      <c r="B89" s="152" t="s">
        <v>206</v>
      </c>
      <c r="C89" s="152"/>
      <c r="D89" s="164">
        <v>42</v>
      </c>
      <c r="E89" s="164">
        <v>51</v>
      </c>
      <c r="F89" s="164">
        <v>40</v>
      </c>
      <c r="G89" s="164">
        <v>11</v>
      </c>
      <c r="I89" s="164">
        <v>42</v>
      </c>
      <c r="J89" s="164">
        <v>51</v>
      </c>
      <c r="K89" s="164">
        <v>40</v>
      </c>
      <c r="L89" s="164">
        <v>11</v>
      </c>
    </row>
    <row r="90" spans="2:12">
      <c r="B90" s="152"/>
      <c r="C90" s="152"/>
      <c r="D90" s="164"/>
      <c r="E90" s="164"/>
      <c r="F90" s="164"/>
      <c r="G90" s="164"/>
    </row>
    <row r="91" spans="2:12">
      <c r="B91" s="152" t="s">
        <v>208</v>
      </c>
      <c r="C91" s="152"/>
      <c r="D91" s="152">
        <f>SUM(D64:D90)</f>
        <v>720</v>
      </c>
      <c r="E91" s="152">
        <f>SUM(E64:E90)</f>
        <v>1061</v>
      </c>
      <c r="F91" s="152">
        <f>SUM(F64:F90)</f>
        <v>912</v>
      </c>
      <c r="G91" s="152">
        <f>SUM(G64:G90)</f>
        <v>359</v>
      </c>
      <c r="H91" s="153">
        <f>SUM(D91:G91)</f>
        <v>3052</v>
      </c>
    </row>
    <row r="93" spans="2:12">
      <c r="B93" t="s">
        <v>209</v>
      </c>
    </row>
    <row r="94" spans="2:12">
      <c r="B94" t="s">
        <v>220</v>
      </c>
    </row>
    <row r="95" spans="2:12">
      <c r="B95" t="s">
        <v>217</v>
      </c>
      <c r="G95" t="s">
        <v>219</v>
      </c>
    </row>
    <row r="97" spans="2:8" ht="57">
      <c r="G97" s="167" t="s">
        <v>221</v>
      </c>
      <c r="H97" s="167" t="s">
        <v>218</v>
      </c>
    </row>
    <row r="98" spans="2:8">
      <c r="B98" s="154" t="s">
        <v>210</v>
      </c>
      <c r="C98" s="154" t="s">
        <v>211</v>
      </c>
      <c r="D98" s="154">
        <v>720</v>
      </c>
      <c r="E98" s="154" t="s">
        <v>212</v>
      </c>
      <c r="F98" s="154" t="s">
        <v>213</v>
      </c>
      <c r="G98" s="154" t="s">
        <v>213</v>
      </c>
    </row>
    <row r="99" spans="2:8">
      <c r="B99" s="159">
        <v>2</v>
      </c>
      <c r="C99" s="159" t="s">
        <v>214</v>
      </c>
      <c r="D99" s="159">
        <v>1061</v>
      </c>
      <c r="E99" s="159" t="s">
        <v>212</v>
      </c>
      <c r="F99" s="160">
        <v>0.34699999999999998</v>
      </c>
      <c r="G99" s="160">
        <v>0.34699999999999998</v>
      </c>
    </row>
    <row r="100" spans="2:8">
      <c r="B100" s="157">
        <v>3</v>
      </c>
      <c r="C100" s="157" t="s">
        <v>215</v>
      </c>
      <c r="D100" s="157">
        <v>912</v>
      </c>
      <c r="E100" s="157" t="s">
        <v>212</v>
      </c>
      <c r="F100" s="158">
        <v>0.29199999999999998</v>
      </c>
      <c r="H100" s="158">
        <v>0.29199999999999998</v>
      </c>
    </row>
    <row r="101" spans="2:8">
      <c r="B101" s="155">
        <v>4</v>
      </c>
      <c r="C101" s="155" t="s">
        <v>216</v>
      </c>
      <c r="D101" s="155">
        <v>359</v>
      </c>
      <c r="E101" s="155" t="s">
        <v>212</v>
      </c>
      <c r="F101" s="156">
        <v>0.11700000000000001</v>
      </c>
      <c r="H101" s="156">
        <v>0.11700000000000001</v>
      </c>
    </row>
  </sheetData>
  <mergeCells count="25">
    <mergeCell ref="B35:B36"/>
    <mergeCell ref="C35:F35"/>
    <mergeCell ref="H35:K35"/>
    <mergeCell ref="M35:P35"/>
    <mergeCell ref="G36:G42"/>
    <mergeCell ref="L36:L42"/>
    <mergeCell ref="B25:B26"/>
    <mergeCell ref="C25:F25"/>
    <mergeCell ref="H25:K25"/>
    <mergeCell ref="M25:P25"/>
    <mergeCell ref="R25:U25"/>
    <mergeCell ref="G26:G32"/>
    <mergeCell ref="L26:L32"/>
    <mergeCell ref="B15:B16"/>
    <mergeCell ref="C15:F15"/>
    <mergeCell ref="H15:K15"/>
    <mergeCell ref="M15:P15"/>
    <mergeCell ref="G16:G22"/>
    <mergeCell ref="L16:L22"/>
    <mergeCell ref="B4:B5"/>
    <mergeCell ref="C4:F4"/>
    <mergeCell ref="H4:K4"/>
    <mergeCell ref="M4:P4"/>
    <mergeCell ref="G5:G11"/>
    <mergeCell ref="L5:L11"/>
  </mergeCells>
  <hyperlinks>
    <hyperlink ref="B6" location="Autoevaluación!A6" tooltip="Ir a autoevaluación" display="Direccionamiento Estratégico" xr:uid="{DAAA4661-F073-44C3-9040-696253CC293D}"/>
    <hyperlink ref="B7" location="Autoevaluación!A12" tooltip="|Ir a autoevaluacion" display="Gestión Estratégica" xr:uid="{1CE9DF9D-BDB1-4BC0-B81D-D32AFA1E1BD1}"/>
    <hyperlink ref="B8" location="Autoevaluación!A19" tooltip="Ir a autoevaluacion" display="Gobierno Escolar" xr:uid="{FBC4127B-78AB-478B-89F8-59AAA1DE7AB9}"/>
    <hyperlink ref="B9" location="Autoevaluación!A29" tooltip="Ir a autoevaluacion" display="Cultura Institucional" xr:uid="{9DBF6DEC-2683-4CBE-9952-4A0328017003}"/>
    <hyperlink ref="B10" location="Autoevaluación!A35" tooltip="Ir a autoevaluacion" display="Clima Escolar" xr:uid="{50894B4E-B604-4440-9DAB-CEED98B3BC12}"/>
    <hyperlink ref="B11" location="Autoevaluación!A46" tooltip="Ir a autoevaluacion" display="Relaciones Con El Entorno" xr:uid="{09CFDA13-CC31-484A-B0C0-BD2504828E63}"/>
    <hyperlink ref="B17" location="Autoevaluación!A54" tooltip="Ir a autoevaluacion" display="Diseño pedagogico" xr:uid="{26A024FA-4BC1-45B0-9312-9C7310840FC2}"/>
    <hyperlink ref="B18" location="Autoevaluación!A61" tooltip="Ir a autoevaluacion" display="Practicas pedagogicas" xr:uid="{EA2447C5-2B77-4937-BA34-40CE0E9B1B70}"/>
    <hyperlink ref="B19" location="Autoevaluación!A67" tooltip="Ir a autoevaluación" display="Gestion de aula" xr:uid="{5F426C58-ACA5-429B-94D3-8672A19FD033}"/>
    <hyperlink ref="B20" location="Autoevaluación!A73" tooltip="Ir a autoevaluación" display="Seguimiento academico" xr:uid="{79F09790-E755-4E70-B011-546726821FEA}"/>
    <hyperlink ref="B31" location="Autoevaluación!A113" tooltip="Ir a autoevaluación" display="Apoyo Financiero y Contable" xr:uid="{8255D45D-294B-47E5-9194-287CAADFC617}"/>
    <hyperlink ref="B30" location="Autoevaluación!A101" tooltip="Ir a autoevaluación" display="Talento Humano" xr:uid="{A57DFDE4-19FB-4EDF-B396-121D4406668A}"/>
    <hyperlink ref="B29" location="Autoevaluación!A97" tooltip="Ir a autoevaluación" display="Administración de servicios complementarios" xr:uid="{AFC25E2E-66D8-4D64-87FC-82933E82516D}"/>
    <hyperlink ref="B28" location="Autoevaluación!A88" tooltip="Ir a autoevaluación" display="Administración de la planta fisica y de los recursos" xr:uid="{C6858ACC-C560-496E-B86F-D2CFD4B36DF0}"/>
    <hyperlink ref="B27" location="Autoevaluación!A83" tooltip="Ir a autoevaluación" display="Apoyo a la gestion académica" xr:uid="{167B78B7-0F44-4184-BF86-91964C98B2C1}"/>
    <hyperlink ref="B40" location="Autoevaluación!A138" tooltip="Ir a autoevaluación" display="Prevención de riesgos" xr:uid="{9E39A1BA-4818-4FCF-8CC1-B81280C0974E}"/>
    <hyperlink ref="B39" location="Autoevaluación!A133" tooltip="Ir a autoevaluación" display="Participación y convivencia" xr:uid="{151CB827-B35D-481E-A2A6-1D5EA29AB15E}"/>
    <hyperlink ref="B38" location="Autoevaluación!A127" tooltip="Ir a autoevaluación" display="Proyección a la comunidad" xr:uid="{2C06E64F-D7C2-4DEB-BAC0-5B678CFE0431}"/>
    <hyperlink ref="B37" location="Autoevaluación!A121" tooltip="Ir a autoevaluación" display="Accesibilidad" xr:uid="{D7D20ABF-E204-4917-AC6E-44741A254F2C}"/>
  </hyperlinks>
  <pageMargins left="0.25" right="0.25"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Institución</vt:lpstr>
      <vt:lpstr>Autoevaluación</vt:lpstr>
      <vt:lpstr>Directiva</vt:lpstr>
      <vt:lpstr>Academica</vt:lpstr>
      <vt:lpstr>Admon</vt:lpstr>
      <vt:lpstr>Comunidad</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Colegio Teodoro Gutierrez</cp:lastModifiedBy>
  <cp:lastPrinted>2011-10-07T14:16:27Z</cp:lastPrinted>
  <dcterms:created xsi:type="dcterms:W3CDTF">2010-02-23T19:10:51Z</dcterms:created>
  <dcterms:modified xsi:type="dcterms:W3CDTF">2026-03-14T15:37:59Z</dcterms:modified>
</cp:coreProperties>
</file>