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Para ENVIAR y Eliminar\"/>
    </mc:Choice>
  </mc:AlternateContent>
  <xr:revisionPtr revIDLastSave="0" documentId="8_{E7283E67-1326-4265-90C7-B8E360FA0167}" xr6:coauthVersionLast="47" xr6:coauthVersionMax="47" xr10:uidLastSave="{00000000-0000-0000-0000-000000000000}"/>
  <bookViews>
    <workbookView xWindow="-120" yWindow="-120" windowWidth="24240" windowHeight="13140" xr2:uid="{BD281391-8F33-4E0F-8A3C-F70BFEB8DD2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10" i="1" l="1"/>
  <c r="AN10" i="1" s="1"/>
  <c r="AO10" i="1" s="1"/>
  <c r="AC10" i="1"/>
  <c r="AD10" i="1" s="1"/>
  <c r="AE10" i="1" s="1"/>
  <c r="X10" i="1"/>
  <c r="Y10" i="1" s="1"/>
  <c r="Z10" i="1" s="1"/>
  <c r="S10" i="1"/>
  <c r="AP10" i="1" s="1"/>
  <c r="AQ10" i="1" s="1"/>
  <c r="AR10" i="1" s="1"/>
  <c r="AM9" i="1"/>
  <c r="AN9" i="1" s="1"/>
  <c r="AO9" i="1" s="1"/>
  <c r="AC9" i="1"/>
  <c r="AD9" i="1" s="1"/>
  <c r="AE9" i="1" s="1"/>
  <c r="X9" i="1"/>
  <c r="Y9" i="1" s="1"/>
  <c r="Z9" i="1" s="1"/>
  <c r="S9" i="1"/>
  <c r="AP9" i="1" s="1"/>
  <c r="AQ9" i="1" s="1"/>
  <c r="AR9" i="1" s="1"/>
  <c r="AM8" i="1"/>
  <c r="AN8" i="1" s="1"/>
  <c r="AO8" i="1" s="1"/>
  <c r="AC8" i="1"/>
  <c r="AD8" i="1" s="1"/>
  <c r="AE8" i="1" s="1"/>
  <c r="X8" i="1"/>
  <c r="Y8" i="1" s="1"/>
  <c r="Z8" i="1" s="1"/>
  <c r="S8" i="1"/>
  <c r="AP8" i="1" s="1"/>
  <c r="AM7" i="1"/>
  <c r="AN7" i="1" s="1"/>
  <c r="AO7" i="1" s="1"/>
  <c r="AC7" i="1"/>
  <c r="AD7" i="1" s="1"/>
  <c r="AE7" i="1" s="1"/>
  <c r="X7" i="1"/>
  <c r="Y7" i="1" s="1"/>
  <c r="Z7" i="1" s="1"/>
  <c r="S7" i="1"/>
  <c r="AP7" i="1" s="1"/>
  <c r="AM6" i="1"/>
  <c r="AN6" i="1" s="1"/>
  <c r="AO6" i="1" s="1"/>
  <c r="AC6" i="1"/>
  <c r="AD6" i="1" s="1"/>
  <c r="AE6" i="1" s="1"/>
  <c r="X6" i="1"/>
  <c r="Y6" i="1" s="1"/>
  <c r="Z6" i="1" s="1"/>
  <c r="S6" i="1"/>
  <c r="AP6" i="1" s="1"/>
  <c r="AM5" i="1"/>
  <c r="AN5" i="1" s="1"/>
  <c r="AO5" i="1" s="1"/>
  <c r="AC5" i="1"/>
  <c r="AD5" i="1" s="1"/>
  <c r="AE5" i="1" s="1"/>
  <c r="X5" i="1"/>
  <c r="Y5" i="1" s="1"/>
  <c r="Z5" i="1" s="1"/>
  <c r="S5" i="1"/>
  <c r="AP5" i="1" s="1"/>
  <c r="AM4" i="1"/>
  <c r="AN4" i="1" s="1"/>
  <c r="AO4" i="1" s="1"/>
  <c r="AC4" i="1"/>
  <c r="AD4" i="1" s="1"/>
  <c r="AE4" i="1" s="1"/>
  <c r="X4" i="1"/>
  <c r="Y4" i="1" s="1"/>
  <c r="Z4" i="1" s="1"/>
  <c r="S4" i="1"/>
  <c r="AP4" i="1" s="1"/>
  <c r="AM3" i="1"/>
  <c r="AN3" i="1" s="1"/>
  <c r="AO3" i="1" s="1"/>
  <c r="AC3" i="1"/>
  <c r="AD3" i="1" s="1"/>
  <c r="AE3" i="1" s="1"/>
  <c r="X3" i="1"/>
  <c r="Y3" i="1" s="1"/>
  <c r="Z3" i="1" s="1"/>
  <c r="S3" i="1"/>
  <c r="AP3" i="1" s="1"/>
  <c r="T10" i="1" l="1"/>
  <c r="U10" i="1" s="1"/>
  <c r="AF10" i="1" s="1"/>
  <c r="T3" i="1"/>
  <c r="U3" i="1" s="1"/>
  <c r="AF3" i="1" s="1"/>
  <c r="AQ3" i="1" s="1"/>
  <c r="AR3" i="1" s="1"/>
  <c r="T4" i="1"/>
  <c r="U4" i="1" s="1"/>
  <c r="AF4" i="1" s="1"/>
  <c r="AQ4" i="1" s="1"/>
  <c r="AR4" i="1" s="1"/>
  <c r="T5" i="1"/>
  <c r="U5" i="1" s="1"/>
  <c r="AF5" i="1" s="1"/>
  <c r="AQ5" i="1" s="1"/>
  <c r="AR5" i="1" s="1"/>
  <c r="T6" i="1"/>
  <c r="U6" i="1" s="1"/>
  <c r="AF6" i="1" s="1"/>
  <c r="AQ6" i="1" s="1"/>
  <c r="AR6" i="1" s="1"/>
  <c r="T7" i="1"/>
  <c r="U7" i="1" s="1"/>
  <c r="AF7" i="1" s="1"/>
  <c r="AQ7" i="1" s="1"/>
  <c r="AR7" i="1" s="1"/>
  <c r="T8" i="1"/>
  <c r="U8" i="1" s="1"/>
  <c r="AF8" i="1" s="1"/>
  <c r="AQ8" i="1" s="1"/>
  <c r="AR8" i="1" s="1"/>
  <c r="T9" i="1"/>
  <c r="U9" i="1" s="1"/>
  <c r="AF9" i="1" s="1"/>
</calcChain>
</file>

<file path=xl/sharedStrings.xml><?xml version="1.0" encoding="utf-8"?>
<sst xmlns="http://schemas.openxmlformats.org/spreadsheetml/2006/main" count="116" uniqueCount="66">
  <si>
    <t>Número</t>
  </si>
  <si>
    <t>Entidad territorial certificada (departamento o municipio certificado en educación)</t>
  </si>
  <si>
    <t>Municipio</t>
  </si>
  <si>
    <t>Datos de identificación del docente evaluado</t>
  </si>
  <si>
    <t>Para cada docente, la suma de las ponderaciones de las 3 áreas de gestión debe ser igual a 70</t>
  </si>
  <si>
    <t>Valoración de las competencias funcionales</t>
  </si>
  <si>
    <t>Para cada docente evaluado se deben seleccionar las tres competencias comportamentales evaluadas</t>
  </si>
  <si>
    <t>Evaluación competencias comportamentales</t>
  </si>
  <si>
    <t>Resultado final</t>
  </si>
  <si>
    <t>Tipo de identificación</t>
  </si>
  <si>
    <t>Número de documento</t>
  </si>
  <si>
    <t>Apellidos y nombres</t>
  </si>
  <si>
    <t>Establecimiento educativo</t>
  </si>
  <si>
    <t>Código DANE</t>
  </si>
  <si>
    <t>Zona</t>
  </si>
  <si>
    <t>Área</t>
  </si>
  <si>
    <t>Nivel</t>
  </si>
  <si>
    <t>Ponderación académica</t>
  </si>
  <si>
    <t>Ponderación administrativa</t>
  </si>
  <si>
    <t>Ponderación comunitaria</t>
  </si>
  <si>
    <t>Dominio curricular</t>
  </si>
  <si>
    <t>Planeación organización</t>
  </si>
  <si>
    <t>Pedagógica y didáctica</t>
  </si>
  <si>
    <t>Evaluación aprendizaje</t>
  </si>
  <si>
    <t>SUMA académica</t>
  </si>
  <si>
    <t>Promedio académica</t>
  </si>
  <si>
    <t>Uso de recursos</t>
  </si>
  <si>
    <t>Seguimiento de procesos</t>
  </si>
  <si>
    <t>SUMA administrativa</t>
  </si>
  <si>
    <t>Promedio administrativa</t>
  </si>
  <si>
    <t>Comunicación institucional</t>
  </si>
  <si>
    <t>Interacción comunidad</t>
  </si>
  <si>
    <t>SUMA comunitaria</t>
  </si>
  <si>
    <t>Promedio comunitaria</t>
  </si>
  <si>
    <t>Subtotal funcionales</t>
  </si>
  <si>
    <t>Comportamental 1</t>
  </si>
  <si>
    <t>Comportamental 2</t>
  </si>
  <si>
    <t>Comportamental 3</t>
  </si>
  <si>
    <t>Puntaje comportamental 1</t>
  </si>
  <si>
    <t>Puntaje comportamental 2</t>
  </si>
  <si>
    <t>Puntaje comportamental 3</t>
  </si>
  <si>
    <t>SUMA</t>
  </si>
  <si>
    <t>Promedio comportamentales</t>
  </si>
  <si>
    <t>Ponderación comportamentales</t>
  </si>
  <si>
    <t>Puntaje total</t>
  </si>
  <si>
    <t>Valoración final</t>
  </si>
  <si>
    <t>NORTE DE SANTANDER</t>
  </si>
  <si>
    <t>ABREGO</t>
  </si>
  <si>
    <t>CC</t>
  </si>
  <si>
    <t>ARENAS GONZÁLEZ EDWIN LEONARDO</t>
  </si>
  <si>
    <t>IER SAN JAVIER</t>
  </si>
  <si>
    <t>Rural</t>
  </si>
  <si>
    <t>Básica primaria</t>
  </si>
  <si>
    <t>Compromiso social</t>
  </si>
  <si>
    <t>Negociación y mediación</t>
  </si>
  <si>
    <t>Trabajo en equipo</t>
  </si>
  <si>
    <t>LÁZARO ORTIZ MARÍA EUGENIA</t>
  </si>
  <si>
    <t>Humanidades - Lengua Castellana</t>
  </si>
  <si>
    <t>Básica secundaria y media</t>
  </si>
  <si>
    <t>GÓMEZ PARRA NANCY</t>
  </si>
  <si>
    <t>EMMANUEL ARÉVALO ASCANIO</t>
  </si>
  <si>
    <t>CE</t>
  </si>
  <si>
    <t>RODRIGO VELÁSQUEZ GARCÍA</t>
  </si>
  <si>
    <t>Matemáticas</t>
  </si>
  <si>
    <t>SANDRA MILENA PALENCIA ESPINEL</t>
  </si>
  <si>
    <t>Ciencias Naturales y Educación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</si>
</sst>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" fontId="4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1" fontId="0" fillId="0" borderId="5" xfId="0" applyNumberForma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D38E2-2C5F-441F-80E5-DAB24AA27EE8}">
  <dimension ref="A1:AS10"/>
  <sheetViews>
    <sheetView tabSelected="1" workbookViewId="0">
      <selection activeCell="A4" sqref="A4"/>
    </sheetView>
  </sheetViews>
  <sheetFormatPr baseColWidth="10" defaultRowHeight="15" x14ac:dyDescent="0.25"/>
  <cols>
    <col min="2" max="2" width="33.7109375" customWidth="1"/>
    <col min="6" max="6" width="32.140625" customWidth="1"/>
    <col min="7" max="7" width="29.5703125" customWidth="1"/>
    <col min="8" max="8" width="15" customWidth="1"/>
  </cols>
  <sheetData>
    <row r="1" spans="1:45" ht="16.5" x14ac:dyDescent="0.25">
      <c r="A1" s="1" t="s">
        <v>0</v>
      </c>
      <c r="B1" s="2" t="s">
        <v>1</v>
      </c>
      <c r="C1" s="2" t="s">
        <v>2</v>
      </c>
      <c r="D1" s="2" t="s">
        <v>3</v>
      </c>
      <c r="E1" s="2"/>
      <c r="F1" s="2"/>
      <c r="G1" s="2"/>
      <c r="H1" s="2"/>
      <c r="I1" s="2"/>
      <c r="J1" s="2"/>
      <c r="K1" s="2"/>
      <c r="L1" s="2" t="s">
        <v>4</v>
      </c>
      <c r="M1" s="2"/>
      <c r="N1" s="2"/>
      <c r="O1" s="2" t="s">
        <v>5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 t="s">
        <v>6</v>
      </c>
      <c r="AH1" s="2"/>
      <c r="AI1" s="2"/>
      <c r="AJ1" s="2" t="s">
        <v>7</v>
      </c>
      <c r="AK1" s="2"/>
      <c r="AL1" s="2"/>
      <c r="AM1" s="2"/>
      <c r="AN1" s="2"/>
      <c r="AO1" s="2"/>
      <c r="AP1" s="3"/>
      <c r="AQ1" s="2" t="s">
        <v>8</v>
      </c>
      <c r="AR1" s="2"/>
      <c r="AS1" s="4"/>
    </row>
    <row r="2" spans="1:45" ht="38.25" x14ac:dyDescent="0.25">
      <c r="A2" s="1"/>
      <c r="B2" s="2"/>
      <c r="C2" s="2"/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20</v>
      </c>
      <c r="P2" s="3" t="s">
        <v>21</v>
      </c>
      <c r="Q2" s="3" t="s">
        <v>22</v>
      </c>
      <c r="R2" s="3" t="s">
        <v>23</v>
      </c>
      <c r="S2" s="3" t="s">
        <v>24</v>
      </c>
      <c r="T2" s="3" t="s">
        <v>25</v>
      </c>
      <c r="U2" s="3" t="s">
        <v>17</v>
      </c>
      <c r="V2" s="3" t="s">
        <v>26</v>
      </c>
      <c r="W2" s="3" t="s">
        <v>27</v>
      </c>
      <c r="X2" s="3" t="s">
        <v>28</v>
      </c>
      <c r="Y2" s="3" t="s">
        <v>29</v>
      </c>
      <c r="Z2" s="3" t="s">
        <v>18</v>
      </c>
      <c r="AA2" s="3" t="s">
        <v>30</v>
      </c>
      <c r="AB2" s="3" t="s">
        <v>31</v>
      </c>
      <c r="AC2" s="3" t="s">
        <v>32</v>
      </c>
      <c r="AD2" s="3" t="s">
        <v>33</v>
      </c>
      <c r="AE2" s="3" t="s">
        <v>19</v>
      </c>
      <c r="AF2" s="3" t="s">
        <v>34</v>
      </c>
      <c r="AG2" s="3" t="s">
        <v>35</v>
      </c>
      <c r="AH2" s="3" t="s">
        <v>36</v>
      </c>
      <c r="AI2" s="3" t="s">
        <v>37</v>
      </c>
      <c r="AJ2" s="3" t="s">
        <v>38</v>
      </c>
      <c r="AK2" s="3" t="s">
        <v>39</v>
      </c>
      <c r="AL2" s="3" t="s">
        <v>40</v>
      </c>
      <c r="AM2" s="3" t="s">
        <v>41</v>
      </c>
      <c r="AN2" s="3" t="s">
        <v>42</v>
      </c>
      <c r="AO2" s="3" t="s">
        <v>43</v>
      </c>
      <c r="AP2" s="3" t="s">
        <v>41</v>
      </c>
      <c r="AQ2" s="3" t="s">
        <v>44</v>
      </c>
      <c r="AR2" s="5" t="s">
        <v>45</v>
      </c>
      <c r="AS2" s="4"/>
    </row>
    <row r="3" spans="1:45" ht="27" x14ac:dyDescent="0.25">
      <c r="A3" s="6">
        <v>1</v>
      </c>
      <c r="B3" s="7" t="s">
        <v>46</v>
      </c>
      <c r="C3" s="8" t="s">
        <v>47</v>
      </c>
      <c r="D3" s="9" t="s">
        <v>48</v>
      </c>
      <c r="E3" s="10">
        <v>5408600</v>
      </c>
      <c r="F3" s="10" t="s">
        <v>49</v>
      </c>
      <c r="G3" s="11" t="s">
        <v>50</v>
      </c>
      <c r="H3" s="12">
        <v>254003000526</v>
      </c>
      <c r="I3" s="8" t="s">
        <v>51</v>
      </c>
      <c r="J3" s="13" t="s">
        <v>52</v>
      </c>
      <c r="K3" s="8" t="s">
        <v>52</v>
      </c>
      <c r="L3" s="9">
        <v>26.15</v>
      </c>
      <c r="M3" s="9">
        <v>19.600000000000001</v>
      </c>
      <c r="N3" s="9">
        <v>17</v>
      </c>
      <c r="O3" s="9">
        <v>78</v>
      </c>
      <c r="P3" s="9">
        <v>75</v>
      </c>
      <c r="Q3" s="9">
        <v>91</v>
      </c>
      <c r="R3" s="9">
        <v>73</v>
      </c>
      <c r="S3" s="14">
        <f t="shared" ref="S3:S10" si="0">SUM(O3:R3)</f>
        <v>317</v>
      </c>
      <c r="T3" s="15">
        <f t="shared" ref="T3:T10" si="1">IF(S3&gt;0,AVERAGE(O3:R3))</f>
        <v>79.25</v>
      </c>
      <c r="U3" s="15">
        <f t="shared" ref="U3:U10" si="2">(T3*L3)/100</f>
        <v>20.723875</v>
      </c>
      <c r="V3" s="9">
        <v>98</v>
      </c>
      <c r="W3" s="9">
        <v>96</v>
      </c>
      <c r="X3" s="14">
        <f>SUM(V3:W3)</f>
        <v>194</v>
      </c>
      <c r="Y3" s="15">
        <f t="shared" ref="Y3:Y10" si="3">IF(X3&gt;0,AVERAGE(V3:W3))</f>
        <v>97</v>
      </c>
      <c r="Z3" s="15">
        <f t="shared" ref="Z3:Z10" si="4">(Y3*M3)/100</f>
        <v>19.012</v>
      </c>
      <c r="AA3" s="9">
        <v>100</v>
      </c>
      <c r="AB3" s="9">
        <v>100</v>
      </c>
      <c r="AC3" s="14">
        <f>SUM(AA3:AB3)</f>
        <v>200</v>
      </c>
      <c r="AD3" s="15">
        <f t="shared" ref="AD3:AD10" si="5">IF(AC3&gt;0,AVERAGE(AA3:AB3))</f>
        <v>100</v>
      </c>
      <c r="AE3" s="15">
        <f t="shared" ref="AE3:AE10" si="6">(AD3*N3)/100</f>
        <v>17</v>
      </c>
      <c r="AF3" s="15">
        <f>U3+Z3+AE3</f>
        <v>56.735875</v>
      </c>
      <c r="AG3" s="8" t="s">
        <v>53</v>
      </c>
      <c r="AH3" s="8" t="s">
        <v>54</v>
      </c>
      <c r="AI3" s="8" t="s">
        <v>55</v>
      </c>
      <c r="AJ3" s="9">
        <v>75</v>
      </c>
      <c r="AK3" s="9">
        <v>90</v>
      </c>
      <c r="AL3" s="9">
        <v>90</v>
      </c>
      <c r="AM3" s="14">
        <f>SUM(AJ3:AL3)</f>
        <v>255</v>
      </c>
      <c r="AN3" s="15">
        <f>IF(AM3&gt;0,AVERAGE(AJ3:AL3))</f>
        <v>85</v>
      </c>
      <c r="AO3" s="15">
        <f>AN3*0.3</f>
        <v>25.5</v>
      </c>
      <c r="AP3" s="15">
        <f>S3+X3+AC3+AM3</f>
        <v>966</v>
      </c>
      <c r="AQ3" s="15">
        <f t="shared" ref="AQ3:AQ10" si="7">IF(AP3&gt;0,(AF3+AO3))</f>
        <v>82.235874999999993</v>
      </c>
      <c r="AR3" s="16" t="str">
        <f>IF(AQ3=FALSE,FALSE,IF(AQ3&lt;60,"NO SATISFACTORIO",IF(AQ3&gt;=90,"SOBRESALIENTE","SATISFACTORIO")))</f>
        <v>SATISFACTORIO</v>
      </c>
      <c r="AS3" s="17"/>
    </row>
    <row r="4" spans="1:45" ht="27" x14ac:dyDescent="0.25">
      <c r="A4" s="6">
        <v>2</v>
      </c>
      <c r="B4" s="7" t="s">
        <v>46</v>
      </c>
      <c r="C4" s="8" t="s">
        <v>47</v>
      </c>
      <c r="D4" s="9" t="s">
        <v>48</v>
      </c>
      <c r="E4" s="10">
        <v>60415654</v>
      </c>
      <c r="F4" s="10" t="s">
        <v>56</v>
      </c>
      <c r="G4" s="11" t="s">
        <v>50</v>
      </c>
      <c r="H4" s="12">
        <v>254003000526</v>
      </c>
      <c r="I4" s="8" t="s">
        <v>51</v>
      </c>
      <c r="J4" s="13" t="s">
        <v>57</v>
      </c>
      <c r="K4" s="8" t="s">
        <v>58</v>
      </c>
      <c r="L4" s="9">
        <v>30.11</v>
      </c>
      <c r="M4" s="9">
        <v>19.3</v>
      </c>
      <c r="N4" s="9">
        <v>17</v>
      </c>
      <c r="O4" s="9">
        <v>80</v>
      </c>
      <c r="P4" s="9">
        <v>98</v>
      </c>
      <c r="Q4" s="9">
        <v>87</v>
      </c>
      <c r="R4" s="9">
        <v>100</v>
      </c>
      <c r="S4" s="14">
        <f t="shared" si="0"/>
        <v>365</v>
      </c>
      <c r="T4" s="15">
        <f t="shared" si="1"/>
        <v>91.25</v>
      </c>
      <c r="U4" s="15">
        <f t="shared" si="2"/>
        <v>27.475375</v>
      </c>
      <c r="V4" s="9">
        <v>98</v>
      </c>
      <c r="W4" s="9">
        <v>95</v>
      </c>
      <c r="X4" s="14">
        <f t="shared" ref="X4:X10" si="8">SUM(V4:W4)</f>
        <v>193</v>
      </c>
      <c r="Y4" s="15">
        <f t="shared" si="3"/>
        <v>96.5</v>
      </c>
      <c r="Z4" s="15">
        <f t="shared" si="4"/>
        <v>18.624500000000001</v>
      </c>
      <c r="AA4" s="9">
        <v>100</v>
      </c>
      <c r="AB4" s="9">
        <v>100</v>
      </c>
      <c r="AC4" s="14">
        <f t="shared" ref="AC4:AC10" si="9">SUM(AA4:AB4)</f>
        <v>200</v>
      </c>
      <c r="AD4" s="15">
        <f t="shared" si="5"/>
        <v>100</v>
      </c>
      <c r="AE4" s="15">
        <f t="shared" si="6"/>
        <v>17</v>
      </c>
      <c r="AF4" s="15">
        <f t="shared" ref="AF4:AF10" si="10">U4+Z4+AE4</f>
        <v>63.099874999999997</v>
      </c>
      <c r="AG4" s="8" t="s">
        <v>53</v>
      </c>
      <c r="AH4" s="8" t="s">
        <v>54</v>
      </c>
      <c r="AI4" s="8" t="s">
        <v>55</v>
      </c>
      <c r="AJ4" s="9">
        <v>95</v>
      </c>
      <c r="AK4" s="9">
        <v>90</v>
      </c>
      <c r="AL4" s="9">
        <v>93</v>
      </c>
      <c r="AM4" s="14">
        <f t="shared" ref="AM4:AM10" si="11">SUM(AJ4:AL4)</f>
        <v>278</v>
      </c>
      <c r="AN4" s="15">
        <f t="shared" ref="AN4:AN10" si="12">IF(AM4&gt;0,AVERAGE(AJ4:AL4))</f>
        <v>92.666666666666671</v>
      </c>
      <c r="AO4" s="15">
        <f t="shared" ref="AO4:AO10" si="13">AN4*0.3</f>
        <v>27.8</v>
      </c>
      <c r="AP4" s="15">
        <f t="shared" ref="AP4:AP10" si="14">S4+X4+AC4+AM4</f>
        <v>1036</v>
      </c>
      <c r="AQ4" s="15">
        <f t="shared" si="7"/>
        <v>90.899874999999994</v>
      </c>
      <c r="AR4" s="16" t="str">
        <f t="shared" ref="AR4:AR10" si="15">IF(AQ4=FALSE,FALSE,IF(AQ4&lt;60,"NO SATISFACTORIO",IF(AQ4&gt;=90,"SOBRESALIENTE","SATISFACTORIO")))</f>
        <v>SOBRESALIENTE</v>
      </c>
      <c r="AS4" s="17"/>
    </row>
    <row r="5" spans="1:45" ht="27" x14ac:dyDescent="0.25">
      <c r="A5" s="6">
        <v>3</v>
      </c>
      <c r="B5" s="7" t="s">
        <v>46</v>
      </c>
      <c r="C5" s="9" t="s">
        <v>47</v>
      </c>
      <c r="D5" s="9" t="s">
        <v>48</v>
      </c>
      <c r="E5" s="10">
        <v>60417107</v>
      </c>
      <c r="F5" s="10" t="s">
        <v>59</v>
      </c>
      <c r="G5" s="11" t="s">
        <v>50</v>
      </c>
      <c r="H5" s="12">
        <v>254003000526</v>
      </c>
      <c r="I5" s="8" t="s">
        <v>51</v>
      </c>
      <c r="J5" s="13" t="s">
        <v>52</v>
      </c>
      <c r="K5" s="8" t="s">
        <v>52</v>
      </c>
      <c r="L5" s="9">
        <v>31.76</v>
      </c>
      <c r="M5" s="9">
        <v>19.899999999999999</v>
      </c>
      <c r="N5" s="9">
        <v>16.489999999999998</v>
      </c>
      <c r="O5" s="9">
        <v>85</v>
      </c>
      <c r="P5" s="9">
        <v>100</v>
      </c>
      <c r="Q5" s="9">
        <v>100</v>
      </c>
      <c r="R5" s="9">
        <v>100</v>
      </c>
      <c r="S5" s="14">
        <f t="shared" si="0"/>
        <v>385</v>
      </c>
      <c r="T5" s="15">
        <f t="shared" si="1"/>
        <v>96.25</v>
      </c>
      <c r="U5" s="15">
        <f t="shared" si="2"/>
        <v>30.569000000000003</v>
      </c>
      <c r="V5" s="9">
        <v>100</v>
      </c>
      <c r="W5" s="9">
        <v>99</v>
      </c>
      <c r="X5" s="14">
        <f t="shared" si="8"/>
        <v>199</v>
      </c>
      <c r="Y5" s="15">
        <f t="shared" si="3"/>
        <v>99.5</v>
      </c>
      <c r="Z5" s="15">
        <f t="shared" si="4"/>
        <v>19.8005</v>
      </c>
      <c r="AA5" s="9">
        <v>99</v>
      </c>
      <c r="AB5" s="9">
        <v>95</v>
      </c>
      <c r="AC5" s="14">
        <f t="shared" si="9"/>
        <v>194</v>
      </c>
      <c r="AD5" s="15">
        <f t="shared" si="5"/>
        <v>97</v>
      </c>
      <c r="AE5" s="15">
        <f t="shared" si="6"/>
        <v>15.995299999999997</v>
      </c>
      <c r="AF5" s="15">
        <f t="shared" si="10"/>
        <v>66.364800000000002</v>
      </c>
      <c r="AG5" s="9" t="s">
        <v>53</v>
      </c>
      <c r="AH5" s="9" t="s">
        <v>54</v>
      </c>
      <c r="AI5" s="9" t="s">
        <v>55</v>
      </c>
      <c r="AJ5" s="9">
        <v>100</v>
      </c>
      <c r="AK5" s="9">
        <v>95</v>
      </c>
      <c r="AL5" s="9">
        <v>100</v>
      </c>
      <c r="AM5" s="14">
        <f t="shared" si="11"/>
        <v>295</v>
      </c>
      <c r="AN5" s="15">
        <f t="shared" si="12"/>
        <v>98.333333333333329</v>
      </c>
      <c r="AO5" s="15">
        <f t="shared" si="13"/>
        <v>29.499999999999996</v>
      </c>
      <c r="AP5" s="15">
        <f t="shared" si="14"/>
        <v>1073</v>
      </c>
      <c r="AQ5" s="15">
        <f t="shared" si="7"/>
        <v>95.864800000000002</v>
      </c>
      <c r="AR5" s="16" t="str">
        <f t="shared" si="15"/>
        <v>SOBRESALIENTE</v>
      </c>
      <c r="AS5" s="17"/>
    </row>
    <row r="6" spans="1:45" ht="27" x14ac:dyDescent="0.25">
      <c r="A6" s="6">
        <v>4</v>
      </c>
      <c r="B6" s="7" t="s">
        <v>46</v>
      </c>
      <c r="C6" s="8" t="s">
        <v>47</v>
      </c>
      <c r="D6" s="9" t="s">
        <v>48</v>
      </c>
      <c r="E6" s="10">
        <v>1094573196</v>
      </c>
      <c r="F6" s="10" t="s">
        <v>60</v>
      </c>
      <c r="G6" s="11" t="s">
        <v>50</v>
      </c>
      <c r="H6" s="12">
        <v>254003000526</v>
      </c>
      <c r="I6" s="8" t="s">
        <v>51</v>
      </c>
      <c r="J6" s="13" t="s">
        <v>52</v>
      </c>
      <c r="K6" s="8" t="s">
        <v>52</v>
      </c>
      <c r="L6" s="9">
        <v>31.35</v>
      </c>
      <c r="M6" s="9">
        <v>18.8</v>
      </c>
      <c r="N6" s="9">
        <v>17</v>
      </c>
      <c r="O6" s="9">
        <v>85</v>
      </c>
      <c r="P6" s="9">
        <v>97</v>
      </c>
      <c r="Q6" s="9">
        <v>100</v>
      </c>
      <c r="R6" s="9">
        <v>98</v>
      </c>
      <c r="S6" s="14">
        <f t="shared" si="0"/>
        <v>380</v>
      </c>
      <c r="T6" s="15">
        <f t="shared" si="1"/>
        <v>95</v>
      </c>
      <c r="U6" s="15">
        <f t="shared" si="2"/>
        <v>29.782499999999999</v>
      </c>
      <c r="V6" s="9">
        <v>95</v>
      </c>
      <c r="W6" s="9">
        <v>93</v>
      </c>
      <c r="X6" s="14">
        <f t="shared" si="8"/>
        <v>188</v>
      </c>
      <c r="Y6" s="15">
        <f t="shared" si="3"/>
        <v>94</v>
      </c>
      <c r="Z6" s="15">
        <f t="shared" si="4"/>
        <v>17.672000000000001</v>
      </c>
      <c r="AA6" s="9">
        <v>100</v>
      </c>
      <c r="AB6" s="9">
        <v>100</v>
      </c>
      <c r="AC6" s="14">
        <f t="shared" si="9"/>
        <v>200</v>
      </c>
      <c r="AD6" s="15">
        <f t="shared" si="5"/>
        <v>100</v>
      </c>
      <c r="AE6" s="15">
        <f t="shared" si="6"/>
        <v>17</v>
      </c>
      <c r="AF6" s="15">
        <f t="shared" si="10"/>
        <v>64.454499999999996</v>
      </c>
      <c r="AG6" s="8" t="s">
        <v>53</v>
      </c>
      <c r="AH6" s="8" t="s">
        <v>54</v>
      </c>
      <c r="AI6" s="8" t="s">
        <v>55</v>
      </c>
      <c r="AJ6" s="9">
        <v>98</v>
      </c>
      <c r="AK6" s="9">
        <v>100</v>
      </c>
      <c r="AL6" s="9">
        <v>98</v>
      </c>
      <c r="AM6" s="14">
        <f t="shared" si="11"/>
        <v>296</v>
      </c>
      <c r="AN6" s="15">
        <f t="shared" si="12"/>
        <v>98.666666666666671</v>
      </c>
      <c r="AO6" s="15">
        <f t="shared" si="13"/>
        <v>29.6</v>
      </c>
      <c r="AP6" s="15">
        <f t="shared" si="14"/>
        <v>1064</v>
      </c>
      <c r="AQ6" s="15">
        <f t="shared" si="7"/>
        <v>94.05449999999999</v>
      </c>
      <c r="AR6" s="16" t="str">
        <f t="shared" si="15"/>
        <v>SOBRESALIENTE</v>
      </c>
      <c r="AS6" s="17"/>
    </row>
    <row r="7" spans="1:45" ht="27" x14ac:dyDescent="0.25">
      <c r="A7" s="6">
        <v>5</v>
      </c>
      <c r="B7" s="7" t="s">
        <v>46</v>
      </c>
      <c r="C7" s="8" t="s">
        <v>47</v>
      </c>
      <c r="D7" s="9" t="s">
        <v>61</v>
      </c>
      <c r="E7" s="10">
        <v>13277383</v>
      </c>
      <c r="F7" s="10" t="s">
        <v>62</v>
      </c>
      <c r="G7" s="11" t="s">
        <v>50</v>
      </c>
      <c r="H7" s="12">
        <v>254003000526</v>
      </c>
      <c r="I7" s="8" t="s">
        <v>51</v>
      </c>
      <c r="J7" s="13" t="s">
        <v>63</v>
      </c>
      <c r="K7" s="8" t="s">
        <v>58</v>
      </c>
      <c r="L7" s="9">
        <v>32.51</v>
      </c>
      <c r="M7" s="9">
        <v>19.3</v>
      </c>
      <c r="N7" s="9">
        <v>16.5</v>
      </c>
      <c r="O7" s="9">
        <v>98</v>
      </c>
      <c r="P7" s="9">
        <v>100</v>
      </c>
      <c r="Q7" s="9">
        <v>97</v>
      </c>
      <c r="R7" s="9">
        <v>99</v>
      </c>
      <c r="S7" s="14">
        <f t="shared" si="0"/>
        <v>394</v>
      </c>
      <c r="T7" s="15">
        <f t="shared" si="1"/>
        <v>98.5</v>
      </c>
      <c r="U7" s="15">
        <f t="shared" si="2"/>
        <v>32.022349999999996</v>
      </c>
      <c r="V7" s="9">
        <v>98</v>
      </c>
      <c r="W7" s="9">
        <v>95</v>
      </c>
      <c r="X7" s="14">
        <f t="shared" si="8"/>
        <v>193</v>
      </c>
      <c r="Y7" s="15">
        <f t="shared" si="3"/>
        <v>96.5</v>
      </c>
      <c r="Z7" s="15">
        <f t="shared" si="4"/>
        <v>18.624500000000001</v>
      </c>
      <c r="AA7" s="9">
        <v>100</v>
      </c>
      <c r="AB7" s="9">
        <v>90</v>
      </c>
      <c r="AC7" s="14">
        <f t="shared" si="9"/>
        <v>190</v>
      </c>
      <c r="AD7" s="15">
        <f t="shared" si="5"/>
        <v>95</v>
      </c>
      <c r="AE7" s="15">
        <f t="shared" si="6"/>
        <v>15.675000000000001</v>
      </c>
      <c r="AF7" s="15">
        <f t="shared" si="10"/>
        <v>66.321849999999998</v>
      </c>
      <c r="AG7" s="9" t="s">
        <v>53</v>
      </c>
      <c r="AH7" s="9" t="s">
        <v>54</v>
      </c>
      <c r="AI7" s="9" t="s">
        <v>55</v>
      </c>
      <c r="AJ7" s="9">
        <v>100</v>
      </c>
      <c r="AK7" s="9">
        <v>100</v>
      </c>
      <c r="AL7" s="9">
        <v>100</v>
      </c>
      <c r="AM7" s="14">
        <f t="shared" si="11"/>
        <v>300</v>
      </c>
      <c r="AN7" s="15">
        <f t="shared" si="12"/>
        <v>100</v>
      </c>
      <c r="AO7" s="15">
        <f t="shared" si="13"/>
        <v>30</v>
      </c>
      <c r="AP7" s="15">
        <f t="shared" si="14"/>
        <v>1077</v>
      </c>
      <c r="AQ7" s="15">
        <f t="shared" si="7"/>
        <v>96.321849999999998</v>
      </c>
      <c r="AR7" s="16" t="str">
        <f t="shared" si="15"/>
        <v>SOBRESALIENTE</v>
      </c>
      <c r="AS7" s="17"/>
    </row>
    <row r="8" spans="1:45" ht="27" x14ac:dyDescent="0.25">
      <c r="A8" s="6">
        <v>6</v>
      </c>
      <c r="B8" s="7" t="s">
        <v>46</v>
      </c>
      <c r="C8" s="8" t="s">
        <v>47</v>
      </c>
      <c r="D8" s="9" t="s">
        <v>61</v>
      </c>
      <c r="E8" s="10">
        <v>27602421</v>
      </c>
      <c r="F8" s="10" t="s">
        <v>64</v>
      </c>
      <c r="G8" s="11" t="s">
        <v>50</v>
      </c>
      <c r="H8" s="12">
        <v>254003000526</v>
      </c>
      <c r="I8" s="8" t="s">
        <v>51</v>
      </c>
      <c r="J8" s="13" t="s">
        <v>65</v>
      </c>
      <c r="K8" s="8" t="s">
        <v>58</v>
      </c>
      <c r="L8" s="9">
        <v>30.94</v>
      </c>
      <c r="M8" s="9">
        <v>19.899999999999999</v>
      </c>
      <c r="N8" s="9">
        <v>16.579999999999998</v>
      </c>
      <c r="O8" s="9">
        <v>83</v>
      </c>
      <c r="P8" s="9">
        <v>92</v>
      </c>
      <c r="Q8" s="9">
        <v>100</v>
      </c>
      <c r="R8" s="9">
        <v>100</v>
      </c>
      <c r="S8" s="14">
        <f t="shared" si="0"/>
        <v>375</v>
      </c>
      <c r="T8" s="15">
        <f t="shared" si="1"/>
        <v>93.75</v>
      </c>
      <c r="U8" s="15">
        <f t="shared" si="2"/>
        <v>29.006250000000001</v>
      </c>
      <c r="V8" s="9">
        <v>100</v>
      </c>
      <c r="W8" s="9">
        <v>99</v>
      </c>
      <c r="X8" s="14">
        <f t="shared" si="8"/>
        <v>199</v>
      </c>
      <c r="Y8" s="15">
        <f t="shared" si="3"/>
        <v>99.5</v>
      </c>
      <c r="Z8" s="15">
        <f t="shared" si="4"/>
        <v>19.8005</v>
      </c>
      <c r="AA8" s="9">
        <v>100</v>
      </c>
      <c r="AB8" s="9">
        <v>95</v>
      </c>
      <c r="AC8" s="14">
        <f t="shared" si="9"/>
        <v>195</v>
      </c>
      <c r="AD8" s="15">
        <f t="shared" si="5"/>
        <v>97.5</v>
      </c>
      <c r="AE8" s="15">
        <f t="shared" si="6"/>
        <v>16.165499999999998</v>
      </c>
      <c r="AF8" s="15">
        <f t="shared" si="10"/>
        <v>64.972250000000003</v>
      </c>
      <c r="AG8" s="9" t="s">
        <v>53</v>
      </c>
      <c r="AH8" s="9" t="s">
        <v>54</v>
      </c>
      <c r="AI8" s="9" t="s">
        <v>55</v>
      </c>
      <c r="AJ8" s="9">
        <v>90</v>
      </c>
      <c r="AK8" s="9">
        <v>85</v>
      </c>
      <c r="AL8" s="9">
        <v>80</v>
      </c>
      <c r="AM8" s="14">
        <f t="shared" si="11"/>
        <v>255</v>
      </c>
      <c r="AN8" s="15">
        <f t="shared" si="12"/>
        <v>85</v>
      </c>
      <c r="AO8" s="15">
        <f t="shared" si="13"/>
        <v>25.5</v>
      </c>
      <c r="AP8" s="15">
        <f t="shared" si="14"/>
        <v>1024</v>
      </c>
      <c r="AQ8" s="15">
        <f t="shared" si="7"/>
        <v>90.472250000000003</v>
      </c>
      <c r="AR8" s="16" t="str">
        <f t="shared" si="15"/>
        <v>SOBRESALIENTE</v>
      </c>
      <c r="AS8" s="17"/>
    </row>
    <row r="9" spans="1:45" x14ac:dyDescent="0.25">
      <c r="A9" s="6">
        <v>7</v>
      </c>
      <c r="B9" s="7"/>
      <c r="C9" s="9"/>
      <c r="D9" s="9"/>
      <c r="E9" s="10"/>
      <c r="F9" s="10"/>
      <c r="G9" s="11"/>
      <c r="H9" s="12"/>
      <c r="I9" s="8"/>
      <c r="J9" s="13"/>
      <c r="K9" s="8"/>
      <c r="L9" s="9"/>
      <c r="M9" s="9"/>
      <c r="N9" s="9"/>
      <c r="O9" s="9"/>
      <c r="P9" s="9"/>
      <c r="Q9" s="9"/>
      <c r="R9" s="9"/>
      <c r="S9" s="14">
        <f t="shared" si="0"/>
        <v>0</v>
      </c>
      <c r="T9" s="15" t="b">
        <f t="shared" si="1"/>
        <v>0</v>
      </c>
      <c r="U9" s="15">
        <f t="shared" si="2"/>
        <v>0</v>
      </c>
      <c r="V9" s="9"/>
      <c r="W9" s="9"/>
      <c r="X9" s="14">
        <f t="shared" si="8"/>
        <v>0</v>
      </c>
      <c r="Y9" s="15" t="b">
        <f t="shared" si="3"/>
        <v>0</v>
      </c>
      <c r="Z9" s="15">
        <f t="shared" si="4"/>
        <v>0</v>
      </c>
      <c r="AA9" s="9"/>
      <c r="AB9" s="9"/>
      <c r="AC9" s="14">
        <f t="shared" si="9"/>
        <v>0</v>
      </c>
      <c r="AD9" s="15" t="b">
        <f t="shared" si="5"/>
        <v>0</v>
      </c>
      <c r="AE9" s="15">
        <f t="shared" si="6"/>
        <v>0</v>
      </c>
      <c r="AF9" s="15">
        <f t="shared" si="10"/>
        <v>0</v>
      </c>
      <c r="AG9" s="9"/>
      <c r="AH9" s="9"/>
      <c r="AI9" s="9"/>
      <c r="AJ9" s="9"/>
      <c r="AK9" s="9"/>
      <c r="AL9" s="9"/>
      <c r="AM9" s="14">
        <f t="shared" si="11"/>
        <v>0</v>
      </c>
      <c r="AN9" s="15" t="b">
        <f t="shared" si="12"/>
        <v>0</v>
      </c>
      <c r="AO9" s="15">
        <f t="shared" si="13"/>
        <v>0</v>
      </c>
      <c r="AP9" s="15">
        <f t="shared" si="14"/>
        <v>0</v>
      </c>
      <c r="AQ9" s="15" t="b">
        <f t="shared" si="7"/>
        <v>0</v>
      </c>
      <c r="AR9" s="16" t="b">
        <f t="shared" si="15"/>
        <v>0</v>
      </c>
      <c r="AS9" s="17"/>
    </row>
    <row r="10" spans="1:45" x14ac:dyDescent="0.25">
      <c r="A10" s="6">
        <v>8</v>
      </c>
      <c r="B10" s="7"/>
      <c r="C10" s="9"/>
      <c r="D10" s="9"/>
      <c r="E10" s="10"/>
      <c r="F10" s="10"/>
      <c r="G10" s="11"/>
      <c r="H10" s="12"/>
      <c r="I10" s="8"/>
      <c r="J10" s="13"/>
      <c r="K10" s="8"/>
      <c r="L10" s="9"/>
      <c r="M10" s="9"/>
      <c r="N10" s="9"/>
      <c r="O10" s="9"/>
      <c r="P10" s="9"/>
      <c r="Q10" s="9"/>
      <c r="R10" s="9"/>
      <c r="S10" s="14">
        <f t="shared" si="0"/>
        <v>0</v>
      </c>
      <c r="T10" s="15" t="b">
        <f t="shared" si="1"/>
        <v>0</v>
      </c>
      <c r="U10" s="15">
        <f t="shared" si="2"/>
        <v>0</v>
      </c>
      <c r="V10" s="9"/>
      <c r="W10" s="9"/>
      <c r="X10" s="14">
        <f t="shared" si="8"/>
        <v>0</v>
      </c>
      <c r="Y10" s="15" t="b">
        <f t="shared" si="3"/>
        <v>0</v>
      </c>
      <c r="Z10" s="15">
        <f t="shared" si="4"/>
        <v>0</v>
      </c>
      <c r="AA10" s="9"/>
      <c r="AB10" s="9"/>
      <c r="AC10" s="14">
        <f t="shared" si="9"/>
        <v>0</v>
      </c>
      <c r="AD10" s="15" t="b">
        <f t="shared" si="5"/>
        <v>0</v>
      </c>
      <c r="AE10" s="15">
        <f t="shared" si="6"/>
        <v>0</v>
      </c>
      <c r="AF10" s="15">
        <f t="shared" si="10"/>
        <v>0</v>
      </c>
      <c r="AG10" s="9"/>
      <c r="AH10" s="9"/>
      <c r="AI10" s="9"/>
      <c r="AJ10" s="9"/>
      <c r="AK10" s="9"/>
      <c r="AL10" s="9"/>
      <c r="AM10" s="14">
        <f t="shared" si="11"/>
        <v>0</v>
      </c>
      <c r="AN10" s="15" t="b">
        <f t="shared" si="12"/>
        <v>0</v>
      </c>
      <c r="AO10" s="15">
        <f t="shared" si="13"/>
        <v>0</v>
      </c>
      <c r="AP10" s="15">
        <f t="shared" si="14"/>
        <v>0</v>
      </c>
      <c r="AQ10" s="15" t="b">
        <f t="shared" si="7"/>
        <v>0</v>
      </c>
      <c r="AR10" s="16" t="b">
        <f t="shared" si="15"/>
        <v>0</v>
      </c>
      <c r="AS10" s="17"/>
    </row>
  </sheetData>
  <mergeCells count="9">
    <mergeCell ref="AG1:AI1"/>
    <mergeCell ref="AJ1:AO1"/>
    <mergeCell ref="AQ1:AR1"/>
    <mergeCell ref="A1:A2"/>
    <mergeCell ref="B1:B2"/>
    <mergeCell ref="C1:C2"/>
    <mergeCell ref="D1:K1"/>
    <mergeCell ref="L1:N1"/>
    <mergeCell ref="O1:AF1"/>
  </mergeCells>
  <conditionalFormatting sqref="A1:AJ2 AK2:AO2 AM3:AO10 AP1:AS10 S3:U10 AC3:AF10 X3:Z10 A3:B10">
    <cfRule type="expression" priority="1" stopIfTrue="1">
      <formula>largo</formula>
    </cfRule>
    <cfRule type="cellIs" dxfId="0" priority="2" stopIfTrue="1" operator="equal">
      <formula>FALSE</formula>
    </cfRule>
  </conditionalFormatting>
  <dataValidations count="14">
    <dataValidation allowBlank="1" showInputMessage="1" showErrorMessage="1" promptTitle="Ponderación áreas de gestión" prompt="RECUERDE QUE LA SUMA DE LAS PONDERACIONES DE LAS ÁREAS DE GESTIÓN SIEMPRE DEBE SER IGUAL A 70." sqref="L3:N10" xr:uid="{B1B18F74-4BCE-4716-97F7-BF8B88E3D89A}"/>
    <dataValidation type="list" allowBlank="1" showInputMessage="1" showErrorMessage="1" promptTitle="ÁREA" prompt="Seleccione el área en la que se desempeña el docente evaluado." sqref="J3:J10" xr:uid="{35890DFE-5880-4594-A2AF-C532AAC7DDD1}">
      <formula1>$AV$14:$AV$34</formula1>
    </dataValidation>
    <dataValidation allowBlank="1" showInputMessage="1" showErrorMessage="1" promptTitle="MUNICIPIO" prompt="Escriba el nombre del municipio en el que labora el docente evaluado." sqref="C3:C10" xr:uid="{B6B6C446-A4B7-4231-9E15-E996AFF5789B}"/>
    <dataValidation allowBlank="1" showInputMessage="1" showErrorMessage="1" promptTitle="ENTIDAD TERRITORIAL CERTIFICADA" prompt="Escriba el nombre de la entidad territorial certificada." sqref="B3:B10" xr:uid="{25D173C8-D8BA-4308-9209-F26877DBB38D}"/>
    <dataValidation type="list" allowBlank="1" showInputMessage="1" showErrorMessage="1" promptTitle="NIVEL" prompt="Seleccione el nivel en el que enseña el docente evaluado." sqref="K3:K10" xr:uid="{44975FD9-63C9-40EA-B4EF-7C66B5FB0148}">
      <formula1>$AW$14:$AW$16</formula1>
    </dataValidation>
    <dataValidation type="list" allowBlank="1" showInputMessage="1" showErrorMessage="1" promptTitle="ZONA" prompt="Seleccione la zona en la que se ubica el establecimiento educativo." sqref="I3:I10" xr:uid="{4DAF125B-F8A0-4270-AB73-CB0654C479E3}">
      <formula1>$AU$14:$AU$15</formula1>
    </dataValidation>
    <dataValidation allowBlank="1" showInputMessage="1" showErrorMessage="1" promptTitle="Código DANE" prompt="Escriba el código DANE del establecimiento educativo en el que labora el docente evaluado." sqref="H3:H10" xr:uid="{B513ACA6-C2FA-48A6-91BE-76E46819BC85}"/>
    <dataValidation allowBlank="1" showInputMessage="1" showErrorMessage="1" promptTitle="ESTABLECIMIENTO EDUCATIVO" prompt="Escriba el nombre del establecimiento educativo en el que labora el docente evaluado." sqref="G3:G10" xr:uid="{654EE7F9-0D79-4445-9890-805C75E31924}"/>
    <dataValidation allowBlank="1" showInputMessage="1" showErrorMessage="1" promptTitle="APELLIDOS Y NOMBRES" prompt="Escriba primero los APELLIDOS y luego los NOMBRES completos del docente evaluado." sqref="F3:F10" xr:uid="{C8470688-06EE-47F4-A8CF-70D49DA66A84}"/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3:E10" xr:uid="{932089E7-1BDD-4623-BBB3-55533FD77844}">
      <formula1>1</formula1>
      <formula2>9000000000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3:D10" xr:uid="{EFE25CA6-D429-4AA4-A1EE-54C318DEA679}">
      <formula1>$AT$14:$AT$15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3:AI10" xr:uid="{4D92D2AD-B728-412A-9745-182AB4A90115}">
      <formula1>$AX$14:$AX$20</formula1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3:AL3" xr:uid="{EBD0CD6B-19F0-4AAF-A58E-15C3472A67FB}">
      <formula1>1</formula1>
      <formula2>100</formula2>
    </dataValidation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J4:AL10 AA3:AB10 V3:W10 O3:R10" xr:uid="{D915E0DE-F72E-4597-8D53-6DE29B5C7231}">
      <formula1>1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2026-03-13T12:37:10Z</dcterms:created>
  <dcterms:modified xsi:type="dcterms:W3CDTF">2026-03-13T12:39:12Z</dcterms:modified>
</cp:coreProperties>
</file>