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071CEDE6-29F8-4F5A-B045-4D3EE45F0E17}"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0" yWindow="300" windowWidth="27600" windowHeight="15300"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l="1"/>
  <c r="A59" i="1" l="1"/>
  <c r="A60" i="1"/>
  <c r="A61" i="1" l="1"/>
  <c r="A62" i="1" l="1"/>
  <c r="A63" i="1" l="1"/>
  <c r="A64" i="1" l="1"/>
  <c r="A65" i="1" l="1"/>
  <c r="A66" i="1" l="1"/>
  <c r="A67" i="1" l="1"/>
  <c r="A68" i="1" l="1"/>
  <c r="A69" i="1" l="1"/>
  <c r="A70" i="1" l="1"/>
  <c r="A71" i="1" l="1"/>
  <c r="C17" i="4" s="1"/>
  <c r="E16" i="4" l="1"/>
  <c r="B16" i="4"/>
  <c r="B18" i="4"/>
  <c r="D16" i="4"/>
  <c r="B17" i="4"/>
  <c r="C16" i="4"/>
  <c r="D17" i="4"/>
  <c r="E17" i="4"/>
  <c r="C18" i="4"/>
  <c r="D22" i="4"/>
  <c r="D18" i="4"/>
  <c r="E18" i="4"/>
  <c r="D19" i="4"/>
  <c r="C19" i="4"/>
  <c r="B19" i="4"/>
  <c r="E19" i="4"/>
  <c r="B20" i="4"/>
  <c r="E20" i="4"/>
  <c r="E71" i="4"/>
  <c r="D20" i="4"/>
  <c r="C20" i="4"/>
  <c r="E21" i="4"/>
  <c r="D21" i="4"/>
  <c r="B21" i="4"/>
  <c r="C40" i="4"/>
  <c r="B32" i="4"/>
  <c r="C21" i="4"/>
  <c r="E22" i="4"/>
  <c r="C22" i="4"/>
  <c r="D65" i="4"/>
  <c r="E41" i="4"/>
  <c r="B78" i="4"/>
  <c r="C77" i="4"/>
  <c r="C23" i="4"/>
  <c r="B22" i="4"/>
  <c r="D29" i="4"/>
  <c r="E23" i="4"/>
  <c r="D23" i="4"/>
  <c r="B23" i="4"/>
  <c r="C25" i="4"/>
  <c r="C24" i="4"/>
  <c r="E24" i="4"/>
  <c r="E38" i="4"/>
  <c r="C53" i="4"/>
  <c r="B71" i="4"/>
  <c r="C32" i="4"/>
  <c r="E66" i="4"/>
  <c r="C36" i="4"/>
  <c r="B75" i="4"/>
  <c r="C26" i="4"/>
  <c r="E25" i="4"/>
  <c r="B24" i="4"/>
  <c r="D24" i="4"/>
  <c r="D26" i="4"/>
  <c r="D25" i="4"/>
  <c r="B25" i="4"/>
  <c r="B26" i="4"/>
  <c r="E26" i="4"/>
  <c r="E28" i="4"/>
  <c r="D27" i="4"/>
  <c r="C27" i="4"/>
  <c r="E56" i="4"/>
  <c r="B69" i="4"/>
  <c r="B46" i="4"/>
  <c r="E73" i="4"/>
  <c r="E57" i="4"/>
  <c r="D36" i="4"/>
  <c r="D73" i="4"/>
  <c r="B64" i="4"/>
  <c r="D35" i="4"/>
  <c r="B31" i="4"/>
  <c r="C35" i="4"/>
  <c r="C50" i="4"/>
  <c r="D63" i="4"/>
  <c r="B70" i="4"/>
  <c r="E29" i="4"/>
  <c r="C29" i="4"/>
  <c r="E27" i="4"/>
  <c r="B27" i="4"/>
  <c r="C28" i="4"/>
  <c r="D28" i="4"/>
  <c r="B28" i="4"/>
  <c r="B29" i="4"/>
  <c r="D62" i="4"/>
  <c r="B30" i="4"/>
  <c r="C30" i="4"/>
  <c r="D30" i="4"/>
  <c r="C44" i="4"/>
  <c r="B58" i="4"/>
  <c r="B45" i="4"/>
  <c r="D76" i="4"/>
  <c r="D74" i="4"/>
  <c r="C66" i="4"/>
  <c r="D64" i="4"/>
  <c r="D50" i="4"/>
  <c r="B53" i="4"/>
  <c r="C52" i="4"/>
  <c r="D52" i="4"/>
  <c r="D58" i="4"/>
  <c r="D45" i="4"/>
  <c r="E50" i="4"/>
  <c r="E35" i="4"/>
  <c r="D37" i="4"/>
  <c r="E58" i="4"/>
  <c r="D32" i="4"/>
  <c r="B47" i="4"/>
  <c r="D44" i="4"/>
  <c r="B42" i="4"/>
  <c r="E75" i="4"/>
  <c r="B40" i="4"/>
  <c r="E72" i="4"/>
  <c r="E46" i="4"/>
  <c r="E44" i="4"/>
  <c r="D43" i="4"/>
  <c r="C56" i="4"/>
  <c r="E30" i="4"/>
  <c r="D48" i="4"/>
  <c r="C68" i="4"/>
  <c r="E48" i="4"/>
  <c r="D31" i="4"/>
  <c r="E49" i="4"/>
  <c r="D39" i="4"/>
  <c r="C73" i="4"/>
  <c r="E36" i="4"/>
  <c r="B73" i="4"/>
  <c r="D68" i="4"/>
  <c r="E47" i="4"/>
  <c r="C72" i="4"/>
  <c r="C47" i="4"/>
  <c r="E69" i="4"/>
  <c r="B52" i="4"/>
  <c r="D42" i="4"/>
  <c r="C70" i="4"/>
  <c r="E74" i="4"/>
  <c r="D60" i="4"/>
  <c r="C65" i="4"/>
  <c r="B57" i="4"/>
  <c r="E65" i="4"/>
  <c r="B33" i="4"/>
  <c r="B74" i="4"/>
  <c r="B36" i="4"/>
  <c r="D54" i="4"/>
  <c r="E45" i="4"/>
  <c r="C76" i="4"/>
  <c r="E43" i="4"/>
  <c r="B60" i="4"/>
  <c r="E77" i="4"/>
  <c r="E51" i="4"/>
  <c r="E39" i="4"/>
  <c r="B66" i="4"/>
  <c r="C57" i="4"/>
  <c r="D56" i="4"/>
  <c r="D59" i="4"/>
  <c r="D34" i="4"/>
  <c r="C42" i="4"/>
  <c r="E32" i="4"/>
  <c r="D67" i="4"/>
  <c r="B72" i="4"/>
  <c r="C55" i="4"/>
  <c r="D69" i="4"/>
  <c r="D70" i="4"/>
  <c r="C61" i="4"/>
  <c r="E61" i="4"/>
  <c r="E60" i="4"/>
  <c r="C58" i="4"/>
  <c r="C31" i="4"/>
  <c r="B55" i="4"/>
  <c r="B63" i="4"/>
  <c r="B48" i="4"/>
  <c r="E68" i="4"/>
  <c r="D53" i="4"/>
  <c r="D38" i="4"/>
  <c r="E54" i="4"/>
  <c r="B68" i="4"/>
  <c r="C60" i="4"/>
  <c r="B39" i="4"/>
  <c r="C49" i="4"/>
  <c r="E31" i="4"/>
  <c r="E42" i="4"/>
  <c r="C54" i="4"/>
  <c r="E37" i="4"/>
  <c r="E34" i="4"/>
  <c r="C69" i="4"/>
  <c r="D40" i="4"/>
  <c r="D46" i="4"/>
  <c r="B37" i="4"/>
  <c r="D49" i="4"/>
  <c r="B35" i="4"/>
  <c r="C51" i="4"/>
  <c r="D75" i="4"/>
  <c r="D57" i="4"/>
  <c r="D33" i="4"/>
  <c r="E63" i="4"/>
  <c r="E40" i="4"/>
  <c r="B54" i="4"/>
  <c r="D72" i="4"/>
  <c r="D51" i="4"/>
  <c r="D47" i="4"/>
  <c r="C67" i="4"/>
  <c r="D61" i="4"/>
  <c r="B62" i="4"/>
  <c r="C41" i="4"/>
  <c r="B76" i="4"/>
  <c r="C59" i="4"/>
  <c r="C34" i="4"/>
  <c r="B59" i="4"/>
  <c r="B61" i="4"/>
  <c r="E53" i="4"/>
  <c r="C46" i="4"/>
  <c r="B41" i="4"/>
  <c r="E70" i="4"/>
  <c r="D66" i="4"/>
  <c r="B34" i="4"/>
  <c r="D78" i="4"/>
  <c r="C48" i="4"/>
  <c r="D71" i="4"/>
  <c r="E52" i="4"/>
  <c r="C45" i="4"/>
  <c r="B77" i="4"/>
  <c r="B51" i="4"/>
  <c r="E64" i="4"/>
  <c r="C33" i="4"/>
  <c r="C43" i="4"/>
  <c r="B56" i="4"/>
  <c r="C38" i="4"/>
  <c r="C64" i="4"/>
  <c r="B50" i="4"/>
  <c r="C63" i="4"/>
  <c r="E59" i="4"/>
  <c r="E67" i="4"/>
  <c r="B44" i="4"/>
  <c r="C39" i="4"/>
  <c r="C78" i="4"/>
  <c r="C37" i="4"/>
  <c r="D55" i="4"/>
  <c r="E76" i="4"/>
  <c r="B49" i="4"/>
  <c r="B38" i="4"/>
  <c r="C62" i="4"/>
  <c r="B43" i="4"/>
  <c r="E55" i="4"/>
  <c r="D77" i="4"/>
  <c r="B67" i="4"/>
  <c r="C74" i="4"/>
  <c r="B65" i="4"/>
  <c r="E33" i="4"/>
  <c r="C71" i="4"/>
  <c r="E78" i="4"/>
  <c r="D41" i="4"/>
  <c r="C75" i="4"/>
  <c r="E6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<sst xmlns="http://schemas.openxmlformats.org/spreadsheetml/2006/main" count="513" uniqueCount="331">
  <si>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</si>
  <si>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</si>
  <si>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</si>
  <si>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</si>
  <si>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</si>
  <si>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</si>
  <si>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</si>
  <si>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</si>
  <si>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</si>
  <si>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</si>
  <si>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</si>
  <si>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</si>
  <si>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</si>
  <si>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</si>
  <si>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</si>
  <si>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</si>
  <si>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</si>
  <si>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</si>
  <si>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</si>
  <si>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</si>
  <si>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</si>
  <si>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</si>
  <si>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</si>
  <si>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</si>
  <si>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</si>
  <si>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</si>
  <si>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</si>
  <si>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</si>
  <si>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</si>
  <si>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</si>
  <si>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</si>
  <si>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</si>
  <si>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</si>
  <si>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</si>
  <si>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</si>
  <si>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</si>
  <si>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</si>
  <si>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</si>
  <si>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</si>
  <si>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</si>
  <si>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</si>
  <si>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</si>
  <si>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</si>
  <si>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</si>
  <si>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</si>
  <si>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</si>
  <si>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</si>
  <si>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</si>
  <si>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</si>
  <si>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</si>
  <si>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</si>
  <si>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</si>
  <si>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</si>
  <si>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</si>
  <si>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</si>
  <si>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</si>
  <si>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</si>
  <si>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</si>
  <si>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</si>
  <si>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</si>
  <si>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</si>
  <si>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</si>
  <si>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</si>
  <si>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</si>
  <si>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</si>
  <si>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</si>
  <si>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</si>
  <si>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</si>
  <si>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</si>
  <si>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</si>
  <si>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</si>
  <si>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</si>
  <si>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</si>
  <si>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</si>
  <si>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</si>
  <si>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</si>
  <si>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</si>
  <si>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</si>
  <si>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</si>
  <si>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</si>
  <si>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</si>
  <si>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</si>
  <si>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</si>
  <si>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</si>
  <si>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</si>
  <si>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</si>
  <si>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</si>
  <si>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</si>
  <si>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</si>
  <si>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</si>
  <si>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</si>
  <si>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</si>
  <si>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</si>
  <si>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</si>
  <si>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</si>
  <si>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</si>
  <si>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</si>
  <si>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</si>
  <si>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</si>
  <si>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</si>
  <si>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</si>
  <si>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</si>
  <si>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</si>
  <si>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</si>
  <si>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</si>
  <si>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</si>
  <si>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</si>
  <si>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</si>
  <si>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</si>
  <si>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</si>
  <si>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</si>
  <si>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</si>
  <si>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</si>
  <si>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</si>
  <si>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</si>
  <si>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</si>
  <si>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</si>
  <si>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</si>
  <si>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</si>
  <si>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</si>
  <si>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</si>
  <si>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</si>
  <si>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</si>
  <si>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</si>
  <si>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</si>
  <si>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</si>
  <si>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</si>
  <si>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</si>
  <si>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</si>
  <si>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</si>
  <si>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</si>
  <si>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</si>
  <si>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</si>
  <si>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</si>
  <si>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</si>
  <si>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</si>
  <si>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</si>
  <si>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</si>
  <si>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</si>
  <si>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</si>
  <si>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</si>
  <si>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</si>
  <si>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</si>
  <si>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</si>
  <si>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</si>
  <si>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</si>
  <si>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</si>
  <si>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</si>
  <si>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</si>
  <si>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</si>
  <si>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</si>
  <si>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</si>
  <si>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</si>
  <si>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</si>
  <si>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</si>
  <si>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</si>
  <si>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</si>
  <si>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</si>
  <si>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</si>
  <si>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</si>
  <si>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</si>
  <si>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</si>
  <si>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</si>
  <si>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</si>
  <si>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</si>
  <si>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</si>
  <si>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</si>
  <si>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</si>
  <si>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</si>
  <si>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</si>
  <si>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</si>
  <si>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</si>
  <si>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</si>
  <si>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</si>
  <si>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</si>
  <si>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</si>
  <si>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</si>
  <si>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</si>
  <si>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</si>
  <si>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</si>
  <si>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</si>
  <si>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</si>
  <si>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</si>
  <si>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</si>
  <si>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</si>
  <si>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</si>
  <si>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</si>
  <si>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</si>
  <si>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</si>
  <si>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</si>
  <si>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</si>
  <si>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</si>
  <si>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</si>
  <si>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</si>
  <si>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</si>
  <si>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</si>
  <si>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</si>
  <si>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</si>
  <si>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</si>
  <si>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</si>
  <si>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</si>
  <si>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</si>
  <si>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</si>
  <si>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</si>
  <si>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</si>
  <si>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</si>
  <si>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</si>
  <si>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</si>
  <si>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</si>
  <si>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</si>
  <si>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</si>
  <si>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</si>
  <si>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</si>
  <si>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</si>
  <si>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</si>
  <si>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</si>
  <si>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</si>
  <si>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</si>
  <si>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</si>
  <si>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</si>
  <si>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</si>
  <si>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</si>
  <si>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</si>
  <si>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</si>
  <si>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</si>
  <si>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</si>
  <si>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 xml:space="preserve">Consolidar en la comunidad educativa de la IER LA ANGELITA, las estrategias y procesos planificados en la presentación de los informes periódicos y normativo cada año de Rendición de Cuentas de funcionamiento institucional. </t>
  </si>
  <si>
    <t xml:space="preserve">Promover la participación activa, propositiva y critica de los representantes de la comunidad local, de modo que retroalimenten las estrategias de presentación del informe, lo evaluen y controlen y además propongan estrategias de mejoramiento en el funcionamiento institucional.  Presentar en forma detallada, clara y constante el estado de funcionamiento institucional, de modo que la comunidad se haga participe de los retos, metas y objetivos institucionales y participe activamente en la ejecución de las acciones y sea p´ropositiva en la solución de problemas. </t>
  </si>
  <si>
    <t>Identificar junto con la comunidad y entes de control el nivel de desempeño de la institución educativa y su impacto sobre la comunidad mediante la presentación del  informe APRC, con criterios de calidad oportunidad, presición y participación.</t>
  </si>
  <si>
    <t>(número de personas que conocen el informe de gestión/total de personas convocadas a la audiencia pública de rendición de cuentas)*100%. Numero de formatos diligenciados por la comunidad presentando Los PQR. Numero de PQR resueltos.</t>
  </si>
  <si>
    <t>Conformar el comité general de padres de familia y capacitarlos en los procesos normativos de la rendición de cuentas</t>
  </si>
  <si>
    <t>2. Socializar oportunamente los formatos institucionales para la publicación de PQR.</t>
  </si>
  <si>
    <t xml:space="preserve">Conformar los equipos de gestión institucional y de control de documentos.   </t>
  </si>
  <si>
    <t>4. Presentar en audiencia pública el informe de rendición de cuentas.</t>
  </si>
  <si>
    <t>5. Realizar la autoevaluación del proceso y enviar el informe a los entes correspondientes</t>
  </si>
  <si>
    <t xml:space="preserve">Integrar al proceso de rendición periódica y normativo anual a los padres de familia y comites de estudiantes, para que desde sus roles en la institución tambien referencien su impacto y apoyo a la gestión y calidad educativa. </t>
  </si>
  <si>
    <t>Documento y acta existente de presentación de informes. Número de informes y acciones - actividades promovidas en el año.</t>
  </si>
  <si>
    <t>Delegar un docente como lider del Consejo de Padres y Comite General de Padres de Familia. Desarrollar mesas de trabajo con el docente y estudiantes que conforman el Consejo Estudiantil. Sistematizar la información y documentos producidos.</t>
  </si>
  <si>
    <t xml:space="preserve">Bibliografia - normatividad desarrollada al respecto. Canales de comunicación sincrónicos, asincrónicos, cateleras. Guias - talleres. Recurso TIC. Video beam, equipo de sonido. Fotocopiadora. </t>
  </si>
  <si>
    <t>Padres de Familia - Consejo Estudiantil - Rector</t>
  </si>
  <si>
    <t>Publicar y publicitar  de acuerdo con la normatividad el proceso de informe anual de Rendición de cuentas.</t>
  </si>
  <si>
    <t xml:space="preserve">(informes presentados/informes solicitados)*100 visualizados con anterioridad en las plataformas y medios acordados. </t>
  </si>
  <si>
    <t>Elaborar los informes periódicos bajo formatos estandar SED e institucionales, de modo que sean presentados oportunamente.</t>
  </si>
  <si>
    <t>Bibliografia - normatividad desarrollada al respecto. Canales de comunicación sincrónicos, asincrónicos, cateleras. Guias - talleres. Recurso TIC. Video beam, equipo de sonido. Fotocopiadora. Equipos de Gestión conformado por docentes.</t>
  </si>
  <si>
    <t>Rector y equipo de calidad</t>
  </si>
  <si>
    <t>Presentar como minimo tres informes anuales sobre el estado del funcionamiento institucional, convocando a la comunidad educativa y lideres de la zona.</t>
  </si>
  <si>
    <t>numero de infromes  programados realizados/total de informes planeados.</t>
  </si>
  <si>
    <t>Presentar informes contables y defuncionamiento a la SED. Conformación del equipo de presentación de informes. Elaboración de formatos de chequeo y listas de control. - evaluación. Análisis de resultados</t>
  </si>
  <si>
    <t>Rector - Contador institucional - Pagador.</t>
  </si>
  <si>
    <t>diseñar un plan para el proceso de mejora de la rendicion de cuentas que permita integrar en un 90% los informes relacionados para el proceso de rendicion de cuentas.</t>
  </si>
  <si>
    <t>(estrategias ejuctadas/estrategias diseñadas)*100</t>
  </si>
  <si>
    <t>Involucrar a los organos de control del municipio con el fin de evidenciar el proceso de rendicion de cuentas de la IE.</t>
  </si>
  <si>
    <t>evaluar en un 95% el impacto de la rendicion de cuentas con el fin de mejorar la participacion de la comunidad educativa.</t>
  </si>
  <si>
    <t>(personas asistentes a la rendicion de cuentas/personas invitadas a la rendicion de cuentas)*100</t>
  </si>
  <si>
    <t>Mejorar lo canales de divulgacion y la estrategia de impacto sobre la importancia de la rendicion de cuentas de la IE:</t>
  </si>
  <si>
    <t>Delegar un docente como lider del Consejo de Padres y Copmite General de Padres de Familia. Desarrollar mesas de trabajo con el docente y estudiantes que conforman el Consejo Estudiantil. Sistematizar la información y documentos producidos.</t>
  </si>
  <si>
    <t>tres talleres con comunidad y padres de familia - acudientes, sobre formación en normatividad, roles y compromisos de los mismos frente al proceso de funcionamiento de la IER LA ANGELITA.</t>
  </si>
  <si>
    <t>Numero de talleres formalizados/ total programados*100. % de padres de familia sencibilizados.</t>
  </si>
  <si>
    <t>Conformación de equipo de calidad. Elaboración del plan de acción. Realizar oportunamente las convocatorias. Fortalecimiento de los canales de comunicación.</t>
  </si>
  <si>
    <t>Optimizar en un 90% la gestiòn frente a los informes con el fin de cumplir la metas del plan institucional de rendicion de cuentas.</t>
  </si>
  <si>
    <t xml:space="preserve">(informes presentados/informes solicitados)*100  </t>
  </si>
  <si>
    <t>Optimizar el uso de los medios masivos de comuniciación institucional como. Grupo WhatsApp, plataforma de sistematizaciín de información, página web, redes sociales, para mantener informada a la comunidad en tiempo real sobre los procesos misionales y de funcionamiento de la institución educativa.</t>
  </si>
  <si>
    <t xml:space="preserve">N° de informes presentados  frecuencia de presentación de informes. </t>
  </si>
  <si>
    <t>Conformar equipo de apoyo para sistematización de la información. Adaptación de la pagina web institucional mediante un baner que tenga como nombre de acceso Rendición de Cuentas. Gestionar un plan de conectibidad para la institución de calidad.</t>
  </si>
  <si>
    <t>Informes contables TNS y documentos soportes de FOSE. Informes de avance de procesos misionales en cada uno de los componentes de gestión. Informes de planes de apoyo académico y pedagógico. Informes de impacto de resultados de evaluaciones internas y externas. Auto evaluación Instutcional. PMI. POA</t>
  </si>
  <si>
    <t>Rector - Consejo Directivo - Consejo Estudiantil - Consejo de Docentes</t>
  </si>
  <si>
    <t>tener como minimo la publicidad del proceso de audiencia publica de rendición de cuentas en dos medios de comunicación masiva del municipio El Zulia, de forma que el mayor numero de miembros de la comunidad se entere ecinteresepor la participación activa y autónoma.</t>
  </si>
  <si>
    <t>N° de medios de comunicación involucrados y existencia de pauta publicitaria, sin interés económico</t>
  </si>
  <si>
    <t>Conformar un equipo de docentes que lidere el proceso de acercamiento a los medios de comunicación. Gestionar entrevistas. Promover con los estuidantes video clips. Realizar visitas a los medios electronicos municipales de comunicación.</t>
  </si>
  <si>
    <t>Equipos TIC. Docentes de informática. Equipos audio visuales. Material impreso.</t>
  </si>
  <si>
    <t>Rector. Docente de Informática. Equipo Gestor del Proceso.</t>
  </si>
  <si>
    <t>A octubre de 2026 haber definido los formatos o modelos de documentos y metodología para la presentación de informes de forma universal y homogenea en cada una de las sedes. De modo que en cada  comunidad se presenten resultados de forma mas individualizada.</t>
  </si>
  <si>
    <t>% de sedes que presentan informe particularizado y Número de reportes de desarrollo o informes ejecutivos entregados a rectoria.</t>
  </si>
  <si>
    <t>Realizar inducción al personal docente y administrativo de la institución. Conformar u nequipo gestor de documentos integrado por docentes de las sedes y rector. Establecer mecanismos de reuniones o mesas de trabajo para la construcción de los formatos. Adopción de los formato y aplicabilidad</t>
  </si>
  <si>
    <t>Matariales impresos. Equipos TIC. Implementos de papelería y escritorio. Equipos audiovisuales..</t>
  </si>
  <si>
    <t>Rector. Equipo de docentes de las sedes.</t>
  </si>
  <si>
    <t xml:space="preserve">INSTITUCIÓN EDUCATIVA RURAL LA ANGELITA </t>
  </si>
  <si>
    <t>EL ZULIA</t>
  </si>
  <si>
    <t>GUSTAVO CASTRO YANQUEN</t>
  </si>
  <si>
    <t>Este proceso se realiza durante la primera semana de desarrollo institucional. Se conforman los equipos de trabajo y se asignan tareas.</t>
  </si>
  <si>
    <t>Se utilizan los canales institucionales de comunicación, pagina web, plataforma administrativa, carteleras, redes sociales y se grupo institucional de whatsApp.</t>
  </si>
  <si>
    <t>Mesiante resolución interna se asinan las funciones. El equipo se conforma por componentes de gestión.</t>
  </si>
  <si>
    <t>Al momento de la inducción se plantean las estrategias a desarrollar, para lograr la mayor participación de la comunidad, se han definido desarrollar el evento principal en dia sábado, motivar a los padres de familia con actividades como rifas, bingos. una de las mayores dificultades es la falta de un servicio de transporte.</t>
  </si>
  <si>
    <t>Se defiene con base en la normatividad, metas planificadas y logros obtenidos en la vigencia anterior.</t>
  </si>
  <si>
    <t xml:space="preserve">Se presenta a la comunidad mediante circulares informativas. </t>
  </si>
  <si>
    <t>Se designan responsables por medio de acto administrativo y en mesas de trabajo. Se evidencia en las actas elaboradas.</t>
  </si>
  <si>
    <t xml:space="preserve">El presupuesto se integra desde las adquisiciones que se plantean en el plan de compras. No se destiana rescursos específicos para el evento principal. </t>
  </si>
  <si>
    <t>El informe de rendición de cuentas se resliza teniendo en cuenta los insumos obtenidos del analisis  de PMI, EVALUACIÓN INSTITUCIONAL, metas proyectadas, efciencia interna, planes de inversión.</t>
  </si>
  <si>
    <t>El plan de mejoramiento se construye basado en la garantía de prestación de un buen servicio educativo, con calidad y oportunidad. Se realizan gestiones oportunas para garantizar a los estudiantes el acceso a los servicios complementarios.</t>
  </si>
  <si>
    <t xml:space="preserve">la infromación se formaliza en documentación basados desde el modelo de acta institucional. </t>
  </si>
  <si>
    <t>se conforman los equipos de gestión y cada uno coordina el proceso de organización de la información en los formatos institucionales y la publica por medio de los canales autorizados.</t>
  </si>
  <si>
    <t>Se tiene instrumentos muy sencillos. Se requiere actualizarlos.</t>
  </si>
  <si>
    <t>Se realiza mediante charla taller en asamblea de padres de failia y se presentan los informes en la página web institucional.</t>
  </si>
  <si>
    <t>Se cursan invitaciones a las entidades del sector municipal y comunitario. Los dcoentes son los encargados de cogestionar la presentación de los informes.</t>
  </si>
  <si>
    <t>Se plantean en el POA institucional y se presentan en la mesa de trabajo de inducción.</t>
  </si>
  <si>
    <t>Se planifican acciones en las mesas de trabajo con docentes durante la semana de insducción.</t>
  </si>
  <si>
    <t>desde el plan de comprras se adquieren los insumos y materiales necesarios para el proceso de presentación de los informes, no se destiana recursos específicos para ejecutarlos directamente en la actividad.</t>
  </si>
  <si>
    <t>Se define en la semana de inducción institucional. Continuamente se realizan ejercicios de compartir a la comunidad informes de avance en el PMI Y POA</t>
  </si>
  <si>
    <t>Se usan los medios institucionales, pero no son muy efectivos por la dificultad en la conectividad en la región, asi mismo los padres de familia no cuentan con suficientes recursos para contratar servicios particulares de calidad.</t>
  </si>
  <si>
    <t>La información es preparada oportunamente por la contadora institucional y se publica en los medios web institucionales.</t>
  </si>
  <si>
    <t>SE realiza publicidad con la comunidad educativa para que presenten sus requerimientos, pero es muy baja la participación.</t>
  </si>
  <si>
    <t>Se da especial énfasis a los requerimientos presentados en los medios definidos para ello. Formulario google. Preguntas abiertas en formato físico. Intervenciones directas.</t>
  </si>
  <si>
    <t>Se tiene constancia que oportunamente se aloja la información requerida en los medios de facial acceso a la comunidad.</t>
  </si>
  <si>
    <t>La información en la plataforma se mantiene actualizada y se aloja oportunamente.</t>
  </si>
  <si>
    <t>Se realiza la difusión por medio de los canales institucionales. No se usan servicios externos.</t>
  </si>
  <si>
    <t>Si, se tienen en cuenta pero no todos participan del informe. Algunos se limitan a enterarse por medio de los sistemas en linea.</t>
  </si>
  <si>
    <t>metodología a usar, taller tippo foro.</t>
  </si>
  <si>
    <t>El proceso de direcciona desde los medios de comunicación institucional: pagina web, plataforma academica, cartelera, folletos. Cartas.</t>
  </si>
  <si>
    <t>Se conformó al inicio del año escolar como queda registrado en las actas de Consejo Académico y de Docentes el equipo lider del proceso y los comites de apoyo. Se elabora un cronograma para realizar seguimiento y verificación de ompromisos frente a la APRC.</t>
  </si>
  <si>
    <t>Se convoca pero un gran procentaje de la población no alcanza a retomar la información a tiempo en razón a la mala calidad o nula en algunas regiones de conectividad.</t>
  </si>
  <si>
    <t>Se hace mediante carteleras, publicación en redes sociales, página Web Institucional.</t>
  </si>
  <si>
    <t>La información se presenta en los medios institucionales con anterioridad, www.cerlaangelita.edu.co, se comparte en grupo institucional de Whatsapp. Se publican informes en carteleras y se dan informes verbales en reuniones programadas. Sepresenta informe periódico al Consejo Directivo. Constacia Actas de reuniones.</t>
  </si>
  <si>
    <t>Aunque se tienen habilitados procesos de conectividad, la información o interlocución en tiempo real es dificil, por la calidad pésima de la señal en la región. No da para webinar o virtualidad en tiempo real.</t>
  </si>
  <si>
    <t>En las diferentes oportunidades que se planifican para dar informes se mantine el principio de la plarticipación activa de modo que cada quien pueda expresar su opinión o inquietud.</t>
  </si>
  <si>
    <t>Se publica, la información y se envian los documentos a los interesados e invitados a la APRD, no hay cultura de la pregunta</t>
  </si>
  <si>
    <t xml:space="preserve">SE reciben pocas preguntas, propuestas, inquietudes. </t>
  </si>
  <si>
    <t>se utilizan espacios como: Las asambleas Generales de Padres de Familia, Escuelas de Padres, página web.</t>
  </si>
  <si>
    <t>el formato se soporta en la pagina web, pero es poco frecuente la visita a ella por parte de la comunidad.</t>
  </si>
  <si>
    <t>se dan los espacios , pero no hay preguntas.</t>
  </si>
  <si>
    <t xml:space="preserve">Se tiene encuenta las obervaciones recibidas. La comunidad generalmente solicita que sea un informe que no demande mucho tiempo. </t>
  </si>
  <si>
    <t xml:space="preserve">Con el equipo lider de presentación del informe anual se revisa que aspectos se deben fortalecer. Como presentar de forma mas clara y sencilla el informe. </t>
  </si>
  <si>
    <t>SE publican en los canales y medios accesibles a la comunidad. Se comparte informe en digital por el grupo de Whatsaap institucional.</t>
  </si>
  <si>
    <t>no hay datos al respecto, no hay documentación que soporte radicación de sugerencias.</t>
  </si>
  <si>
    <t>n hay datos</t>
  </si>
  <si>
    <t>Se preve, el resultado frente a la presentación del informe anual obligatorio del año anterior para integrar acciones que resuilten en mejor atención y disposición.</t>
  </si>
  <si>
    <t>Se informa mediante los procesos establecidos: Informes en la Plataforma Comunidad Virtual Enjambre. SE presenta el acta fianl de informe y se adjuntan los requerimientos realizados por la comunidad.</t>
  </si>
  <si>
    <t>Se realiza evaluación en Consejo Académico y Equipo de Gestión Administrativa.</t>
  </si>
  <si>
    <t>No se han presentado a la institución requerimientos en este aspecto. Se desarrolla el proceso conforme lo establece la norma.</t>
  </si>
  <si>
    <t>Se lleva un informe en un libro tipo actas, sobre el cual se analiza como se dio el proceso y se determinan mejoras. No se publican a nivel externo las experiencias en esta materia.</t>
  </si>
  <si>
    <t xml:space="preserve">Generalmente las recomendaciones las aportan los mismos docentes, a pesar de dar oportunidad y espacios participativos de dialogo, son muy raras las intervenciones. </t>
  </si>
  <si>
    <t>Setiene establecido como política institucional realizar periódicamente infromes, publicarlos en la pagina web institucional y en el grupo de whatsap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</si>
</sst>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3">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0" fillId="0" borderId="0" xfId="0" applyProtection="1">
      <protection locked="0"/>
    </xf>
    <xf numFmtId="14" fontId="0" fillId="0" borderId="0" xfId="0" applyNumberFormat="1"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7.9841269841269842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7.7727272727272725</c:v>
                </c:pt>
                <c:pt idx="1">
                  <c:v>8.2413793103448274</c:v>
                </c:pt>
                <c:pt idx="2">
                  <c:v>7.7142857142857144</c:v>
                </c:pt>
                <c:pt idx="3">
                  <c:v>7.8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7</c:v>
                </c:pt>
                <c:pt idx="2">
                  <c:v>8</c:v>
                </c:pt>
                <c:pt idx="3">
                  <c:v>7.2</c:v>
                </c:pt>
                <c:pt idx="4">
                  <c:v>8</c:v>
                </c:pt>
                <c:pt idx="5">
                  <c:v>8.5</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7.7142857142857144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7.8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8"/>
      <c r="G4" s="118"/>
      <c r="H4" s="118"/>
      <c r="I4" s="118"/>
      <c r="J4" s="118"/>
      <c r="K4" s="118"/>
      <c r="L4" s="46"/>
      <c r="M4" s="41"/>
    </row>
    <row r="5" spans="1:13" s="6" customFormat="1" x14ac:dyDescent="0.25">
      <c r="A5" s="41"/>
      <c r="B5" s="45"/>
      <c r="C5" s="41"/>
      <c r="D5" s="41"/>
      <c r="E5" s="41"/>
      <c r="F5" s="119"/>
      <c r="G5" s="119"/>
      <c r="H5" s="119"/>
      <c r="I5" s="119"/>
      <c r="J5" s="119"/>
      <c r="K5" s="119"/>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20" t="s">
        <v>81</v>
      </c>
      <c r="D8" s="120"/>
      <c r="E8" s="120"/>
      <c r="F8" s="120"/>
      <c r="G8" s="120"/>
      <c r="H8" s="120"/>
      <c r="I8" s="120"/>
      <c r="J8" s="120"/>
      <c r="K8" s="120"/>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61"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127"/>
      <c r="B7" s="128"/>
      <c r="C7" s="128"/>
      <c r="D7" s="123" t="s">
        <v>82</v>
      </c>
      <c r="E7" s="123"/>
      <c r="F7" s="123"/>
      <c r="G7" s="123"/>
      <c r="H7" s="123"/>
      <c r="I7" s="123"/>
      <c r="J7" s="123"/>
      <c r="K7" s="123"/>
      <c r="L7" s="123"/>
      <c r="M7" s="124"/>
    </row>
    <row r="8" spans="1:13" ht="36.75" customHeight="1" x14ac:dyDescent="0.25">
      <c r="A8" s="129"/>
      <c r="B8" s="130"/>
      <c r="C8" s="130"/>
      <c r="D8" s="125" t="s">
        <v>65</v>
      </c>
      <c r="E8" s="125"/>
      <c r="F8" s="125"/>
      <c r="G8" s="125"/>
      <c r="H8" s="125"/>
      <c r="I8" s="125"/>
      <c r="J8" s="125"/>
      <c r="K8" s="125"/>
      <c r="L8" s="125"/>
      <c r="M8" s="126"/>
    </row>
    <row r="9" spans="1:13" ht="30" customHeight="1" thickBot="1" x14ac:dyDescent="0.3">
      <c r="A9" s="131"/>
      <c r="B9" s="132"/>
      <c r="C9" s="132"/>
      <c r="D9" s="121" t="s">
        <v>104</v>
      </c>
      <c r="E9" s="121"/>
      <c r="F9" s="121"/>
      <c r="G9" s="121"/>
      <c r="H9" s="121"/>
      <c r="I9" s="121"/>
      <c r="J9" s="121"/>
      <c r="K9" s="121"/>
      <c r="L9" s="121"/>
      <c r="M9" s="122"/>
    </row>
    <row r="10" spans="1:13" ht="7.5" customHeight="1" thickBot="1" x14ac:dyDescent="0.3">
      <c r="A10" s="145"/>
      <c r="B10" s="145"/>
      <c r="C10" s="145"/>
      <c r="D10" s="145"/>
      <c r="E10" s="145"/>
      <c r="F10" s="145"/>
      <c r="G10" s="145"/>
      <c r="H10" s="145"/>
      <c r="I10" s="145"/>
      <c r="J10" s="145"/>
      <c r="K10" s="145"/>
      <c r="L10" s="145"/>
      <c r="M10" s="145"/>
    </row>
    <row r="11" spans="1:13" ht="30" customHeight="1" thickBot="1" x14ac:dyDescent="0.3">
      <c r="A11" s="142" t="s">
        <v>106</v>
      </c>
      <c r="B11" s="143"/>
      <c r="C11" s="143"/>
      <c r="D11" s="143"/>
      <c r="E11" s="143"/>
      <c r="F11" s="143"/>
      <c r="G11" s="143"/>
      <c r="H11" s="143"/>
      <c r="I11" s="143"/>
      <c r="J11" s="143"/>
      <c r="K11" s="143"/>
      <c r="L11" s="143"/>
      <c r="M11" s="144"/>
    </row>
    <row r="12" spans="1:13" ht="126.75" customHeight="1" thickBot="1" x14ac:dyDescent="0.3">
      <c r="A12" s="146" t="s">
        <v>154</v>
      </c>
      <c r="B12" s="147"/>
      <c r="C12" s="147"/>
      <c r="D12" s="147"/>
      <c r="E12" s="147"/>
      <c r="F12" s="147"/>
      <c r="G12" s="147"/>
      <c r="H12" s="147"/>
      <c r="I12" s="147"/>
      <c r="J12" s="147"/>
      <c r="K12" s="147"/>
      <c r="L12" s="147"/>
      <c r="M12" s="148"/>
    </row>
    <row r="13" spans="1:13" ht="19.5" thickBot="1" x14ac:dyDescent="0.35">
      <c r="A13" s="160" t="s">
        <v>113</v>
      </c>
      <c r="B13" s="161"/>
      <c r="C13" s="161"/>
      <c r="D13" s="161"/>
      <c r="E13" s="161"/>
      <c r="F13" s="161"/>
      <c r="G13" s="161"/>
      <c r="H13" s="161"/>
      <c r="I13" s="161"/>
      <c r="J13" s="161"/>
      <c r="K13" s="161"/>
      <c r="L13" s="161"/>
      <c r="M13" s="162"/>
    </row>
    <row r="14" spans="1:13" ht="15.75" x14ac:dyDescent="0.25">
      <c r="A14" s="163" t="s">
        <v>114</v>
      </c>
      <c r="B14" s="164"/>
      <c r="C14" s="164"/>
      <c r="D14" s="204" t="s">
        <v>135</v>
      </c>
      <c r="E14" s="205"/>
      <c r="F14" s="205"/>
      <c r="G14" s="205"/>
      <c r="H14" s="205"/>
      <c r="I14" s="205"/>
      <c r="J14" s="205"/>
      <c r="K14" s="205"/>
      <c r="L14" s="205"/>
      <c r="M14" s="206"/>
    </row>
    <row r="15" spans="1:13" ht="15.75" x14ac:dyDescent="0.25">
      <c r="A15" s="165" t="s">
        <v>112</v>
      </c>
      <c r="B15" s="166"/>
      <c r="C15" s="166"/>
      <c r="D15" s="207" t="s">
        <v>136</v>
      </c>
      <c r="E15" s="208"/>
      <c r="F15" s="208"/>
      <c r="G15" s="208"/>
      <c r="H15" s="208"/>
      <c r="I15" s="208"/>
      <c r="J15" s="208"/>
      <c r="K15" s="208"/>
      <c r="L15" s="208"/>
      <c r="M15" s="209"/>
    </row>
    <row r="16" spans="1:13" ht="29.25" customHeight="1" x14ac:dyDescent="0.25">
      <c r="A16" s="167" t="s">
        <v>115</v>
      </c>
      <c r="B16" s="168"/>
      <c r="C16" s="168"/>
      <c r="D16" s="210" t="s">
        <v>137</v>
      </c>
      <c r="E16" s="211"/>
      <c r="F16" s="211"/>
      <c r="G16" s="211"/>
      <c r="H16" s="211"/>
      <c r="I16" s="211"/>
      <c r="J16" s="211"/>
      <c r="K16" s="211"/>
      <c r="L16" s="211"/>
      <c r="M16" s="212"/>
    </row>
    <row r="17" spans="1:13" ht="30" customHeight="1" x14ac:dyDescent="0.25">
      <c r="A17" s="169" t="s">
        <v>139</v>
      </c>
      <c r="B17" s="170"/>
      <c r="C17" s="170"/>
      <c r="D17" s="151" t="s">
        <v>138</v>
      </c>
      <c r="E17" s="152"/>
      <c r="F17" s="152"/>
      <c r="G17" s="152"/>
      <c r="H17" s="152"/>
      <c r="I17" s="152"/>
      <c r="J17" s="152"/>
      <c r="K17" s="152"/>
      <c r="L17" s="152"/>
      <c r="M17" s="153"/>
    </row>
    <row r="18" spans="1:13" ht="16.5" thickBot="1" x14ac:dyDescent="0.3">
      <c r="A18" s="171" t="s">
        <v>116</v>
      </c>
      <c r="B18" s="172"/>
      <c r="C18" s="172"/>
      <c r="D18" s="213" t="s">
        <v>140</v>
      </c>
      <c r="E18" s="214"/>
      <c r="F18" s="214"/>
      <c r="G18" s="214"/>
      <c r="H18" s="214"/>
      <c r="I18" s="214"/>
      <c r="J18" s="214"/>
      <c r="K18" s="214"/>
      <c r="L18" s="214"/>
      <c r="M18" s="215"/>
    </row>
    <row r="19" spans="1:13" ht="19.5" thickBot="1" x14ac:dyDescent="0.35">
      <c r="A19" s="157" t="s">
        <v>112</v>
      </c>
      <c r="B19" s="158"/>
      <c r="C19" s="158"/>
      <c r="D19" s="158"/>
      <c r="E19" s="158"/>
      <c r="F19" s="158"/>
      <c r="G19" s="158"/>
      <c r="H19" s="158"/>
      <c r="I19" s="158"/>
      <c r="J19" s="158"/>
      <c r="K19" s="158"/>
      <c r="L19" s="158"/>
      <c r="M19" s="159"/>
    </row>
    <row r="20" spans="1:13" ht="129.75" customHeight="1" x14ac:dyDescent="0.25">
      <c r="A20" s="173" t="s">
        <v>215</v>
      </c>
      <c r="B20" s="174"/>
      <c r="C20" s="174"/>
      <c r="D20" s="174"/>
      <c r="E20" s="174"/>
      <c r="F20" s="174"/>
      <c r="G20" s="174"/>
      <c r="H20" s="174"/>
      <c r="I20" s="174"/>
      <c r="J20" s="174"/>
      <c r="K20" s="174"/>
      <c r="L20" s="174"/>
      <c r="M20" s="175"/>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136" t="s">
        <v>158</v>
      </c>
      <c r="B27" s="137"/>
      <c r="C27" s="137"/>
      <c r="D27" s="137"/>
      <c r="E27" s="137"/>
      <c r="F27" s="137"/>
      <c r="G27" s="137"/>
      <c r="H27" s="137"/>
      <c r="I27" s="137"/>
      <c r="J27" s="137"/>
      <c r="K27" s="137"/>
      <c r="L27" s="137"/>
      <c r="M27" s="138"/>
    </row>
    <row r="28" spans="1:13" ht="30" customHeight="1" thickBot="1" x14ac:dyDescent="0.3">
      <c r="A28" s="133" t="s">
        <v>155</v>
      </c>
      <c r="B28" s="134"/>
      <c r="C28" s="134"/>
      <c r="D28" s="134"/>
      <c r="E28" s="134"/>
      <c r="F28" s="134"/>
      <c r="G28" s="134"/>
      <c r="H28" s="134"/>
      <c r="I28" s="134"/>
      <c r="J28" s="134"/>
      <c r="K28" s="134"/>
      <c r="L28" s="134"/>
      <c r="M28" s="135"/>
    </row>
    <row r="29" spans="1:13" ht="20.25" customHeight="1" thickBot="1" x14ac:dyDescent="0.3">
      <c r="A29" s="139" t="s">
        <v>156</v>
      </c>
      <c r="B29" s="140"/>
      <c r="C29" s="140"/>
      <c r="D29" s="140" t="s">
        <v>105</v>
      </c>
      <c r="E29" s="140"/>
      <c r="F29" s="140"/>
      <c r="G29" s="140"/>
      <c r="H29" s="140"/>
      <c r="I29" s="140"/>
      <c r="J29" s="140"/>
      <c r="K29" s="140"/>
      <c r="L29" s="140"/>
      <c r="M29" s="141"/>
    </row>
    <row r="30" spans="1:13" s="82" customFormat="1" ht="21" customHeight="1" x14ac:dyDescent="0.25">
      <c r="A30" s="176" t="s">
        <v>49</v>
      </c>
      <c r="B30" s="177"/>
      <c r="C30" s="177"/>
      <c r="D30" s="201" t="s">
        <v>141</v>
      </c>
      <c r="E30" s="202"/>
      <c r="F30" s="202"/>
      <c r="G30" s="202"/>
      <c r="H30" s="202"/>
      <c r="I30" s="202"/>
      <c r="J30" s="202"/>
      <c r="K30" s="202"/>
      <c r="L30" s="202"/>
      <c r="M30" s="216"/>
    </row>
    <row r="31" spans="1:13" s="82" customFormat="1" ht="33.75" customHeight="1" x14ac:dyDescent="0.25">
      <c r="A31" s="149" t="s">
        <v>107</v>
      </c>
      <c r="B31" s="150"/>
      <c r="C31" s="150"/>
      <c r="D31" s="151" t="s">
        <v>216</v>
      </c>
      <c r="E31" s="152"/>
      <c r="F31" s="152"/>
      <c r="G31" s="152"/>
      <c r="H31" s="152"/>
      <c r="I31" s="152"/>
      <c r="J31" s="152"/>
      <c r="K31" s="152"/>
      <c r="L31" s="152"/>
      <c r="M31" s="153"/>
    </row>
    <row r="32" spans="1:13" s="82" customFormat="1" ht="30" customHeight="1" x14ac:dyDescent="0.25">
      <c r="A32" s="149" t="s">
        <v>108</v>
      </c>
      <c r="B32" s="150"/>
      <c r="C32" s="150"/>
      <c r="D32" s="154" t="s">
        <v>142</v>
      </c>
      <c r="E32" s="155"/>
      <c r="F32" s="155"/>
      <c r="G32" s="155"/>
      <c r="H32" s="155"/>
      <c r="I32" s="155"/>
      <c r="J32" s="155"/>
      <c r="K32" s="155"/>
      <c r="L32" s="155"/>
      <c r="M32" s="156"/>
    </row>
    <row r="33" spans="1:13" s="82" customFormat="1" ht="31.5" customHeight="1" x14ac:dyDescent="0.25">
      <c r="A33" s="149" t="s">
        <v>50</v>
      </c>
      <c r="B33" s="150"/>
      <c r="C33" s="150"/>
      <c r="D33" s="154" t="s">
        <v>143</v>
      </c>
      <c r="E33" s="155"/>
      <c r="F33" s="155"/>
      <c r="G33" s="155"/>
      <c r="H33" s="155"/>
      <c r="I33" s="155"/>
      <c r="J33" s="155"/>
      <c r="K33" s="155"/>
      <c r="L33" s="155"/>
      <c r="M33" s="156"/>
    </row>
    <row r="34" spans="1:13" s="82" customFormat="1" ht="30.75" customHeight="1" x14ac:dyDescent="0.25">
      <c r="A34" s="149" t="s">
        <v>109</v>
      </c>
      <c r="B34" s="150"/>
      <c r="C34" s="150"/>
      <c r="D34" s="151" t="s">
        <v>144</v>
      </c>
      <c r="E34" s="152"/>
      <c r="F34" s="152"/>
      <c r="G34" s="152"/>
      <c r="H34" s="152"/>
      <c r="I34" s="152"/>
      <c r="J34" s="152"/>
      <c r="K34" s="152"/>
      <c r="L34" s="152"/>
      <c r="M34" s="153"/>
    </row>
    <row r="35" spans="1:13" s="82" customFormat="1" ht="35.25" customHeight="1" x14ac:dyDescent="0.25">
      <c r="A35" s="149" t="s">
        <v>73</v>
      </c>
      <c r="B35" s="150"/>
      <c r="C35" s="150"/>
      <c r="D35" s="151" t="s">
        <v>145</v>
      </c>
      <c r="E35" s="152"/>
      <c r="F35" s="152"/>
      <c r="G35" s="152"/>
      <c r="H35" s="152"/>
      <c r="I35" s="152"/>
      <c r="J35" s="152"/>
      <c r="K35" s="152"/>
      <c r="L35" s="152"/>
      <c r="M35" s="153"/>
    </row>
    <row r="36" spans="1:13" s="82" customFormat="1" ht="21" customHeight="1" x14ac:dyDescent="0.25">
      <c r="A36" s="149" t="s">
        <v>0</v>
      </c>
      <c r="B36" s="150"/>
      <c r="C36" s="150"/>
      <c r="D36" s="154" t="s">
        <v>146</v>
      </c>
      <c r="E36" s="155"/>
      <c r="F36" s="155"/>
      <c r="G36" s="155"/>
      <c r="H36" s="155"/>
      <c r="I36" s="155"/>
      <c r="J36" s="155"/>
      <c r="K36" s="155"/>
      <c r="L36" s="155"/>
      <c r="M36" s="156"/>
    </row>
    <row r="37" spans="1:13" s="82" customFormat="1" ht="36.75" customHeight="1" x14ac:dyDescent="0.25">
      <c r="A37" s="149" t="s">
        <v>1</v>
      </c>
      <c r="B37" s="150"/>
      <c r="C37" s="150"/>
      <c r="D37" s="151" t="s">
        <v>147</v>
      </c>
      <c r="E37" s="152"/>
      <c r="F37" s="152"/>
      <c r="G37" s="152"/>
      <c r="H37" s="152"/>
      <c r="I37" s="152"/>
      <c r="J37" s="152"/>
      <c r="K37" s="152"/>
      <c r="L37" s="152"/>
      <c r="M37" s="153"/>
    </row>
    <row r="38" spans="1:13" s="82" customFormat="1" ht="35.25" customHeight="1" x14ac:dyDescent="0.25">
      <c r="A38" s="149" t="s">
        <v>2</v>
      </c>
      <c r="B38" s="150"/>
      <c r="C38" s="150"/>
      <c r="D38" s="151" t="s">
        <v>148</v>
      </c>
      <c r="E38" s="152"/>
      <c r="F38" s="152"/>
      <c r="G38" s="152"/>
      <c r="H38" s="152"/>
      <c r="I38" s="152"/>
      <c r="J38" s="152"/>
      <c r="K38" s="152"/>
      <c r="L38" s="152"/>
      <c r="M38" s="153"/>
    </row>
    <row r="39" spans="1:13" s="82" customFormat="1" ht="21" customHeight="1" x14ac:dyDescent="0.25">
      <c r="A39" s="190" t="s">
        <v>1</v>
      </c>
      <c r="B39" s="152"/>
      <c r="C39" s="191"/>
      <c r="D39" s="154" t="s">
        <v>149</v>
      </c>
      <c r="E39" s="155"/>
      <c r="F39" s="155"/>
      <c r="G39" s="155"/>
      <c r="H39" s="155"/>
      <c r="I39" s="155"/>
      <c r="J39" s="155"/>
      <c r="K39" s="155"/>
      <c r="L39" s="155"/>
      <c r="M39" s="156"/>
    </row>
    <row r="40" spans="1:13" s="82" customFormat="1" ht="31.5" customHeight="1" x14ac:dyDescent="0.25">
      <c r="A40" s="190" t="s">
        <v>110</v>
      </c>
      <c r="B40" s="152"/>
      <c r="C40" s="191"/>
      <c r="D40" s="154" t="s">
        <v>150</v>
      </c>
      <c r="E40" s="155"/>
      <c r="F40" s="155"/>
      <c r="G40" s="155"/>
      <c r="H40" s="155"/>
      <c r="I40" s="155"/>
      <c r="J40" s="155"/>
      <c r="K40" s="155"/>
      <c r="L40" s="155"/>
      <c r="M40" s="156"/>
    </row>
    <row r="41" spans="1:13" s="82" customFormat="1" ht="54" customHeight="1" x14ac:dyDescent="0.25">
      <c r="A41" s="190" t="s">
        <v>209</v>
      </c>
      <c r="B41" s="152"/>
      <c r="C41" s="191"/>
      <c r="D41" s="151" t="s">
        <v>157</v>
      </c>
      <c r="E41" s="152"/>
      <c r="F41" s="152"/>
      <c r="G41" s="152"/>
      <c r="H41" s="152"/>
      <c r="I41" s="152"/>
      <c r="J41" s="152"/>
      <c r="K41" s="152"/>
      <c r="L41" s="152"/>
      <c r="M41" s="153"/>
    </row>
    <row r="42" spans="1:13" s="82" customFormat="1" ht="43.5" customHeight="1" thickBot="1" x14ac:dyDescent="0.3">
      <c r="A42" s="192" t="s">
        <v>3</v>
      </c>
      <c r="B42" s="193"/>
      <c r="C42" s="194"/>
      <c r="D42" s="195" t="s">
        <v>151</v>
      </c>
      <c r="E42" s="193"/>
      <c r="F42" s="193"/>
      <c r="G42" s="193"/>
      <c r="H42" s="193"/>
      <c r="I42" s="193"/>
      <c r="J42" s="193"/>
      <c r="K42" s="193"/>
      <c r="L42" s="193"/>
      <c r="M42" s="196"/>
    </row>
    <row r="43" spans="1:13" ht="19.5" thickBot="1" x14ac:dyDescent="0.35">
      <c r="A43" s="160" t="s">
        <v>115</v>
      </c>
      <c r="B43" s="161"/>
      <c r="C43" s="161"/>
      <c r="D43" s="161"/>
      <c r="E43" s="161"/>
      <c r="F43" s="161"/>
      <c r="G43" s="161"/>
      <c r="H43" s="161"/>
      <c r="I43" s="161"/>
      <c r="J43" s="161"/>
      <c r="K43" s="161"/>
      <c r="L43" s="161"/>
      <c r="M43" s="162"/>
    </row>
    <row r="44" spans="1:13" ht="99" customHeight="1" thickBot="1" x14ac:dyDescent="0.3">
      <c r="A44" s="181" t="s">
        <v>160</v>
      </c>
      <c r="B44" s="182"/>
      <c r="C44" s="182"/>
      <c r="D44" s="182"/>
      <c r="E44" s="182"/>
      <c r="F44" s="182"/>
      <c r="G44" s="182"/>
      <c r="H44" s="182"/>
      <c r="I44" s="182"/>
      <c r="J44" s="182"/>
      <c r="K44" s="182"/>
      <c r="L44" s="182"/>
      <c r="M44" s="183"/>
    </row>
    <row r="45" spans="1:13" ht="19.5" thickBot="1" x14ac:dyDescent="0.35">
      <c r="A45" s="178" t="s">
        <v>117</v>
      </c>
      <c r="B45" s="179"/>
      <c r="C45" s="179"/>
      <c r="D45" s="179"/>
      <c r="E45" s="179"/>
      <c r="F45" s="179"/>
      <c r="G45" s="179"/>
      <c r="H45" s="179"/>
      <c r="I45" s="179"/>
      <c r="J45" s="179"/>
      <c r="K45" s="179"/>
      <c r="L45" s="179"/>
      <c r="M45" s="180"/>
    </row>
    <row r="46" spans="1:13" ht="36.75" customHeight="1" x14ac:dyDescent="0.3">
      <c r="A46" s="184" t="s">
        <v>159</v>
      </c>
      <c r="B46" s="185"/>
      <c r="C46" s="185"/>
      <c r="D46" s="185"/>
      <c r="E46" s="185"/>
      <c r="F46" s="185"/>
      <c r="G46" s="185"/>
      <c r="H46" s="185"/>
      <c r="I46" s="185"/>
      <c r="J46" s="185"/>
      <c r="K46" s="185"/>
      <c r="L46" s="185"/>
      <c r="M46" s="186"/>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217" t="s">
        <v>118</v>
      </c>
      <c r="B52" s="218"/>
      <c r="C52" s="218"/>
      <c r="D52" s="218"/>
      <c r="E52" s="218"/>
      <c r="F52" s="218"/>
      <c r="G52" s="218"/>
      <c r="H52" s="218"/>
      <c r="I52" s="218"/>
      <c r="J52" s="218"/>
      <c r="K52" s="218"/>
      <c r="L52" s="218"/>
      <c r="M52" s="219"/>
    </row>
    <row r="53" spans="1:13" ht="91.5" customHeight="1" x14ac:dyDescent="0.25">
      <c r="A53" s="187" t="s">
        <v>161</v>
      </c>
      <c r="B53" s="188"/>
      <c r="C53" s="188"/>
      <c r="D53" s="188"/>
      <c r="E53" s="188"/>
      <c r="F53" s="188"/>
      <c r="G53" s="188"/>
      <c r="H53" s="188"/>
      <c r="I53" s="188"/>
      <c r="J53" s="188"/>
      <c r="K53" s="188"/>
      <c r="L53" s="188"/>
      <c r="M53" s="188"/>
    </row>
    <row r="54" spans="1:13" ht="18.75" x14ac:dyDescent="0.3">
      <c r="A54" s="189" t="s">
        <v>156</v>
      </c>
      <c r="B54" s="189"/>
      <c r="C54" s="189"/>
      <c r="D54" s="189" t="s">
        <v>105</v>
      </c>
      <c r="E54" s="189"/>
      <c r="F54" s="189"/>
      <c r="G54" s="189"/>
      <c r="H54" s="189"/>
      <c r="I54" s="189"/>
      <c r="J54" s="189"/>
      <c r="K54" s="189"/>
      <c r="L54" s="189"/>
      <c r="M54" s="189"/>
    </row>
    <row r="55" spans="1:13" ht="32.25" customHeight="1" x14ac:dyDescent="0.25">
      <c r="A55" s="177" t="s">
        <v>121</v>
      </c>
      <c r="B55" s="177"/>
      <c r="C55" s="177"/>
      <c r="D55" s="221" t="s">
        <v>162</v>
      </c>
      <c r="E55" s="222"/>
      <c r="F55" s="222"/>
      <c r="G55" s="222"/>
      <c r="H55" s="222"/>
      <c r="I55" s="222"/>
      <c r="J55" s="222"/>
      <c r="K55" s="222"/>
      <c r="L55" s="222"/>
      <c r="M55" s="223"/>
    </row>
    <row r="56" spans="1:13" x14ac:dyDescent="0.25">
      <c r="A56" s="168" t="s">
        <v>122</v>
      </c>
      <c r="B56" s="168"/>
      <c r="C56" s="168"/>
      <c r="D56" s="151" t="s">
        <v>163</v>
      </c>
      <c r="E56" s="152"/>
      <c r="F56" s="152"/>
      <c r="G56" s="152"/>
      <c r="H56" s="152"/>
      <c r="I56" s="152"/>
      <c r="J56" s="152"/>
      <c r="K56" s="152"/>
      <c r="L56" s="152"/>
      <c r="M56" s="191"/>
    </row>
    <row r="57" spans="1:13" x14ac:dyDescent="0.25">
      <c r="A57" s="168" t="s">
        <v>123</v>
      </c>
      <c r="B57" s="168"/>
      <c r="C57" s="168"/>
      <c r="D57" s="151" t="s">
        <v>164</v>
      </c>
      <c r="E57" s="152"/>
      <c r="F57" s="152"/>
      <c r="G57" s="152"/>
      <c r="H57" s="152"/>
      <c r="I57" s="152"/>
      <c r="J57" s="152"/>
      <c r="K57" s="152"/>
      <c r="L57" s="152"/>
      <c r="M57" s="191"/>
    </row>
    <row r="58" spans="1:13" x14ac:dyDescent="0.25">
      <c r="A58" s="168" t="s">
        <v>124</v>
      </c>
      <c r="B58" s="168"/>
      <c r="C58" s="168"/>
      <c r="D58" s="151" t="s">
        <v>165</v>
      </c>
      <c r="E58" s="152"/>
      <c r="F58" s="152"/>
      <c r="G58" s="152"/>
      <c r="H58" s="152"/>
      <c r="I58" s="152"/>
      <c r="J58" s="152"/>
      <c r="K58" s="152"/>
      <c r="L58" s="152"/>
      <c r="M58" s="191"/>
    </row>
    <row r="59" spans="1:13" x14ac:dyDescent="0.25">
      <c r="A59" s="220" t="s">
        <v>125</v>
      </c>
      <c r="B59" s="220"/>
      <c r="C59" s="220"/>
      <c r="D59" s="151" t="s">
        <v>166</v>
      </c>
      <c r="E59" s="152"/>
      <c r="F59" s="152"/>
      <c r="G59" s="152"/>
      <c r="H59" s="152"/>
      <c r="I59" s="152"/>
      <c r="J59" s="152"/>
      <c r="K59" s="152"/>
      <c r="L59" s="152"/>
      <c r="M59" s="191"/>
    </row>
    <row r="60" spans="1:13" ht="28.5" customHeight="1" x14ac:dyDescent="0.25">
      <c r="A60" s="195" t="s">
        <v>126</v>
      </c>
      <c r="B60" s="193"/>
      <c r="C60" s="194"/>
      <c r="D60" s="152" t="s">
        <v>169</v>
      </c>
      <c r="E60" s="152"/>
      <c r="F60" s="152"/>
      <c r="G60" s="152"/>
      <c r="H60" s="152"/>
      <c r="I60" s="152"/>
      <c r="J60" s="152"/>
      <c r="K60" s="152"/>
      <c r="L60" s="152"/>
      <c r="M60" s="191"/>
    </row>
    <row r="61" spans="1:13" ht="13.5" customHeight="1" x14ac:dyDescent="0.25">
      <c r="A61" s="198" t="s">
        <v>128</v>
      </c>
      <c r="B61" s="199"/>
      <c r="C61" s="200"/>
      <c r="D61" s="152" t="s">
        <v>168</v>
      </c>
      <c r="E61" s="152"/>
      <c r="F61" s="152"/>
      <c r="G61" s="152"/>
      <c r="H61" s="152"/>
      <c r="I61" s="152"/>
      <c r="J61" s="152"/>
      <c r="K61" s="152"/>
      <c r="L61" s="152"/>
      <c r="M61" s="191"/>
    </row>
    <row r="62" spans="1:13" x14ac:dyDescent="0.25">
      <c r="A62" s="201" t="s">
        <v>127</v>
      </c>
      <c r="B62" s="202"/>
      <c r="C62" s="203"/>
      <c r="D62" s="152" t="s">
        <v>167</v>
      </c>
      <c r="E62" s="152"/>
      <c r="F62" s="152"/>
      <c r="G62" s="152"/>
      <c r="H62" s="152"/>
      <c r="I62" s="152"/>
      <c r="J62" s="152"/>
      <c r="K62" s="152"/>
      <c r="L62" s="152"/>
      <c r="M62" s="191"/>
    </row>
    <row r="63" spans="1:13" ht="43.5" customHeight="1" x14ac:dyDescent="0.25">
      <c r="A63" s="154" t="s">
        <v>91</v>
      </c>
      <c r="B63" s="155"/>
      <c r="C63" s="197"/>
      <c r="D63" s="151" t="s">
        <v>173</v>
      </c>
      <c r="E63" s="152"/>
      <c r="F63" s="152"/>
      <c r="G63" s="152"/>
      <c r="H63" s="152"/>
      <c r="I63" s="152"/>
      <c r="J63" s="152"/>
      <c r="K63" s="152"/>
      <c r="L63" s="152"/>
      <c r="M63" s="191"/>
    </row>
    <row r="64" spans="1:13" ht="41.25" customHeight="1" x14ac:dyDescent="0.25">
      <c r="A64" s="154" t="s">
        <v>0</v>
      </c>
      <c r="B64" s="155"/>
      <c r="C64" s="197"/>
      <c r="D64" s="151" t="s">
        <v>170</v>
      </c>
      <c r="E64" s="152"/>
      <c r="F64" s="152"/>
      <c r="G64" s="152"/>
      <c r="H64" s="152"/>
      <c r="I64" s="152"/>
      <c r="J64" s="152"/>
      <c r="K64" s="152"/>
      <c r="L64" s="152"/>
      <c r="M64" s="191"/>
    </row>
    <row r="65" spans="1:13" ht="41.25" customHeight="1" x14ac:dyDescent="0.25">
      <c r="A65" s="154" t="s">
        <v>129</v>
      </c>
      <c r="B65" s="155"/>
      <c r="C65" s="197"/>
      <c r="D65" s="151" t="s">
        <v>171</v>
      </c>
      <c r="E65" s="152"/>
      <c r="F65" s="152"/>
      <c r="G65" s="152"/>
      <c r="H65" s="152"/>
      <c r="I65" s="152"/>
      <c r="J65" s="152"/>
      <c r="K65" s="152"/>
      <c r="L65" s="152"/>
      <c r="M65" s="191"/>
    </row>
    <row r="66" spans="1:13" ht="50.25" customHeight="1" x14ac:dyDescent="0.25">
      <c r="A66" s="151" t="s">
        <v>130</v>
      </c>
      <c r="B66" s="152"/>
      <c r="C66" s="191"/>
      <c r="D66" s="151" t="s">
        <v>172</v>
      </c>
      <c r="E66" s="152"/>
      <c r="F66" s="152"/>
      <c r="G66" s="152"/>
      <c r="H66" s="152"/>
      <c r="I66" s="152"/>
      <c r="J66" s="152"/>
      <c r="K66" s="152"/>
      <c r="L66" s="152"/>
      <c r="M66" s="191"/>
    </row>
    <row r="67" spans="1:13" ht="30.75" customHeight="1" x14ac:dyDescent="0.25">
      <c r="A67" s="154" t="s">
        <v>1</v>
      </c>
      <c r="B67" s="155"/>
      <c r="C67" s="197"/>
      <c r="D67" s="151" t="s">
        <v>174</v>
      </c>
      <c r="E67" s="152"/>
      <c r="F67" s="152"/>
      <c r="G67" s="152"/>
      <c r="H67" s="152"/>
      <c r="I67" s="152"/>
      <c r="J67" s="152"/>
      <c r="K67" s="152"/>
      <c r="L67" s="152"/>
      <c r="M67" s="191"/>
    </row>
    <row r="68" spans="1:13" x14ac:dyDescent="0.25">
      <c r="A68" s="154" t="s">
        <v>131</v>
      </c>
      <c r="B68" s="155"/>
      <c r="C68" s="197"/>
      <c r="D68" s="151" t="s">
        <v>175</v>
      </c>
      <c r="E68" s="152"/>
      <c r="F68" s="152"/>
      <c r="G68" s="152"/>
      <c r="H68" s="152"/>
      <c r="I68" s="152"/>
      <c r="J68" s="152"/>
      <c r="K68" s="152"/>
      <c r="L68" s="152"/>
      <c r="M68" s="191"/>
    </row>
    <row r="69" spans="1:13" x14ac:dyDescent="0.25">
      <c r="A69" s="154" t="s">
        <v>132</v>
      </c>
      <c r="B69" s="155"/>
      <c r="C69" s="197"/>
      <c r="D69" s="151" t="s">
        <v>176</v>
      </c>
      <c r="E69" s="152"/>
      <c r="F69" s="152"/>
      <c r="G69" s="152"/>
      <c r="H69" s="152"/>
      <c r="I69" s="152"/>
      <c r="J69" s="152"/>
      <c r="K69" s="152"/>
      <c r="L69" s="152"/>
      <c r="M69" s="191"/>
    </row>
    <row r="70" spans="1:13" x14ac:dyDescent="0.25">
      <c r="A70" s="154" t="s">
        <v>89</v>
      </c>
      <c r="B70" s="155"/>
      <c r="C70" s="197"/>
      <c r="D70" s="151" t="s">
        <v>177</v>
      </c>
      <c r="E70" s="152"/>
      <c r="F70" s="152"/>
      <c r="G70" s="152"/>
      <c r="H70" s="152"/>
      <c r="I70" s="152"/>
      <c r="J70" s="152"/>
      <c r="K70" s="152"/>
      <c r="L70" s="152"/>
      <c r="M70" s="191"/>
    </row>
    <row r="71" spans="1:13" x14ac:dyDescent="0.25">
      <c r="A71" s="154" t="s">
        <v>90</v>
      </c>
      <c r="B71" s="155"/>
      <c r="C71" s="197"/>
      <c r="D71" s="151" t="s">
        <v>178</v>
      </c>
      <c r="E71" s="152"/>
      <c r="F71" s="152"/>
      <c r="G71" s="152"/>
      <c r="H71" s="152"/>
      <c r="I71" s="152"/>
      <c r="J71" s="152"/>
      <c r="K71" s="152"/>
      <c r="L71" s="152"/>
      <c r="M71" s="191"/>
    </row>
    <row r="72" spans="1:13" x14ac:dyDescent="0.25">
      <c r="A72" s="154" t="s">
        <v>133</v>
      </c>
      <c r="B72" s="155"/>
      <c r="C72" s="197"/>
      <c r="D72" s="151" t="s">
        <v>179</v>
      </c>
      <c r="E72" s="152"/>
      <c r="F72" s="152"/>
      <c r="G72" s="152"/>
      <c r="H72" s="152"/>
      <c r="I72" s="152"/>
      <c r="J72" s="152"/>
      <c r="K72" s="152"/>
      <c r="L72" s="152"/>
      <c r="M72" s="191"/>
    </row>
    <row r="73" spans="1:13" x14ac:dyDescent="0.25">
      <c r="A73" s="154" t="s">
        <v>134</v>
      </c>
      <c r="B73" s="155"/>
      <c r="C73" s="197"/>
      <c r="D73" s="151" t="s">
        <v>180</v>
      </c>
      <c r="E73" s="152"/>
      <c r="F73" s="152"/>
      <c r="G73" s="152"/>
      <c r="H73" s="152"/>
      <c r="I73" s="152"/>
      <c r="J73" s="152"/>
      <c r="K73" s="152"/>
      <c r="L73" s="152"/>
      <c r="M73" s="191"/>
    </row>
    <row r="74" spans="1:13" x14ac:dyDescent="0.25">
      <c r="A74" s="154" t="s">
        <v>181</v>
      </c>
      <c r="B74" s="155"/>
      <c r="C74" s="197"/>
      <c r="D74" s="151" t="s">
        <v>182</v>
      </c>
      <c r="E74" s="152"/>
      <c r="F74" s="152"/>
      <c r="G74" s="152"/>
      <c r="H74" s="152"/>
      <c r="I74" s="152"/>
      <c r="J74" s="152"/>
      <c r="K74" s="152"/>
      <c r="L74" s="152"/>
      <c r="M74" s="191"/>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opLeftCell="A65" zoomScale="85" zoomScaleNormal="85" workbookViewId="0">
      <selection activeCell="I10" sqref="I10"/>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56"/>
      <c r="C3" s="257"/>
      <c r="D3" s="257"/>
      <c r="E3" s="252" t="s">
        <v>82</v>
      </c>
      <c r="F3" s="252"/>
      <c r="G3" s="252"/>
      <c r="H3" s="252"/>
      <c r="I3" s="252"/>
      <c r="J3" s="253"/>
    </row>
    <row r="4" spans="1:10" s="6" customFormat="1" ht="23.25" x14ac:dyDescent="0.35">
      <c r="A4" s="41"/>
      <c r="B4" s="258"/>
      <c r="C4" s="259"/>
      <c r="D4" s="259"/>
      <c r="E4" s="254" t="s">
        <v>65</v>
      </c>
      <c r="F4" s="254"/>
      <c r="G4" s="254"/>
      <c r="H4" s="254"/>
      <c r="I4" s="254"/>
      <c r="J4" s="255"/>
    </row>
    <row r="5" spans="1:10" s="6" customFormat="1" ht="15.75" x14ac:dyDescent="0.25">
      <c r="A5" s="41"/>
      <c r="B5" s="239" t="s">
        <v>49</v>
      </c>
      <c r="C5" s="239"/>
      <c r="D5" s="239"/>
      <c r="E5" s="114" t="s">
        <v>277</v>
      </c>
      <c r="F5" s="25"/>
      <c r="G5" s="27" t="s">
        <v>70</v>
      </c>
      <c r="H5" s="107">
        <v>46056</v>
      </c>
      <c r="I5" s="260" t="s">
        <v>73</v>
      </c>
      <c r="J5" s="260"/>
    </row>
    <row r="6" spans="1:10" s="6" customFormat="1" ht="15.75" x14ac:dyDescent="0.25">
      <c r="A6" s="41"/>
      <c r="B6" s="239" t="s">
        <v>95</v>
      </c>
      <c r="C6" s="239"/>
      <c r="D6" s="239"/>
      <c r="E6" s="114">
        <v>254264000506</v>
      </c>
      <c r="F6" s="25"/>
      <c r="G6" s="61" t="s">
        <v>50</v>
      </c>
      <c r="H6" s="25" t="s">
        <v>276</v>
      </c>
      <c r="I6" s="238">
        <f>IF(SUM(I9:I71)=0,"",AVERAGE(I9:I71))</f>
        <v>7.9841269841269842</v>
      </c>
      <c r="J6" s="238"/>
    </row>
    <row r="7" spans="1:10" s="6" customFormat="1" ht="15.75" x14ac:dyDescent="0.25">
      <c r="A7" s="41"/>
      <c r="B7" s="239" t="s">
        <v>71</v>
      </c>
      <c r="C7" s="239"/>
      <c r="D7" s="239"/>
      <c r="E7" s="240" t="s">
        <v>278</v>
      </c>
      <c r="F7" s="241"/>
      <c r="G7" s="241"/>
      <c r="H7" s="242"/>
      <c r="I7" s="238"/>
      <c r="J7" s="238"/>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61" t="s">
        <v>4</v>
      </c>
      <c r="C9" s="54" t="s">
        <v>4</v>
      </c>
      <c r="D9" s="235">
        <f>IF(SUM(I9:I30)=0,"",AVERAGE(I9:I30))</f>
        <v>7.7727272727272725</v>
      </c>
      <c r="E9" s="226" t="s">
        <v>6</v>
      </c>
      <c r="F9" s="57" t="s">
        <v>6</v>
      </c>
      <c r="G9" s="224">
        <f>IF(SUM(I9:I10)=0,"",AVERAGE(I9:I10))</f>
        <v>8.5</v>
      </c>
      <c r="H9" s="29" t="s">
        <v>190</v>
      </c>
      <c r="I9" s="104">
        <v>9</v>
      </c>
      <c r="J9" s="110" t="s">
        <v>279</v>
      </c>
    </row>
    <row r="10" spans="1:10" s="6" customFormat="1" ht="45" x14ac:dyDescent="0.25">
      <c r="A10" s="16" t="str">
        <f>IF(I10&lt;5,MAX($A$8:A9)+1,"")</f>
        <v/>
      </c>
      <c r="B10" s="262"/>
      <c r="C10" s="54" t="s">
        <v>4</v>
      </c>
      <c r="D10" s="236"/>
      <c r="E10" s="228"/>
      <c r="F10" s="57" t="s">
        <v>6</v>
      </c>
      <c r="G10" s="225"/>
      <c r="H10" s="29" t="s">
        <v>191</v>
      </c>
      <c r="I10" s="104">
        <v>8</v>
      </c>
      <c r="J10" s="110" t="s">
        <v>280</v>
      </c>
    </row>
    <row r="11" spans="1:10" s="6" customFormat="1" ht="30" x14ac:dyDescent="0.25">
      <c r="A11" s="16" t="str">
        <f>IF(I11&lt;5,MAX($A$8:A10)+1,"")</f>
        <v/>
      </c>
      <c r="B11" s="262"/>
      <c r="C11" s="54" t="s">
        <v>4</v>
      </c>
      <c r="D11" s="236"/>
      <c r="E11" s="95" t="s">
        <v>183</v>
      </c>
      <c r="F11" s="95" t="s">
        <v>183</v>
      </c>
      <c r="G11" s="105">
        <f>IF(SUM(I11:I11)=0,"",AVERAGE(I11:I11))</f>
        <v>7</v>
      </c>
      <c r="H11" s="29" t="s">
        <v>192</v>
      </c>
      <c r="I11" s="104">
        <v>7</v>
      </c>
      <c r="J11" s="110" t="s">
        <v>281</v>
      </c>
    </row>
    <row r="12" spans="1:10" s="6" customFormat="1" ht="76.5" x14ac:dyDescent="0.25">
      <c r="A12" s="16" t="str">
        <f>IF(I12&lt;5,MAX($A$8:A11)+1,"")</f>
        <v/>
      </c>
      <c r="B12" s="262"/>
      <c r="C12" s="54" t="s">
        <v>4</v>
      </c>
      <c r="D12" s="236"/>
      <c r="E12" s="26" t="s">
        <v>184</v>
      </c>
      <c r="F12" s="26" t="s">
        <v>184</v>
      </c>
      <c r="G12" s="105">
        <f>IF(SUM(I12:I12)=0,"",AVERAGE(I12:I12))</f>
        <v>8</v>
      </c>
      <c r="H12" s="29" t="s">
        <v>193</v>
      </c>
      <c r="I12" s="104">
        <v>8</v>
      </c>
      <c r="J12" s="110" t="s">
        <v>282</v>
      </c>
    </row>
    <row r="13" spans="1:10" s="6" customFormat="1" ht="63.75" x14ac:dyDescent="0.25">
      <c r="A13" s="16" t="str">
        <f>IF(I13&lt;5,MAX($A$8:A12)+1,"")</f>
        <v/>
      </c>
      <c r="B13" s="262"/>
      <c r="C13" s="54" t="s">
        <v>4</v>
      </c>
      <c r="D13" s="236"/>
      <c r="E13" s="226" t="s">
        <v>197</v>
      </c>
      <c r="F13" s="58" t="s">
        <v>197</v>
      </c>
      <c r="G13" s="224">
        <f>IF(SUM(I13:I22)=0,"",AVERAGE(I13:I22))</f>
        <v>7.2</v>
      </c>
      <c r="H13" s="29" t="s">
        <v>194</v>
      </c>
      <c r="I13" s="104">
        <v>8</v>
      </c>
      <c r="J13" s="110" t="s">
        <v>283</v>
      </c>
    </row>
    <row r="14" spans="1:10" s="6" customFormat="1" ht="30" x14ac:dyDescent="0.25">
      <c r="A14" s="16" t="str">
        <f>IF(I14&lt;5,MAX($A$8:A13)+1,"")</f>
        <v/>
      </c>
      <c r="B14" s="262"/>
      <c r="C14" s="54" t="s">
        <v>4</v>
      </c>
      <c r="D14" s="236"/>
      <c r="E14" s="227"/>
      <c r="F14" s="58" t="s">
        <v>197</v>
      </c>
      <c r="G14" s="229"/>
      <c r="H14" s="29" t="s">
        <v>207</v>
      </c>
      <c r="I14" s="104">
        <v>8</v>
      </c>
      <c r="J14" s="110" t="s">
        <v>284</v>
      </c>
    </row>
    <row r="15" spans="1:10" s="6" customFormat="1" ht="30" x14ac:dyDescent="0.25">
      <c r="A15" s="16" t="str">
        <f>IF(I15&lt;5,MAX($A$8:A14)+1,"")</f>
        <v/>
      </c>
      <c r="B15" s="262"/>
      <c r="C15" s="54" t="s">
        <v>4</v>
      </c>
      <c r="D15" s="236"/>
      <c r="E15" s="227"/>
      <c r="F15" s="58" t="s">
        <v>197</v>
      </c>
      <c r="G15" s="229"/>
      <c r="H15" s="29" t="s">
        <v>186</v>
      </c>
      <c r="I15" s="104">
        <v>9</v>
      </c>
      <c r="J15" s="110" t="s">
        <v>285</v>
      </c>
    </row>
    <row r="16" spans="1:10" s="6" customFormat="1" ht="45" x14ac:dyDescent="0.25">
      <c r="A16" s="16" t="str">
        <f>IF(I16&lt;5,MAX($A$8:A15)+1,"")</f>
        <v/>
      </c>
      <c r="B16" s="262"/>
      <c r="C16" s="54" t="s">
        <v>4</v>
      </c>
      <c r="D16" s="236"/>
      <c r="E16" s="227"/>
      <c r="F16" s="58" t="s">
        <v>197</v>
      </c>
      <c r="G16" s="229"/>
      <c r="H16" s="29" t="s">
        <v>187</v>
      </c>
      <c r="I16" s="104">
        <v>7</v>
      </c>
      <c r="J16" s="110" t="s">
        <v>286</v>
      </c>
    </row>
    <row r="17" spans="1:10" s="6" customFormat="1" ht="114.75" x14ac:dyDescent="0.25">
      <c r="A17" s="16" t="str">
        <f>IF(I17&lt;5,MAX($A$8:A16)+1,"")</f>
        <v/>
      </c>
      <c r="B17" s="262"/>
      <c r="C17" s="54" t="s">
        <v>4</v>
      </c>
      <c r="D17" s="236"/>
      <c r="E17" s="227"/>
      <c r="F17" s="58" t="s">
        <v>197</v>
      </c>
      <c r="G17" s="229"/>
      <c r="H17" s="29" t="s">
        <v>195</v>
      </c>
      <c r="I17" s="104">
        <v>8</v>
      </c>
      <c r="J17" s="110" t="s">
        <v>287</v>
      </c>
    </row>
    <row r="18" spans="1:10" s="6" customFormat="1" ht="60" x14ac:dyDescent="0.25">
      <c r="A18" s="16" t="str">
        <f>IF(I18&lt;5,MAX($A$8:A17)+1,"")</f>
        <v/>
      </c>
      <c r="B18" s="262"/>
      <c r="C18" s="54" t="s">
        <v>4</v>
      </c>
      <c r="D18" s="236"/>
      <c r="E18" s="227"/>
      <c r="F18" s="58" t="s">
        <v>197</v>
      </c>
      <c r="G18" s="229"/>
      <c r="H18" s="29" t="s">
        <v>36</v>
      </c>
      <c r="I18" s="104">
        <v>8</v>
      </c>
      <c r="J18" s="110" t="s">
        <v>288</v>
      </c>
    </row>
    <row r="19" spans="1:10" s="6" customFormat="1" ht="51" x14ac:dyDescent="0.25">
      <c r="A19" s="16">
        <f>IF(I19&lt;5,MAX($A$8:A18)+1,"")</f>
        <v>1</v>
      </c>
      <c r="B19" s="262"/>
      <c r="C19" s="54" t="s">
        <v>4</v>
      </c>
      <c r="D19" s="236"/>
      <c r="E19" s="227"/>
      <c r="F19" s="58" t="s">
        <v>197</v>
      </c>
      <c r="G19" s="229"/>
      <c r="H19" s="29" t="s">
        <v>13</v>
      </c>
      <c r="I19" s="104">
        <v>4</v>
      </c>
      <c r="J19" s="110" t="s">
        <v>289</v>
      </c>
    </row>
    <row r="20" spans="1:10" s="6" customFormat="1" ht="45" x14ac:dyDescent="0.25">
      <c r="A20" s="16" t="str">
        <f>IF(I20&lt;5,MAX($A$8:A19)+1,"")</f>
        <v/>
      </c>
      <c r="B20" s="262"/>
      <c r="C20" s="54" t="s">
        <v>4</v>
      </c>
      <c r="D20" s="236"/>
      <c r="E20" s="227"/>
      <c r="F20" s="58" t="s">
        <v>197</v>
      </c>
      <c r="G20" s="229"/>
      <c r="H20" s="29" t="s">
        <v>188</v>
      </c>
      <c r="I20" s="104">
        <v>9</v>
      </c>
      <c r="J20" s="110" t="s">
        <v>290</v>
      </c>
    </row>
    <row r="21" spans="1:10" s="6" customFormat="1" ht="30" x14ac:dyDescent="0.25">
      <c r="A21" s="16">
        <f>IF(I21&lt;5,MAX($A$8:A20)+1,"")</f>
        <v>2</v>
      </c>
      <c r="B21" s="262"/>
      <c r="C21" s="54" t="s">
        <v>4</v>
      </c>
      <c r="D21" s="236"/>
      <c r="E21" s="227"/>
      <c r="F21" s="58" t="s">
        <v>197</v>
      </c>
      <c r="G21" s="229"/>
      <c r="H21" s="29" t="s">
        <v>189</v>
      </c>
      <c r="I21" s="104">
        <v>4</v>
      </c>
      <c r="J21" s="110" t="s">
        <v>291</v>
      </c>
    </row>
    <row r="22" spans="1:10" s="6" customFormat="1" ht="30" x14ac:dyDescent="0.25">
      <c r="A22" s="16" t="str">
        <f>IF(I22&lt;5,MAX($A$8:A21)+1,"")</f>
        <v/>
      </c>
      <c r="B22" s="262"/>
      <c r="C22" s="54" t="s">
        <v>4</v>
      </c>
      <c r="D22" s="236"/>
      <c r="E22" s="228"/>
      <c r="F22" s="58" t="s">
        <v>197</v>
      </c>
      <c r="G22" s="225"/>
      <c r="H22" s="29" t="s">
        <v>196</v>
      </c>
      <c r="I22" s="104">
        <v>7</v>
      </c>
      <c r="J22" s="110" t="s">
        <v>292</v>
      </c>
    </row>
    <row r="23" spans="1:10" s="6" customFormat="1" ht="60" x14ac:dyDescent="0.25">
      <c r="A23" s="16" t="str">
        <f>IF(I23&lt;5,MAX($A$8:A22)+1,"")</f>
        <v/>
      </c>
      <c r="B23" s="262"/>
      <c r="C23" s="54" t="s">
        <v>4</v>
      </c>
      <c r="D23" s="236"/>
      <c r="E23" s="226" t="s">
        <v>185</v>
      </c>
      <c r="F23" s="58" t="s">
        <v>222</v>
      </c>
      <c r="G23" s="224">
        <f>IF(SUM(I23:I24)=0,"",AVERAGE(I23:I24))</f>
        <v>8</v>
      </c>
      <c r="H23" s="29" t="s">
        <v>74</v>
      </c>
      <c r="I23" s="104">
        <v>7</v>
      </c>
      <c r="J23" s="110" t="s">
        <v>293</v>
      </c>
    </row>
    <row r="24" spans="1:10" s="6" customFormat="1" ht="60" x14ac:dyDescent="0.25">
      <c r="A24" s="16" t="str">
        <f>IF(I24&lt;5,MAX($A$8:A23)+1,"")</f>
        <v/>
      </c>
      <c r="B24" s="262"/>
      <c r="C24" s="54" t="s">
        <v>4</v>
      </c>
      <c r="D24" s="236"/>
      <c r="E24" s="227"/>
      <c r="F24" s="58" t="s">
        <v>222</v>
      </c>
      <c r="G24" s="229"/>
      <c r="H24" s="29" t="s">
        <v>9</v>
      </c>
      <c r="I24" s="104">
        <v>9</v>
      </c>
      <c r="J24" s="110" t="s">
        <v>294</v>
      </c>
    </row>
    <row r="25" spans="1:10" s="6" customFormat="1" ht="75" x14ac:dyDescent="0.25">
      <c r="A25" s="16" t="str">
        <f>IF(I25&lt;5,MAX($A$8:A24)+1,"")</f>
        <v/>
      </c>
      <c r="B25" s="262"/>
      <c r="C25" s="54" t="s">
        <v>4</v>
      </c>
      <c r="D25" s="236"/>
      <c r="E25" s="226" t="s">
        <v>37</v>
      </c>
      <c r="F25" s="58" t="s">
        <v>37</v>
      </c>
      <c r="G25" s="224">
        <f>IF(SUM(I25:I30)=0,"",AVERAGE(I25:I30))</f>
        <v>8.5</v>
      </c>
      <c r="H25" s="29" t="s">
        <v>10</v>
      </c>
      <c r="I25" s="104">
        <v>8</v>
      </c>
      <c r="J25" s="110" t="s">
        <v>295</v>
      </c>
    </row>
    <row r="26" spans="1:10" s="6" customFormat="1" ht="75" x14ac:dyDescent="0.25">
      <c r="A26" s="16" t="str">
        <f>IF(I26&lt;5,MAX($A$8:A25)+1,"")</f>
        <v/>
      </c>
      <c r="B26" s="262"/>
      <c r="C26" s="54" t="s">
        <v>4</v>
      </c>
      <c r="D26" s="236"/>
      <c r="E26" s="227"/>
      <c r="F26" s="58" t="s">
        <v>37</v>
      </c>
      <c r="G26" s="229"/>
      <c r="H26" s="29" t="s">
        <v>75</v>
      </c>
      <c r="I26" s="104">
        <v>8</v>
      </c>
      <c r="J26" s="110" t="s">
        <v>296</v>
      </c>
    </row>
    <row r="27" spans="1:10" s="6" customFormat="1" ht="75" x14ac:dyDescent="0.25">
      <c r="A27" s="16" t="str">
        <f>IF(I27&lt;5,MAX($A$8:A26)+1,"")</f>
        <v/>
      </c>
      <c r="B27" s="262"/>
      <c r="C27" s="54" t="s">
        <v>4</v>
      </c>
      <c r="D27" s="236"/>
      <c r="E27" s="227"/>
      <c r="F27" s="58" t="s">
        <v>37</v>
      </c>
      <c r="G27" s="229"/>
      <c r="H27" s="29" t="s">
        <v>12</v>
      </c>
      <c r="I27" s="104">
        <v>8</v>
      </c>
      <c r="J27" s="110" t="s">
        <v>297</v>
      </c>
    </row>
    <row r="28" spans="1:10" s="6" customFormat="1" ht="75" x14ac:dyDescent="0.25">
      <c r="A28" s="16" t="str">
        <f>IF(I28&lt;5,MAX($A$8:A27)+1,"")</f>
        <v/>
      </c>
      <c r="B28" s="262"/>
      <c r="C28" s="54" t="s">
        <v>4</v>
      </c>
      <c r="D28" s="236"/>
      <c r="E28" s="227"/>
      <c r="F28" s="58" t="s">
        <v>37</v>
      </c>
      <c r="G28" s="229"/>
      <c r="H28" s="29" t="s">
        <v>7</v>
      </c>
      <c r="I28" s="104">
        <v>9</v>
      </c>
      <c r="J28" s="110" t="s">
        <v>298</v>
      </c>
    </row>
    <row r="29" spans="1:10" s="6" customFormat="1" ht="75" x14ac:dyDescent="0.25">
      <c r="A29" s="16" t="str">
        <f>IF(I29&lt;5,MAX($A$8:A28)+1,"")</f>
        <v/>
      </c>
      <c r="B29" s="262"/>
      <c r="C29" s="54" t="s">
        <v>4</v>
      </c>
      <c r="D29" s="236"/>
      <c r="E29" s="227"/>
      <c r="F29" s="58" t="s">
        <v>37</v>
      </c>
      <c r="G29" s="229"/>
      <c r="H29" s="29" t="s">
        <v>11</v>
      </c>
      <c r="I29" s="104">
        <v>9</v>
      </c>
      <c r="J29" s="110" t="s">
        <v>295</v>
      </c>
    </row>
    <row r="30" spans="1:10" s="6" customFormat="1" ht="75" x14ac:dyDescent="0.25">
      <c r="A30" s="16" t="str">
        <f>IF(I30&lt;5,MAX($A$8:A29)+1,"")</f>
        <v/>
      </c>
      <c r="B30" s="262"/>
      <c r="C30" s="54" t="s">
        <v>4</v>
      </c>
      <c r="D30" s="236"/>
      <c r="E30" s="227"/>
      <c r="F30" s="58" t="s">
        <v>37</v>
      </c>
      <c r="G30" s="229"/>
      <c r="H30" s="29" t="s">
        <v>38</v>
      </c>
      <c r="I30" s="104">
        <v>9</v>
      </c>
      <c r="J30" s="110" t="s">
        <v>298</v>
      </c>
    </row>
    <row r="31" spans="1:10" s="6" customFormat="1" ht="45" x14ac:dyDescent="0.25">
      <c r="A31" s="16" t="str">
        <f>IF(I31&lt;5,MAX($A$8:A30)+1,"")</f>
        <v/>
      </c>
      <c r="B31" s="249" t="s">
        <v>5</v>
      </c>
      <c r="C31" s="55" t="s">
        <v>5</v>
      </c>
      <c r="D31" s="235">
        <f>IF(SUM(I31:I59)=0,"",AVERAGE(I31:I59))</f>
        <v>8.2413793103448274</v>
      </c>
      <c r="E31" s="226" t="s">
        <v>39</v>
      </c>
      <c r="F31" s="59" t="s">
        <v>223</v>
      </c>
      <c r="G31" s="224">
        <f>IF(SUM(I31:I35)=0,"",AVERAGE(I31:I35))</f>
        <v>8</v>
      </c>
      <c r="H31" s="29" t="s">
        <v>35</v>
      </c>
      <c r="I31" s="104">
        <v>9</v>
      </c>
      <c r="J31" s="110" t="s">
        <v>299</v>
      </c>
    </row>
    <row r="32" spans="1:10" s="6" customFormat="1" ht="45" x14ac:dyDescent="0.25">
      <c r="A32" s="16" t="str">
        <f>IF(I32&lt;5,MAX($A$8:A31)+1,"")</f>
        <v/>
      </c>
      <c r="B32" s="250"/>
      <c r="C32" s="55" t="s">
        <v>5</v>
      </c>
      <c r="D32" s="236"/>
      <c r="E32" s="227"/>
      <c r="F32" s="59" t="s">
        <v>223</v>
      </c>
      <c r="G32" s="229"/>
      <c r="H32" s="29" t="s">
        <v>14</v>
      </c>
      <c r="I32" s="104">
        <v>6</v>
      </c>
      <c r="J32" s="110" t="s">
        <v>300</v>
      </c>
    </row>
    <row r="33" spans="1:10" s="6" customFormat="1" ht="45" x14ac:dyDescent="0.25">
      <c r="A33" s="16" t="str">
        <f>IF(I33&lt;5,MAX($A$8:A32)+1,"")</f>
        <v/>
      </c>
      <c r="B33" s="250"/>
      <c r="C33" s="55" t="s">
        <v>5</v>
      </c>
      <c r="D33" s="236"/>
      <c r="E33" s="227"/>
      <c r="F33" s="59" t="s">
        <v>223</v>
      </c>
      <c r="G33" s="229"/>
      <c r="H33" s="29" t="s">
        <v>198</v>
      </c>
      <c r="I33" s="104">
        <v>8</v>
      </c>
      <c r="J33" s="110" t="s">
        <v>290</v>
      </c>
    </row>
    <row r="34" spans="1:10" s="6" customFormat="1" ht="45" x14ac:dyDescent="0.25">
      <c r="A34" s="16" t="str">
        <f>IF(I34&lt;5,MAX($A$8:A33)+1,"")</f>
        <v/>
      </c>
      <c r="B34" s="250"/>
      <c r="C34" s="55" t="s">
        <v>5</v>
      </c>
      <c r="D34" s="236"/>
      <c r="E34" s="227"/>
      <c r="F34" s="59" t="s">
        <v>223</v>
      </c>
      <c r="G34" s="229"/>
      <c r="H34" s="29" t="s">
        <v>15</v>
      </c>
      <c r="I34" s="104">
        <v>9</v>
      </c>
      <c r="J34" s="110" t="s">
        <v>299</v>
      </c>
    </row>
    <row r="35" spans="1:10" s="6" customFormat="1" ht="45" x14ac:dyDescent="0.25">
      <c r="A35" s="16" t="str">
        <f>IF(I35&lt;5,MAX($A$8:A34)+1,"")</f>
        <v/>
      </c>
      <c r="B35" s="250"/>
      <c r="C35" s="55" t="s">
        <v>5</v>
      </c>
      <c r="D35" s="236"/>
      <c r="E35" s="228"/>
      <c r="F35" s="59" t="s">
        <v>223</v>
      </c>
      <c r="G35" s="225"/>
      <c r="H35" s="29" t="s">
        <v>16</v>
      </c>
      <c r="I35" s="104">
        <v>8</v>
      </c>
      <c r="J35" s="110" t="s">
        <v>301</v>
      </c>
    </row>
    <row r="36" spans="1:10" s="6" customFormat="1" ht="45" x14ac:dyDescent="0.25">
      <c r="A36" s="16" t="str">
        <f>IF(I36&lt;5,MAX($A$8:A35)+1,"")</f>
        <v/>
      </c>
      <c r="B36" s="250"/>
      <c r="C36" s="55" t="s">
        <v>5</v>
      </c>
      <c r="D36" s="236"/>
      <c r="E36" s="226" t="s">
        <v>40</v>
      </c>
      <c r="F36" s="59" t="s">
        <v>225</v>
      </c>
      <c r="G36" s="224">
        <f>IF(SUM(I36,I39)=0,"",AVERAGE(I36:I39))</f>
        <v>7.5</v>
      </c>
      <c r="H36" s="29" t="s">
        <v>199</v>
      </c>
      <c r="I36" s="104">
        <v>8</v>
      </c>
      <c r="J36" s="110" t="s">
        <v>302</v>
      </c>
    </row>
    <row r="37" spans="1:10" s="6" customFormat="1" ht="45" x14ac:dyDescent="0.25">
      <c r="A37" s="16" t="str">
        <f>IF(I37&lt;5,MAX($A$8:A36)+1,"")</f>
        <v/>
      </c>
      <c r="B37" s="250"/>
      <c r="C37" s="55" t="s">
        <v>5</v>
      </c>
      <c r="D37" s="236"/>
      <c r="E37" s="227"/>
      <c r="F37" s="59" t="s">
        <v>224</v>
      </c>
      <c r="G37" s="229"/>
      <c r="H37" s="29" t="s">
        <v>17</v>
      </c>
      <c r="I37" s="104">
        <v>10</v>
      </c>
      <c r="J37" s="110" t="s">
        <v>303</v>
      </c>
    </row>
    <row r="38" spans="1:10" s="6" customFormat="1" ht="45" x14ac:dyDescent="0.25">
      <c r="A38" s="16" t="str">
        <f>IF(I38&lt;5,MAX($A$8:A37)+1,"")</f>
        <v/>
      </c>
      <c r="B38" s="250"/>
      <c r="C38" s="55" t="s">
        <v>5</v>
      </c>
      <c r="D38" s="236"/>
      <c r="E38" s="227"/>
      <c r="F38" s="59" t="s">
        <v>224</v>
      </c>
      <c r="G38" s="229"/>
      <c r="H38" s="29" t="s">
        <v>41</v>
      </c>
      <c r="I38" s="104">
        <v>8</v>
      </c>
      <c r="J38" s="110" t="s">
        <v>280</v>
      </c>
    </row>
    <row r="39" spans="1:10" s="6" customFormat="1" ht="45" x14ac:dyDescent="0.25">
      <c r="A39" s="16">
        <f>IF(I39&lt;5,MAX($A$8:A38)+1,"")</f>
        <v>3</v>
      </c>
      <c r="B39" s="250"/>
      <c r="C39" s="55" t="s">
        <v>5</v>
      </c>
      <c r="D39" s="236"/>
      <c r="E39" s="228"/>
      <c r="F39" s="59" t="s">
        <v>224</v>
      </c>
      <c r="G39" s="225"/>
      <c r="H39" s="29" t="s">
        <v>76</v>
      </c>
      <c r="I39" s="104">
        <v>4</v>
      </c>
      <c r="J39" s="110" t="s">
        <v>304</v>
      </c>
    </row>
    <row r="40" spans="1:10" s="6" customFormat="1" ht="30" x14ac:dyDescent="0.25">
      <c r="A40" s="16" t="str">
        <f>IF(I40&lt;5,MAX($A$8:A39)+1,"")</f>
        <v/>
      </c>
      <c r="B40" s="250"/>
      <c r="C40" s="55" t="s">
        <v>5</v>
      </c>
      <c r="D40" s="236"/>
      <c r="E40" s="226" t="s">
        <v>42</v>
      </c>
      <c r="F40" s="59" t="s">
        <v>42</v>
      </c>
      <c r="G40" s="230">
        <f>IF(SUM(I40:I42)=0,"",AVERAGE(I40:I42))</f>
        <v>7</v>
      </c>
      <c r="H40" s="29" t="s">
        <v>18</v>
      </c>
      <c r="I40" s="104">
        <v>7</v>
      </c>
      <c r="J40" s="110" t="s">
        <v>305</v>
      </c>
    </row>
    <row r="41" spans="1:10" s="6" customFormat="1" ht="25.5" x14ac:dyDescent="0.25">
      <c r="A41" s="16" t="str">
        <f>IF(I41&lt;5,MAX($A$8:A40)+1,"")</f>
        <v/>
      </c>
      <c r="B41" s="250"/>
      <c r="C41" s="55" t="s">
        <v>5</v>
      </c>
      <c r="D41" s="236"/>
      <c r="E41" s="227"/>
      <c r="F41" s="59" t="s">
        <v>42</v>
      </c>
      <c r="G41" s="230"/>
      <c r="H41" s="29" t="s">
        <v>8</v>
      </c>
      <c r="I41" s="104">
        <v>7</v>
      </c>
      <c r="J41" s="110"/>
    </row>
    <row r="42" spans="1:10" s="6" customFormat="1" ht="25.5" x14ac:dyDescent="0.25">
      <c r="A42" s="16" t="str">
        <f>IF(I42&lt;5,MAX($A$8:A41)+1,"")</f>
        <v/>
      </c>
      <c r="B42" s="250"/>
      <c r="C42" s="55" t="s">
        <v>5</v>
      </c>
      <c r="D42" s="236"/>
      <c r="E42" s="228"/>
      <c r="F42" s="59" t="s">
        <v>42</v>
      </c>
      <c r="G42" s="230"/>
      <c r="H42" s="29" t="s">
        <v>19</v>
      </c>
      <c r="I42" s="104">
        <v>7</v>
      </c>
      <c r="J42" s="110" t="s">
        <v>306</v>
      </c>
    </row>
    <row r="43" spans="1:10" s="6" customFormat="1" ht="45" x14ac:dyDescent="0.25">
      <c r="A43" s="16" t="str">
        <f>IF(I43&lt;5,MAX($A$8:A42)+1,"")</f>
        <v/>
      </c>
      <c r="B43" s="250"/>
      <c r="C43" s="55" t="s">
        <v>5</v>
      </c>
      <c r="D43" s="236"/>
      <c r="E43" s="226" t="s">
        <v>43</v>
      </c>
      <c r="F43" s="59" t="s">
        <v>43</v>
      </c>
      <c r="G43" s="224">
        <f>IF(SUM(I43:I47)=0,"",AVERAGE(I43:I47))</f>
        <v>9.1999999999999993</v>
      </c>
      <c r="H43" s="29" t="s">
        <v>203</v>
      </c>
      <c r="I43" s="104">
        <v>9</v>
      </c>
      <c r="J43" s="110" t="s">
        <v>307</v>
      </c>
    </row>
    <row r="44" spans="1:10" s="6" customFormat="1" ht="60" x14ac:dyDescent="0.25">
      <c r="A44" s="16" t="str">
        <f>IF(I44&lt;5,MAX($A$8:A43)+1,"")</f>
        <v/>
      </c>
      <c r="B44" s="250"/>
      <c r="C44" s="55" t="s">
        <v>5</v>
      </c>
      <c r="D44" s="236"/>
      <c r="E44" s="227"/>
      <c r="F44" s="59" t="s">
        <v>43</v>
      </c>
      <c r="G44" s="229"/>
      <c r="H44" s="29" t="s">
        <v>200</v>
      </c>
      <c r="I44" s="104">
        <v>9</v>
      </c>
      <c r="J44" s="110" t="s">
        <v>308</v>
      </c>
    </row>
    <row r="45" spans="1:10" s="6" customFormat="1" ht="45" x14ac:dyDescent="0.25">
      <c r="A45" s="16" t="str">
        <f>IF(I45&lt;5,MAX($A$8:A44)+1,"")</f>
        <v/>
      </c>
      <c r="B45" s="250"/>
      <c r="C45" s="55" t="s">
        <v>5</v>
      </c>
      <c r="D45" s="236"/>
      <c r="E45" s="227"/>
      <c r="F45" s="59" t="s">
        <v>43</v>
      </c>
      <c r="G45" s="229"/>
      <c r="H45" s="29" t="s">
        <v>77</v>
      </c>
      <c r="I45" s="104">
        <v>10</v>
      </c>
      <c r="J45" s="110" t="s">
        <v>309</v>
      </c>
    </row>
    <row r="46" spans="1:10" s="6" customFormat="1" ht="45" x14ac:dyDescent="0.25">
      <c r="A46" s="16" t="str">
        <f>IF(I46&lt;5,MAX($A$8:A45)+1,"")</f>
        <v/>
      </c>
      <c r="B46" s="250"/>
      <c r="C46" s="55" t="s">
        <v>5</v>
      </c>
      <c r="D46" s="236"/>
      <c r="E46" s="227"/>
      <c r="F46" s="59" t="s">
        <v>43</v>
      </c>
      <c r="G46" s="229"/>
      <c r="H46" s="29" t="s">
        <v>20</v>
      </c>
      <c r="I46" s="104">
        <v>8</v>
      </c>
      <c r="J46" s="110" t="s">
        <v>310</v>
      </c>
    </row>
    <row r="47" spans="1:10" s="6" customFormat="1" ht="75" x14ac:dyDescent="0.25">
      <c r="A47" s="16" t="str">
        <f>IF(I47&lt;5,MAX($A$8:A46)+1,"")</f>
        <v/>
      </c>
      <c r="B47" s="250"/>
      <c r="C47" s="55" t="s">
        <v>5</v>
      </c>
      <c r="D47" s="236"/>
      <c r="E47" s="228"/>
      <c r="F47" s="59" t="s">
        <v>43</v>
      </c>
      <c r="G47" s="225"/>
      <c r="H47" s="29" t="s">
        <v>21</v>
      </c>
      <c r="I47" s="104">
        <v>10</v>
      </c>
      <c r="J47" s="110" t="s">
        <v>311</v>
      </c>
    </row>
    <row r="48" spans="1:10" s="6" customFormat="1" ht="45" x14ac:dyDescent="0.25">
      <c r="A48" s="16" t="str">
        <f>IF(I48&lt;5,MAX($A$8:A47)+1,"")</f>
        <v/>
      </c>
      <c r="B48" s="250"/>
      <c r="C48" s="55" t="s">
        <v>5</v>
      </c>
      <c r="D48" s="236"/>
      <c r="E48" s="243" t="s">
        <v>44</v>
      </c>
      <c r="F48" s="60" t="s">
        <v>44</v>
      </c>
      <c r="G48" s="230">
        <f>IF(SUM(I48:I59)=0,"",AVERAGE(I48:I59))</f>
        <v>8.5</v>
      </c>
      <c r="H48" s="96" t="s">
        <v>206</v>
      </c>
      <c r="I48" s="104">
        <v>10</v>
      </c>
      <c r="J48" s="111" t="s">
        <v>312</v>
      </c>
    </row>
    <row r="49" spans="1:10" s="6" customFormat="1" ht="45" x14ac:dyDescent="0.25">
      <c r="A49" s="16" t="str">
        <f>IF(I49&lt;5,MAX($A$8:A48)+1,"")</f>
        <v/>
      </c>
      <c r="B49" s="250"/>
      <c r="C49" s="55" t="s">
        <v>5</v>
      </c>
      <c r="D49" s="236"/>
      <c r="E49" s="244"/>
      <c r="F49" s="60" t="s">
        <v>44</v>
      </c>
      <c r="G49" s="230"/>
      <c r="H49" s="29" t="s">
        <v>202</v>
      </c>
      <c r="I49" s="104">
        <v>8</v>
      </c>
      <c r="J49" s="111" t="s">
        <v>313</v>
      </c>
    </row>
    <row r="50" spans="1:10" s="6" customFormat="1" ht="38.25" x14ac:dyDescent="0.25">
      <c r="A50" s="16" t="str">
        <f>IF(I50&lt;5,MAX($A$8:A49)+1,"")</f>
        <v/>
      </c>
      <c r="B50" s="250"/>
      <c r="C50" s="55" t="s">
        <v>5</v>
      </c>
      <c r="D50" s="236"/>
      <c r="E50" s="244"/>
      <c r="F50" s="60" t="s">
        <v>44</v>
      </c>
      <c r="G50" s="230"/>
      <c r="H50" s="29" t="s">
        <v>22</v>
      </c>
      <c r="I50" s="104">
        <v>8</v>
      </c>
      <c r="J50" s="111" t="s">
        <v>314</v>
      </c>
    </row>
    <row r="51" spans="1:10" s="6" customFormat="1" ht="51" x14ac:dyDescent="0.25">
      <c r="A51" s="16" t="str">
        <f>IF(I51&lt;5,MAX($A$8:A50)+1,"")</f>
        <v/>
      </c>
      <c r="B51" s="250"/>
      <c r="C51" s="55" t="s">
        <v>5</v>
      </c>
      <c r="D51" s="236"/>
      <c r="E51" s="244"/>
      <c r="F51" s="60" t="s">
        <v>44</v>
      </c>
      <c r="G51" s="230"/>
      <c r="H51" s="29" t="s">
        <v>204</v>
      </c>
      <c r="I51" s="104">
        <v>8</v>
      </c>
      <c r="J51" s="111" t="s">
        <v>315</v>
      </c>
    </row>
    <row r="52" spans="1:10" s="6" customFormat="1" ht="30" x14ac:dyDescent="0.25">
      <c r="A52" s="16" t="str">
        <f>IF(I52&lt;5,MAX($A$8:A51)+1,"")</f>
        <v/>
      </c>
      <c r="B52" s="250"/>
      <c r="C52" s="55" t="s">
        <v>5</v>
      </c>
      <c r="D52" s="236"/>
      <c r="E52" s="244"/>
      <c r="F52" s="60" t="s">
        <v>44</v>
      </c>
      <c r="G52" s="230"/>
      <c r="H52" s="29" t="s">
        <v>205</v>
      </c>
      <c r="I52" s="104">
        <v>9</v>
      </c>
      <c r="J52" s="111"/>
    </row>
    <row r="53" spans="1:10" s="6" customFormat="1" ht="30" x14ac:dyDescent="0.25">
      <c r="A53" s="16" t="str">
        <f>IF(I53&lt;5,MAX($A$8:A52)+1,"")</f>
        <v/>
      </c>
      <c r="B53" s="250"/>
      <c r="C53" s="55" t="s">
        <v>5</v>
      </c>
      <c r="D53" s="236"/>
      <c r="E53" s="244"/>
      <c r="F53" s="60" t="s">
        <v>44</v>
      </c>
      <c r="G53" s="230"/>
      <c r="H53" s="29" t="s">
        <v>78</v>
      </c>
      <c r="I53" s="104">
        <v>8</v>
      </c>
      <c r="J53" s="111" t="s">
        <v>316</v>
      </c>
    </row>
    <row r="54" spans="1:10" s="6" customFormat="1" ht="30" x14ac:dyDescent="0.25">
      <c r="A54" s="16" t="str">
        <f>IF(I54&lt;5,MAX($A$8:A53)+1,"")</f>
        <v/>
      </c>
      <c r="B54" s="250"/>
      <c r="C54" s="55" t="s">
        <v>5</v>
      </c>
      <c r="D54" s="236"/>
      <c r="E54" s="244"/>
      <c r="F54" s="60" t="s">
        <v>44</v>
      </c>
      <c r="G54" s="230"/>
      <c r="H54" s="29" t="s">
        <v>27</v>
      </c>
      <c r="I54" s="104">
        <v>9</v>
      </c>
      <c r="J54" s="111"/>
    </row>
    <row r="55" spans="1:10" s="6" customFormat="1" ht="38.25" x14ac:dyDescent="0.25">
      <c r="A55" s="16" t="str">
        <f>IF(I55&lt;5,MAX($A$8:A54)+1,"")</f>
        <v/>
      </c>
      <c r="B55" s="250"/>
      <c r="C55" s="55" t="s">
        <v>5</v>
      </c>
      <c r="D55" s="236"/>
      <c r="E55" s="244"/>
      <c r="F55" s="60" t="s">
        <v>44</v>
      </c>
      <c r="G55" s="230"/>
      <c r="H55" s="29" t="s">
        <v>24</v>
      </c>
      <c r="I55" s="104">
        <v>7</v>
      </c>
      <c r="J55" s="111" t="s">
        <v>317</v>
      </c>
    </row>
    <row r="56" spans="1:10" s="6" customFormat="1" ht="30" x14ac:dyDescent="0.25">
      <c r="A56" s="16" t="str">
        <f>IF(I56&lt;5,MAX($A$8:A55)+1,"")</f>
        <v/>
      </c>
      <c r="B56" s="250"/>
      <c r="C56" s="55" t="s">
        <v>5</v>
      </c>
      <c r="D56" s="236"/>
      <c r="E56" s="244"/>
      <c r="F56" s="60" t="s">
        <v>44</v>
      </c>
      <c r="G56" s="230"/>
      <c r="H56" s="29" t="s">
        <v>26</v>
      </c>
      <c r="I56" s="104">
        <v>10</v>
      </c>
      <c r="J56" s="111"/>
    </row>
    <row r="57" spans="1:10" s="6" customFormat="1" ht="30" x14ac:dyDescent="0.25">
      <c r="A57" s="16" t="str">
        <f>IF(I57&lt;5,MAX($A$8:A56)+1,"")</f>
        <v/>
      </c>
      <c r="B57" s="250"/>
      <c r="C57" s="55" t="s">
        <v>5</v>
      </c>
      <c r="D57" s="236"/>
      <c r="E57" s="244"/>
      <c r="F57" s="60" t="s">
        <v>44</v>
      </c>
      <c r="G57" s="230"/>
      <c r="H57" s="29" t="s">
        <v>79</v>
      </c>
      <c r="I57" s="104">
        <v>8</v>
      </c>
      <c r="J57" s="111" t="s">
        <v>318</v>
      </c>
    </row>
    <row r="58" spans="1:10" s="6" customFormat="1" ht="30" x14ac:dyDescent="0.25">
      <c r="A58" s="16" t="str">
        <f>IF(I58&lt;5,MAX($A$8:A57)+1,"")</f>
        <v/>
      </c>
      <c r="B58" s="250"/>
      <c r="C58" s="55" t="s">
        <v>5</v>
      </c>
      <c r="D58" s="236"/>
      <c r="E58" s="244"/>
      <c r="F58" s="60" t="s">
        <v>44</v>
      </c>
      <c r="G58" s="230"/>
      <c r="H58" s="29" t="s">
        <v>25</v>
      </c>
      <c r="I58" s="104">
        <v>10</v>
      </c>
      <c r="J58" s="111"/>
    </row>
    <row r="59" spans="1:10" s="6" customFormat="1" ht="45" x14ac:dyDescent="0.25">
      <c r="A59" s="16" t="str">
        <f>IF(I59&lt;5,MAX($A$8:A58)+1,"")</f>
        <v/>
      </c>
      <c r="B59" s="251"/>
      <c r="C59" s="55" t="s">
        <v>5</v>
      </c>
      <c r="D59" s="246"/>
      <c r="E59" s="245"/>
      <c r="F59" s="60" t="s">
        <v>44</v>
      </c>
      <c r="G59" s="230"/>
      <c r="H59" s="29" t="s">
        <v>47</v>
      </c>
      <c r="I59" s="104">
        <v>7</v>
      </c>
      <c r="J59" s="111" t="s">
        <v>319</v>
      </c>
    </row>
    <row r="60" spans="1:10" s="6" customFormat="1" ht="45" x14ac:dyDescent="0.25">
      <c r="A60" s="16" t="str">
        <f>IF(I60&lt;5,MAX($A$8:A59)+1,"")</f>
        <v/>
      </c>
      <c r="B60" s="231" t="s">
        <v>46</v>
      </c>
      <c r="C60" s="56" t="s">
        <v>46</v>
      </c>
      <c r="D60" s="247">
        <f>IF(SUM(I60:I66)=0,"",AVERAGE(I60:I66))</f>
        <v>7.7142857142857144</v>
      </c>
      <c r="E60" s="226" t="s">
        <v>48</v>
      </c>
      <c r="F60" s="59" t="s">
        <v>48</v>
      </c>
      <c r="G60" s="230">
        <f>IF(SUM(I60:I66)=0,"",AVERAGE(I60:I66))</f>
        <v>7.7142857142857144</v>
      </c>
      <c r="H60" s="29" t="s">
        <v>201</v>
      </c>
      <c r="I60" s="104">
        <v>8</v>
      </c>
      <c r="J60" s="110" t="s">
        <v>320</v>
      </c>
    </row>
    <row r="61" spans="1:10" s="6" customFormat="1" ht="45" x14ac:dyDescent="0.25">
      <c r="A61" s="16" t="str">
        <f>IF(I61&lt;5,MAX($A$8:A60)+1,"")</f>
        <v/>
      </c>
      <c r="B61" s="232"/>
      <c r="C61" s="56" t="s">
        <v>46</v>
      </c>
      <c r="D61" s="236"/>
      <c r="E61" s="227"/>
      <c r="F61" s="59" t="s">
        <v>48</v>
      </c>
      <c r="G61" s="230"/>
      <c r="H61" s="29" t="s">
        <v>23</v>
      </c>
      <c r="I61" s="104">
        <v>9</v>
      </c>
      <c r="J61" s="110"/>
    </row>
    <row r="62" spans="1:10" s="6" customFormat="1" ht="51" x14ac:dyDescent="0.25">
      <c r="A62" s="16" t="str">
        <f>IF(I62&lt;5,MAX($A$8:A61)+1,"")</f>
        <v/>
      </c>
      <c r="B62" s="232"/>
      <c r="C62" s="56" t="s">
        <v>46</v>
      </c>
      <c r="D62" s="236"/>
      <c r="E62" s="227"/>
      <c r="F62" s="59" t="s">
        <v>48</v>
      </c>
      <c r="G62" s="230"/>
      <c r="H62" s="29" t="s">
        <v>29</v>
      </c>
      <c r="I62" s="104">
        <v>7</v>
      </c>
      <c r="J62" s="110" t="s">
        <v>321</v>
      </c>
    </row>
    <row r="63" spans="1:10" s="6" customFormat="1" ht="45" x14ac:dyDescent="0.25">
      <c r="A63" s="16" t="str">
        <f>IF(I63&lt;5,MAX($A$8:A62)+1,"")</f>
        <v/>
      </c>
      <c r="B63" s="232"/>
      <c r="C63" s="56" t="s">
        <v>46</v>
      </c>
      <c r="D63" s="236"/>
      <c r="E63" s="227"/>
      <c r="F63" s="59" t="s">
        <v>48</v>
      </c>
      <c r="G63" s="230"/>
      <c r="H63" s="29" t="s">
        <v>30</v>
      </c>
      <c r="I63" s="104">
        <v>8</v>
      </c>
      <c r="J63" s="110" t="s">
        <v>322</v>
      </c>
    </row>
    <row r="64" spans="1:10" s="6" customFormat="1" ht="45" x14ac:dyDescent="0.25">
      <c r="A64" s="16" t="str">
        <f>IF(I64&lt;5,MAX($A$8:A63)+1,"")</f>
        <v/>
      </c>
      <c r="B64" s="232"/>
      <c r="C64" s="56" t="s">
        <v>46</v>
      </c>
      <c r="D64" s="236"/>
      <c r="E64" s="227"/>
      <c r="F64" s="59" t="s">
        <v>48</v>
      </c>
      <c r="G64" s="230"/>
      <c r="H64" s="30" t="s">
        <v>31</v>
      </c>
      <c r="I64" s="104">
        <v>8</v>
      </c>
      <c r="J64" s="110" t="s">
        <v>323</v>
      </c>
    </row>
    <row r="65" spans="1:10" s="6" customFormat="1" ht="45" x14ac:dyDescent="0.25">
      <c r="A65" s="16" t="str">
        <f>IF(I65&lt;5,MAX($A$8:A64)+1,"")</f>
        <v/>
      </c>
      <c r="B65" s="232"/>
      <c r="C65" s="56" t="s">
        <v>46</v>
      </c>
      <c r="D65" s="236"/>
      <c r="E65" s="227"/>
      <c r="F65" s="59" t="s">
        <v>48</v>
      </c>
      <c r="G65" s="230"/>
      <c r="H65" s="29" t="s">
        <v>33</v>
      </c>
      <c r="I65" s="104">
        <v>6</v>
      </c>
      <c r="J65" s="110" t="s">
        <v>329</v>
      </c>
    </row>
    <row r="66" spans="1:10" s="6" customFormat="1" ht="45" x14ac:dyDescent="0.25">
      <c r="A66" s="16" t="str">
        <f>IF(I66&lt;5,MAX($A$8:A65)+1,"")</f>
        <v/>
      </c>
      <c r="B66" s="233"/>
      <c r="C66" s="56" t="s">
        <v>46</v>
      </c>
      <c r="D66" s="246"/>
      <c r="E66" s="228"/>
      <c r="F66" s="59" t="s">
        <v>48</v>
      </c>
      <c r="G66" s="230"/>
      <c r="H66" s="29" t="s">
        <v>34</v>
      </c>
      <c r="I66" s="104">
        <v>8</v>
      </c>
      <c r="J66" s="110" t="s">
        <v>324</v>
      </c>
    </row>
    <row r="67" spans="1:10" s="6" customFormat="1" ht="45" x14ac:dyDescent="0.25">
      <c r="A67" s="16" t="str">
        <f>IF(I67&lt;5,MAX($A$8:A66)+1,"")</f>
        <v/>
      </c>
      <c r="B67" s="231" t="s">
        <v>45</v>
      </c>
      <c r="C67" s="56" t="s">
        <v>45</v>
      </c>
      <c r="D67" s="235">
        <f>IF(SUM(I67:I71)=0,"",AVERAGE(I67:I71))</f>
        <v>7.8</v>
      </c>
      <c r="E67" s="226" t="s">
        <v>64</v>
      </c>
      <c r="F67" s="59" t="s">
        <v>64</v>
      </c>
      <c r="G67" s="230">
        <f>IF(SUM(I67:I71)=0,"",AVERAGE(I67:I71))</f>
        <v>7.8</v>
      </c>
      <c r="H67" s="29" t="s">
        <v>32</v>
      </c>
      <c r="I67" s="104">
        <v>7</v>
      </c>
      <c r="J67" s="110" t="s">
        <v>325</v>
      </c>
    </row>
    <row r="68" spans="1:10" s="6" customFormat="1" ht="45" x14ac:dyDescent="0.25">
      <c r="A68" s="16" t="str">
        <f>IF(I68&lt;5,MAX($A$8:A67)+1,"")</f>
        <v/>
      </c>
      <c r="B68" s="232"/>
      <c r="C68" s="56" t="s">
        <v>45</v>
      </c>
      <c r="D68" s="236"/>
      <c r="E68" s="227"/>
      <c r="F68" s="59" t="s">
        <v>64</v>
      </c>
      <c r="G68" s="230"/>
      <c r="H68" s="30" t="s">
        <v>67</v>
      </c>
      <c r="I68" s="104">
        <v>8</v>
      </c>
      <c r="J68" s="110" t="s">
        <v>330</v>
      </c>
    </row>
    <row r="69" spans="1:10" s="6" customFormat="1" ht="38.25" x14ac:dyDescent="0.25">
      <c r="A69" s="16" t="str">
        <f>IF(I69&lt;5,MAX($A$8:A68)+1,"")</f>
        <v/>
      </c>
      <c r="B69" s="232"/>
      <c r="C69" s="56" t="s">
        <v>45</v>
      </c>
      <c r="D69" s="236"/>
      <c r="E69" s="227"/>
      <c r="F69" s="59" t="s">
        <v>64</v>
      </c>
      <c r="G69" s="230"/>
      <c r="H69" s="30" t="s">
        <v>66</v>
      </c>
      <c r="I69" s="104">
        <v>9</v>
      </c>
      <c r="J69" s="110" t="s">
        <v>326</v>
      </c>
    </row>
    <row r="70" spans="1:10" s="6" customFormat="1" ht="38.25" x14ac:dyDescent="0.25">
      <c r="A70" s="16" t="str">
        <f>IF(I70&lt;5,MAX($A$8:A69)+1,"")</f>
        <v/>
      </c>
      <c r="B70" s="232"/>
      <c r="C70" s="56" t="s">
        <v>45</v>
      </c>
      <c r="D70" s="236"/>
      <c r="E70" s="227"/>
      <c r="F70" s="59" t="s">
        <v>64</v>
      </c>
      <c r="G70" s="224"/>
      <c r="H70" s="97" t="s">
        <v>28</v>
      </c>
      <c r="I70" s="104">
        <v>7</v>
      </c>
      <c r="J70" s="112" t="s">
        <v>327</v>
      </c>
    </row>
    <row r="71" spans="1:10" s="6" customFormat="1" ht="45.75" thickBot="1" x14ac:dyDescent="0.3">
      <c r="A71" s="16" t="str">
        <f>IF(I71&lt;5,MAX($A$8:A70)+1,"")</f>
        <v/>
      </c>
      <c r="B71" s="233"/>
      <c r="C71" s="56" t="s">
        <v>45</v>
      </c>
      <c r="D71" s="237"/>
      <c r="E71" s="248"/>
      <c r="F71" s="59" t="s">
        <v>64</v>
      </c>
      <c r="G71" s="234"/>
      <c r="H71" s="31" t="s">
        <v>80</v>
      </c>
      <c r="I71" s="104">
        <v>8</v>
      </c>
      <c r="J71" s="113" t="s">
        <v>328</v>
      </c>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4"/>
      <c r="D4" s="265"/>
      <c r="E4" s="270" t="s">
        <v>82</v>
      </c>
      <c r="F4" s="270"/>
      <c r="G4" s="270"/>
      <c r="H4" s="270"/>
      <c r="I4" s="270"/>
      <c r="J4" s="270"/>
      <c r="K4" s="270"/>
      <c r="L4" s="271"/>
      <c r="M4" s="46"/>
    </row>
    <row r="5" spans="1:13" s="6" customFormat="1" ht="24" thickBot="1" x14ac:dyDescent="0.4">
      <c r="A5" s="41"/>
      <c r="B5" s="45"/>
      <c r="C5" s="266"/>
      <c r="D5" s="267"/>
      <c r="E5" s="268" t="s">
        <v>65</v>
      </c>
      <c r="F5" s="268"/>
      <c r="G5" s="268"/>
      <c r="H5" s="268"/>
      <c r="I5" s="268"/>
      <c r="J5" s="268"/>
      <c r="K5" s="268"/>
      <c r="L5" s="269"/>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2" t="s">
        <v>53</v>
      </c>
      <c r="D7" s="272"/>
      <c r="E7" s="272"/>
      <c r="F7" s="272"/>
      <c r="G7" s="272"/>
      <c r="H7" s="272"/>
      <c r="I7" s="272"/>
      <c r="J7" s="272"/>
      <c r="K7" s="272"/>
      <c r="L7" s="272"/>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7.9841269841269842</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7.7727272727272725</v>
      </c>
      <c r="G35" s="41"/>
      <c r="H35" s="41"/>
      <c r="I35" s="41"/>
      <c r="J35" s="41"/>
      <c r="K35" s="41"/>
      <c r="L35" s="41"/>
      <c r="M35" s="46"/>
    </row>
    <row r="36" spans="1:13" s="6" customFormat="1" x14ac:dyDescent="0.25">
      <c r="A36" s="41"/>
      <c r="B36" s="45"/>
      <c r="C36" s="41"/>
      <c r="D36" s="41" t="str">
        <f>AUTODIAGNÓSTICO!B31</f>
        <v>EJECUTAR</v>
      </c>
      <c r="E36" s="41">
        <v>10</v>
      </c>
      <c r="F36" s="100">
        <f>AUTODIAGNÓSTICO!D31</f>
        <v>8.2413793103448274</v>
      </c>
      <c r="G36" s="41"/>
      <c r="H36" s="41"/>
      <c r="I36" s="41"/>
      <c r="J36" s="41"/>
      <c r="K36" s="41"/>
      <c r="L36" s="41"/>
      <c r="M36" s="46"/>
    </row>
    <row r="37" spans="1:13" s="6" customFormat="1" x14ac:dyDescent="0.25">
      <c r="A37" s="41"/>
      <c r="B37" s="45"/>
      <c r="C37" s="41"/>
      <c r="D37" s="41" t="str">
        <f>AUTODIAGNÓSTICO!B60</f>
        <v>VERIFICAR</v>
      </c>
      <c r="E37" s="41">
        <v>10</v>
      </c>
      <c r="F37" s="100">
        <f>AUTODIAGNÓSTICO!D60</f>
        <v>7.7142857142857144</v>
      </c>
      <c r="G37" s="41"/>
      <c r="H37" s="41"/>
      <c r="I37" s="41"/>
      <c r="J37" s="41"/>
      <c r="K37" s="41"/>
      <c r="L37" s="41"/>
      <c r="M37" s="46"/>
    </row>
    <row r="38" spans="1:13" s="6" customFormat="1" x14ac:dyDescent="0.25">
      <c r="A38" s="41"/>
      <c r="B38" s="45"/>
      <c r="C38" s="41"/>
      <c r="D38" s="41" t="str">
        <f>AUTODIAGNÓSTICO!B67</f>
        <v>ACTUAR</v>
      </c>
      <c r="E38" s="41">
        <v>10</v>
      </c>
      <c r="F38" s="100">
        <f>AUTODIAGNÓSTICO!D67</f>
        <v>7.8</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3" t="s">
        <v>58</v>
      </c>
      <c r="D56" s="263"/>
      <c r="E56" s="263"/>
      <c r="F56" s="263"/>
      <c r="G56" s="263"/>
      <c r="H56" s="263"/>
      <c r="I56" s="263"/>
      <c r="J56" s="263"/>
      <c r="K56" s="263"/>
      <c r="L56" s="263"/>
      <c r="M56" s="46"/>
    </row>
    <row r="57" spans="1:13" s="6" customFormat="1" x14ac:dyDescent="0.25">
      <c r="A57" s="41"/>
      <c r="B57" s="45"/>
      <c r="C57" s="119"/>
      <c r="D57" s="119"/>
      <c r="E57" s="119"/>
      <c r="F57" s="119"/>
      <c r="G57" s="119"/>
      <c r="H57" s="119"/>
      <c r="I57" s="119"/>
      <c r="J57" s="119"/>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8.5</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7</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8</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7.2</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8</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8.5</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3" t="s">
        <v>59</v>
      </c>
      <c r="D78" s="263"/>
      <c r="E78" s="263"/>
      <c r="F78" s="263"/>
      <c r="G78" s="263"/>
      <c r="H78" s="263"/>
      <c r="I78" s="263"/>
      <c r="J78" s="263"/>
      <c r="K78" s="263"/>
      <c r="L78" s="263"/>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25">
      <c r="A83" s="41"/>
      <c r="B83" s="45"/>
      <c r="C83" s="41"/>
      <c r="D83" s="41"/>
      <c r="E83" s="41" t="str">
        <f>AUTODIAGNÓSTICO!E40</f>
        <v>Preparar los espacios de diálogo</v>
      </c>
      <c r="F83" s="41">
        <v>10</v>
      </c>
      <c r="G83" s="100">
        <v>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25">
      <c r="A86" s="41"/>
      <c r="B86" s="45"/>
      <c r="C86" s="41"/>
      <c r="D86" s="41"/>
      <c r="E86" s="41"/>
      <c r="F86" s="41"/>
      <c r="G86" s="41"/>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3" t="s">
        <v>60</v>
      </c>
      <c r="D102" s="263"/>
      <c r="E102" s="263"/>
      <c r="F102" s="263"/>
      <c r="G102" s="263"/>
      <c r="H102" s="263"/>
      <c r="I102" s="263"/>
      <c r="J102" s="263"/>
      <c r="K102" s="263"/>
      <c r="L102" s="263"/>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7.7142857142857144</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3" t="s">
        <v>61</v>
      </c>
      <c r="D128" s="263"/>
      <c r="E128" s="263"/>
      <c r="F128" s="263"/>
      <c r="G128" s="263"/>
      <c r="H128" s="263"/>
      <c r="I128" s="263"/>
      <c r="J128" s="263"/>
      <c r="K128" s="263"/>
      <c r="L128" s="263"/>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7.8</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3" t="s">
        <v>83</v>
      </c>
      <c r="D8" s="273"/>
      <c r="E8" s="273"/>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4">
        <f>AUTODIAGNÓSTICO!E6</f>
        <v>254264000506</v>
      </c>
      <c r="D11" s="275"/>
      <c r="E11" s="19">
        <f>AUTODIAGNÓSTICO!I6</f>
        <v>7.9841269841269842</v>
      </c>
      <c r="F11" s="20"/>
    </row>
    <row r="12" spans="2:6" s="6" customFormat="1" ht="45" customHeight="1" thickBot="1" x14ac:dyDescent="0.3">
      <c r="B12" s="10"/>
      <c r="C12" s="276"/>
      <c r="D12" s="277"/>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abSelected="1" topLeftCell="C1" workbookViewId="0">
      <selection activeCell="L16" sqref="L16"/>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8" t="s">
        <v>96</v>
      </c>
      <c r="L7" s="279"/>
      <c r="N7">
        <v>2026</v>
      </c>
      <c r="O7">
        <v>2026</v>
      </c>
    </row>
    <row r="8" spans="1:15" ht="28.5" customHeight="1" thickBot="1" x14ac:dyDescent="0.3">
      <c r="A8" s="280" t="s">
        <v>119</v>
      </c>
      <c r="B8" s="310"/>
      <c r="C8" s="281"/>
      <c r="D8" s="280" t="s">
        <v>97</v>
      </c>
      <c r="E8" s="310"/>
      <c r="F8" s="311" t="s">
        <v>98</v>
      </c>
      <c r="G8" s="312"/>
      <c r="H8" s="67" t="s">
        <v>99</v>
      </c>
      <c r="I8" s="280" t="s">
        <v>100</v>
      </c>
      <c r="J8" s="281"/>
      <c r="K8" s="66" t="s">
        <v>101</v>
      </c>
      <c r="L8" s="66" t="s">
        <v>102</v>
      </c>
      <c r="N8">
        <v>2027</v>
      </c>
      <c r="O8">
        <v>2027</v>
      </c>
    </row>
    <row r="9" spans="1:15" x14ac:dyDescent="0.25">
      <c r="A9" s="282" t="s">
        <v>226</v>
      </c>
      <c r="B9" s="283"/>
      <c r="C9" s="284"/>
      <c r="D9" s="303" t="s">
        <v>227</v>
      </c>
      <c r="E9" s="303"/>
      <c r="F9" s="291" t="s">
        <v>228</v>
      </c>
      <c r="G9" s="292"/>
      <c r="H9" s="292" t="s">
        <v>229</v>
      </c>
      <c r="I9" s="297" t="s">
        <v>230</v>
      </c>
      <c r="J9" s="298"/>
      <c r="K9" s="307">
        <v>2026</v>
      </c>
      <c r="L9" s="306">
        <v>2027</v>
      </c>
      <c r="M9" s="68"/>
      <c r="N9">
        <v>2028</v>
      </c>
      <c r="O9">
        <v>2028</v>
      </c>
    </row>
    <row r="10" spans="1:15" x14ac:dyDescent="0.25">
      <c r="A10" s="285"/>
      <c r="B10" s="286"/>
      <c r="C10" s="287"/>
      <c r="D10" s="304"/>
      <c r="E10" s="304"/>
      <c r="F10" s="293"/>
      <c r="G10" s="294"/>
      <c r="H10" s="294"/>
      <c r="I10" s="299" t="s">
        <v>231</v>
      </c>
      <c r="J10" s="300"/>
      <c r="K10" s="307"/>
      <c r="L10" s="307"/>
      <c r="M10" s="68"/>
      <c r="N10">
        <v>2029</v>
      </c>
      <c r="O10">
        <v>2029</v>
      </c>
    </row>
    <row r="11" spans="1:15" x14ac:dyDescent="0.25">
      <c r="A11" s="285"/>
      <c r="B11" s="286"/>
      <c r="C11" s="287"/>
      <c r="D11" s="304"/>
      <c r="E11" s="304"/>
      <c r="F11" s="293"/>
      <c r="G11" s="294"/>
      <c r="H11" s="294"/>
      <c r="I11" s="299" t="s">
        <v>232</v>
      </c>
      <c r="J11" s="300"/>
      <c r="K11" s="307"/>
      <c r="L11" s="307"/>
      <c r="M11" s="68"/>
      <c r="N11">
        <v>2030</v>
      </c>
      <c r="O11">
        <v>2030</v>
      </c>
    </row>
    <row r="12" spans="1:15" x14ac:dyDescent="0.25">
      <c r="A12" s="285"/>
      <c r="B12" s="286"/>
      <c r="C12" s="287"/>
      <c r="D12" s="304"/>
      <c r="E12" s="304"/>
      <c r="F12" s="293"/>
      <c r="G12" s="294"/>
      <c r="H12" s="294"/>
      <c r="I12" s="299" t="s">
        <v>233</v>
      </c>
      <c r="J12" s="300"/>
      <c r="K12" s="307"/>
      <c r="L12" s="307"/>
      <c r="M12" s="68"/>
      <c r="N12">
        <v>2031</v>
      </c>
      <c r="O12">
        <v>2031</v>
      </c>
    </row>
    <row r="13" spans="1:15" ht="15.75" thickBot="1" x14ac:dyDescent="0.3">
      <c r="A13" s="288"/>
      <c r="B13" s="289"/>
      <c r="C13" s="290"/>
      <c r="D13" s="305"/>
      <c r="E13" s="305"/>
      <c r="F13" s="295"/>
      <c r="G13" s="296"/>
      <c r="H13" s="296"/>
      <c r="I13" s="301" t="s">
        <v>234</v>
      </c>
      <c r="J13" s="302"/>
      <c r="K13" s="309"/>
      <c r="L13" s="308"/>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105" x14ac:dyDescent="0.25">
      <c r="A16" s="39">
        <v>1</v>
      </c>
      <c r="B16" s="40" t="str">
        <f>VLOOKUP(A16,AUTODIAGNÓSTICO!$A$9:$J$71,3,0)</f>
        <v>PLANEAR</v>
      </c>
      <c r="C16" s="40" t="str">
        <f>VLOOKUP(A16,AUTODIAGNÓSTICO!$A$9:$J$71,6,0)</f>
        <v>Definir el reto de rendición de cuentas, espacios</v>
      </c>
      <c r="D16" s="40" t="str">
        <f>VLOOKUP(A16,AUTODIAGNÓSTICO!$A$9:$J$71,8,0)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16" s="65">
        <f>VLOOKUP(A16,AUTODIAGNÓSTICO!$A$9:$J$71,9,0)</f>
        <v>4</v>
      </c>
      <c r="F16" s="116" t="s">
        <v>271</v>
      </c>
      <c r="G16" s="116" t="s">
        <v>272</v>
      </c>
      <c r="H16" s="116" t="s">
        <v>273</v>
      </c>
      <c r="I16" s="116" t="s">
        <v>274</v>
      </c>
      <c r="J16" s="116" t="s">
        <v>275</v>
      </c>
      <c r="K16" s="117">
        <v>46203</v>
      </c>
      <c r="L16" s="117">
        <v>46310</v>
      </c>
    </row>
    <row r="17" spans="1:12" ht="60" x14ac:dyDescent="0.25">
      <c r="A17" s="39">
        <v>2</v>
      </c>
      <c r="B17" s="40" t="str">
        <f>VLOOKUP(A17,AUTODIAGNÓSTICO!$A$9:$J$71,3,0)</f>
        <v>PLANEAR</v>
      </c>
      <c r="C17" s="40" t="str">
        <f>VLOOKUP(A17,AUTODIAGNÓSTICO!$A$9:$J$71,6,0)</f>
        <v>Definir el reto de rendición de cuentas, espacios</v>
      </c>
      <c r="D17" s="40" t="str">
        <f>VLOOKUP(A17,AUTODIAGNÓSTICO!$A$9:$J$71,8,0)</f>
        <v>Diseñar los instrumentos de evaluación tanto de la audiencia pública como de la estrategia</v>
      </c>
      <c r="E17" s="65">
        <f>VLOOKUP(A17,AUTODIAGNÓSTICO!$A$9:$J$71,9,0)</f>
        <v>4</v>
      </c>
      <c r="F17" s="116" t="s">
        <v>266</v>
      </c>
      <c r="G17" s="116" t="s">
        <v>267</v>
      </c>
      <c r="H17" s="116" t="s">
        <v>268</v>
      </c>
      <c r="I17" s="116" t="s">
        <v>269</v>
      </c>
      <c r="J17" s="116" t="s">
        <v>270</v>
      </c>
      <c r="K17" s="117">
        <v>46142</v>
      </c>
      <c r="L17" s="38">
        <v>46346</v>
      </c>
    </row>
    <row r="18" spans="1:12" ht="90" x14ac:dyDescent="0.25">
      <c r="A18" s="39">
        <v>3</v>
      </c>
      <c r="B18" s="40" t="str">
        <f>VLOOKUP(A18,AUTODIAGNÓSTICO!$A$9:$J$71,3,0)</f>
        <v>EJECUTAR</v>
      </c>
      <c r="C18" s="40" t="str">
        <f>VLOOKUP(A18,AUTODIAGNÓSTICO!$A$9:$J$71,6,0)</f>
        <v>Publicación de la información 
 a través de los diferentes canales de comunicación</v>
      </c>
      <c r="D18" s="40" t="str">
        <f>VLOOKUP(A18,AUTODIAGNÓSTICO!$A$9:$J$71,8,0)</f>
        <v>Realizar difusión masiva de los informes de rendición de cuentas, en espacios tales como: medios impresos; emisoras locales etc.</v>
      </c>
      <c r="E18" s="65">
        <f>VLOOKUP(A18,AUTODIAGNÓSTICO!$A$9:$J$71,9,0)</f>
        <v>4</v>
      </c>
      <c r="F18" s="37" t="s">
        <v>245</v>
      </c>
      <c r="G18" s="37" t="s">
        <v>246</v>
      </c>
      <c r="H18" s="37" t="s">
        <v>247</v>
      </c>
      <c r="I18" s="37" t="s">
        <v>243</v>
      </c>
      <c r="J18" s="37" t="s">
        <v>248</v>
      </c>
      <c r="K18" s="38">
        <v>46101</v>
      </c>
      <c r="L18" s="38">
        <v>46356</v>
      </c>
    </row>
    <row r="19" spans="1:12" x14ac:dyDescent="0.25">
      <c r="A19" s="39">
        <v>4</v>
      </c>
      <c r="B19" s="40" t="e">
        <f>VLOOKUP(A19,AUTODIAGNÓSTICO!$A$9:$J$71,3,0)</f>
        <v>#N/A</v>
      </c>
      <c r="C19" s="40" t="e">
        <f>VLOOKUP(A19,AUTODIAGNÓSTICO!$A$9:$J$71,6,0)</f>
        <v>#N/A</v>
      </c>
      <c r="D19" s="40" t="e">
        <f>VLOOKUP(A19,AUTODIAGNÓSTICO!$A$9:$J$71,8,0)</f>
        <v>#N/A</v>
      </c>
      <c r="E19" s="65" t="e">
        <f>VLOOKUP(A19,AUTODIAGNÓSTICO!$A$9:$J$71,9,0)</f>
        <v>#N/A</v>
      </c>
      <c r="F19" s="37" t="s">
        <v>249</v>
      </c>
      <c r="G19" s="37" t="s">
        <v>250</v>
      </c>
      <c r="H19" s="37" t="s">
        <v>251</v>
      </c>
      <c r="I19" s="37" t="s">
        <v>243</v>
      </c>
      <c r="J19" s="37" t="s">
        <v>244</v>
      </c>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t="s">
        <v>252</v>
      </c>
      <c r="G20" s="37" t="s">
        <v>253</v>
      </c>
      <c r="H20" s="37" t="s">
        <v>254</v>
      </c>
      <c r="I20" s="37" t="s">
        <v>243</v>
      </c>
      <c r="J20" s="37" t="s">
        <v>244</v>
      </c>
      <c r="K20" s="38"/>
      <c r="L20" s="38"/>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t="s">
        <v>235</v>
      </c>
      <c r="G21" s="37" t="s">
        <v>236</v>
      </c>
      <c r="H21" s="37" t="s">
        <v>255</v>
      </c>
      <c r="I21" s="37" t="s">
        <v>238</v>
      </c>
      <c r="J21" s="37" t="s">
        <v>239</v>
      </c>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t="s">
        <v>256</v>
      </c>
      <c r="G22" s="37" t="s">
        <v>257</v>
      </c>
      <c r="H22" s="37" t="s">
        <v>258</v>
      </c>
      <c r="I22" s="37" t="s">
        <v>243</v>
      </c>
      <c r="J22" s="37" t="s">
        <v>244</v>
      </c>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t="s">
        <v>259</v>
      </c>
      <c r="G23" s="37" t="s">
        <v>260</v>
      </c>
      <c r="H23" s="37" t="s">
        <v>242</v>
      </c>
      <c r="I23" s="37" t="s">
        <v>243</v>
      </c>
      <c r="J23" s="37" t="s">
        <v>244</v>
      </c>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t="s">
        <v>261</v>
      </c>
      <c r="G24" s="37" t="s">
        <v>262</v>
      </c>
      <c r="H24" s="37" t="s">
        <v>263</v>
      </c>
      <c r="I24" s="37" t="s">
        <v>264</v>
      </c>
      <c r="J24" s="37" t="s">
        <v>265</v>
      </c>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t="s">
        <v>235</v>
      </c>
      <c r="G25" s="37" t="s">
        <v>236</v>
      </c>
      <c r="H25" s="37" t="s">
        <v>237</v>
      </c>
      <c r="I25" s="37" t="s">
        <v>238</v>
      </c>
      <c r="J25" s="37" t="s">
        <v>239</v>
      </c>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t="s">
        <v>240</v>
      </c>
      <c r="G26" s="37" t="s">
        <v>241</v>
      </c>
      <c r="H26" s="37" t="s">
        <v>242</v>
      </c>
      <c r="I26" s="37" t="s">
        <v>243</v>
      </c>
      <c r="J26" s="37" t="s">
        <v>244</v>
      </c>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 type="date" operator="greaterThanOrEqual" allowBlank="1" showInputMessage="1" showErrorMessage="1" sqref="L17 K17:L76" xr:uid="{FF30F03F-D437-4FF7-BF98-D4C91FD5B5AC}">
      <formula1>44562</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Gustavo Alberto Castro Yanquen</cp:lastModifiedBy>
  <cp:lastPrinted>2026-01-13T19:16:31Z</cp:lastPrinted>
  <dcterms:created xsi:type="dcterms:W3CDTF">2021-11-16T13:51:36Z</dcterms:created>
  <dcterms:modified xsi:type="dcterms:W3CDTF">2026-03-03T03:45:02Z</dcterms:modified>
</cp:coreProperties>
</file>