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HENRRY GELVES\Desktop\IER BERTRANIA 2026\RENDICIÓN DE CUENTAS_IER BERTRANIA 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792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l="1"/>
  <c r="A64" i="1" l="1"/>
  <c r="A65" i="1" l="1"/>
  <c r="A66" i="1" l="1"/>
  <c r="A67" i="1" l="1"/>
  <c r="A68" i="1" l="1"/>
  <c r="A69" i="1" l="1"/>
  <c r="A70" i="1" l="1"/>
  <c r="A71" i="1" l="1"/>
  <c r="C66" i="4" s="1"/>
  <c r="C16" i="4" l="1"/>
  <c r="D16" i="4"/>
  <c r="B18" i="4"/>
  <c r="B16" i="4"/>
  <c r="E18" i="4"/>
  <c r="B17" i="4"/>
  <c r="E16" i="4"/>
  <c r="C17" i="4"/>
  <c r="E17" i="4"/>
  <c r="D17" i="4"/>
  <c r="C18" i="4"/>
  <c r="D18" i="4"/>
  <c r="B19" i="4"/>
  <c r="E19" i="4"/>
  <c r="D19" i="4"/>
  <c r="C19" i="4"/>
  <c r="C20" i="4"/>
  <c r="D20" i="4"/>
  <c r="B20" i="4"/>
  <c r="E20" i="4"/>
  <c r="D21" i="4"/>
  <c r="B21" i="4"/>
  <c r="C21" i="4"/>
  <c r="C22" i="4"/>
  <c r="D50" i="4"/>
  <c r="E23" i="4"/>
  <c r="C23" i="4"/>
  <c r="D23" i="4"/>
  <c r="B22" i="4"/>
  <c r="D42" i="4"/>
  <c r="E22" i="4"/>
  <c r="E21" i="4"/>
  <c r="D22" i="4"/>
  <c r="C25" i="4"/>
  <c r="C24" i="4"/>
  <c r="B23" i="4"/>
  <c r="D24" i="4"/>
  <c r="B24" i="4"/>
  <c r="B47" i="4"/>
  <c r="B38" i="4"/>
  <c r="E49" i="4"/>
  <c r="E26" i="4"/>
  <c r="D26" i="4"/>
  <c r="E25" i="4"/>
  <c r="D32" i="4"/>
  <c r="D25" i="4"/>
  <c r="E24" i="4"/>
  <c r="E33" i="4"/>
  <c r="B25" i="4"/>
  <c r="B26" i="4"/>
  <c r="C26" i="4"/>
  <c r="C49" i="4"/>
  <c r="B71" i="4"/>
  <c r="B27" i="4"/>
  <c r="B57" i="4"/>
  <c r="B64" i="4"/>
  <c r="D36" i="4"/>
  <c r="E42" i="4"/>
  <c r="C39" i="4"/>
  <c r="C31" i="4"/>
  <c r="E40" i="4"/>
  <c r="C61" i="4"/>
  <c r="D40" i="4"/>
  <c r="D60" i="4"/>
  <c r="E48" i="4"/>
  <c r="B63" i="4"/>
  <c r="E53" i="4"/>
  <c r="E58" i="4"/>
  <c r="B74" i="4"/>
  <c r="E59" i="4"/>
  <c r="C41" i="4"/>
  <c r="B40" i="4"/>
  <c r="D58" i="4"/>
  <c r="B76" i="4"/>
  <c r="C69" i="4"/>
  <c r="E54" i="4"/>
  <c r="E50" i="4"/>
  <c r="D37" i="4"/>
  <c r="B75" i="4"/>
  <c r="C60" i="4"/>
  <c r="E28" i="4"/>
  <c r="E71" i="4"/>
  <c r="D67" i="4"/>
  <c r="E32" i="4"/>
  <c r="D63" i="4"/>
  <c r="C44" i="4"/>
  <c r="C78" i="4"/>
  <c r="D56" i="4"/>
  <c r="E62" i="4"/>
  <c r="E39" i="4"/>
  <c r="D71" i="4"/>
  <c r="E64" i="4"/>
  <c r="E43" i="4"/>
  <c r="E27" i="4"/>
  <c r="E78" i="4"/>
  <c r="D75" i="4"/>
  <c r="B45" i="4"/>
  <c r="D35" i="4"/>
  <c r="B51" i="4"/>
  <c r="B61" i="4"/>
  <c r="D39" i="4"/>
  <c r="B37" i="4"/>
  <c r="C57" i="4"/>
  <c r="D30" i="4"/>
  <c r="C50" i="4"/>
  <c r="C76" i="4"/>
  <c r="D41" i="4"/>
  <c r="C51" i="4"/>
  <c r="B36" i="4"/>
  <c r="E45" i="4"/>
  <c r="C75" i="4"/>
  <c r="E68" i="4"/>
  <c r="D33" i="4"/>
  <c r="C52" i="4"/>
  <c r="D53" i="4"/>
  <c r="B35" i="4"/>
  <c r="D78" i="4"/>
  <c r="D29" i="4"/>
  <c r="C47" i="4"/>
  <c r="D59" i="4"/>
  <c r="D46" i="4"/>
  <c r="D69" i="4"/>
  <c r="B55" i="4"/>
  <c r="B33" i="4"/>
  <c r="E47" i="4"/>
  <c r="B56" i="4"/>
  <c r="C71" i="4"/>
  <c r="C59" i="4"/>
  <c r="B49" i="4"/>
  <c r="B42" i="4"/>
  <c r="C64" i="4"/>
  <c r="E56" i="4"/>
  <c r="D27" i="4"/>
  <c r="E72" i="4"/>
  <c r="C27" i="4"/>
  <c r="D66" i="4"/>
  <c r="C65" i="4"/>
  <c r="E76" i="4"/>
  <c r="C73" i="4"/>
  <c r="D55" i="4"/>
  <c r="E51" i="4"/>
  <c r="D77" i="4"/>
  <c r="B60" i="4"/>
  <c r="D31" i="4"/>
  <c r="E37" i="4"/>
  <c r="E65" i="4"/>
  <c r="C40" i="4"/>
  <c r="C67" i="4"/>
  <c r="D61" i="4"/>
  <c r="B62" i="4"/>
  <c r="E34" i="4"/>
  <c r="D54" i="4"/>
  <c r="C42" i="4"/>
  <c r="C34" i="4"/>
  <c r="E67" i="4"/>
  <c r="E70" i="4"/>
  <c r="E61" i="4"/>
  <c r="C30" i="4"/>
  <c r="C68" i="4"/>
  <c r="D74" i="4"/>
  <c r="B46" i="4"/>
  <c r="C28" i="4"/>
  <c r="B31" i="4"/>
  <c r="B67" i="4"/>
  <c r="C74" i="4"/>
  <c r="C58" i="4"/>
  <c r="B66" i="4"/>
  <c r="E75" i="4"/>
  <c r="B59" i="4"/>
  <c r="B29" i="4"/>
  <c r="E30" i="4"/>
  <c r="D34" i="4"/>
  <c r="B65" i="4"/>
  <c r="C33" i="4"/>
  <c r="E31" i="4"/>
  <c r="E77" i="4"/>
  <c r="D38" i="4"/>
  <c r="B44" i="4"/>
  <c r="D70" i="4"/>
  <c r="E66" i="4"/>
  <c r="D51" i="4"/>
  <c r="D65" i="4"/>
  <c r="B43" i="4"/>
  <c r="C53" i="4"/>
  <c r="D52" i="4"/>
  <c r="C37" i="4"/>
  <c r="C63" i="4"/>
  <c r="B50" i="4"/>
  <c r="B72" i="4"/>
  <c r="D43" i="4"/>
  <c r="D68" i="4"/>
  <c r="D72" i="4"/>
  <c r="E35" i="4"/>
  <c r="D49" i="4"/>
  <c r="E57" i="4"/>
  <c r="C48" i="4"/>
  <c r="E55" i="4"/>
  <c r="C62" i="4"/>
  <c r="B30" i="4"/>
  <c r="E38" i="4"/>
  <c r="C55" i="4"/>
  <c r="D62" i="4"/>
  <c r="B73" i="4"/>
  <c r="B32" i="4"/>
  <c r="D28" i="4"/>
  <c r="E73" i="4"/>
  <c r="B28" i="4"/>
  <c r="C38" i="4"/>
  <c r="E29" i="4"/>
  <c r="B68" i="4"/>
  <c r="D57" i="4"/>
  <c r="B34" i="4"/>
  <c r="E69" i="4"/>
  <c r="B69" i="4"/>
  <c r="B41" i="4"/>
  <c r="B39" i="4"/>
  <c r="B53" i="4"/>
  <c r="C43" i="4"/>
  <c r="D47" i="4"/>
  <c r="E74" i="4"/>
  <c r="E63" i="4"/>
  <c r="B77" i="4"/>
  <c r="B52" i="4"/>
  <c r="B78" i="4"/>
  <c r="C72" i="4"/>
  <c r="E44" i="4"/>
  <c r="E46" i="4"/>
  <c r="C54" i="4"/>
  <c r="D76" i="4"/>
  <c r="C77" i="4"/>
  <c r="C36" i="4"/>
  <c r="C35" i="4"/>
  <c r="B48" i="4"/>
  <c r="C29" i="4"/>
  <c r="E36" i="4"/>
  <c r="C46" i="4"/>
  <c r="D64" i="4"/>
  <c r="C56" i="4"/>
  <c r="D73" i="4"/>
  <c r="B54" i="4"/>
  <c r="B70" i="4"/>
  <c r="E60" i="4"/>
  <c r="C70" i="4"/>
  <c r="C32" i="4"/>
  <c r="E52" i="4"/>
  <c r="D44" i="4"/>
  <c r="D48" i="4"/>
  <c r="C45" i="4"/>
  <c r="B58" i="4"/>
  <c r="D45" i="4"/>
  <c r="E4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<sst xmlns="http://schemas.openxmlformats.org/spreadsheetml/2006/main" count="455" uniqueCount="292">
  <si>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</si>
  <si>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</si>
  <si>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</si>
  <si>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</si>
  <si>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</si>
  <si>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</si>
  <si>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</si>
  <si>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</si>
  <si>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</si>
  <si>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</si>
  <si>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</si>
  <si>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</si>
  <si>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</si>
  <si>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</si>
  <si>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</si>
  <si>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</si>
  <si>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</si>
  <si>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</si>
  <si>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</si>
  <si>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</si>
  <si>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</si>
  <si>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</si>
  <si>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</si>
  <si>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</si>
  <si>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</si>
  <si>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</si>
  <si>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</si>
  <si>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</si>
  <si>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</si>
  <si>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</si>
  <si>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</si>
  <si>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</si>
  <si>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</si>
  <si>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</si>
  <si>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</si>
  <si>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</si>
  <si>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</si>
  <si>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</si>
  <si>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</si>
  <si>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</si>
  <si>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</si>
  <si>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</si>
  <si>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</si>
  <si>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</si>
  <si>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</si>
  <si>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</si>
  <si>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</si>
  <si>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</si>
  <si>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</si>
  <si>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</si>
  <si>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</si>
  <si>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</si>
  <si>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</si>
  <si>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</si>
  <si>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</si>
  <si>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</si>
  <si>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</si>
  <si>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</si>
  <si>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</si>
  <si>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</si>
  <si>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</si>
  <si>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</si>
  <si>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</si>
  <si>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</si>
  <si>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</si>
  <si>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</si>
  <si>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</si>
  <si>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</si>
  <si>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</si>
  <si>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</si>
  <si>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</si>
  <si>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</si>
  <si>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</si>
  <si>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</si>
  <si>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</si>
  <si>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</si>
  <si>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</si>
  <si>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</si>
  <si>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</si>
  <si>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</si>
  <si>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</si>
  <si>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</si>
  <si>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</si>
  <si>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</si>
  <si>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</si>
  <si>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</si>
  <si>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</si>
  <si>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</si>
  <si>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</si>
  <si>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</si>
  <si>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</si>
  <si>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</si>
  <si>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</si>
  <si>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</si>
  <si>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</si>
  <si>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</si>
  <si>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</si>
  <si>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</si>
  <si>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</si>
  <si>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</si>
  <si>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</si>
  <si>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</si>
  <si>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</si>
  <si>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</si>
  <si>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</si>
  <si>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</si>
  <si>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</si>
  <si>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</si>
  <si>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</si>
  <si>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</si>
  <si>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</si>
  <si>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</si>
  <si>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</si>
  <si>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</si>
  <si>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</si>
  <si>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</si>
  <si>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</si>
  <si>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</si>
  <si>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</si>
  <si>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</si>
  <si>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</si>
  <si>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</si>
  <si>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</si>
  <si>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</si>
  <si>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</si>
  <si>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</si>
  <si>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</si>
  <si>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</si>
  <si>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</si>
  <si>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</si>
  <si>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</si>
  <si>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</si>
  <si>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</si>
  <si>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</si>
  <si>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</si>
  <si>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</si>
  <si>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</si>
  <si>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</si>
  <si>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</si>
  <si>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</si>
  <si>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</si>
  <si>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</si>
  <si>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</si>
  <si>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</si>
  <si>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</si>
  <si>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</si>
  <si>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</si>
  <si>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</si>
  <si>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</si>
  <si>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</si>
  <si>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</si>
  <si>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</si>
  <si>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</si>
  <si>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</si>
  <si>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</si>
  <si>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</si>
  <si>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</si>
  <si>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</si>
  <si>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</si>
  <si>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</si>
  <si>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</si>
  <si>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</si>
  <si>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</si>
  <si>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</si>
  <si>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</si>
  <si>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</si>
  <si>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</si>
  <si>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</si>
  <si>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</si>
  <si>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</si>
  <si>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</si>
  <si>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</si>
  <si>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</si>
  <si>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</si>
  <si>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</si>
  <si>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</si>
  <si>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</si>
  <si>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</si>
  <si>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</si>
  <si>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</si>
  <si>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</si>
  <si>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</si>
  <si>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</si>
  <si>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</si>
  <si>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</si>
  <si>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</si>
  <si>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</si>
  <si>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</si>
  <si>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</si>
  <si>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</si>
  <si>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</si>
  <si>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</si>
  <si>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</si>
  <si>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</si>
  <si>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</si>
  <si>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</si>
  <si>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</si>
  <si>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</si>
  <si>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</si>
  <si>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</si>
  <si>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</si>
  <si>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</si>
  <si>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</si>
  <si>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</si>
  <si>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</si>
  <si>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</si>
  <si>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</si>
  <si>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</si>
  <si>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</si>
  <si>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</si>
  <si>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</si>
  <si>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</si>
  <si>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</si>
  <si>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</si>
  <si>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</si>
  <si>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</si>
  <si>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</si>
  <si>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</si>
  <si>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</si>
  <si>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</si>
  <si>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</si>
  <si>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</si>
  <si>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</si>
  <si>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</si>
  <si>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</si>
  <si>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</si>
  <si>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TIBÚ</t>
  </si>
  <si>
    <t>INSTITUCIÓN EDUCATIVA RURAL BERTRANIA</t>
  </si>
  <si>
    <t>HENRRY LORENZO GELVES SERRANO</t>
  </si>
  <si>
    <t>Se pide orientación a la Secretaría de Educación sobre el proceso de rendición de cuentas. Análiss del documento orientador SED y Lineamientos según las ley 1757/2015, Ley 1474/2011, Decreto 1075/2015. Capacitación virtual SED enero 24/2026</t>
  </si>
  <si>
    <t>Se estableció un plan de acción que incluye etapas, actividades , fecha y responsables.</t>
  </si>
  <si>
    <t xml:space="preserve">Se preparó la información con base en la ejecución de los recursos </t>
  </si>
  <si>
    <t>Se evidencia el cargue de la información documental en plataforma Enjambre solicitados.</t>
  </si>
  <si>
    <t>La metodología es presencial para la mayor parte de los espacios definidos para el diálogo con el equipo técnico de R.C, con los diversos estamentos del gobierno escolar y en la Asamblea de docentes.</t>
  </si>
  <si>
    <t>Reunión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 Asamblea de padres (evaluación del servicio educativo)</t>
  </si>
  <si>
    <t>Se evidencia la existencia de un Formato de evaluación.</t>
  </si>
  <si>
    <t>Elaboración de informe ejecutivo sobre proceso de Rendición de cuentas, publicado en plataforma enjambre y dado a conocer a los grupos de valor que participaron.</t>
  </si>
  <si>
    <t>Se atiende con celeridad las sugerencias y recomendaciones dadas por los funcionarios y órganos de control frente a los informes contables y de gestión.</t>
  </si>
  <si>
    <t>Se registra en los informes de Gestión y el informe de Ejecución de R.C plasmando acciones de Buenas prácticas relacionadas con la convocatoria, el informe de ejecución del presupuesto con transparencia.</t>
  </si>
  <si>
    <t xml:space="preserve">Se hace el proceso de Divulgación a través de de los medios digitales ( pág. Virtual de la institución WebColegio, Facebook, whatsApp de grado, ), Asamblea de padres Semana de Desarrollo Institucional, invitación a los diversos miembros del gobierno escolar, Semana de inducción a los estudiantes, </t>
  </si>
  <si>
    <t xml:space="preserve">Evidencia de invitación de Asamblea de docente para conformar el Equipo de trabajo de la Audiencia acta de Docente de 2026. </t>
  </si>
  <si>
    <t>Reunión con el EQUIPO DE CALIDAD para realizar el proceso de Autodiagnóstico. Se realiza la identificaron y documentación de las fortalezas y oportunidades de mejoramiento del Plan de Mejoramiento institucional como Autoevaluación 2025, Evaluación  y seguimiento a las metas del Plan de Mejoramiento institucional vigencia 2025.</t>
  </si>
  <si>
    <t>Acta de reunión Docente y asamblea de padres, Eventos de clausura en la sede principal y sedes con fecha 2025 (Fortalezas y oportunidades de mejoramiento) y Consejo Directivo, Consejo Estudiantil, socializando los avances logrados en los componentes de gestión directiva, académica, administrativa y de comunidad, de igual forma la participación en el control sobre la ejecución de los recursos provenientes del fondo de Servicios Educativos FSE.</t>
  </si>
  <si>
    <t>Se organiza cronograqma estableciendo la Etapa, Planear, las acciones como: Sensibilización, Conformación del equipo de trabajo, Autodiagnóstico inicial, Definición del reto, Diseño de la estrategia, CRONOGRAMA                                En el transcurso del año se estarán generando informes a medida que avance el proceso de rendición de cuentas, como se muestra a continuación:
 Informe de estrategias de rendición de cuentas vigencia 2025: 10-02-2026
 Informe rendición de cuentas vigencia 2025: 15-02-2026
 Informe de ejecución de audiencia pública: 08-03-2026
 Informe de evaluación estratégica: 27- 11-2026 al 01-12-2026
5. Publicación Informe ejecutivo (11 al 17 de febrero de 2026)
6. Evaluación de la estrategia rendicuentas 	(20 de noviembre de 2026)</t>
  </si>
  <si>
    <t>Acta de Reunión 2da semana Desarrollo institucional Enero 2026, BOLETÍN INFORMATIVO de  Rendición de Cuentas del 2 Febrero de 2026. Se fija el cronograma estableciendo en la primera Etapa, Planear, las acciones y los responsables de cada actividad. De igual manera en las etapas Hacer, Verificar y Actuar respectivamente.</t>
  </si>
  <si>
    <t xml:space="preserve">Participación del Recurso humano y tecnológico disponible (Docentes, Sonido, VideoBean, Cámara, Micrófonos). Recuerdo Humano: Asojuntas, Directivos de Junta de Acción Comunal, Consejo Directivo, Padres de familia y estudiantes  disponibilidad  para organizar el evento en la Sede Principal Bertrania  </t>
  </si>
  <si>
    <t>Información financiera:  Gestión de los recursos del Fondo de Servicios Educativos (FSE), con el respectivo desglose detallado de ingresos y egresos. Contratación: Relación de proveedores y descripción de los procesos de selección, especialmente en la compra de equipos, especificando las acciones adelantadas para dar respuesta a las necesidades y problemáticas de la Comunidad Educativa. Metas e indicadores de resultados: Presentación de metas e indicadores en términos de cantidad, calidad, costos y oportunidad, evidenciando el impacto de la gestión institucional. Temáticas de la política de calidad: Cierre de brechas: número de estudiantes beneficiados por el PAE, estrategias de inclusión e índice de eficiencia interna. Calidad: procesos de capacitación docente y fortalecimiento de la vinculación de los padres de familia. Inovación y pertinencia: estudiantes beneficiados con dotación tecnológica y acceso a internet.</t>
  </si>
  <si>
    <t>Se realizó reunión con el Consejo Directivo equipo de calidad para la revisión del documento de Evaluación y Seguimiento del Plan de Mejoramiento Institucional, vigencia 2025, analizando el nivel de cumplimiento de las metas y actividades programadas. Como resultado, se concluye un porcentaje de ejecución significativo, evidenciando coherencia con las temáticas de la política de calidad institucional, con énfasis en la inclusión como eje prioritario. Durante la revisión se abordaron aspectos como: las buenas prácticas implementadas, la política para el control y uso eficiente de los recursos, las estrategias de fortalecimiento académico y pedagógico, la participación estudiantily la consolidación de la política institucional para el adecuado manejo de los recursos.</t>
  </si>
  <si>
    <t>Se cuenta con un formato para el reporte de las actividades de R.C unificado.</t>
  </si>
  <si>
    <t xml:space="preserve">Boletín informativo emanadao por Rectoría donde especifica el desarrollo de los pasos en la presentación de la Audiencia de R.C. 1.	 Informe de las actividades priorizadas y realizadas por cada una de las gestiones. 2. Rendición de cuentas financieras sobre la ejecución del presupuesto correspondiente a la vigencia 2025.  3.	Rendición de cuentas de gestión, socializando lo que se ejecutó del presupuesto correspondiente a la vigencia 2025, en procura de atender las necesidades de la Comunidad Educativa.
</t>
  </si>
  <si>
    <t>Se han actualizados los formatos establecidos para la presentación de la información, para la evaluación del evento de la Audiencia de R.C.</t>
  </si>
  <si>
    <t xml:space="preserve">Socialización edel formato excel autodiagnóstico especificando los niveles de clasificación y los gráficos. </t>
  </si>
  <si>
    <t>Se prevee con anticipación la interlocución de la Rectora, La coordinadora, docentes de las respectivas sedes. Consejo Directivo, Consejo Estudiantil, CAE, Administración Municipal, delegados de CENS_EPM. ACH, Diócesis de Tibú</t>
  </si>
  <si>
    <t xml:space="preserve">Se dan a conocer los siguientes objetivos: 1. Fortalecer el sentido de la Educación pública y la inversión de los recursos de gratuidad. 2. Visualizar la legitimidad de la Institución Educativa Rura Bertrania, del Municipio de Tibú. 3. Facilitar el ejercicio del control social a la gestión de los procesos educativos en favor de la prestación de un servicio educativo de alta calidad.
</t>
  </si>
  <si>
    <t xml:space="preserve">Se creó un plan de acción definiendo las actividades prioritarias para el desarrollo de cada una de las etapas de la estrategia de R.C </t>
  </si>
  <si>
    <t xml:space="preserve">Se utilizó Los recursos humanos y tecnológicos disponibles en la INSTITUCIÓN EDUCATIVA RURAL BERTRANIA y el concurso de aliados estratégicos ASOJUNTAS, Junta de Acción Comunal, Padres de familia para el cumplimiento de las actividades. </t>
  </si>
  <si>
    <t>Se definieron dos actividades en el marco del ejercicio de R.C. La primera, orientada a la Ruta de Mejoramiento, que comprende la autoevaluación institucional, el seguimiento y la evaluación del Plan de Mejoramiento Institucional (PMI), el análisis de la eficiencia interna, los resultados de las evaluaciones internas, y la implementación del Plan de Fortalecimiento Académico y Pedagógico. La segunda, enfocada en la gestión general desarrollada tanto en la sede principal como en las sedes de básica primaria.Se establecieron dos actividades como parte del ejercicio de R.C  una, relacionada con la Ruta de mejoramiento (Autoevaluación insitucional, seguimiento y evaluación del PMI); Eficiencia interna, resultados de las evaluaciones internas y externas, Plan de Fortalecimiento académico y pedagógico). Otra sobre la Gestión general realizada en la sede principal y sedes de la básica primaria.</t>
  </si>
  <si>
    <t>Se emplearon los medios virtuales como WhatsApp, Plataforma WebColegio, Facebook para socializar los proyectos ejecutados de mejoramiento de la planta física, índice de eficiencia interna, Gestión realizada con entidades gubernamentales.</t>
  </si>
  <si>
    <t xml:space="preserve">Se estableció una amplia difusión a través de medios virtuales y/o digitales y apoyados  por la Comunidad Educativa. </t>
  </si>
  <si>
    <t xml:space="preserve"> Se asignó a la Auxiliar administrativa con funciones de pagaduría de la I.E.R Bertrania y de la contadora para la recopilación y presentación en formato estipulado el proceso de informe contable en cuanto al presupuesto de gastos e inversiones. Se hizo la verificación de la información bajo la responsabilidad del Consejo Directivo y  el Rector</t>
  </si>
  <si>
    <t xml:space="preserve">información con base en el Informe de Gestión Directiva (eficiencia interna) , Académica (resultados pruebas internas ), Administrativa, financiera (modelo de gestión recursos de gratuidad y fondo de seervicio educativo, recursos de gratuidad, presupuesto de egresos, ejecución del presupuesto, Gestión MEN-.Dpto. municipio, ) y comunitaria (vinculación de la comunidad, Escuela de padres, atención a población vulnerable, proyectos y alianzas).  
</t>
  </si>
  <si>
    <t xml:space="preserve">Análisis del informe evaluación y seguimiento de las metas del Plan de Mejoramiento vigencia 2025. Evidenciando el Cumplimiento las metas trazadas para el año 2025 en un porcentaje de las actividades. Fortaleciendo procesos dentro de los componentes de gestión Directiva, Académica, Administrativa y financiera, comunitaria. </t>
  </si>
  <si>
    <t>En la IER Bertrania se realiza la verificación y análisis de los temas más recurrentes en las peticiones, quejas o reclamaciones presentadas por padres de familia, estudiantes y comunidad en general. Dentro de este ejercicio se priorizan los asuntos relacionados con matrícula (solicitudes de cupo), situaciones de convivencia escolar y el sistema institucional de evaluación, con el propósito de fortalecer los procesos de atención y mejora continua.</t>
  </si>
  <si>
    <t>Se  fija en diversos puntos la información contable de la ejecución de los recursos: En cartelera de cada SEDE educativa. En los grupos de WhatsApp y estados de la comunidad</t>
  </si>
  <si>
    <t xml:space="preserve">Se emplean canales de comunicación  WhatsApp institucional para divulgar el evento de la Audiencia de Rendición de Cuentas R.C;  presentación escrita usando correos institucionales para atender solicitudes de la comunidad respecto la información contable de la ejecución de los recursos. </t>
  </si>
  <si>
    <t>Utilización de espacios de comunicación Grupos de WhatsApp Institucional y de Padres de familia</t>
  </si>
  <si>
    <t>Se evidenció la presencia en  convocatoria para el ejercicio de Rendición de cuentas: Consejo Directivo de la Institución, Presidente de las Juntas de Acción Comunal de cada una de las veredas, sus delegado, El Personero (a) Estudiantil de la Institución Educativa Rural Bertrania. La participación de representantes de los  Docentes, consejo de Estudiantil, Consejo de Padres. Sector productivo, líderes sociales y comunales.</t>
  </si>
  <si>
    <t>Se realizaron Reuniones previas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t>
  </si>
  <si>
    <t>Se diseñó una INFOGRAFÍA para efectuar la publicación de la convocatoria y/o invitación a la Rendición de cuentas en la fecha estipulada en el cronograma de actividades con fecha 22 enero de 2025. Se envió oficio con la convocatoria, anexando la tarjeta de invitación.</t>
  </si>
  <si>
    <t>Se hizo difusión en la Primera asamblea de padres convocada desde el entre el 12 de enero para desarrollarse el  20 Enero en la Sede principal y en las 6 Sedes de la Básica Primaria, realizando invitación al evento de Rendición de cuentas el día 25 de febrero a las 8:00 A.m</t>
  </si>
  <si>
    <t>Se constata una amplia difusión de la información a través de internet y redes sociales.  Se hizo la publicación de la convocatoria apoyada en las redes sociales (pág. facebook Colcaro, WhatsApp grupo de padres de familia)  y estrategias de comunicación escrita (invitación a entidades de orden municipal). Fijación en carteleras.</t>
  </si>
  <si>
    <t>Realización de reunión 18 de Febrero 2026 para Orietnar al equipo Técnico de R.C para formular y ejecutar los mecanismos de convocatoria a los espacios de diálogo</t>
  </si>
  <si>
    <t>Se hizo la divulgación empleando los diversos medios electrónicos disponibles, redes sociales (pág. facebook IE R Bertrania, WhatsApp grupo de padres de familia)  y estrategias de comunicación escrita (invitación a entidades, Fijación en carteleras.</t>
  </si>
  <si>
    <t>Fijación de la Audiencia de R.C el 25 de febrero 2026 a las 8:00 A.M</t>
  </si>
  <si>
    <t xml:space="preserve">La información contable se envía como anexo adjunto a la correspondencia a los invitados a  la Audiencia de R.C.; (cuadros estadísticos, resumen de cuentas). Se envía a los correos las solicitudes hechas por la comunidad.
</t>
  </si>
  <si>
    <t>Se dispuso de la Plataforma WebColegio de la Institución para complementar los temas relacionados con la Gestión de recursos.</t>
  </si>
  <si>
    <t>Se prevee en la Audiencia de R.C la Intervención de la comunidad educativa y de las organizaciones y comunidad invitada. El equipo relator recoge todos los formatos con sus respectivas preguntas, sugerencias, propuestas y evaluación de la audiencia.  Respuestas. Estas intervenciones serán de 10 minutos.</t>
  </si>
  <si>
    <t xml:space="preserve">Con anticipación al evento de R. C se envía correspondencia los ciudadanos y entidades vinculadas con la institución (Alcaldía, personería, Enlace de educación municipal, miembros del Gobierno escolar (Consejo directivo, Consejo de padres, Consejo estudiantil, Personero estudiantil, Contralor estudiantil). </t>
  </si>
  <si>
    <t>Se recibe y analiza las propuestas o inquietudes de la comunidad y  envía si así lo requieren por correo las respectivas respuestas a que diere lugar.</t>
  </si>
  <si>
    <t>Se han dado los espacios pertinentes para el diálogo con la comunidad educativa (Asambleas de padres, Asamblea de docentes, reuniones mensuales del gobierno escolar).</t>
  </si>
  <si>
    <t>Se llevan a cabo actas de cada una de las reuniones programadas para análisis de las temáticas de interés. Además la Existencia de un formato de registro de asistencia al evento de la Audiencia de R.C, asignando personal docente para la actividad.</t>
  </si>
  <si>
    <t>Se garantiza la publicación de la presentación del Informe de realización audiencia pública en el tiempo orientado por la SED, después de ejecutar el evento y su respectivo cargue en plataforma Enjambre por la Rectoría</t>
  </si>
  <si>
    <t>Rectoría y Consejo Directivo recibe y analiza las propuestas o inquietudes y  envía si así lo requieren por correo las respectivas respuestas a que diere lugar.</t>
  </si>
  <si>
    <t>Se Diseñó y aprobó el instrumento de evaluación de la Estrategia de R.C que consta de 9 Items con opciones de respuesta que garantiza a la comunidad evaluar el proceso</t>
  </si>
  <si>
    <t>Se entrega a los asistentes el formato de evaluación para que el equipo asignado realice el análisis pertinente presentando un informe con evaluación de los ítems,  priorice las temáticas, sugerencias y/o recomendaciones de los asistentes o de los participantes.</t>
  </si>
  <si>
    <t>Se crea el Archivo de evidencias de las recomendaciones y sugerencias de los servidores públicos y ciudadanía.</t>
  </si>
  <si>
    <t>Los aportes realizados por los integrantes de la comunidad educativa (directivos, docentes, estudiantes y padres de familia) se consideran para establecer metas a corto, mediano y largo plazo, con el fin de priorizar y dar respuesta a las necesidades institucionales.</t>
  </si>
  <si>
    <t>Mediante los resultados presentados en el informe de evaluación se establece el nivel de efectividad de la Estrategia de Rendición de Cuentas, así como el grado de cumplimiento de las metas propuestas y los objetivos planteados.</t>
  </si>
  <si>
    <t>información solicitada por los entes de control y cuerpos colegiados (Consejo Directivo, Consejo académico, Consejo de Padres, Consejo estudiantil, entre otros)</t>
  </si>
  <si>
    <t>La institución analiza los mecanismos para el perfeccionamiento para futuras rendiciones de cuentas.</t>
  </si>
  <si>
    <t xml:space="preserve">La I.E.R Bertrania Garantiza la aplicación de mecanismos internos de mejora de los procesos de Gestión y atiende oportunamente a los requerimientos de la SED presentando el informe contable de manera trimestral y de control externo. </t>
  </si>
  <si>
    <t>La Institución analiza los resultados del proceso de Gestión y junto con el Consejo Directivo establece mecanismos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</si>
</sst>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9.587301587301587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c:v>
                </c:pt>
                <c:pt idx="1">
                  <c:v>9.7241379310344822</c:v>
                </c:pt>
                <c:pt idx="2">
                  <c:v>9.5714285714285712</c:v>
                </c:pt>
                <c:pt idx="3">
                  <c:v>9.1999999999999993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9</c:v>
                </c:pt>
                <c:pt idx="2">
                  <c:v>9</c:v>
                </c:pt>
                <c:pt idx="3">
                  <c:v>9.5</c:v>
                </c:pt>
                <c:pt idx="4">
                  <c:v>10</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topLeftCell="E1" zoomScale="85" zoomScaleNormal="85" workbookViewId="0">
      <selection activeCell="J71" sqref="J71"/>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226</v>
      </c>
      <c r="F5" s="25"/>
      <c r="G5" s="27" t="s">
        <v>70</v>
      </c>
      <c r="H5" s="107">
        <v>46045</v>
      </c>
      <c r="I5" s="258" t="s">
        <v>73</v>
      </c>
      <c r="J5" s="258"/>
    </row>
    <row r="6" spans="1:10" s="6" customFormat="1" ht="15.6" x14ac:dyDescent="0.3">
      <c r="A6" s="41"/>
      <c r="B6" s="237" t="s">
        <v>95</v>
      </c>
      <c r="C6" s="237"/>
      <c r="D6" s="237"/>
      <c r="E6" s="114">
        <v>254810000389</v>
      </c>
      <c r="F6" s="25"/>
      <c r="G6" s="61" t="s">
        <v>50</v>
      </c>
      <c r="H6" s="25" t="s">
        <v>227</v>
      </c>
      <c r="I6" s="236">
        <f>IF(SUM(I9:I71)=0,"",AVERAGE(I9:I71))</f>
        <v>9.587301587301587</v>
      </c>
      <c r="J6" s="236"/>
    </row>
    <row r="7" spans="1:10" s="6" customFormat="1" ht="15.6" x14ac:dyDescent="0.3">
      <c r="A7" s="41"/>
      <c r="B7" s="237" t="s">
        <v>71</v>
      </c>
      <c r="C7" s="237"/>
      <c r="D7" s="237"/>
      <c r="E7" s="238" t="s">
        <v>228</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57.6" x14ac:dyDescent="0.3">
      <c r="A9" s="16" t="str">
        <f>IF(I9&lt;5,MAX($A$8:A8)+1,"")</f>
        <v/>
      </c>
      <c r="B9" s="259" t="s">
        <v>4</v>
      </c>
      <c r="C9" s="54" t="s">
        <v>4</v>
      </c>
      <c r="D9" s="233">
        <f>IF(SUM(I9:I30)=0,"",AVERAGE(I9:I30))</f>
        <v>9.5</v>
      </c>
      <c r="E9" s="224" t="s">
        <v>6</v>
      </c>
      <c r="F9" s="57" t="s">
        <v>6</v>
      </c>
      <c r="G9" s="222">
        <f>IF(SUM(I9:I10)=0,"",AVERAGE(I9:I10))</f>
        <v>9.5</v>
      </c>
      <c r="H9" s="29" t="s">
        <v>190</v>
      </c>
      <c r="I9" s="104">
        <v>9</v>
      </c>
      <c r="J9" s="110" t="s">
        <v>229</v>
      </c>
    </row>
    <row r="10" spans="1:10" s="6" customFormat="1" ht="72" x14ac:dyDescent="0.3">
      <c r="A10" s="16" t="str">
        <f>IF(I10&lt;5,MAX($A$8:A9)+1,"")</f>
        <v/>
      </c>
      <c r="B10" s="260"/>
      <c r="C10" s="54" t="s">
        <v>4</v>
      </c>
      <c r="D10" s="234"/>
      <c r="E10" s="226"/>
      <c r="F10" s="57" t="s">
        <v>6</v>
      </c>
      <c r="G10" s="223"/>
      <c r="H10" s="29" t="s">
        <v>191</v>
      </c>
      <c r="I10" s="104">
        <v>10</v>
      </c>
      <c r="J10" s="110" t="s">
        <v>239</v>
      </c>
    </row>
    <row r="11" spans="1:10" s="6" customFormat="1" ht="28.8" x14ac:dyDescent="0.3">
      <c r="A11" s="16" t="str">
        <f>IF(I11&lt;5,MAX($A$8:A10)+1,"")</f>
        <v/>
      </c>
      <c r="B11" s="260"/>
      <c r="C11" s="54" t="s">
        <v>4</v>
      </c>
      <c r="D11" s="234"/>
      <c r="E11" s="95" t="s">
        <v>183</v>
      </c>
      <c r="F11" s="95" t="s">
        <v>183</v>
      </c>
      <c r="G11" s="105">
        <f>IF(SUM(I11:I11)=0,"",AVERAGE(I11:I11))</f>
        <v>9</v>
      </c>
      <c r="H11" s="29" t="s">
        <v>192</v>
      </c>
      <c r="I11" s="104">
        <v>9</v>
      </c>
      <c r="J11" s="110" t="s">
        <v>240</v>
      </c>
    </row>
    <row r="12" spans="1:10" s="6" customFormat="1" ht="79.2" x14ac:dyDescent="0.3">
      <c r="A12" s="16" t="str">
        <f>IF(I12&lt;5,MAX($A$8:A11)+1,"")</f>
        <v/>
      </c>
      <c r="B12" s="260"/>
      <c r="C12" s="54" t="s">
        <v>4</v>
      </c>
      <c r="D12" s="234"/>
      <c r="E12" s="26" t="s">
        <v>184</v>
      </c>
      <c r="F12" s="26" t="s">
        <v>184</v>
      </c>
      <c r="G12" s="105">
        <f>IF(SUM(I12:I12)=0,"",AVERAGE(I12:I12))</f>
        <v>9</v>
      </c>
      <c r="H12" s="29" t="s">
        <v>193</v>
      </c>
      <c r="I12" s="104">
        <v>9</v>
      </c>
      <c r="J12" s="110" t="s">
        <v>241</v>
      </c>
    </row>
    <row r="13" spans="1:10" s="6" customFormat="1" ht="100.8" x14ac:dyDescent="0.3">
      <c r="A13" s="16" t="str">
        <f>IF(I13&lt;5,MAX($A$8:A12)+1,"")</f>
        <v/>
      </c>
      <c r="B13" s="260"/>
      <c r="C13" s="54" t="s">
        <v>4</v>
      </c>
      <c r="D13" s="234"/>
      <c r="E13" s="224" t="s">
        <v>197</v>
      </c>
      <c r="F13" s="58" t="s">
        <v>197</v>
      </c>
      <c r="G13" s="222">
        <f>IF(SUM(I13:I22)=0,"",AVERAGE(I13:I22))</f>
        <v>9.5</v>
      </c>
      <c r="H13" s="29" t="s">
        <v>194</v>
      </c>
      <c r="I13" s="104">
        <v>9</v>
      </c>
      <c r="J13" s="110" t="s">
        <v>242</v>
      </c>
    </row>
    <row r="14" spans="1:10" s="6" customFormat="1" ht="172.8" x14ac:dyDescent="0.3">
      <c r="A14" s="16" t="str">
        <f>IF(I14&lt;5,MAX($A$8:A13)+1,"")</f>
        <v/>
      </c>
      <c r="B14" s="260"/>
      <c r="C14" s="54" t="s">
        <v>4</v>
      </c>
      <c r="D14" s="234"/>
      <c r="E14" s="225"/>
      <c r="F14" s="58" t="s">
        <v>197</v>
      </c>
      <c r="G14" s="227"/>
      <c r="H14" s="29" t="s">
        <v>207</v>
      </c>
      <c r="I14" s="104">
        <v>9</v>
      </c>
      <c r="J14" s="110" t="s">
        <v>243</v>
      </c>
    </row>
    <row r="15" spans="1:10" s="6" customFormat="1" ht="72" x14ac:dyDescent="0.3">
      <c r="A15" s="16" t="str">
        <f>IF(I15&lt;5,MAX($A$8:A14)+1,"")</f>
        <v/>
      </c>
      <c r="B15" s="260"/>
      <c r="C15" s="54" t="s">
        <v>4</v>
      </c>
      <c r="D15" s="234"/>
      <c r="E15" s="225"/>
      <c r="F15" s="58" t="s">
        <v>197</v>
      </c>
      <c r="G15" s="227"/>
      <c r="H15" s="29" t="s">
        <v>186</v>
      </c>
      <c r="I15" s="104">
        <v>10</v>
      </c>
      <c r="J15" s="110" t="s">
        <v>244</v>
      </c>
    </row>
    <row r="16" spans="1:10" s="6" customFormat="1" ht="57.6" x14ac:dyDescent="0.3">
      <c r="A16" s="16" t="str">
        <f>IF(I16&lt;5,MAX($A$8:A15)+1,"")</f>
        <v/>
      </c>
      <c r="B16" s="260"/>
      <c r="C16" s="54" t="s">
        <v>4</v>
      </c>
      <c r="D16" s="234"/>
      <c r="E16" s="225"/>
      <c r="F16" s="58" t="s">
        <v>197</v>
      </c>
      <c r="G16" s="227"/>
      <c r="H16" s="29" t="s">
        <v>187</v>
      </c>
      <c r="I16" s="104">
        <v>10</v>
      </c>
      <c r="J16" s="110" t="s">
        <v>245</v>
      </c>
    </row>
    <row r="17" spans="1:10" s="6" customFormat="1" ht="187.2" x14ac:dyDescent="0.3">
      <c r="A17" s="16" t="str">
        <f>IF(I17&lt;5,MAX($A$8:A16)+1,"")</f>
        <v/>
      </c>
      <c r="B17" s="260"/>
      <c r="C17" s="54" t="s">
        <v>4</v>
      </c>
      <c r="D17" s="234"/>
      <c r="E17" s="225"/>
      <c r="F17" s="58" t="s">
        <v>197</v>
      </c>
      <c r="G17" s="227"/>
      <c r="H17" s="29" t="s">
        <v>195</v>
      </c>
      <c r="I17" s="104">
        <v>9</v>
      </c>
      <c r="J17" s="110" t="s">
        <v>246</v>
      </c>
    </row>
    <row r="18" spans="1:10" s="6" customFormat="1" ht="158.4" x14ac:dyDescent="0.3">
      <c r="A18" s="16" t="str">
        <f>IF(I18&lt;5,MAX($A$8:A17)+1,"")</f>
        <v/>
      </c>
      <c r="B18" s="260"/>
      <c r="C18" s="54" t="s">
        <v>4</v>
      </c>
      <c r="D18" s="234"/>
      <c r="E18" s="225"/>
      <c r="F18" s="58" t="s">
        <v>197</v>
      </c>
      <c r="G18" s="227"/>
      <c r="H18" s="29" t="s">
        <v>36</v>
      </c>
      <c r="I18" s="104">
        <v>10</v>
      </c>
      <c r="J18" s="110" t="s">
        <v>247</v>
      </c>
    </row>
    <row r="19" spans="1:10" s="6" customFormat="1" ht="52.8" x14ac:dyDescent="0.3">
      <c r="A19" s="16" t="str">
        <f>IF(I19&lt;5,MAX($A$8:A18)+1,"")</f>
        <v/>
      </c>
      <c r="B19" s="260"/>
      <c r="C19" s="54" t="s">
        <v>4</v>
      </c>
      <c r="D19" s="234"/>
      <c r="E19" s="225"/>
      <c r="F19" s="58" t="s">
        <v>197</v>
      </c>
      <c r="G19" s="227"/>
      <c r="H19" s="29" t="s">
        <v>13</v>
      </c>
      <c r="I19" s="104">
        <v>10</v>
      </c>
      <c r="J19" s="110" t="s">
        <v>248</v>
      </c>
    </row>
    <row r="20" spans="1:10" s="6" customFormat="1" ht="115.2" x14ac:dyDescent="0.3">
      <c r="A20" s="16" t="str">
        <f>IF(I20&lt;5,MAX($A$8:A19)+1,"")</f>
        <v/>
      </c>
      <c r="B20" s="260"/>
      <c r="C20" s="54" t="s">
        <v>4</v>
      </c>
      <c r="D20" s="234"/>
      <c r="E20" s="225"/>
      <c r="F20" s="58" t="s">
        <v>197</v>
      </c>
      <c r="G20" s="227"/>
      <c r="H20" s="29" t="s">
        <v>188</v>
      </c>
      <c r="I20" s="104">
        <v>9</v>
      </c>
      <c r="J20" s="110" t="s">
        <v>249</v>
      </c>
    </row>
    <row r="21" spans="1:10" s="6" customFormat="1" ht="28.8" x14ac:dyDescent="0.3">
      <c r="A21" s="16" t="str">
        <f>IF(I21&lt;5,MAX($A$8:A20)+1,"")</f>
        <v/>
      </c>
      <c r="B21" s="260"/>
      <c r="C21" s="54" t="s">
        <v>4</v>
      </c>
      <c r="D21" s="234"/>
      <c r="E21" s="225"/>
      <c r="F21" s="58" t="s">
        <v>197</v>
      </c>
      <c r="G21" s="227"/>
      <c r="H21" s="29" t="s">
        <v>189</v>
      </c>
      <c r="I21" s="104">
        <v>10</v>
      </c>
      <c r="J21" s="110" t="s">
        <v>250</v>
      </c>
    </row>
    <row r="22" spans="1:10" s="6" customFormat="1" ht="28.8" x14ac:dyDescent="0.3">
      <c r="A22" s="16" t="str">
        <f>IF(I22&lt;5,MAX($A$8:A21)+1,"")</f>
        <v/>
      </c>
      <c r="B22" s="260"/>
      <c r="C22" s="54" t="s">
        <v>4</v>
      </c>
      <c r="D22" s="234"/>
      <c r="E22" s="226"/>
      <c r="F22" s="58" t="s">
        <v>197</v>
      </c>
      <c r="G22" s="223"/>
      <c r="H22" s="29" t="s">
        <v>196</v>
      </c>
      <c r="I22" s="104">
        <v>9</v>
      </c>
      <c r="J22" s="110" t="s">
        <v>251</v>
      </c>
    </row>
    <row r="23" spans="1:10" s="6" customFormat="1" ht="43.2" x14ac:dyDescent="0.3">
      <c r="A23" s="16" t="str">
        <f>IF(I23&lt;5,MAX($A$8:A22)+1,"")</f>
        <v/>
      </c>
      <c r="B23" s="260"/>
      <c r="C23" s="54" t="s">
        <v>4</v>
      </c>
      <c r="D23" s="234"/>
      <c r="E23" s="224" t="s">
        <v>185</v>
      </c>
      <c r="F23" s="58" t="s">
        <v>222</v>
      </c>
      <c r="G23" s="222">
        <f>IF(SUM(I23:I24)=0,"",AVERAGE(I23:I24))</f>
        <v>10</v>
      </c>
      <c r="H23" s="29" t="s">
        <v>74</v>
      </c>
      <c r="I23" s="104">
        <v>10</v>
      </c>
      <c r="J23" s="110" t="s">
        <v>252</v>
      </c>
    </row>
    <row r="24" spans="1:10" s="6" customFormat="1" ht="86.4" x14ac:dyDescent="0.3">
      <c r="A24" s="16" t="str">
        <f>IF(I24&lt;5,MAX($A$8:A23)+1,"")</f>
        <v/>
      </c>
      <c r="B24" s="260"/>
      <c r="C24" s="54" t="s">
        <v>4</v>
      </c>
      <c r="D24" s="234"/>
      <c r="E24" s="225"/>
      <c r="F24" s="58" t="s">
        <v>222</v>
      </c>
      <c r="G24" s="227"/>
      <c r="H24" s="29" t="s">
        <v>9</v>
      </c>
      <c r="I24" s="104">
        <v>10</v>
      </c>
      <c r="J24" s="110" t="s">
        <v>253</v>
      </c>
    </row>
    <row r="25" spans="1:10" s="6" customFormat="1" ht="72" x14ac:dyDescent="0.3">
      <c r="A25" s="16" t="str">
        <f>IF(I25&lt;5,MAX($A$8:A24)+1,"")</f>
        <v/>
      </c>
      <c r="B25" s="260"/>
      <c r="C25" s="54" t="s">
        <v>4</v>
      </c>
      <c r="D25" s="234"/>
      <c r="E25" s="224" t="s">
        <v>37</v>
      </c>
      <c r="F25" s="58" t="s">
        <v>37</v>
      </c>
      <c r="G25" s="222">
        <f>IF(SUM(I25:I30)=0,"",AVERAGE(I25:I30))</f>
        <v>9.5</v>
      </c>
      <c r="H25" s="29" t="s">
        <v>10</v>
      </c>
      <c r="I25" s="104">
        <v>10</v>
      </c>
      <c r="J25" s="110" t="s">
        <v>254</v>
      </c>
    </row>
    <row r="26" spans="1:10" s="6" customFormat="1" ht="72" x14ac:dyDescent="0.3">
      <c r="A26" s="16" t="str">
        <f>IF(I26&lt;5,MAX($A$8:A25)+1,"")</f>
        <v/>
      </c>
      <c r="B26" s="260"/>
      <c r="C26" s="54" t="s">
        <v>4</v>
      </c>
      <c r="D26" s="234"/>
      <c r="E26" s="225"/>
      <c r="F26" s="58" t="s">
        <v>37</v>
      </c>
      <c r="G26" s="227"/>
      <c r="H26" s="29" t="s">
        <v>75</v>
      </c>
      <c r="I26" s="104">
        <v>10</v>
      </c>
      <c r="J26" s="110" t="s">
        <v>255</v>
      </c>
    </row>
    <row r="27" spans="1:10" s="6" customFormat="1" ht="187.2" x14ac:dyDescent="0.3">
      <c r="A27" s="16" t="str">
        <f>IF(I27&lt;5,MAX($A$8:A26)+1,"")</f>
        <v/>
      </c>
      <c r="B27" s="260"/>
      <c r="C27" s="54" t="s">
        <v>4</v>
      </c>
      <c r="D27" s="234"/>
      <c r="E27" s="225"/>
      <c r="F27" s="58" t="s">
        <v>37</v>
      </c>
      <c r="G27" s="227"/>
      <c r="H27" s="29" t="s">
        <v>12</v>
      </c>
      <c r="I27" s="104">
        <v>10</v>
      </c>
      <c r="J27" s="110" t="s">
        <v>256</v>
      </c>
    </row>
    <row r="28" spans="1:10" s="6" customFormat="1" ht="72" x14ac:dyDescent="0.3">
      <c r="A28" s="16" t="str">
        <f>IF(I28&lt;5,MAX($A$8:A27)+1,"")</f>
        <v/>
      </c>
      <c r="B28" s="260"/>
      <c r="C28" s="54" t="s">
        <v>4</v>
      </c>
      <c r="D28" s="234"/>
      <c r="E28" s="225"/>
      <c r="F28" s="58" t="s">
        <v>37</v>
      </c>
      <c r="G28" s="227"/>
      <c r="H28" s="29" t="s">
        <v>7</v>
      </c>
      <c r="I28" s="104">
        <v>9</v>
      </c>
      <c r="J28" s="110" t="s">
        <v>257</v>
      </c>
    </row>
    <row r="29" spans="1:10" s="6" customFormat="1" ht="72" x14ac:dyDescent="0.3">
      <c r="A29" s="16" t="str">
        <f>IF(I29&lt;5,MAX($A$8:A28)+1,"")</f>
        <v/>
      </c>
      <c r="B29" s="260"/>
      <c r="C29" s="54" t="s">
        <v>4</v>
      </c>
      <c r="D29" s="234"/>
      <c r="E29" s="225"/>
      <c r="F29" s="58" t="s">
        <v>37</v>
      </c>
      <c r="G29" s="227"/>
      <c r="H29" s="29" t="s">
        <v>11</v>
      </c>
      <c r="I29" s="104">
        <v>9</v>
      </c>
      <c r="J29" s="110" t="s">
        <v>230</v>
      </c>
    </row>
    <row r="30" spans="1:10" s="6" customFormat="1" ht="72" x14ac:dyDescent="0.3">
      <c r="A30" s="16" t="str">
        <f>IF(I30&lt;5,MAX($A$8:A29)+1,"")</f>
        <v/>
      </c>
      <c r="B30" s="260"/>
      <c r="C30" s="54" t="s">
        <v>4</v>
      </c>
      <c r="D30" s="234"/>
      <c r="E30" s="225"/>
      <c r="F30" s="58" t="s">
        <v>37</v>
      </c>
      <c r="G30" s="227"/>
      <c r="H30" s="29" t="s">
        <v>38</v>
      </c>
      <c r="I30" s="104">
        <v>9</v>
      </c>
      <c r="J30" s="110" t="s">
        <v>258</v>
      </c>
    </row>
    <row r="31" spans="1:10" s="6" customFormat="1" ht="72" x14ac:dyDescent="0.3">
      <c r="A31" s="16" t="str">
        <f>IF(I31&lt;5,MAX($A$8:A30)+1,"")</f>
        <v/>
      </c>
      <c r="B31" s="247" t="s">
        <v>5</v>
      </c>
      <c r="C31" s="55" t="s">
        <v>5</v>
      </c>
      <c r="D31" s="233">
        <f>IF(SUM(I31:I59)=0,"",AVERAGE(I31:I59))</f>
        <v>9.7241379310344822</v>
      </c>
      <c r="E31" s="224" t="s">
        <v>39</v>
      </c>
      <c r="F31" s="59" t="s">
        <v>223</v>
      </c>
      <c r="G31" s="222">
        <f>IF(SUM(I31:I35)=0,"",AVERAGE(I31:I35))</f>
        <v>9.8000000000000007</v>
      </c>
      <c r="H31" s="29" t="s">
        <v>35</v>
      </c>
      <c r="I31" s="104">
        <v>10</v>
      </c>
      <c r="J31" s="110" t="s">
        <v>259</v>
      </c>
    </row>
    <row r="32" spans="1:10" s="6" customFormat="1" ht="100.8" x14ac:dyDescent="0.3">
      <c r="A32" s="16" t="str">
        <f>IF(I32&lt;5,MAX($A$8:A31)+1,"")</f>
        <v/>
      </c>
      <c r="B32" s="248"/>
      <c r="C32" s="55" t="s">
        <v>5</v>
      </c>
      <c r="D32" s="234"/>
      <c r="E32" s="225"/>
      <c r="F32" s="59" t="s">
        <v>223</v>
      </c>
      <c r="G32" s="227"/>
      <c r="H32" s="29" t="s">
        <v>14</v>
      </c>
      <c r="I32" s="104">
        <v>9</v>
      </c>
      <c r="J32" s="110" t="s">
        <v>260</v>
      </c>
    </row>
    <row r="33" spans="1:10" s="6" customFormat="1" ht="72" x14ac:dyDescent="0.3">
      <c r="A33" s="16" t="str">
        <f>IF(I33&lt;5,MAX($A$8:A32)+1,"")</f>
        <v/>
      </c>
      <c r="B33" s="248"/>
      <c r="C33" s="55" t="s">
        <v>5</v>
      </c>
      <c r="D33" s="234"/>
      <c r="E33" s="225"/>
      <c r="F33" s="59" t="s">
        <v>223</v>
      </c>
      <c r="G33" s="227"/>
      <c r="H33" s="29" t="s">
        <v>198</v>
      </c>
      <c r="I33" s="104">
        <v>10</v>
      </c>
      <c r="J33" s="110" t="s">
        <v>261</v>
      </c>
    </row>
    <row r="34" spans="1:10" s="6" customFormat="1" ht="43.2" x14ac:dyDescent="0.3">
      <c r="A34" s="16" t="str">
        <f>IF(I34&lt;5,MAX($A$8:A33)+1,"")</f>
        <v/>
      </c>
      <c r="B34" s="248"/>
      <c r="C34" s="55" t="s">
        <v>5</v>
      </c>
      <c r="D34" s="234"/>
      <c r="E34" s="225"/>
      <c r="F34" s="59" t="s">
        <v>223</v>
      </c>
      <c r="G34" s="227"/>
      <c r="H34" s="29" t="s">
        <v>15</v>
      </c>
      <c r="I34" s="104">
        <v>10</v>
      </c>
      <c r="J34" s="110" t="s">
        <v>231</v>
      </c>
    </row>
    <row r="35" spans="1:10" s="6" customFormat="1" ht="86.4" x14ac:dyDescent="0.3">
      <c r="A35" s="16" t="str">
        <f>IF(I35&lt;5,MAX($A$8:A34)+1,"")</f>
        <v/>
      </c>
      <c r="B35" s="248"/>
      <c r="C35" s="55" t="s">
        <v>5</v>
      </c>
      <c r="D35" s="234"/>
      <c r="E35" s="226"/>
      <c r="F35" s="59" t="s">
        <v>223</v>
      </c>
      <c r="G35" s="223"/>
      <c r="H35" s="29" t="s">
        <v>16</v>
      </c>
      <c r="I35" s="104">
        <v>10</v>
      </c>
      <c r="J35" s="110" t="s">
        <v>262</v>
      </c>
    </row>
    <row r="36" spans="1:10" s="6" customFormat="1" ht="43.2" x14ac:dyDescent="0.3">
      <c r="A36" s="16" t="str">
        <f>IF(I36&lt;5,MAX($A$8:A35)+1,"")</f>
        <v/>
      </c>
      <c r="B36" s="248"/>
      <c r="C36" s="55" t="s">
        <v>5</v>
      </c>
      <c r="D36" s="234"/>
      <c r="E36" s="224" t="s">
        <v>40</v>
      </c>
      <c r="F36" s="59" t="s">
        <v>225</v>
      </c>
      <c r="G36" s="222">
        <f>IF(SUM(I36,I39)=0,"",AVERAGE(I36:I39))</f>
        <v>9.75</v>
      </c>
      <c r="H36" s="29" t="s">
        <v>199</v>
      </c>
      <c r="I36" s="104">
        <v>10</v>
      </c>
      <c r="J36" s="110" t="s">
        <v>263</v>
      </c>
    </row>
    <row r="37" spans="1:10" s="6" customFormat="1" ht="43.2" x14ac:dyDescent="0.3">
      <c r="A37" s="16" t="str">
        <f>IF(I37&lt;5,MAX($A$8:A36)+1,"")</f>
        <v/>
      </c>
      <c r="B37" s="248"/>
      <c r="C37" s="55" t="s">
        <v>5</v>
      </c>
      <c r="D37" s="234"/>
      <c r="E37" s="225"/>
      <c r="F37" s="59" t="s">
        <v>224</v>
      </c>
      <c r="G37" s="227"/>
      <c r="H37" s="29" t="s">
        <v>17</v>
      </c>
      <c r="I37" s="104">
        <v>10</v>
      </c>
      <c r="J37" s="110" t="s">
        <v>232</v>
      </c>
    </row>
    <row r="38" spans="1:10" s="6" customFormat="1" ht="57.6" x14ac:dyDescent="0.3">
      <c r="A38" s="16" t="str">
        <f>IF(I38&lt;5,MAX($A$8:A37)+1,"")</f>
        <v/>
      </c>
      <c r="B38" s="248"/>
      <c r="C38" s="55" t="s">
        <v>5</v>
      </c>
      <c r="D38" s="234"/>
      <c r="E38" s="225"/>
      <c r="F38" s="59" t="s">
        <v>224</v>
      </c>
      <c r="G38" s="227"/>
      <c r="H38" s="29" t="s">
        <v>41</v>
      </c>
      <c r="I38" s="104">
        <v>10</v>
      </c>
      <c r="J38" s="110" t="s">
        <v>264</v>
      </c>
    </row>
    <row r="39" spans="1:10" s="6" customFormat="1" ht="43.2" x14ac:dyDescent="0.3">
      <c r="A39" s="16" t="str">
        <f>IF(I39&lt;5,MAX($A$8:A38)+1,"")</f>
        <v/>
      </c>
      <c r="B39" s="248"/>
      <c r="C39" s="55" t="s">
        <v>5</v>
      </c>
      <c r="D39" s="234"/>
      <c r="E39" s="226"/>
      <c r="F39" s="59" t="s">
        <v>224</v>
      </c>
      <c r="G39" s="223"/>
      <c r="H39" s="29" t="s">
        <v>76</v>
      </c>
      <c r="I39" s="104">
        <v>9</v>
      </c>
      <c r="J39" s="110" t="s">
        <v>265</v>
      </c>
    </row>
    <row r="40" spans="1:10" s="6" customFormat="1" ht="86.4" x14ac:dyDescent="0.3">
      <c r="A40" s="16" t="str">
        <f>IF(I40&lt;5,MAX($A$8:A39)+1,"")</f>
        <v/>
      </c>
      <c r="B40" s="248"/>
      <c r="C40" s="55" t="s">
        <v>5</v>
      </c>
      <c r="D40" s="234"/>
      <c r="E40" s="224" t="s">
        <v>42</v>
      </c>
      <c r="F40" s="59" t="s">
        <v>42</v>
      </c>
      <c r="G40" s="228">
        <f>IF(SUM(I40:I42)=0,"",AVERAGE(I40:I42))</f>
        <v>10</v>
      </c>
      <c r="H40" s="29" t="s">
        <v>18</v>
      </c>
      <c r="I40" s="104">
        <v>10</v>
      </c>
      <c r="J40" s="110" t="s">
        <v>266</v>
      </c>
    </row>
    <row r="41" spans="1:10" s="6" customFormat="1" ht="100.8" x14ac:dyDescent="0.3">
      <c r="A41" s="16" t="str">
        <f>IF(I41&lt;5,MAX($A$8:A40)+1,"")</f>
        <v/>
      </c>
      <c r="B41" s="248"/>
      <c r="C41" s="55" t="s">
        <v>5</v>
      </c>
      <c r="D41" s="234"/>
      <c r="E41" s="225"/>
      <c r="F41" s="59" t="s">
        <v>42</v>
      </c>
      <c r="G41" s="228"/>
      <c r="H41" s="29" t="s">
        <v>8</v>
      </c>
      <c r="I41" s="104">
        <v>10</v>
      </c>
      <c r="J41" s="110" t="s">
        <v>267</v>
      </c>
    </row>
    <row r="42" spans="1:10" s="6" customFormat="1" ht="43.2" x14ac:dyDescent="0.3">
      <c r="A42" s="16" t="str">
        <f>IF(I42&lt;5,MAX($A$8:A41)+1,"")</f>
        <v/>
      </c>
      <c r="B42" s="248"/>
      <c r="C42" s="55" t="s">
        <v>5</v>
      </c>
      <c r="D42" s="234"/>
      <c r="E42" s="226"/>
      <c r="F42" s="59" t="s">
        <v>42</v>
      </c>
      <c r="G42" s="228"/>
      <c r="H42" s="29" t="s">
        <v>19</v>
      </c>
      <c r="I42" s="104">
        <v>10</v>
      </c>
      <c r="J42" s="110" t="s">
        <v>233</v>
      </c>
    </row>
    <row r="43" spans="1:10" s="6" customFormat="1" ht="57.6" x14ac:dyDescent="0.3">
      <c r="A43" s="16" t="str">
        <f>IF(I43&lt;5,MAX($A$8:A42)+1,"")</f>
        <v/>
      </c>
      <c r="B43" s="248"/>
      <c r="C43" s="55" t="s">
        <v>5</v>
      </c>
      <c r="D43" s="234"/>
      <c r="E43" s="224" t="s">
        <v>43</v>
      </c>
      <c r="F43" s="59" t="s">
        <v>43</v>
      </c>
      <c r="G43" s="222">
        <f>IF(SUM(I43:I47)=0,"",AVERAGE(I43:I47))</f>
        <v>9.8000000000000007</v>
      </c>
      <c r="H43" s="29" t="s">
        <v>203</v>
      </c>
      <c r="I43" s="104">
        <v>10</v>
      </c>
      <c r="J43" s="110" t="s">
        <v>268</v>
      </c>
    </row>
    <row r="44" spans="1:10" s="6" customFormat="1" ht="57.6" x14ac:dyDescent="0.3">
      <c r="A44" s="16" t="str">
        <f>IF(I44&lt;5,MAX($A$8:A43)+1,"")</f>
        <v/>
      </c>
      <c r="B44" s="248"/>
      <c r="C44" s="55" t="s">
        <v>5</v>
      </c>
      <c r="D44" s="234"/>
      <c r="E44" s="225"/>
      <c r="F44" s="59" t="s">
        <v>43</v>
      </c>
      <c r="G44" s="227"/>
      <c r="H44" s="29" t="s">
        <v>200</v>
      </c>
      <c r="I44" s="104">
        <v>10</v>
      </c>
      <c r="J44" s="110" t="s">
        <v>269</v>
      </c>
    </row>
    <row r="45" spans="1:10" s="6" customFormat="1" ht="72" x14ac:dyDescent="0.3">
      <c r="A45" s="16" t="str">
        <f>IF(I45&lt;5,MAX($A$8:A44)+1,"")</f>
        <v/>
      </c>
      <c r="B45" s="248"/>
      <c r="C45" s="55" t="s">
        <v>5</v>
      </c>
      <c r="D45" s="234"/>
      <c r="E45" s="225"/>
      <c r="F45" s="59" t="s">
        <v>43</v>
      </c>
      <c r="G45" s="227"/>
      <c r="H45" s="29" t="s">
        <v>77</v>
      </c>
      <c r="I45" s="104">
        <v>10</v>
      </c>
      <c r="J45" s="110" t="s">
        <v>270</v>
      </c>
    </row>
    <row r="46" spans="1:10" s="6" customFormat="1" ht="43.2" x14ac:dyDescent="0.3">
      <c r="A46" s="16" t="str">
        <f>IF(I46&lt;5,MAX($A$8:A45)+1,"")</f>
        <v/>
      </c>
      <c r="B46" s="248"/>
      <c r="C46" s="55" t="s">
        <v>5</v>
      </c>
      <c r="D46" s="234"/>
      <c r="E46" s="225"/>
      <c r="F46" s="59" t="s">
        <v>43</v>
      </c>
      <c r="G46" s="227"/>
      <c r="H46" s="29" t="s">
        <v>20</v>
      </c>
      <c r="I46" s="104">
        <v>10</v>
      </c>
      <c r="J46" s="110" t="s">
        <v>271</v>
      </c>
    </row>
    <row r="47" spans="1:10" s="6" customFormat="1" ht="57.6" x14ac:dyDescent="0.3">
      <c r="A47" s="16" t="str">
        <f>IF(I47&lt;5,MAX($A$8:A46)+1,"")</f>
        <v/>
      </c>
      <c r="B47" s="248"/>
      <c r="C47" s="55" t="s">
        <v>5</v>
      </c>
      <c r="D47" s="234"/>
      <c r="E47" s="226"/>
      <c r="F47" s="59" t="s">
        <v>43</v>
      </c>
      <c r="G47" s="223"/>
      <c r="H47" s="29" t="s">
        <v>21</v>
      </c>
      <c r="I47" s="104">
        <v>9</v>
      </c>
      <c r="J47" s="110" t="s">
        <v>272</v>
      </c>
    </row>
    <row r="48" spans="1:10" s="6" customFormat="1" ht="28.8" x14ac:dyDescent="0.3">
      <c r="A48" s="16" t="str">
        <f>IF(I48&lt;5,MAX($A$8:A47)+1,"")</f>
        <v/>
      </c>
      <c r="B48" s="248"/>
      <c r="C48" s="55" t="s">
        <v>5</v>
      </c>
      <c r="D48" s="234"/>
      <c r="E48" s="241" t="s">
        <v>44</v>
      </c>
      <c r="F48" s="60" t="s">
        <v>44</v>
      </c>
      <c r="G48" s="228">
        <f>IF(SUM(I48:I59)=0,"",AVERAGE(I48:I59))</f>
        <v>9.5833333333333339</v>
      </c>
      <c r="H48" s="96" t="s">
        <v>206</v>
      </c>
      <c r="I48" s="104">
        <v>10</v>
      </c>
      <c r="J48" s="111" t="s">
        <v>273</v>
      </c>
    </row>
    <row r="49" spans="1:10" s="6" customFormat="1" ht="57.6" x14ac:dyDescent="0.3">
      <c r="A49" s="16" t="str">
        <f>IF(I49&lt;5,MAX($A$8:A48)+1,"")</f>
        <v/>
      </c>
      <c r="B49" s="248"/>
      <c r="C49" s="55" t="s">
        <v>5</v>
      </c>
      <c r="D49" s="234"/>
      <c r="E49" s="242"/>
      <c r="F49" s="60" t="s">
        <v>44</v>
      </c>
      <c r="G49" s="228"/>
      <c r="H49" s="29" t="s">
        <v>202</v>
      </c>
      <c r="I49" s="104">
        <v>9</v>
      </c>
      <c r="J49" s="111" t="s">
        <v>274</v>
      </c>
    </row>
    <row r="50" spans="1:10" s="6" customFormat="1" ht="39.6" x14ac:dyDescent="0.3">
      <c r="A50" s="16" t="str">
        <f>IF(I50&lt;5,MAX($A$8:A49)+1,"")</f>
        <v/>
      </c>
      <c r="B50" s="248"/>
      <c r="C50" s="55" t="s">
        <v>5</v>
      </c>
      <c r="D50" s="234"/>
      <c r="E50" s="242"/>
      <c r="F50" s="60" t="s">
        <v>44</v>
      </c>
      <c r="G50" s="228"/>
      <c r="H50" s="29" t="s">
        <v>22</v>
      </c>
      <c r="I50" s="104">
        <v>9</v>
      </c>
      <c r="J50" s="111" t="s">
        <v>275</v>
      </c>
    </row>
    <row r="51" spans="1:10" s="6" customFormat="1" ht="57.6" x14ac:dyDescent="0.3">
      <c r="A51" s="16" t="str">
        <f>IF(I51&lt;5,MAX($A$8:A50)+1,"")</f>
        <v/>
      </c>
      <c r="B51" s="248"/>
      <c r="C51" s="55" t="s">
        <v>5</v>
      </c>
      <c r="D51" s="234"/>
      <c r="E51" s="242"/>
      <c r="F51" s="60" t="s">
        <v>44</v>
      </c>
      <c r="G51" s="228"/>
      <c r="H51" s="29" t="s">
        <v>204</v>
      </c>
      <c r="I51" s="104">
        <v>9</v>
      </c>
      <c r="J51" s="111" t="s">
        <v>276</v>
      </c>
    </row>
    <row r="52" spans="1:10" s="6" customFormat="1" ht="72" x14ac:dyDescent="0.3">
      <c r="A52" s="16" t="str">
        <f>IF(I52&lt;5,MAX($A$8:A51)+1,"")</f>
        <v/>
      </c>
      <c r="B52" s="248"/>
      <c r="C52" s="55" t="s">
        <v>5</v>
      </c>
      <c r="D52" s="234"/>
      <c r="E52" s="242"/>
      <c r="F52" s="60" t="s">
        <v>44</v>
      </c>
      <c r="G52" s="228"/>
      <c r="H52" s="29" t="s">
        <v>205</v>
      </c>
      <c r="I52" s="104">
        <v>10</v>
      </c>
      <c r="J52" s="111" t="s">
        <v>277</v>
      </c>
    </row>
    <row r="53" spans="1:10" s="6" customFormat="1" ht="28.8" x14ac:dyDescent="0.3">
      <c r="A53" s="16" t="str">
        <f>IF(I53&lt;5,MAX($A$8:A52)+1,"")</f>
        <v/>
      </c>
      <c r="B53" s="248"/>
      <c r="C53" s="55" t="s">
        <v>5</v>
      </c>
      <c r="D53" s="234"/>
      <c r="E53" s="242"/>
      <c r="F53" s="60" t="s">
        <v>44</v>
      </c>
      <c r="G53" s="228"/>
      <c r="H53" s="29" t="s">
        <v>78</v>
      </c>
      <c r="I53" s="104">
        <v>9</v>
      </c>
      <c r="J53" s="111" t="s">
        <v>278</v>
      </c>
    </row>
    <row r="54" spans="1:10" s="6" customFormat="1" ht="43.2" x14ac:dyDescent="0.3">
      <c r="A54" s="16" t="str">
        <f>IF(I54&lt;5,MAX($A$8:A53)+1,"")</f>
        <v/>
      </c>
      <c r="B54" s="248"/>
      <c r="C54" s="55" t="s">
        <v>5</v>
      </c>
      <c r="D54" s="234"/>
      <c r="E54" s="242"/>
      <c r="F54" s="60" t="s">
        <v>44</v>
      </c>
      <c r="G54" s="228"/>
      <c r="H54" s="29" t="s">
        <v>27</v>
      </c>
      <c r="I54" s="104">
        <v>10</v>
      </c>
      <c r="J54" s="111" t="s">
        <v>279</v>
      </c>
    </row>
    <row r="55" spans="1:10" s="6" customFormat="1" ht="100.8" x14ac:dyDescent="0.3">
      <c r="A55" s="16" t="str">
        <f>IF(I55&lt;5,MAX($A$8:A54)+1,"")</f>
        <v/>
      </c>
      <c r="B55" s="248"/>
      <c r="C55" s="55" t="s">
        <v>5</v>
      </c>
      <c r="D55" s="234"/>
      <c r="E55" s="242"/>
      <c r="F55" s="60" t="s">
        <v>44</v>
      </c>
      <c r="G55" s="228"/>
      <c r="H55" s="29" t="s">
        <v>24</v>
      </c>
      <c r="I55" s="104">
        <v>10</v>
      </c>
      <c r="J55" s="111" t="s">
        <v>234</v>
      </c>
    </row>
    <row r="56" spans="1:10" s="6" customFormat="1" ht="57.6" x14ac:dyDescent="0.3">
      <c r="A56" s="16" t="str">
        <f>IF(I56&lt;5,MAX($A$8:A55)+1,"")</f>
        <v/>
      </c>
      <c r="B56" s="248"/>
      <c r="C56" s="55" t="s">
        <v>5</v>
      </c>
      <c r="D56" s="234"/>
      <c r="E56" s="242"/>
      <c r="F56" s="60" t="s">
        <v>44</v>
      </c>
      <c r="G56" s="228"/>
      <c r="H56" s="29" t="s">
        <v>26</v>
      </c>
      <c r="I56" s="104">
        <v>10</v>
      </c>
      <c r="J56" s="111" t="s">
        <v>280</v>
      </c>
    </row>
    <row r="57" spans="1:10" s="6" customFormat="1" ht="28.8" x14ac:dyDescent="0.3">
      <c r="A57" s="16" t="str">
        <f>IF(I57&lt;5,MAX($A$8:A56)+1,"")</f>
        <v/>
      </c>
      <c r="B57" s="248"/>
      <c r="C57" s="55" t="s">
        <v>5</v>
      </c>
      <c r="D57" s="234"/>
      <c r="E57" s="242"/>
      <c r="F57" s="60" t="s">
        <v>44</v>
      </c>
      <c r="G57" s="228"/>
      <c r="H57" s="29" t="s">
        <v>79</v>
      </c>
      <c r="I57" s="104">
        <v>10</v>
      </c>
      <c r="J57" s="111" t="s">
        <v>235</v>
      </c>
    </row>
    <row r="58" spans="1:10" s="6" customFormat="1" ht="43.2" x14ac:dyDescent="0.3">
      <c r="A58" s="16" t="str">
        <f>IF(I58&lt;5,MAX($A$8:A57)+1,"")</f>
        <v/>
      </c>
      <c r="B58" s="248"/>
      <c r="C58" s="55" t="s">
        <v>5</v>
      </c>
      <c r="D58" s="234"/>
      <c r="E58" s="242"/>
      <c r="F58" s="60" t="s">
        <v>44</v>
      </c>
      <c r="G58" s="228"/>
      <c r="H58" s="29" t="s">
        <v>25</v>
      </c>
      <c r="I58" s="104">
        <v>10</v>
      </c>
      <c r="J58" s="111" t="s">
        <v>281</v>
      </c>
    </row>
    <row r="59" spans="1:10" s="6" customFormat="1" ht="43.2" x14ac:dyDescent="0.3">
      <c r="A59" s="16" t="str">
        <f>IF(I59&lt;5,MAX($A$8:A58)+1,"")</f>
        <v/>
      </c>
      <c r="B59" s="249"/>
      <c r="C59" s="55" t="s">
        <v>5</v>
      </c>
      <c r="D59" s="244"/>
      <c r="E59" s="243"/>
      <c r="F59" s="60" t="s">
        <v>44</v>
      </c>
      <c r="G59" s="228"/>
      <c r="H59" s="29" t="s">
        <v>47</v>
      </c>
      <c r="I59" s="104">
        <v>9</v>
      </c>
      <c r="J59" s="111" t="s">
        <v>282</v>
      </c>
    </row>
    <row r="60" spans="1:10" s="6" customFormat="1" ht="43.2" x14ac:dyDescent="0.3">
      <c r="A60" s="16" t="str">
        <f>IF(I60&lt;5,MAX($A$8:A59)+1,"")</f>
        <v/>
      </c>
      <c r="B60" s="229" t="s">
        <v>46</v>
      </c>
      <c r="C60" s="56" t="s">
        <v>46</v>
      </c>
      <c r="D60" s="245">
        <f>IF(SUM(I60:I66)=0,"",AVERAGE(I60:I66))</f>
        <v>9.5714285714285712</v>
      </c>
      <c r="E60" s="224" t="s">
        <v>48</v>
      </c>
      <c r="F60" s="59" t="s">
        <v>48</v>
      </c>
      <c r="G60" s="228">
        <f>IF(SUM(I60:I66)=0,"",AVERAGE(I60:I66))</f>
        <v>9.5714285714285712</v>
      </c>
      <c r="H60" s="29" t="s">
        <v>201</v>
      </c>
      <c r="I60" s="104">
        <v>10</v>
      </c>
      <c r="J60" s="110" t="s">
        <v>283</v>
      </c>
    </row>
    <row r="61" spans="1:10" s="6" customFormat="1" ht="57.6" x14ac:dyDescent="0.3">
      <c r="A61" s="16" t="str">
        <f>IF(I61&lt;5,MAX($A$8:A60)+1,"")</f>
        <v/>
      </c>
      <c r="B61" s="230"/>
      <c r="C61" s="56" t="s">
        <v>46</v>
      </c>
      <c r="D61" s="234"/>
      <c r="E61" s="225"/>
      <c r="F61" s="59" t="s">
        <v>48</v>
      </c>
      <c r="G61" s="228"/>
      <c r="H61" s="29" t="s">
        <v>23</v>
      </c>
      <c r="I61" s="104">
        <v>10</v>
      </c>
      <c r="J61" s="110" t="s">
        <v>284</v>
      </c>
    </row>
    <row r="62" spans="1:10" s="6" customFormat="1" ht="52.8" x14ac:dyDescent="0.3">
      <c r="A62" s="16" t="str">
        <f>IF(I62&lt;5,MAX($A$8:A61)+1,"")</f>
        <v/>
      </c>
      <c r="B62" s="230"/>
      <c r="C62" s="56" t="s">
        <v>46</v>
      </c>
      <c r="D62" s="234"/>
      <c r="E62" s="225"/>
      <c r="F62" s="59" t="s">
        <v>48</v>
      </c>
      <c r="G62" s="228"/>
      <c r="H62" s="29" t="s">
        <v>29</v>
      </c>
      <c r="I62" s="104">
        <v>9</v>
      </c>
      <c r="J62" s="110" t="s">
        <v>236</v>
      </c>
    </row>
    <row r="63" spans="1:10" s="6" customFormat="1" ht="43.2" x14ac:dyDescent="0.3">
      <c r="A63" s="16" t="str">
        <f>IF(I63&lt;5,MAX($A$8:A62)+1,"")</f>
        <v/>
      </c>
      <c r="B63" s="230"/>
      <c r="C63" s="56" t="s">
        <v>46</v>
      </c>
      <c r="D63" s="234"/>
      <c r="E63" s="225"/>
      <c r="F63" s="59" t="s">
        <v>48</v>
      </c>
      <c r="G63" s="228"/>
      <c r="H63" s="29" t="s">
        <v>30</v>
      </c>
      <c r="I63" s="104">
        <v>10</v>
      </c>
      <c r="J63" s="110" t="s">
        <v>285</v>
      </c>
    </row>
    <row r="64" spans="1:10" s="6" customFormat="1" ht="43.2" x14ac:dyDescent="0.3">
      <c r="A64" s="16" t="str">
        <f>IF(I64&lt;5,MAX($A$8:A63)+1,"")</f>
        <v/>
      </c>
      <c r="B64" s="230"/>
      <c r="C64" s="56" t="s">
        <v>46</v>
      </c>
      <c r="D64" s="234"/>
      <c r="E64" s="225"/>
      <c r="F64" s="59" t="s">
        <v>48</v>
      </c>
      <c r="G64" s="228"/>
      <c r="H64" s="30" t="s">
        <v>31</v>
      </c>
      <c r="I64" s="104">
        <v>9</v>
      </c>
      <c r="J64" s="110" t="s">
        <v>237</v>
      </c>
    </row>
    <row r="65" spans="1:10" s="6" customFormat="1" ht="57.6" x14ac:dyDescent="0.3">
      <c r="A65" s="16" t="str">
        <f>IF(I65&lt;5,MAX($A$8:A64)+1,"")</f>
        <v/>
      </c>
      <c r="B65" s="230"/>
      <c r="C65" s="56" t="s">
        <v>46</v>
      </c>
      <c r="D65" s="234"/>
      <c r="E65" s="225"/>
      <c r="F65" s="59" t="s">
        <v>48</v>
      </c>
      <c r="G65" s="228"/>
      <c r="H65" s="29" t="s">
        <v>33</v>
      </c>
      <c r="I65" s="104">
        <v>10</v>
      </c>
      <c r="J65" s="110" t="s">
        <v>286</v>
      </c>
    </row>
    <row r="66" spans="1:10" s="6" customFormat="1" ht="43.2" x14ac:dyDescent="0.3">
      <c r="A66" s="16" t="str">
        <f>IF(I66&lt;5,MAX($A$8:A65)+1,"")</f>
        <v/>
      </c>
      <c r="B66" s="231"/>
      <c r="C66" s="56" t="s">
        <v>46</v>
      </c>
      <c r="D66" s="244"/>
      <c r="E66" s="226"/>
      <c r="F66" s="59" t="s">
        <v>48</v>
      </c>
      <c r="G66" s="228"/>
      <c r="H66" s="29" t="s">
        <v>34</v>
      </c>
      <c r="I66" s="104">
        <v>9</v>
      </c>
      <c r="J66" s="110" t="s">
        <v>287</v>
      </c>
    </row>
    <row r="67" spans="1:10" s="6" customFormat="1" ht="43.2" x14ac:dyDescent="0.3">
      <c r="A67" s="16" t="str">
        <f>IF(I67&lt;5,MAX($A$8:A66)+1,"")</f>
        <v/>
      </c>
      <c r="B67" s="229" t="s">
        <v>45</v>
      </c>
      <c r="C67" s="56" t="s">
        <v>45</v>
      </c>
      <c r="D67" s="233">
        <f>IF(SUM(I67:I71)=0,"",AVERAGE(I67:I71))</f>
        <v>9.1999999999999993</v>
      </c>
      <c r="E67" s="224" t="s">
        <v>64</v>
      </c>
      <c r="F67" s="59" t="s">
        <v>64</v>
      </c>
      <c r="G67" s="228">
        <f>IF(SUM(I67:I71)=0,"",AVERAGE(I67:I71))</f>
        <v>9.1999999999999993</v>
      </c>
      <c r="H67" s="29" t="s">
        <v>32</v>
      </c>
      <c r="I67" s="104">
        <v>9</v>
      </c>
      <c r="J67" s="110" t="s">
        <v>288</v>
      </c>
    </row>
    <row r="68" spans="1:10" s="6" customFormat="1" ht="28.8" x14ac:dyDescent="0.3">
      <c r="A68" s="16" t="str">
        <f>IF(I68&lt;5,MAX($A$8:A67)+1,"")</f>
        <v/>
      </c>
      <c r="B68" s="230"/>
      <c r="C68" s="56" t="s">
        <v>45</v>
      </c>
      <c r="D68" s="234"/>
      <c r="E68" s="225"/>
      <c r="F68" s="59" t="s">
        <v>64</v>
      </c>
      <c r="G68" s="228"/>
      <c r="H68" s="30" t="s">
        <v>67</v>
      </c>
      <c r="I68" s="104">
        <v>9</v>
      </c>
      <c r="J68" s="110" t="s">
        <v>289</v>
      </c>
    </row>
    <row r="69" spans="1:10" s="6" customFormat="1" ht="57.6" x14ac:dyDescent="0.3">
      <c r="A69" s="16" t="str">
        <f>IF(I69&lt;5,MAX($A$8:A68)+1,"")</f>
        <v/>
      </c>
      <c r="B69" s="230"/>
      <c r="C69" s="56" t="s">
        <v>45</v>
      </c>
      <c r="D69" s="234"/>
      <c r="E69" s="225"/>
      <c r="F69" s="59" t="s">
        <v>64</v>
      </c>
      <c r="G69" s="228"/>
      <c r="H69" s="30" t="s">
        <v>66</v>
      </c>
      <c r="I69" s="104">
        <v>10</v>
      </c>
      <c r="J69" s="110" t="s">
        <v>290</v>
      </c>
    </row>
    <row r="70" spans="1:10" s="6" customFormat="1" ht="39.6" x14ac:dyDescent="0.3">
      <c r="A70" s="16" t="str">
        <f>IF(I70&lt;5,MAX($A$8:A69)+1,"")</f>
        <v/>
      </c>
      <c r="B70" s="230"/>
      <c r="C70" s="56" t="s">
        <v>45</v>
      </c>
      <c r="D70" s="234"/>
      <c r="E70" s="225"/>
      <c r="F70" s="59" t="s">
        <v>64</v>
      </c>
      <c r="G70" s="222"/>
      <c r="H70" s="97" t="s">
        <v>28</v>
      </c>
      <c r="I70" s="104">
        <v>9</v>
      </c>
      <c r="J70" s="112" t="s">
        <v>291</v>
      </c>
    </row>
    <row r="71" spans="1:10" s="6" customFormat="1" ht="43.8" thickBot="1" x14ac:dyDescent="0.35">
      <c r="A71" s="16" t="str">
        <f>IF(I71&lt;5,MAX($A$8:A70)+1,"")</f>
        <v/>
      </c>
      <c r="B71" s="231"/>
      <c r="C71" s="56" t="s">
        <v>45</v>
      </c>
      <c r="D71" s="235"/>
      <c r="E71" s="246"/>
      <c r="F71" s="59" t="s">
        <v>64</v>
      </c>
      <c r="G71" s="232"/>
      <c r="H71" s="31" t="s">
        <v>80</v>
      </c>
      <c r="I71" s="104">
        <v>9</v>
      </c>
      <c r="J71" s="113" t="s">
        <v>238</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9.587301587301587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9.5</v>
      </c>
      <c r="G35" s="41"/>
      <c r="H35" s="41"/>
      <c r="I35" s="41"/>
      <c r="J35" s="41"/>
      <c r="K35" s="41"/>
      <c r="L35" s="41"/>
      <c r="M35" s="46"/>
    </row>
    <row r="36" spans="1:13" s="6" customFormat="1" x14ac:dyDescent="0.3">
      <c r="A36" s="41"/>
      <c r="B36" s="45"/>
      <c r="C36" s="41"/>
      <c r="D36" s="41" t="str">
        <f>AUTODIAGNÓSTICO!B31</f>
        <v>EJECUTAR</v>
      </c>
      <c r="E36" s="41">
        <v>10</v>
      </c>
      <c r="F36" s="100">
        <f>AUTODIAGNÓSTICO!D31</f>
        <v>9.7241379310344822</v>
      </c>
      <c r="G36" s="41"/>
      <c r="H36" s="41"/>
      <c r="I36" s="41"/>
      <c r="J36" s="41"/>
      <c r="K36" s="41"/>
      <c r="L36" s="41"/>
      <c r="M36" s="46"/>
    </row>
    <row r="37" spans="1:13" s="6" customFormat="1" x14ac:dyDescent="0.3">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3">
      <c r="A38" s="41"/>
      <c r="B38" s="45"/>
      <c r="C38" s="41"/>
      <c r="D38" s="41" t="str">
        <f>AUTODIAGNÓSTICO!B67</f>
        <v>ACTUAR</v>
      </c>
      <c r="E38" s="41">
        <v>10</v>
      </c>
      <c r="F38" s="100">
        <f>AUTODIAGNÓSTICO!D67</f>
        <v>9.1999999999999993</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9.5</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9.5</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9.1999999999999993</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254810000389</v>
      </c>
      <c r="D11" s="273"/>
      <c r="E11" s="19">
        <f>AUTODIAGNÓSTICO!I6</f>
        <v>9.587301587301587</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election activeCell="B73" sqref="B7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57.6"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0.8"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43.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43.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43.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86.4"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86.4"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58.4"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58.4"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58.4"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58.4"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58.4"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58.4"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0.8"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0.8"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0.8"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7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7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7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7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3.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3.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57.6"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15.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15.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15.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15.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15.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57.6"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57.6"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7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57.6"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57.6"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57.6"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7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57.6"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57.6"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57.6"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0.8"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0.8"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0.8"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0.8"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0.8"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0.8"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0.8"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86.4"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86.4"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86.4"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86.4"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86.4"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HENRRY GELVES</cp:lastModifiedBy>
  <cp:lastPrinted>2026-01-13T19:16:31Z</cp:lastPrinted>
  <dcterms:created xsi:type="dcterms:W3CDTF">2021-11-16T13:51:36Z</dcterms:created>
  <dcterms:modified xsi:type="dcterms:W3CDTF">2026-02-22T05:00:05Z</dcterms:modified>
</cp:coreProperties>
</file>