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d.docs.live.net/17a13c4215973c10/Documentos/Rendición de cuentas vigencia 2025/"/>
    </mc:Choice>
  </mc:AlternateContent>
  <xr:revisionPtr revIDLastSave="33" documentId="13_ncr:1_{14F58188-8BCF-4C66-BF89-0BCDC81D1BF0}" xr6:coauthVersionLast="47" xr6:coauthVersionMax="47" xr10:uidLastSave="{2552902E-89DE-4B52-A033-42B3F58CD90D}"/>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s="1"/>
  <c r="A58" i="1" l="1"/>
  <c r="A59" i="1" l="1"/>
  <c r="A60" i="1" l="1"/>
  <c r="A70" i="1"/>
  <c r="A61" i="1" l="1"/>
  <c r="A71" i="1"/>
  <c r="A62" i="1" l="1"/>
  <c r="A63" i="1" l="1"/>
  <c r="A64" i="1" l="1"/>
  <c r="A65" i="1" l="1"/>
  <c r="A66" i="1" l="1"/>
  <c r="A67" i="1" l="1"/>
  <c r="A68" i="1" s="1"/>
  <c r="A69" i="1" s="1"/>
  <c r="B17" i="4" s="1"/>
  <c r="B16" i="4"/>
  <c r="E16" i="4"/>
  <c r="D16" i="4"/>
  <c r="C16" i="4"/>
  <c r="D17" i="4"/>
  <c r="E17" i="4"/>
  <c r="C17" i="4"/>
  <c r="C54" i="4"/>
  <c r="D34" i="4"/>
  <c r="B34" i="4"/>
  <c r="E72" i="4"/>
  <c r="C63" i="4"/>
  <c r="B43" i="4"/>
  <c r="E30" i="4"/>
  <c r="C33" i="4"/>
  <c r="D71" i="4"/>
  <c r="D31" i="4"/>
  <c r="B78" i="4"/>
  <c r="C23" i="4"/>
  <c r="E47" i="4"/>
  <c r="E45" i="4"/>
  <c r="D67" i="4"/>
  <c r="B57" i="4"/>
  <c r="D42" i="4"/>
  <c r="D63" i="4"/>
  <c r="D64" i="4"/>
  <c r="B67" i="4"/>
  <c r="E49" i="4"/>
  <c r="B26" i="4"/>
  <c r="C62" i="4"/>
  <c r="B50" i="4"/>
  <c r="E18" i="4"/>
  <c r="B41" i="4"/>
  <c r="D56" i="4"/>
  <c r="E22" i="4"/>
  <c r="E55" i="4"/>
  <c r="D40" i="4"/>
  <c r="C70" i="4"/>
  <c r="D59" i="4"/>
  <c r="E40" i="4"/>
  <c r="D52" i="4"/>
  <c r="B73" i="4"/>
  <c r="E78" i="4"/>
  <c r="E65" i="4"/>
  <c r="D77" i="4"/>
  <c r="B63" i="4"/>
  <c r="D22" i="4"/>
  <c r="B54" i="4"/>
  <c r="C45" i="4"/>
  <c r="B25" i="4"/>
  <c r="C26" i="4"/>
  <c r="C46" i="4"/>
  <c r="D45" i="4"/>
  <c r="C61" i="4"/>
  <c r="C24" i="4"/>
  <c r="B76" i="4"/>
  <c r="C18" i="4"/>
  <c r="D18" i="4"/>
  <c r="B18" i="4"/>
  <c r="D74" i="4"/>
  <c r="E19" i="4"/>
  <c r="C19" i="4"/>
  <c r="D19" i="4"/>
  <c r="B19" i="4"/>
  <c r="D68" i="4"/>
  <c r="C49" i="4"/>
  <c r="B21" i="4"/>
  <c r="E70" i="4"/>
  <c r="C77" i="4"/>
  <c r="C21" i="4"/>
  <c r="E75" i="4"/>
  <c r="E21" i="4"/>
  <c r="B44" i="4"/>
  <c r="B74" i="4"/>
  <c r="D21" i="4"/>
  <c r="E50" i="4"/>
  <c r="E56" i="4"/>
  <c r="E35" i="4"/>
  <c r="C56" i="4"/>
  <c r="C30" i="4"/>
  <c r="C44" i="4"/>
  <c r="C22" i="4"/>
  <c r="D26" i="4"/>
  <c r="C68" i="4"/>
  <c r="B40" i="4"/>
  <c r="B28" i="4"/>
  <c r="D57" i="4"/>
  <c r="B71" i="4"/>
  <c r="B35" i="4"/>
  <c r="C42" i="4"/>
  <c r="C65" i="4"/>
  <c r="D70" i="4"/>
  <c r="D73" i="4"/>
  <c r="C37" i="4"/>
  <c r="B22" i="4"/>
  <c r="B24" i="4"/>
  <c r="B37" i="4"/>
  <c r="C29" i="4"/>
  <c r="D41" i="4"/>
  <c r="E42" i="4"/>
  <c r="B49" i="4"/>
  <c r="D46" i="4"/>
  <c r="D48" i="4"/>
  <c r="C32" i="4"/>
  <c r="E44" i="4"/>
  <c r="B39" i="4"/>
  <c r="B56" i="4"/>
  <c r="E26" i="4"/>
  <c r="C71" i="4"/>
  <c r="C58" i="4"/>
  <c r="E48" i="4"/>
  <c r="C75" i="4"/>
  <c r="E23" i="4"/>
  <c r="D60" i="4"/>
  <c r="B36" i="4"/>
  <c r="D27" i="4"/>
  <c r="D47" i="4"/>
  <c r="B58" i="4"/>
  <c r="D44" i="4"/>
  <c r="C41" i="4"/>
  <c r="C39" i="4"/>
  <c r="E57" i="4"/>
  <c r="D65" i="4"/>
  <c r="C43" i="4"/>
  <c r="C60" i="4"/>
  <c r="B55" i="4"/>
  <c r="C25" i="4"/>
  <c r="B68" i="4"/>
  <c r="B60" i="4"/>
  <c r="D69" i="4"/>
  <c r="B64" i="4"/>
  <c r="E29" i="4"/>
  <c r="E25" i="4"/>
  <c r="E28" i="4"/>
  <c r="D72" i="4"/>
  <c r="E60" i="4"/>
  <c r="E36" i="4"/>
  <c r="B23" i="4"/>
  <c r="D25" i="4"/>
  <c r="D43" i="4"/>
  <c r="E43" i="4"/>
  <c r="C28" i="4"/>
  <c r="B72" i="4"/>
  <c r="C67" i="4"/>
  <c r="D66" i="4"/>
  <c r="B42" i="4"/>
  <c r="D61" i="4"/>
  <c r="B20" i="4"/>
  <c r="C20" i="4"/>
  <c r="E20" i="4"/>
  <c r="D20" i="4"/>
  <c r="E74" i="4"/>
  <c r="E61" i="4"/>
  <c r="C59" i="4"/>
  <c r="C34" i="4"/>
  <c r="B51" i="4"/>
  <c r="E52" i="4"/>
  <c r="B59" i="4"/>
  <c r="D76" i="4"/>
  <c r="D36" i="4"/>
  <c r="E24" i="4"/>
  <c r="C50" i="4"/>
  <c r="D78" i="4"/>
  <c r="B47" i="4"/>
  <c r="D37" i="4"/>
  <c r="C27" i="4"/>
  <c r="D54" i="4"/>
  <c r="E39" i="4"/>
  <c r="C76" i="4"/>
  <c r="C73" i="4"/>
  <c r="E38" i="4"/>
  <c r="E71" i="4"/>
  <c r="B65" i="4"/>
  <c r="E63" i="4"/>
  <c r="B38" i="4"/>
  <c r="E62" i="4"/>
  <c r="D29" i="4"/>
  <c r="E67" i="4"/>
  <c r="E31" i="4"/>
  <c r="C53" i="4"/>
  <c r="E53" i="4"/>
  <c r="C69" i="4"/>
  <c r="B31" i="4"/>
  <c r="D53" i="4"/>
  <c r="E41" i="4"/>
  <c r="D49" i="4"/>
  <c r="C31" i="4"/>
  <c r="D33" i="4"/>
  <c r="B70" i="4"/>
  <c r="E73" i="4"/>
  <c r="E54" i="4"/>
  <c r="E51" i="4"/>
  <c r="C48" i="4"/>
  <c r="B33" i="4"/>
  <c r="E66" i="4"/>
  <c r="D50" i="4"/>
  <c r="B61" i="4"/>
  <c r="D58" i="4"/>
  <c r="E37" i="4"/>
  <c r="E76" i="4"/>
  <c r="E59" i="4"/>
  <c r="E64" i="4"/>
  <c r="C66" i="4"/>
  <c r="B46" i="4"/>
  <c r="B69" i="4"/>
  <c r="D28" i="4"/>
  <c r="B45" i="4"/>
  <c r="D55" i="4"/>
  <c r="B32" i="4"/>
  <c r="C57" i="4"/>
  <c r="E27" i="4"/>
  <c r="D30" i="4"/>
  <c r="C52" i="4"/>
  <c r="D75" i="4"/>
  <c r="E69" i="4"/>
  <c r="B77" i="4"/>
  <c r="E58" i="4"/>
  <c r="B48" i="4"/>
  <c r="C64" i="4"/>
  <c r="B27" i="4"/>
  <c r="B30" i="4"/>
  <c r="E34" i="4"/>
  <c r="C47" i="4"/>
  <c r="E32" i="4"/>
  <c r="C38" i="4"/>
  <c r="D62" i="4"/>
  <c r="D38" i="4"/>
  <c r="B75" i="4"/>
  <c r="C72" i="4"/>
  <c r="C36" i="4"/>
  <c r="C51" i="4"/>
  <c r="B29" i="4"/>
  <c r="B52" i="4"/>
  <c r="D51" i="4"/>
  <c r="E46" i="4"/>
  <c r="C55" i="4"/>
  <c r="E68" i="4"/>
  <c r="D35" i="4"/>
  <c r="C78" i="4"/>
  <c r="B66" i="4"/>
  <c r="C40" i="4"/>
  <c r="E77" i="4"/>
  <c r="D23" i="4"/>
  <c r="D39" i="4"/>
  <c r="D24" i="4"/>
  <c r="C74" i="4"/>
  <c r="E33" i="4"/>
  <c r="B53" i="4"/>
  <c r="C35" i="4"/>
  <c r="B62" i="4" l="1"/>
  <c r="D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<sst xmlns="http://schemas.openxmlformats.org/spreadsheetml/2006/main" count="467" uniqueCount="304">
  <si>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</si>
  <si>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</si>
  <si>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</si>
  <si>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</si>
  <si>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</si>
  <si>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</si>
  <si>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</si>
  <si>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</si>
  <si>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</si>
  <si>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</si>
  <si>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</si>
  <si>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</si>
  <si>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</si>
  <si>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</si>
  <si>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</si>
  <si>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</si>
  <si>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</si>
  <si>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</si>
  <si>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</si>
  <si>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</si>
  <si>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</si>
  <si>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</si>
  <si>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</si>
  <si>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</si>
  <si>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</si>
  <si>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</si>
  <si>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</si>
  <si>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</si>
  <si>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</si>
  <si>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</si>
  <si>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</si>
  <si>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</si>
  <si>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</si>
  <si>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</si>
  <si>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</si>
  <si>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</si>
  <si>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</si>
  <si>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</si>
  <si>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</si>
  <si>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</si>
  <si>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</si>
  <si>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</si>
  <si>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</si>
  <si>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</si>
  <si>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</si>
  <si>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</si>
  <si>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</si>
  <si>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</si>
  <si>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</si>
  <si>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</si>
  <si>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</si>
  <si>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</si>
  <si>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</si>
  <si>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</si>
  <si>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</si>
  <si>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</si>
  <si>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</si>
  <si>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</si>
  <si>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</si>
  <si>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</si>
  <si>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</si>
  <si>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</si>
  <si>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</si>
  <si>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</si>
  <si>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</si>
  <si>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</si>
  <si>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</si>
  <si>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</si>
  <si>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</si>
  <si>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</si>
  <si>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</si>
  <si>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</si>
  <si>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</si>
  <si>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</si>
  <si>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</si>
  <si>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</si>
  <si>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</si>
  <si>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</si>
  <si>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</si>
  <si>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</si>
  <si>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</si>
  <si>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</si>
  <si>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</si>
  <si>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</si>
  <si>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</si>
  <si>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</si>
  <si>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</si>
  <si>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</si>
  <si>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</si>
  <si>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</si>
  <si>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</si>
  <si>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</si>
  <si>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</si>
  <si>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</si>
  <si>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</si>
  <si>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</si>
  <si>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</si>
  <si>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</si>
  <si>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</si>
  <si>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</si>
  <si>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</si>
  <si>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</si>
  <si>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</si>
  <si>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</si>
  <si>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</si>
  <si>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</si>
  <si>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</si>
  <si>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</si>
  <si>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</si>
  <si>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</si>
  <si>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</si>
  <si>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</si>
  <si>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</si>
  <si>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</si>
  <si>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</si>
  <si>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</si>
  <si>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</si>
  <si>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</si>
  <si>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</si>
  <si>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</si>
  <si>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</si>
  <si>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</si>
  <si>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</si>
  <si>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</si>
  <si>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</si>
  <si>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</si>
  <si>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</si>
  <si>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</si>
  <si>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</si>
  <si>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</si>
  <si>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</si>
  <si>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</si>
  <si>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</si>
  <si>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</si>
  <si>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</si>
  <si>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</si>
  <si>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</si>
  <si>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</si>
  <si>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</si>
  <si>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</si>
  <si>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</si>
  <si>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</si>
  <si>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</si>
  <si>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</si>
  <si>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</si>
  <si>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</si>
  <si>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</si>
  <si>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</si>
  <si>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</si>
  <si>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</si>
  <si>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</si>
  <si>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</si>
  <si>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</si>
  <si>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</si>
  <si>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</si>
  <si>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</si>
  <si>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</si>
  <si>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</si>
  <si>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</si>
  <si>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</si>
  <si>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</si>
  <si>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</si>
  <si>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</si>
  <si>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</si>
  <si>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</si>
  <si>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</si>
  <si>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</si>
  <si>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</si>
  <si>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</si>
  <si>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</si>
  <si>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</si>
  <si>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</si>
  <si>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</si>
  <si>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</si>
  <si>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</si>
  <si>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</si>
  <si>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</si>
  <si>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</si>
  <si>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</si>
  <si>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</si>
  <si>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</si>
  <si>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</si>
  <si>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</si>
  <si>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</si>
  <si>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</si>
  <si>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</si>
  <si>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</si>
  <si>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</si>
  <si>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</si>
  <si>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</si>
  <si>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</si>
  <si>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</si>
  <si>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</si>
  <si>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</si>
  <si>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</si>
  <si>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</si>
  <si>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</si>
  <si>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</si>
  <si>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</si>
  <si>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</si>
  <si>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</si>
  <si>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</si>
  <si>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</si>
  <si>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</si>
  <si>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</si>
  <si>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</si>
  <si>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</si>
  <si>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</si>
  <si>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</si>
  <si>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</si>
  <si>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</si>
  <si>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</si>
  <si>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</si>
  <si>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</si>
  <si>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</si>
  <si>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</si>
  <si>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</si>
  <si>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</si>
  <si>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</si>
  <si>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</si>
  <si>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</si>
  <si>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</si>
  <si>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</si>
  <si>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</si>
  <si>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</si>
  <si>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</si>
  <si>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No  se implementaron campañas de sensibilización ni estrategias de comunicación dirigidas a la comunidad educativa respecto al proceso de rendición de cuentas. Esta ausencia de difusión limitó el conocimiento de la comunidad sobre la importancia de su rol en la vigilancia y seguimiento de la gestión escolar.</t>
  </si>
  <si>
    <t>En cumplimiento de los principios de transparencia, participación ciudadana y buen gobierno, así como de la normativa vigente emitida por el Ministerio de Educación Nacional y los entes de control, se hace constar la conformación oficial del Equipo de Trabajo encargado de liderar el proceso de Rendición de Cuentas de la vigencia actual.</t>
  </si>
  <si>
    <t>Se afirma que la Institución Educativa Sagrado Corazón de Jesús ha cumplido satisfactoriamente con el ejercicio autodiagnóstico. A través de este instrumento, se ha logrado documentar de manera objetiva la realidad institucional, promoviendo la participación activa y estableciendo una hoja de ruta clara para la implementación de futuros ejercicios de transparencia.</t>
  </si>
  <si>
    <t>La Institución Educativa Sagrado Corazón de Jesús cumple satisfactoriamente con las etapas de planificación, organización y diagnóstico, asegurando que la rendición de cuentas de la vigencia 2025 sea un ejercicio pedagógico, participativo y transparente.</t>
  </si>
  <si>
    <t>Se certifica que el equipo ha establecido de manera formal el Cronograma de Ejecución para la Rendición de Cuentas.</t>
  </si>
  <si>
    <t>Se destaca que, para el presente ciclo de rendición de cuentas, el proceso contó con una planeación estructurada donde se asignaron responsables específicos para cada una de las etapas y actividades programadas.</t>
  </si>
  <si>
    <t>Se destaca que se proyectó y garantizó la asignación de los recursos humanos, técnicos y financieros necesarios para el proceso de Rendición de Cuentas. Esta previsión permitió que el ejercicio no solo cumpliera con la normativa legal, sino que se transformara en un espacio de comunicación efectiva, clara y oportuna, fomentando una participación masiva y democrática de toda la comunidad educativa gramalotera</t>
  </si>
  <si>
    <t>Se constata que el equipo líder de rendición de cuentas de la Institución Educativa Sagrado Corazón de Jesús ha cumplido satisfactoriamente con la fase de alistamiento y definición de contenidos. Mediante un análisis participativo, se logró identificar la información clave a presentar, seleccionando de manera estratégica los mecanismos de interlocución y retroalimentación que permitirán una comunicación fluida con la comunidad educativa.</t>
  </si>
  <si>
    <t>Se destaca como una fortaleza institucional la capacidad técnica y pedagógica del equipo de rendición de cuentas para armonizar, de manera explícita y coherente, las metas y actividades del Plan de Mejoramiento Institucional (PMI) con la garantía efectiva de derechos.</t>
  </si>
  <si>
    <t>La Institución Educativa Sagrado Corazón de Jesús ha consolidado una cultura de transparencia mediante la estandarización de formatos internos de reporte para las actividades de rendición de cuentas. El equipo líder del proceso ha diseñado e implementado herramientas técnicas que garantizan la trazabilidad y calidad de la información.</t>
  </si>
  <si>
    <t xml:space="preserve">Se evidencia compromiso y articulación por parte del equipo de rendición de cuentas, el cual ha definido con éxito una estructura clara, coherente y estandarizada para la presentación de la información.
</t>
  </si>
  <si>
    <t>Se ha liderado con éxito el diseño técnico de los instrumentos de evaluación necesarios para este ciclo. Mediante un ejercicio riguroso, el equipo ha estructurado tanto las herramientas de valoración de la audiencia pública como los mecanismos de seguimiento de la estrategia global.</t>
  </si>
  <si>
    <t>Se llevó a cabo de manera satisfactoria la socialización interna de los resultados del diagnóstico del proceso de rendición de cuentas. Este ejercicio no fue solo una formalidad, sino un espacio de diálogo genuino con los estamentos que integran nuestra comunidad.</t>
  </si>
  <si>
    <t>Se destaca positivamente que la Institución Educativa Sagrado Corazón de Jesús de Gramalote ha realizado un ejercicio riguroso de segmentación y clasificación de los interlocutores que serán convocados a los espacios de diálogo.</t>
  </si>
  <si>
    <t>Se ha diseñado e implementado formalmente su Estrategia de Rendición de Cuentas. Para ello, se han definido con claridad los objetivos orientados a fortalecer la transparencia y el diálogo con la comunidad educativa de Gramalote. Asimismo, se establecieron metas alcanzables y medibles que permiten evaluar el impacto de la gestión directiva, respaldadas por un sistema de indicadores de gestión y resultado.</t>
  </si>
  <si>
    <t>1) Diseñar Programa Institucional de Sensibilización sobre la Rendición de Cuentas. 2) Implementar el Programa Institucional de Sensibilización,  orientado a informar y motivar a los estudiantes, padres de familia, docentes y comunidad de Gramalote, sobre la importancia de la vigilancia social y su participación activa en la gestión escolar</t>
  </si>
  <si>
    <t>Humanos, finacieros.</t>
  </si>
  <si>
    <t>Al finalizar el año escolar, la institución habrá ejecutado cuatro (2) jornadas de sensibilización presenciales y una campaña digital informativa, logrando que el 100% de los estamentos del Gobierno Escolar y al menos el 70% de los padres de familia asistan o participen en los foros de rendición de cuentas, evidenciado a través de registros de asistencia y encuestas de percepción.</t>
  </si>
  <si>
    <t>Porcentaje de la comunidad educativa que asiste a las jornadas de sensibilización y demuestra conocimiento sobre la importancia de la rendición de cuentas.</t>
  </si>
  <si>
    <t>Transformar la percepción de la rendición de cuentas de un "informe de gestión" a un "diálogo para el mejoramiento continuo", logrando que al menos el 70% de los estamentos de la comunidad educativa participen activamente y comprendan el impacto de su vigilancia en la calidad educativa.</t>
  </si>
  <si>
    <t>El principal reto para el Colegio Sagrado Corazón de Jesús de Gramalote radica en transformar la percepción de la rendición de cuentas, pasando de ser un trámite administrativo obligatorio a un ejercicio vivo de democracia escolar que convoque genuinamente a padres, estudiantes y docentes. A través de campañas de sensibilización innovadoras, la institución busca superar la apatía y las barreras de comunicación, logrando que la comunidad educativa comprenda que su participación activa no solo garantiza la transparencia en el uso de los recursos, sino que es el motor fundamental para el fortalecimiento de la calidad pedagógica y el sentido de pertenencia en el municipio.</t>
  </si>
  <si>
    <t>Para el cierre del año escolar 2026, el Colegio Sagrado Corazón de Jesús habrá transformado la rendición de cuentas en un 'Foro de Democracia Activa', logrando un incremento del 40% en la asistencia presencial/virtual de padres y estudiantes, y asegurando que el 70% de los participantes califiquen el proceso como un ejercicio transparente y valioso para la calidad pedagógica, mediante la implementación de una estrategia de comunicación transmedia y espacios de diálogo participativo</t>
  </si>
  <si>
    <t>Porcentaje de representantes de los estamentos educativos que manifiestan haber pasado de una postura receptiva (escuchar informes) a una postura propositiva (aportar al mejoramiento) y que demuestran comprensión del vínculo entre su vigilancia y la calidad escolar.</t>
  </si>
  <si>
    <t>Diseñar e implementar una estrategia de comunicación transmedia que explique, de forma sencilla y pedagógica, la importancia de la rendición de cuentas</t>
  </si>
  <si>
    <t>Capacitar a los representantes de los estamentos (Consejo Estudiantil, Padres y Docentes) en herramientas básicas de control social y análisis de indicadores escolares.</t>
  </si>
  <si>
    <t>Establecer una "Matriz de Compromisos Colectivos" derivada de los diálogos de rendición de cuentas, que incluya cronogramas y responsables claros, y que sea consultable de manera digital durante todo el ciclo lectivo.</t>
  </si>
  <si>
    <t>GRAMALOTE</t>
  </si>
  <si>
    <t>Se destaca y valora positivamente la gestión realizada por el Equipo de Rendición de Cuentas, quienes han definido con total claridad y rigor técnico las actividades necesarias para el desarrollo de cada una de las etapas que integran nuestra estrategia institucional. Gracias a esta planificación detallada, garantizamos un proceso democrático, organizado y transparente, alineado con los valores de honestidad que caracterizan al Colegio Sagrado Corazón de Jesús</t>
  </si>
  <si>
    <t>La  Institución Educativa Sagrado Corazón de Jesús ha definido y asignado de manera formal el presupuesto requerido para las actividades de rendición de cuentas.</t>
  </si>
  <si>
    <t>La Institución Educativa Sagrado Corazón de Jesús ha cumplido con éxito el establecimiento y la socialización del cronograma de ejecución para las actividades de diálogo en el marco de la rendición de cuentas.</t>
  </si>
  <si>
    <t>La institución educativa ha fortalecido con éxito su cultura de transparencia y participación ciudadana mediante la implementación efectiva de canales y mecanismos virtuales.</t>
  </si>
  <si>
    <t>Se ha logrado consolidar una estructura organizativa sólida en sus procesos de transparencia. Mediante la definición clara de roles y responsabilidades para las diferentes áreas del establecimiento, la institución ha garantizado que cada estamento educativo comprenda su participación activa en el ciclo de rendición de cuentas.</t>
  </si>
  <si>
    <t>Se ha estructurado y definido de manera formal el componente de comunicaciones dentro de su estrategia integral de rendición de cuentas. La inclusión de este eje garantiza que la información fluya de manera clara, oportuna y accesible para todos los estamentos de la comunidad educativa (estudiantes, padres de familia, docentes y administrativos).</t>
  </si>
  <si>
    <t>Se ha  consolidado la información presupuestal mediante un riguroso proceso de verificación y depuración, garantizando que los datos presentados cuentan con los estándares de calidad, veracidad y oportunidad requeridos para el ejercicio de rendición de cuentas.</t>
  </si>
  <si>
    <t>Se destaca el rigor técnico y el compromiso del equipo de rendición de cuentas, quienes estructuraron y prepararon la información institucional basándose estrictamente en los temas de interés priorizados por la comunidad educativa durante la fase de consulta. Este enfoque garantiza que el ejercicio de transparencia responda de manera directa a las inquietudes y expectativas reales de los padres, estudiantes y docentes.</t>
  </si>
  <si>
    <t>Se constata que la institución ha realizado una preparación exhaustiva y sistemática de la información correspondiente al cumplimiento de las metas del Plan de Mejoramiento Institucional (PMI). Este proceso se destaca por la consolidación de informes detallados en las cuatro áreas de gestión, donde cada meta se encuentra respaldada por sus respectivos indicadores de gestión e impacto. Se verificó con éxito la calidad, veracidad y trazabilidad de los datos, asegurando que la información presentada no solo refleja los avances pedagógicos y administrativos, sino que sirve como un insumo confiable y transparente para el ejercicio de rendición de cuentas ante la comunidad educativa.</t>
  </si>
  <si>
    <t>La institución preparó y consolidó de manera rigurosa la información relativa a los procesos contractuales y la gestión de contratación ejecutada durante el periodo fiscal. Se realizó una verificación exhaustiva de la calidad de los datos, garantizando la trazabilidad de cada etapa del proceso contractual. Asimismo, se validó con éxito el impacto y la caracterización de los beneficiarios, asegurando que la ejecución de los recursos responda directamente a las necesidades de la comunidad educativa y cumpla con los estándares de transparencia y eficiencia administrativa requeridos para el ejercicio de rendición de cuentas.</t>
  </si>
  <si>
    <t>Se destaca positivamente la consolidación y preparación rigurosa de la información estadística y cualitativa relacionada con la gestión de las peticiones, quejas, reclamos y denuncias (PQRD) recibidas por la institución.</t>
  </si>
  <si>
    <t>Se constata que la institución educativa Colegio Sagrado Corazón de Jesús garantiza el principio de transparencia activa mediante la publicación oportuna del informe de gestión. El documento fue dispuesto en carteleras físicas visibles, asegurando un entorno de libre acceso para toda la comunidad educativa. Dicha publicación se realizó con una antelación superior a los 15 días calendario previos a la audiencia pública, permitiendo así el análisis previo, la participación informada y el fortalecimiento democrático de los estamentos escolares.</t>
  </si>
  <si>
    <t>Un alto compromiso con la transparencia institucional mediante la publicación sistemática de la información correspondiente a los diversos procesos de rendición de cuentas en la plataforma Enjambre.</t>
  </si>
  <si>
    <t>Se evidencia un avance significativo en la democratización de la información institucional, mediante la actualización y optimización de canales de comunicación alternos a la página web oficial.</t>
  </si>
  <si>
    <t>La institución educativa Colegio Sagrado Corazón de Jesús garantiza la transparencia y el acceso a la información mediante una difusión masiva y multicanal de sus informes de rendición de cuentas.</t>
  </si>
  <si>
    <t>Se evidencia un alto nivel de compromiso institucional al haber involucrado de manera efectiva a la totalidad de los grupos de valor —estudiantes, padres de familia, docentes, personal administrativo y egresados— en el ejercicio de rendición de cuentas.</t>
  </si>
  <si>
    <t>Se evidencia que la institución educativa ha definido y organizado de manera efectiva los espacios de diálogo, asegurando una estructura coherente con los grupos de interés (padres de familia, estudiantes, docentes y egresados) y los temas priorizados en la agenda institucional.</t>
  </si>
  <si>
    <t>Se ha definido con éxito la metodología técnica y participativa que orientará el proceso de rendición de cuentas, garantizando que el desarrollo de la estrategia se lleve a cabo de manera estructurada y transparente dentro de los espacios de diálogo previamente establecidos por la institución.</t>
  </si>
  <si>
    <t>Se evidencia un alto compromiso con la transparencia al haber socializado la invitación a la audiencia de rendición de cuentas con los 30 días de anticipación requeridos por la normativa vigente. Dicha acción permitió que la comunidad educativa contara con el tiempo suficiente para conocer la dinámica del proceso y preparar sus aportes.</t>
  </si>
  <si>
    <t>Se evidencia un compromiso institucional sobresaliente en la democratización de la información. Los espacios de diálogo para la rendición de cuentas fueron ampliamente difundidos a través de diversos canales institucionales, garantizando que la totalidad de la comunidad educativa (padres, estudiantes, docentes y administrativos) contara con información oportuna y precisa sobre la fecha, hora y lugar de los eventos.</t>
  </si>
  <si>
    <t>La institución garantizó una participación amplia y diversa mediante el uso efectivo de múltiples canales de comunicación (redes sociales,, carteleras físicas y reuniones , logrando vincular exitosamente a la comunidad educativa, ciudadanos y grupos de interés, en total cumplimiento con los espacios y cronogramas definidos en la estrategia de transparencia institucional.</t>
  </si>
  <si>
    <t>Se llevó a cabo de manera efectiva la etapa de aprestamiento, mediante la ejecución de reuniones preparatorias y jornadas de capacitación dirigidas a los líderes de las áreas de gestión y al cuerpo docente.</t>
  </si>
  <si>
    <t>Rector Deivi Jesus Bayona Ascanio. Equipo de rendicon de cuentas</t>
  </si>
  <si>
    <t>Se evidencia un cumplimiento sobresaliente en la etapa de convocatoria, logrando una amplia difusión de los espacios de rendición de cuentas definidos. La institución garantizó el principio de publicidad al informar oportunamente a la comunidad educativa, ciudadanos y grupos de interés mediante el uso estratégico de diversos medios electrónicos.</t>
  </si>
  <si>
    <t>Se destaca el cumplimiento ejemplar del cronograma institucional, logrando la ejecución satisfactoria de la audiencia pública de rendición de cuentas de manera anticipada a la fecha límite establecida por las autoridades educativas.</t>
  </si>
  <si>
    <t>Se evidencia que la institución educativa garantizó de manera efectiva el suministro y acceso a la información pública mediante la publicación oportuna de los informes de gestión y estados financieros en los canales oficiales (carteleras institucionales y ecosistema digital). Este proceso se realizó con la antelación requerida, permitiendo que la comunidad educativa, ciudadanos y grupos de valor contaran con los insumos técnicos necesarios para una participación informada y deliberativa en los ejercicios de rendición de cuentas programados.</t>
  </si>
  <si>
    <t>Se destaca el fortalecimiento de la transparencia institucional mediante la implementación efectiva de canales y mecanismos virtuales, los cuales fungieron como el complemento ideal a los espacios de diálogo presenciales. Esta estrategia permitió una cobertura integral, garantizando que tanto los temas específicos de gestión pedagógica como los asuntos generales de administración y recursos, fueran socializados de manera oportuna y accesible para toda la comunidad educativa. El uso de estas plataformas digitales no solo dinamizó la interacción con los padres de familia y acudientes, sino que también aseguró la trazabilidad y permanencia de la información presentada en el proceso de rendición de cuentas.</t>
  </si>
  <si>
    <t>Se constata que la institución llevó a cabo la audiencia pública de rendición de cuentas bajo una metodología de diálogo participativo y bidireccional. Este enfoque garantizó un espacio democrático donde la comunidad educativa, ciudadanos y diversos grupos de interés no solo recibieron información transparente, sino que ejercieron su derecho a la participación activa.</t>
  </si>
  <si>
    <t>Se evidencia el cumplimiento riguroso de los términos de convocatoria al publicar el cronograma de inscripción de propuestas con una antelación de 10 días calendario al evento.</t>
  </si>
  <si>
    <t>Se confirma con satisfacción la recepción y el análisis exhaustivo de las propuestas enviadas por la comunidad educativa, ciudadanos y grupos de interés.</t>
  </si>
  <si>
    <t>Se ha garantizado y dinamizado de manera efectiva los espacios de participación democrática durante el periodo evaluado. La institución no solo cumplió con la normativa legal, sino que fomentó un diálogo genuino con la comunidad educativa, ciudadanos y grupos de interés.</t>
  </si>
  <si>
    <t>Se ha dado cumplimiento efectivo a la estrategia de rendición de cuentas mediante la ejecución sistemática de eventos de diálogo, abordando tanto temáticas generales del Proyecto Educativo Institucional (PEI) como componentes específicos de la gestión directiva, académica, administrativa y comunitaria.</t>
  </si>
  <si>
    <t>La institución cuenta con los soportes físicos que validan la representatividad de la comunidad educativa en el acto de rendición de cuentas, cumpliendo así con los protocolos de seguimiento y participación ciudadana.</t>
  </si>
  <si>
    <t>Se confirma el cumplimiento riguroso de la fase de documentación mediante el diligenciamiento íntegro del formato interno de reporte de resultados. Este registro sistematiza de manera clara los logros y compromisos derivados del ejercicio de rendición de cuentas, consolidando la trazabilidad del proceso institucional.</t>
  </si>
  <si>
    <t>Se destaca el alto nivel de compromiso de la institución con la transparencia institucional, evidenciado en la publicación oportuna y completa del Informe Ejecutivo de Rendición de Cuentas. Asimismo, el cargue efectivo de las evidencias de soporte en la plataforma Enjambre garantiza el acceso público a la información y el cumplimiento de los cronogramas establecidos, fortaleciendo el vínculo de confianza con la comunidad educativa del Colegio Sagrado Corazón de Jesús.</t>
  </si>
  <si>
    <t>En el marco del proceso de rendición de cuentas, la institución otorgó respuesta escrita, en un término no superior a quince (15) días hábiles, a la totalidad de las inquietudes y preguntas formuladas por la comunidad.</t>
  </si>
  <si>
    <t>Se constata de manera satisfactoria la aplicación integral de los instrumentos de evaluación diseñados para la estrategia de rendición de cuentas.</t>
  </si>
  <si>
    <t>La institución demuestra un compromiso sólido con la mejora continua mediante la sistematización y análisis exhaustivo de todas las evaluaciones, recomendaciones y objeciones recolectadas durante el espacio de diálogo de rendición de cuentas.</t>
  </si>
  <si>
    <t>La Institución Educativa Colegio Sagrado Corazón de Jesús demuestra un alto compromiso con la transparencia activa al haber publicado de manera oportuna los resultados del proceso de rendición de cuentas. Se destaca positivamente la metodología de organización de la información.</t>
  </si>
  <si>
    <t>Se destaca la implementación efectiva de mecanismos de escucha activa, mediante los cuales se recopilaron las recomendaciones y sugerencias. Estos aportes han sido integrados con éxito en la planeación estratégica, permitiendo la cualificación y el fortalecimiento técnico de las futuras actividades de formación institucional.</t>
  </si>
  <si>
    <t>Se analizaron de manera sistemática las recomendaciones emitidas por los órganos de control</t>
  </si>
  <si>
    <t>La institución educativa Colegio Sagrado Corazón de Jesús demuestra un compromiso sólido con la mejora continua al haber analizado de manera sistemática las recomendaciones derivadas de cada espacio de diálogo.</t>
  </si>
  <si>
    <t>Se constató mediante el proceso de autodiagnóstico que la institución evalúa y verifica de manera sistemática los resultados de la estrategia de rendición de cuentas.</t>
  </si>
  <si>
    <t>Se evidencia una gestión transparente y sistemática en los procesos de comunicación institucional.</t>
  </si>
  <si>
    <t>Se destaca positivamente la elaboración e implementación del Plan de Acción Institucional, diseñado específicamente para robustecer y optimizar el proceso de rendición de cuentas.</t>
  </si>
  <si>
    <t>Se evidencia que el Colegio Sagrado Corazón de Jesús ha garantizado la implementación efectiva de mecanismos internos de mejora derivados de los ejercicios de rendición de cuentas. Como resultado de este proceso de transparencia, la institución no solo ha atendido de manera oportuna y proactiva los requerimientos de la Secretaría de Educación, sino que también ha dado cumplimiento riguroso a las disposiciones de los entes de control externo.</t>
  </si>
  <si>
    <t xml:space="preserve">Se constata con éxito la formulación de planes de mejoramiento a la gestión institucional, los cuales fueron estructurados tras una evaluación técnica y rigurosa por parte de los líderes de proceso. </t>
  </si>
  <si>
    <t>Se destaca positivamente la gestión documental del Colegio Sagrado Corazón de Jesús al haber registrado y consolidado las buenas prácticas desarrolladas en sus espacios de diálogo para la rendición de cuentas.</t>
  </si>
  <si>
    <t>INSTITUCIÓN EDUCATIVA COLEGIO SAGRADO CORAZON DE JESÚS</t>
  </si>
  <si>
    <t>DEIVI JESÚS BAYONA ASCANIO</t>
  </si>
  <si>
    <t>Se destaca y valora positivamente la apertura de espacios formales de concertación con el equipo de trabajo, los cuales permitieron un diálogo fluido y constructivo sobre el proceso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</si>
</sst>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9.2222222222222214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8.954545454545455</c:v>
                </c:pt>
                <c:pt idx="1">
                  <c:v>9.5172413793103452</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6</c:v>
                </c:pt>
                <c:pt idx="1">
                  <c:v>10</c:v>
                </c:pt>
                <c:pt idx="2">
                  <c:v>9</c:v>
                </c:pt>
                <c:pt idx="3">
                  <c:v>9.1</c:v>
                </c:pt>
                <c:pt idx="4">
                  <c:v>9.5</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9.4</c:v>
                </c:pt>
                <c:pt idx="1">
                  <c:v>9.5</c:v>
                </c:pt>
                <c:pt idx="2">
                  <c:v>9.3333333333333339</c:v>
                </c:pt>
                <c:pt idx="3">
                  <c:v>9.4</c:v>
                </c:pt>
                <c:pt idx="4">
                  <c:v>9.6666666666666661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7"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22"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E1" zoomScale="85" zoomScaleNormal="85" workbookViewId="0">
      <selection activeCell="J11" sqref="J11"/>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252</v>
      </c>
      <c r="F5" s="25"/>
      <c r="G5" s="27" t="s">
        <v>70</v>
      </c>
      <c r="H5" s="107">
        <v>46045</v>
      </c>
      <c r="I5" s="236" t="s">
        <v>73</v>
      </c>
      <c r="J5" s="236"/>
    </row>
    <row r="6" spans="1:10" s="6" customFormat="1" ht="15.6" x14ac:dyDescent="0.3">
      <c r="A6" s="41"/>
      <c r="B6" s="227" t="s">
        <v>95</v>
      </c>
      <c r="C6" s="227"/>
      <c r="D6" s="227"/>
      <c r="E6" s="114">
        <v>154313000033</v>
      </c>
      <c r="F6" s="25"/>
      <c r="G6" s="61" t="s">
        <v>50</v>
      </c>
      <c r="H6" s="25" t="s">
        <v>301</v>
      </c>
      <c r="I6" s="246">
        <f>IF(SUM(I9:I71)=0,"",AVERAGE(I9:I71))</f>
        <v>9.2222222222222214</v>
      </c>
      <c r="J6" s="246"/>
    </row>
    <row r="7" spans="1:10" s="6" customFormat="1" ht="15.6" x14ac:dyDescent="0.3">
      <c r="A7" s="41"/>
      <c r="B7" s="227" t="s">
        <v>71</v>
      </c>
      <c r="C7" s="227"/>
      <c r="D7" s="227"/>
      <c r="E7" s="247" t="s">
        <v>302</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43.2" x14ac:dyDescent="0.3">
      <c r="A9" s="16" t="str">
        <f>IF(I9&lt;5,MAX($A$8:A8)+1,"")</f>
        <v/>
      </c>
      <c r="B9" s="222" t="s">
        <v>4</v>
      </c>
      <c r="C9" s="54" t="s">
        <v>4</v>
      </c>
      <c r="D9" s="243">
        <f>IF(SUM(I9:I30)=0,"",AVERAGE(I9:I30))</f>
        <v>8.954545454545455</v>
      </c>
      <c r="E9" s="224" t="s">
        <v>6</v>
      </c>
      <c r="F9" s="57" t="s">
        <v>6</v>
      </c>
      <c r="G9" s="241">
        <f>IF(SUM(I9:I10)=0,"",AVERAGE(I9:I10))</f>
        <v>6</v>
      </c>
      <c r="H9" s="29" t="s">
        <v>190</v>
      </c>
      <c r="I9" s="104">
        <v>8</v>
      </c>
      <c r="J9" s="110" t="s">
        <v>303</v>
      </c>
    </row>
    <row r="10" spans="1:10" s="6" customFormat="1" ht="72" x14ac:dyDescent="0.3">
      <c r="A10" s="16">
        <f>IF(I10&lt;5,MAX($A$8:A9)+1,"")</f>
        <v>1</v>
      </c>
      <c r="B10" s="223"/>
      <c r="C10" s="54" t="s">
        <v>4</v>
      </c>
      <c r="D10" s="244"/>
      <c r="E10" s="226"/>
      <c r="F10" s="57" t="s">
        <v>6</v>
      </c>
      <c r="G10" s="259"/>
      <c r="H10" s="29" t="s">
        <v>191</v>
      </c>
      <c r="I10" s="104">
        <v>4</v>
      </c>
      <c r="J10" s="110" t="s">
        <v>226</v>
      </c>
    </row>
    <row r="11" spans="1:10" s="6" customFormat="1" ht="72" x14ac:dyDescent="0.3">
      <c r="A11" s="16" t="str">
        <f>IF(I11&lt;5,MAX($A$8:A10)+1,"")</f>
        <v/>
      </c>
      <c r="B11" s="223"/>
      <c r="C11" s="54" t="s">
        <v>4</v>
      </c>
      <c r="D11" s="244"/>
      <c r="E11" s="95" t="s">
        <v>183</v>
      </c>
      <c r="F11" s="95" t="s">
        <v>183</v>
      </c>
      <c r="G11" s="105">
        <f>IF(SUM(I11:I11)=0,"",AVERAGE(I11:I11))</f>
        <v>10</v>
      </c>
      <c r="H11" s="29" t="s">
        <v>192</v>
      </c>
      <c r="I11" s="104">
        <v>10</v>
      </c>
      <c r="J11" s="110" t="s">
        <v>227</v>
      </c>
    </row>
    <row r="12" spans="1:10" s="6" customFormat="1" ht="79.2" x14ac:dyDescent="0.3">
      <c r="A12" s="16" t="str">
        <f>IF(I12&lt;5,MAX($A$8:A11)+1,"")</f>
        <v/>
      </c>
      <c r="B12" s="223"/>
      <c r="C12" s="54" t="s">
        <v>4</v>
      </c>
      <c r="D12" s="244"/>
      <c r="E12" s="26" t="s">
        <v>184</v>
      </c>
      <c r="F12" s="26" t="s">
        <v>184</v>
      </c>
      <c r="G12" s="105">
        <f>IF(SUM(I12:I12)=0,"",AVERAGE(I12:I12))</f>
        <v>9</v>
      </c>
      <c r="H12" s="29" t="s">
        <v>193</v>
      </c>
      <c r="I12" s="104">
        <v>9</v>
      </c>
      <c r="J12" s="110" t="s">
        <v>228</v>
      </c>
    </row>
    <row r="13" spans="1:10" s="6" customFormat="1" ht="66" x14ac:dyDescent="0.3">
      <c r="A13" s="16" t="str">
        <f>IF(I13&lt;5,MAX($A$8:A12)+1,"")</f>
        <v/>
      </c>
      <c r="B13" s="223"/>
      <c r="C13" s="54" t="s">
        <v>4</v>
      </c>
      <c r="D13" s="244"/>
      <c r="E13" s="224" t="s">
        <v>197</v>
      </c>
      <c r="F13" s="58" t="s">
        <v>197</v>
      </c>
      <c r="G13" s="241">
        <f>IF(SUM(I13:I22)=0,"",AVERAGE(I13:I22))</f>
        <v>9.1</v>
      </c>
      <c r="H13" s="29" t="s">
        <v>194</v>
      </c>
      <c r="I13" s="104">
        <v>8</v>
      </c>
      <c r="J13" s="110" t="s">
        <v>229</v>
      </c>
    </row>
    <row r="14" spans="1:10" s="6" customFormat="1" ht="28.8" x14ac:dyDescent="0.3">
      <c r="A14" s="16" t="str">
        <f>IF(I14&lt;5,MAX($A$8:A13)+1,"")</f>
        <v/>
      </c>
      <c r="B14" s="223"/>
      <c r="C14" s="54" t="s">
        <v>4</v>
      </c>
      <c r="D14" s="244"/>
      <c r="E14" s="225"/>
      <c r="F14" s="58" t="s">
        <v>197</v>
      </c>
      <c r="G14" s="260"/>
      <c r="H14" s="29" t="s">
        <v>207</v>
      </c>
      <c r="I14" s="104">
        <v>9</v>
      </c>
      <c r="J14" s="110" t="s">
        <v>230</v>
      </c>
    </row>
    <row r="15" spans="1:10" s="6" customFormat="1" ht="43.2" x14ac:dyDescent="0.3">
      <c r="A15" s="16" t="str">
        <f>IF(I15&lt;5,MAX($A$8:A14)+1,"")</f>
        <v/>
      </c>
      <c r="B15" s="223"/>
      <c r="C15" s="54" t="s">
        <v>4</v>
      </c>
      <c r="D15" s="244"/>
      <c r="E15" s="225"/>
      <c r="F15" s="58" t="s">
        <v>197</v>
      </c>
      <c r="G15" s="260"/>
      <c r="H15" s="29" t="s">
        <v>186</v>
      </c>
      <c r="I15" s="104">
        <v>9</v>
      </c>
      <c r="J15" s="110" t="s">
        <v>231</v>
      </c>
    </row>
    <row r="16" spans="1:10" s="6" customFormat="1" ht="86.4" x14ac:dyDescent="0.3">
      <c r="A16" s="16" t="str">
        <f>IF(I16&lt;5,MAX($A$8:A15)+1,"")</f>
        <v/>
      </c>
      <c r="B16" s="223"/>
      <c r="C16" s="54" t="s">
        <v>4</v>
      </c>
      <c r="D16" s="244"/>
      <c r="E16" s="225"/>
      <c r="F16" s="58" t="s">
        <v>197</v>
      </c>
      <c r="G16" s="260"/>
      <c r="H16" s="29" t="s">
        <v>187</v>
      </c>
      <c r="I16" s="104">
        <v>9</v>
      </c>
      <c r="J16" s="110" t="s">
        <v>232</v>
      </c>
    </row>
    <row r="17" spans="1:10" s="6" customFormat="1" ht="118.8" x14ac:dyDescent="0.3">
      <c r="A17" s="16" t="str">
        <f>IF(I17&lt;5,MAX($A$8:A16)+1,"")</f>
        <v/>
      </c>
      <c r="B17" s="223"/>
      <c r="C17" s="54" t="s">
        <v>4</v>
      </c>
      <c r="D17" s="244"/>
      <c r="E17" s="225"/>
      <c r="F17" s="58" t="s">
        <v>197</v>
      </c>
      <c r="G17" s="260"/>
      <c r="H17" s="29" t="s">
        <v>195</v>
      </c>
      <c r="I17" s="104">
        <v>9</v>
      </c>
      <c r="J17" s="110" t="s">
        <v>233</v>
      </c>
    </row>
    <row r="18" spans="1:10" s="6" customFormat="1" ht="57.6" x14ac:dyDescent="0.3">
      <c r="A18" s="16" t="str">
        <f>IF(I18&lt;5,MAX($A$8:A17)+1,"")</f>
        <v/>
      </c>
      <c r="B18" s="223"/>
      <c r="C18" s="54" t="s">
        <v>4</v>
      </c>
      <c r="D18" s="244"/>
      <c r="E18" s="225"/>
      <c r="F18" s="58" t="s">
        <v>197</v>
      </c>
      <c r="G18" s="260"/>
      <c r="H18" s="29" t="s">
        <v>36</v>
      </c>
      <c r="I18" s="104">
        <v>9</v>
      </c>
      <c r="J18" s="110" t="s">
        <v>234</v>
      </c>
    </row>
    <row r="19" spans="1:10" s="6" customFormat="1" ht="72" x14ac:dyDescent="0.3">
      <c r="A19" s="16" t="str">
        <f>IF(I19&lt;5,MAX($A$8:A18)+1,"")</f>
        <v/>
      </c>
      <c r="B19" s="223"/>
      <c r="C19" s="54" t="s">
        <v>4</v>
      </c>
      <c r="D19" s="244"/>
      <c r="E19" s="225"/>
      <c r="F19" s="58" t="s">
        <v>197</v>
      </c>
      <c r="G19" s="260"/>
      <c r="H19" s="29" t="s">
        <v>13</v>
      </c>
      <c r="I19" s="104">
        <v>9</v>
      </c>
      <c r="J19" s="110" t="s">
        <v>235</v>
      </c>
    </row>
    <row r="20" spans="1:10" s="6" customFormat="1" ht="57.6" x14ac:dyDescent="0.3">
      <c r="A20" s="16" t="str">
        <f>IF(I20&lt;5,MAX($A$8:A19)+1,"")</f>
        <v/>
      </c>
      <c r="B20" s="223"/>
      <c r="C20" s="54" t="s">
        <v>4</v>
      </c>
      <c r="D20" s="244"/>
      <c r="E20" s="225"/>
      <c r="F20" s="58" t="s">
        <v>197</v>
      </c>
      <c r="G20" s="260"/>
      <c r="H20" s="29" t="s">
        <v>188</v>
      </c>
      <c r="I20" s="104">
        <v>10</v>
      </c>
      <c r="J20" s="110" t="s">
        <v>236</v>
      </c>
    </row>
    <row r="21" spans="1:10" s="6" customFormat="1" ht="57.6" x14ac:dyDescent="0.3">
      <c r="A21" s="16" t="str">
        <f>IF(I21&lt;5,MAX($A$8:A20)+1,"")</f>
        <v/>
      </c>
      <c r="B21" s="223"/>
      <c r="C21" s="54" t="s">
        <v>4</v>
      </c>
      <c r="D21" s="244"/>
      <c r="E21" s="225"/>
      <c r="F21" s="58" t="s">
        <v>197</v>
      </c>
      <c r="G21" s="260"/>
      <c r="H21" s="29" t="s">
        <v>189</v>
      </c>
      <c r="I21" s="104">
        <v>10</v>
      </c>
      <c r="J21" s="110" t="s">
        <v>237</v>
      </c>
    </row>
    <row r="22" spans="1:10" s="6" customFormat="1" ht="57.6" x14ac:dyDescent="0.3">
      <c r="A22" s="16" t="str">
        <f>IF(I22&lt;5,MAX($A$8:A21)+1,"")</f>
        <v/>
      </c>
      <c r="B22" s="223"/>
      <c r="C22" s="54" t="s">
        <v>4</v>
      </c>
      <c r="D22" s="244"/>
      <c r="E22" s="226"/>
      <c r="F22" s="58" t="s">
        <v>197</v>
      </c>
      <c r="G22" s="259"/>
      <c r="H22" s="29" t="s">
        <v>196</v>
      </c>
      <c r="I22" s="104">
        <v>9</v>
      </c>
      <c r="J22" s="110" t="s">
        <v>238</v>
      </c>
    </row>
    <row r="23" spans="1:10" s="6" customFormat="1" ht="57.6" x14ac:dyDescent="0.3">
      <c r="A23" s="16" t="str">
        <f>IF(I23&lt;5,MAX($A$8:A22)+1,"")</f>
        <v/>
      </c>
      <c r="B23" s="223"/>
      <c r="C23" s="54" t="s">
        <v>4</v>
      </c>
      <c r="D23" s="244"/>
      <c r="E23" s="224" t="s">
        <v>185</v>
      </c>
      <c r="F23" s="58" t="s">
        <v>222</v>
      </c>
      <c r="G23" s="241">
        <f>IF(SUM(I23:I24)=0,"",AVERAGE(I23:I24))</f>
        <v>9.5</v>
      </c>
      <c r="H23" s="29" t="s">
        <v>74</v>
      </c>
      <c r="I23" s="104">
        <v>9</v>
      </c>
      <c r="J23" s="110" t="s">
        <v>239</v>
      </c>
    </row>
    <row r="24" spans="1:10" s="6" customFormat="1" ht="86.4" x14ac:dyDescent="0.3">
      <c r="A24" s="16" t="str">
        <f>IF(I24&lt;5,MAX($A$8:A23)+1,"")</f>
        <v/>
      </c>
      <c r="B24" s="223"/>
      <c r="C24" s="54" t="s">
        <v>4</v>
      </c>
      <c r="D24" s="244"/>
      <c r="E24" s="225"/>
      <c r="F24" s="58" t="s">
        <v>222</v>
      </c>
      <c r="G24" s="260"/>
      <c r="H24" s="29" t="s">
        <v>9</v>
      </c>
      <c r="I24" s="104">
        <v>10</v>
      </c>
      <c r="J24" s="110" t="s">
        <v>240</v>
      </c>
    </row>
    <row r="25" spans="1:10" s="6" customFormat="1" ht="100.8" x14ac:dyDescent="0.3">
      <c r="A25" s="16" t="str">
        <f>IF(I25&lt;5,MAX($A$8:A24)+1,"")</f>
        <v/>
      </c>
      <c r="B25" s="223"/>
      <c r="C25" s="54" t="s">
        <v>4</v>
      </c>
      <c r="D25" s="244"/>
      <c r="E25" s="224" t="s">
        <v>37</v>
      </c>
      <c r="F25" s="58" t="s">
        <v>37</v>
      </c>
      <c r="G25" s="241">
        <f>IF(SUM(I25:I30)=0,"",AVERAGE(I25:I30))</f>
        <v>9.3333333333333339</v>
      </c>
      <c r="H25" s="29" t="s">
        <v>10</v>
      </c>
      <c r="I25" s="104">
        <v>10</v>
      </c>
      <c r="J25" s="110" t="s">
        <v>253</v>
      </c>
    </row>
    <row r="26" spans="1:10" s="6" customFormat="1" ht="72" x14ac:dyDescent="0.3">
      <c r="A26" s="16" t="str">
        <f>IF(I26&lt;5,MAX($A$8:A25)+1,"")</f>
        <v/>
      </c>
      <c r="B26" s="223"/>
      <c r="C26" s="54" t="s">
        <v>4</v>
      </c>
      <c r="D26" s="244"/>
      <c r="E26" s="225"/>
      <c r="F26" s="58" t="s">
        <v>37</v>
      </c>
      <c r="G26" s="260"/>
      <c r="H26" s="29" t="s">
        <v>75</v>
      </c>
      <c r="I26" s="104">
        <v>10</v>
      </c>
      <c r="J26" s="110" t="s">
        <v>254</v>
      </c>
    </row>
    <row r="27" spans="1:10" s="6" customFormat="1" ht="72" x14ac:dyDescent="0.3">
      <c r="A27" s="16" t="str">
        <f>IF(I27&lt;5,MAX($A$8:A26)+1,"")</f>
        <v/>
      </c>
      <c r="B27" s="223"/>
      <c r="C27" s="54" t="s">
        <v>4</v>
      </c>
      <c r="D27" s="244"/>
      <c r="E27" s="225"/>
      <c r="F27" s="58" t="s">
        <v>37</v>
      </c>
      <c r="G27" s="260"/>
      <c r="H27" s="29" t="s">
        <v>12</v>
      </c>
      <c r="I27" s="104">
        <v>9</v>
      </c>
      <c r="J27" s="110" t="s">
        <v>255</v>
      </c>
    </row>
    <row r="28" spans="1:10" s="6" customFormat="1" ht="72" x14ac:dyDescent="0.3">
      <c r="A28" s="16" t="str">
        <f>IF(I28&lt;5,MAX($A$8:A27)+1,"")</f>
        <v/>
      </c>
      <c r="B28" s="223"/>
      <c r="C28" s="54" t="s">
        <v>4</v>
      </c>
      <c r="D28" s="244"/>
      <c r="E28" s="225"/>
      <c r="F28" s="58" t="s">
        <v>37</v>
      </c>
      <c r="G28" s="260"/>
      <c r="H28" s="29" t="s">
        <v>7</v>
      </c>
      <c r="I28" s="104">
        <v>9</v>
      </c>
      <c r="J28" s="110" t="s">
        <v>256</v>
      </c>
    </row>
    <row r="29" spans="1:10" s="6" customFormat="1" ht="72" x14ac:dyDescent="0.3">
      <c r="A29" s="16" t="str">
        <f>IF(I29&lt;5,MAX($A$8:A28)+1,"")</f>
        <v/>
      </c>
      <c r="B29" s="223"/>
      <c r="C29" s="54" t="s">
        <v>4</v>
      </c>
      <c r="D29" s="244"/>
      <c r="E29" s="225"/>
      <c r="F29" s="58" t="s">
        <v>37</v>
      </c>
      <c r="G29" s="260"/>
      <c r="H29" s="29" t="s">
        <v>11</v>
      </c>
      <c r="I29" s="104">
        <v>9</v>
      </c>
      <c r="J29" s="110" t="s">
        <v>257</v>
      </c>
    </row>
    <row r="30" spans="1:10" s="6" customFormat="1" ht="72" x14ac:dyDescent="0.3">
      <c r="A30" s="16" t="str">
        <f>IF(I30&lt;5,MAX($A$8:A29)+1,"")</f>
        <v/>
      </c>
      <c r="B30" s="223"/>
      <c r="C30" s="54" t="s">
        <v>4</v>
      </c>
      <c r="D30" s="244"/>
      <c r="E30" s="225"/>
      <c r="F30" s="58" t="s">
        <v>37</v>
      </c>
      <c r="G30" s="260"/>
      <c r="H30" s="29" t="s">
        <v>38</v>
      </c>
      <c r="I30" s="104">
        <v>9</v>
      </c>
      <c r="J30" s="110" t="s">
        <v>258</v>
      </c>
    </row>
    <row r="31" spans="1:10" s="6" customFormat="1" ht="57.6" x14ac:dyDescent="0.3">
      <c r="A31" s="16" t="str">
        <f>IF(I31&lt;5,MAX($A$8:A30)+1,"")</f>
        <v/>
      </c>
      <c r="B31" s="256" t="s">
        <v>5</v>
      </c>
      <c r="C31" s="55" t="s">
        <v>5</v>
      </c>
      <c r="D31" s="243">
        <f>IF(SUM(I31:I59)=0,"",AVERAGE(I31:I59))</f>
        <v>9.5172413793103452</v>
      </c>
      <c r="E31" s="224" t="s">
        <v>39</v>
      </c>
      <c r="F31" s="59" t="s">
        <v>223</v>
      </c>
      <c r="G31" s="241">
        <f>IF(SUM(I31:I35)=0,"",AVERAGE(I31:I35))</f>
        <v>9.4</v>
      </c>
      <c r="H31" s="29" t="s">
        <v>35</v>
      </c>
      <c r="I31" s="104">
        <v>10</v>
      </c>
      <c r="J31" s="110" t="s">
        <v>259</v>
      </c>
    </row>
    <row r="32" spans="1:10" s="6" customFormat="1" ht="86.4" x14ac:dyDescent="0.3">
      <c r="A32" s="16" t="str">
        <f>IF(I32&lt;5,MAX($A$8:A31)+1,"")</f>
        <v/>
      </c>
      <c r="B32" s="257"/>
      <c r="C32" s="55" t="s">
        <v>5</v>
      </c>
      <c r="D32" s="244"/>
      <c r="E32" s="225"/>
      <c r="F32" s="59" t="s">
        <v>223</v>
      </c>
      <c r="G32" s="260"/>
      <c r="H32" s="29" t="s">
        <v>14</v>
      </c>
      <c r="I32" s="104">
        <v>9</v>
      </c>
      <c r="J32" s="110" t="s">
        <v>260</v>
      </c>
    </row>
    <row r="33" spans="1:10" s="6" customFormat="1" ht="144" x14ac:dyDescent="0.3">
      <c r="A33" s="16" t="str">
        <f>IF(I33&lt;5,MAX($A$8:A32)+1,"")</f>
        <v/>
      </c>
      <c r="B33" s="257"/>
      <c r="C33" s="55" t="s">
        <v>5</v>
      </c>
      <c r="D33" s="244"/>
      <c r="E33" s="225"/>
      <c r="F33" s="59" t="s">
        <v>223</v>
      </c>
      <c r="G33" s="260"/>
      <c r="H33" s="29" t="s">
        <v>198</v>
      </c>
      <c r="I33" s="104">
        <v>9</v>
      </c>
      <c r="J33" s="110" t="s">
        <v>261</v>
      </c>
    </row>
    <row r="34" spans="1:10" s="6" customFormat="1" ht="129.6" x14ac:dyDescent="0.3">
      <c r="A34" s="16" t="str">
        <f>IF(I34&lt;5,MAX($A$8:A33)+1,"")</f>
        <v/>
      </c>
      <c r="B34" s="257"/>
      <c r="C34" s="55" t="s">
        <v>5</v>
      </c>
      <c r="D34" s="244"/>
      <c r="E34" s="225"/>
      <c r="F34" s="59" t="s">
        <v>223</v>
      </c>
      <c r="G34" s="260"/>
      <c r="H34" s="29" t="s">
        <v>15</v>
      </c>
      <c r="I34" s="104">
        <v>10</v>
      </c>
      <c r="J34" s="110" t="s">
        <v>262</v>
      </c>
    </row>
    <row r="35" spans="1:10" s="6" customFormat="1" ht="43.2" x14ac:dyDescent="0.3">
      <c r="A35" s="16" t="str">
        <f>IF(I35&lt;5,MAX($A$8:A34)+1,"")</f>
        <v/>
      </c>
      <c r="B35" s="257"/>
      <c r="C35" s="55" t="s">
        <v>5</v>
      </c>
      <c r="D35" s="244"/>
      <c r="E35" s="226"/>
      <c r="F35" s="59" t="s">
        <v>223</v>
      </c>
      <c r="G35" s="259"/>
      <c r="H35" s="29" t="s">
        <v>16</v>
      </c>
      <c r="I35" s="104">
        <v>9</v>
      </c>
      <c r="J35" s="110" t="s">
        <v>263</v>
      </c>
    </row>
    <row r="36" spans="1:10" s="6" customFormat="1" ht="115.2" x14ac:dyDescent="0.3">
      <c r="A36" s="16" t="str">
        <f>IF(I36&lt;5,MAX($A$8:A35)+1,"")</f>
        <v/>
      </c>
      <c r="B36" s="257"/>
      <c r="C36" s="55" t="s">
        <v>5</v>
      </c>
      <c r="D36" s="244"/>
      <c r="E36" s="224" t="s">
        <v>40</v>
      </c>
      <c r="F36" s="59" t="s">
        <v>225</v>
      </c>
      <c r="G36" s="241">
        <f>IF(SUM(I36,I39)=0,"",AVERAGE(I36:I39))</f>
        <v>9.5</v>
      </c>
      <c r="H36" s="29" t="s">
        <v>199</v>
      </c>
      <c r="I36" s="104">
        <v>10</v>
      </c>
      <c r="J36" s="110" t="s">
        <v>264</v>
      </c>
    </row>
    <row r="37" spans="1:10" s="6" customFormat="1" ht="43.2" x14ac:dyDescent="0.3">
      <c r="A37" s="16" t="str">
        <f>IF(I37&lt;5,MAX($A$8:A36)+1,"")</f>
        <v/>
      </c>
      <c r="B37" s="257"/>
      <c r="C37" s="55" t="s">
        <v>5</v>
      </c>
      <c r="D37" s="244"/>
      <c r="E37" s="225"/>
      <c r="F37" s="59" t="s">
        <v>224</v>
      </c>
      <c r="G37" s="260"/>
      <c r="H37" s="29" t="s">
        <v>17</v>
      </c>
      <c r="I37" s="104">
        <v>10</v>
      </c>
      <c r="J37" s="110" t="s">
        <v>265</v>
      </c>
    </row>
    <row r="38" spans="1:10" s="6" customFormat="1" ht="43.2" x14ac:dyDescent="0.3">
      <c r="A38" s="16" t="str">
        <f>IF(I38&lt;5,MAX($A$8:A37)+1,"")</f>
        <v/>
      </c>
      <c r="B38" s="257"/>
      <c r="C38" s="55" t="s">
        <v>5</v>
      </c>
      <c r="D38" s="244"/>
      <c r="E38" s="225"/>
      <c r="F38" s="59" t="s">
        <v>224</v>
      </c>
      <c r="G38" s="260"/>
      <c r="H38" s="29" t="s">
        <v>41</v>
      </c>
      <c r="I38" s="104">
        <v>9</v>
      </c>
      <c r="J38" s="110" t="s">
        <v>266</v>
      </c>
    </row>
    <row r="39" spans="1:10" s="6" customFormat="1" ht="43.2" x14ac:dyDescent="0.3">
      <c r="A39" s="16" t="str">
        <f>IF(I39&lt;5,MAX($A$8:A38)+1,"")</f>
        <v/>
      </c>
      <c r="B39" s="257"/>
      <c r="C39" s="55" t="s">
        <v>5</v>
      </c>
      <c r="D39" s="244"/>
      <c r="E39" s="226"/>
      <c r="F39" s="59" t="s">
        <v>224</v>
      </c>
      <c r="G39" s="259"/>
      <c r="H39" s="29" t="s">
        <v>76</v>
      </c>
      <c r="I39" s="104">
        <v>9</v>
      </c>
      <c r="J39" s="110" t="s">
        <v>267</v>
      </c>
    </row>
    <row r="40" spans="1:10" s="6" customFormat="1" ht="57.6" x14ac:dyDescent="0.3">
      <c r="A40" s="16" t="str">
        <f>IF(I40&lt;5,MAX($A$8:A39)+1,"")</f>
        <v/>
      </c>
      <c r="B40" s="257"/>
      <c r="C40" s="55" t="s">
        <v>5</v>
      </c>
      <c r="D40" s="244"/>
      <c r="E40" s="224" t="s">
        <v>42</v>
      </c>
      <c r="F40" s="59" t="s">
        <v>42</v>
      </c>
      <c r="G40" s="240">
        <f>IF(SUM(I40:I42)=0,"",AVERAGE(I40:I42))</f>
        <v>9.3333333333333339</v>
      </c>
      <c r="H40" s="29" t="s">
        <v>18</v>
      </c>
      <c r="I40" s="104">
        <v>9</v>
      </c>
      <c r="J40" s="110" t="s">
        <v>268</v>
      </c>
    </row>
    <row r="41" spans="1:10" s="6" customFormat="1" ht="57.6" x14ac:dyDescent="0.3">
      <c r="A41" s="16" t="str">
        <f>IF(I41&lt;5,MAX($A$8:A40)+1,"")</f>
        <v/>
      </c>
      <c r="B41" s="257"/>
      <c r="C41" s="55" t="s">
        <v>5</v>
      </c>
      <c r="D41" s="244"/>
      <c r="E41" s="225"/>
      <c r="F41" s="59" t="s">
        <v>42</v>
      </c>
      <c r="G41" s="240"/>
      <c r="H41" s="29" t="s">
        <v>8</v>
      </c>
      <c r="I41" s="104">
        <v>9</v>
      </c>
      <c r="J41" s="110" t="s">
        <v>269</v>
      </c>
    </row>
    <row r="42" spans="1:10" s="6" customFormat="1" ht="57.6" x14ac:dyDescent="0.3">
      <c r="A42" s="16" t="str">
        <f>IF(I42&lt;5,MAX($A$8:A41)+1,"")</f>
        <v/>
      </c>
      <c r="B42" s="257"/>
      <c r="C42" s="55" t="s">
        <v>5</v>
      </c>
      <c r="D42" s="244"/>
      <c r="E42" s="226"/>
      <c r="F42" s="59" t="s">
        <v>42</v>
      </c>
      <c r="G42" s="240"/>
      <c r="H42" s="29" t="s">
        <v>19</v>
      </c>
      <c r="I42" s="104">
        <v>10</v>
      </c>
      <c r="J42" s="110" t="s">
        <v>270</v>
      </c>
    </row>
    <row r="43" spans="1:10" s="6" customFormat="1" ht="72" x14ac:dyDescent="0.3">
      <c r="A43" s="16" t="str">
        <f>IF(I43&lt;5,MAX($A$8:A42)+1,"")</f>
        <v/>
      </c>
      <c r="B43" s="257"/>
      <c r="C43" s="55" t="s">
        <v>5</v>
      </c>
      <c r="D43" s="244"/>
      <c r="E43" s="224" t="s">
        <v>43</v>
      </c>
      <c r="F43" s="59" t="s">
        <v>43</v>
      </c>
      <c r="G43" s="241">
        <f>IF(SUM(I43:I47)=0,"",AVERAGE(I43:I47))</f>
        <v>9.4</v>
      </c>
      <c r="H43" s="29" t="s">
        <v>203</v>
      </c>
      <c r="I43" s="104">
        <v>10</v>
      </c>
      <c r="J43" s="110" t="s">
        <v>271</v>
      </c>
    </row>
    <row r="44" spans="1:10" s="6" customFormat="1" ht="86.4" x14ac:dyDescent="0.3">
      <c r="A44" s="16" t="str">
        <f>IF(I44&lt;5,MAX($A$8:A43)+1,"")</f>
        <v/>
      </c>
      <c r="B44" s="257"/>
      <c r="C44" s="55" t="s">
        <v>5</v>
      </c>
      <c r="D44" s="244"/>
      <c r="E44" s="225"/>
      <c r="F44" s="59" t="s">
        <v>43</v>
      </c>
      <c r="G44" s="260"/>
      <c r="H44" s="29" t="s">
        <v>200</v>
      </c>
      <c r="I44" s="104">
        <v>10</v>
      </c>
      <c r="J44" s="110" t="s">
        <v>272</v>
      </c>
    </row>
    <row r="45" spans="1:10" s="6" customFormat="1" ht="72" x14ac:dyDescent="0.3">
      <c r="A45" s="16" t="str">
        <f>IF(I45&lt;5,MAX($A$8:A44)+1,"")</f>
        <v/>
      </c>
      <c r="B45" s="257"/>
      <c r="C45" s="55" t="s">
        <v>5</v>
      </c>
      <c r="D45" s="244"/>
      <c r="E45" s="225"/>
      <c r="F45" s="59" t="s">
        <v>43</v>
      </c>
      <c r="G45" s="260"/>
      <c r="H45" s="29" t="s">
        <v>77</v>
      </c>
      <c r="I45" s="104">
        <v>9</v>
      </c>
      <c r="J45" s="110" t="s">
        <v>273</v>
      </c>
    </row>
    <row r="46" spans="1:10" s="6" customFormat="1" ht="43.2" x14ac:dyDescent="0.3">
      <c r="A46" s="16" t="str">
        <f>IF(I46&lt;5,MAX($A$8:A45)+1,"")</f>
        <v/>
      </c>
      <c r="B46" s="257"/>
      <c r="C46" s="55" t="s">
        <v>5</v>
      </c>
      <c r="D46" s="244"/>
      <c r="E46" s="225"/>
      <c r="F46" s="59" t="s">
        <v>43</v>
      </c>
      <c r="G46" s="260"/>
      <c r="H46" s="29" t="s">
        <v>20</v>
      </c>
      <c r="I46" s="104">
        <v>9</v>
      </c>
      <c r="J46" s="110" t="s">
        <v>274</v>
      </c>
    </row>
    <row r="47" spans="1:10" s="6" customFormat="1" ht="72" x14ac:dyDescent="0.3">
      <c r="A47" s="16" t="str">
        <f>IF(I47&lt;5,MAX($A$8:A46)+1,"")</f>
        <v/>
      </c>
      <c r="B47" s="257"/>
      <c r="C47" s="55" t="s">
        <v>5</v>
      </c>
      <c r="D47" s="244"/>
      <c r="E47" s="226"/>
      <c r="F47" s="59" t="s">
        <v>43</v>
      </c>
      <c r="G47" s="259"/>
      <c r="H47" s="29" t="s">
        <v>21</v>
      </c>
      <c r="I47" s="104">
        <v>9</v>
      </c>
      <c r="J47" s="110" t="s">
        <v>276</v>
      </c>
    </row>
    <row r="48" spans="1:10" s="6" customFormat="1" ht="43.2" x14ac:dyDescent="0.3">
      <c r="A48" s="16" t="str">
        <f>IF(I48&lt;5,MAX($A$8:A47)+1,"")</f>
        <v/>
      </c>
      <c r="B48" s="257"/>
      <c r="C48" s="55" t="s">
        <v>5</v>
      </c>
      <c r="D48" s="244"/>
      <c r="E48" s="250" t="s">
        <v>44</v>
      </c>
      <c r="F48" s="60" t="s">
        <v>44</v>
      </c>
      <c r="G48" s="240">
        <f>IF(SUM(I48:I59)=0,"",AVERAGE(I48:I59))</f>
        <v>9.6666666666666661</v>
      </c>
      <c r="H48" s="96" t="s">
        <v>206</v>
      </c>
      <c r="I48" s="104">
        <v>10</v>
      </c>
      <c r="J48" s="111" t="s">
        <v>277</v>
      </c>
    </row>
    <row r="49" spans="1:10" s="6" customFormat="1" ht="115.2" x14ac:dyDescent="0.3">
      <c r="A49" s="16" t="str">
        <f>IF(I49&lt;5,MAX($A$8:A48)+1,"")</f>
        <v/>
      </c>
      <c r="B49" s="257"/>
      <c r="C49" s="55" t="s">
        <v>5</v>
      </c>
      <c r="D49" s="244"/>
      <c r="E49" s="251"/>
      <c r="F49" s="60" t="s">
        <v>44</v>
      </c>
      <c r="G49" s="240"/>
      <c r="H49" s="29" t="s">
        <v>202</v>
      </c>
      <c r="I49" s="104">
        <v>9</v>
      </c>
      <c r="J49" s="111" t="s">
        <v>278</v>
      </c>
    </row>
    <row r="50" spans="1:10" s="6" customFormat="1" ht="144" x14ac:dyDescent="0.3">
      <c r="A50" s="16" t="str">
        <f>IF(I50&lt;5,MAX($A$8:A49)+1,"")</f>
        <v/>
      </c>
      <c r="B50" s="257"/>
      <c r="C50" s="55" t="s">
        <v>5</v>
      </c>
      <c r="D50" s="244"/>
      <c r="E50" s="251"/>
      <c r="F50" s="60" t="s">
        <v>44</v>
      </c>
      <c r="G50" s="240"/>
      <c r="H50" s="29" t="s">
        <v>22</v>
      </c>
      <c r="I50" s="104">
        <v>9</v>
      </c>
      <c r="J50" s="111" t="s">
        <v>279</v>
      </c>
    </row>
    <row r="51" spans="1:10" s="6" customFormat="1" ht="72" x14ac:dyDescent="0.3">
      <c r="A51" s="16" t="str">
        <f>IF(I51&lt;5,MAX($A$8:A50)+1,"")</f>
        <v/>
      </c>
      <c r="B51" s="257"/>
      <c r="C51" s="55" t="s">
        <v>5</v>
      </c>
      <c r="D51" s="244"/>
      <c r="E51" s="251"/>
      <c r="F51" s="60" t="s">
        <v>44</v>
      </c>
      <c r="G51" s="240"/>
      <c r="H51" s="29" t="s">
        <v>204</v>
      </c>
      <c r="I51" s="104">
        <v>10</v>
      </c>
      <c r="J51" s="111" t="s">
        <v>280</v>
      </c>
    </row>
    <row r="52" spans="1:10" s="6" customFormat="1" ht="43.2" x14ac:dyDescent="0.3">
      <c r="A52" s="16" t="str">
        <f>IF(I52&lt;5,MAX($A$8:A51)+1,"")</f>
        <v/>
      </c>
      <c r="B52" s="257"/>
      <c r="C52" s="55" t="s">
        <v>5</v>
      </c>
      <c r="D52" s="244"/>
      <c r="E52" s="251"/>
      <c r="F52" s="60" t="s">
        <v>44</v>
      </c>
      <c r="G52" s="240"/>
      <c r="H52" s="29" t="s">
        <v>205</v>
      </c>
      <c r="I52" s="104">
        <v>10</v>
      </c>
      <c r="J52" s="111" t="s">
        <v>281</v>
      </c>
    </row>
    <row r="53" spans="1:10" s="6" customFormat="1" ht="43.2" x14ac:dyDescent="0.3">
      <c r="A53" s="16" t="str">
        <f>IF(I53&lt;5,MAX($A$8:A52)+1,"")</f>
        <v/>
      </c>
      <c r="B53" s="257"/>
      <c r="C53" s="55" t="s">
        <v>5</v>
      </c>
      <c r="D53" s="244"/>
      <c r="E53" s="251"/>
      <c r="F53" s="60" t="s">
        <v>44</v>
      </c>
      <c r="G53" s="240"/>
      <c r="H53" s="29" t="s">
        <v>78</v>
      </c>
      <c r="I53" s="104">
        <v>10</v>
      </c>
      <c r="J53" s="111" t="s">
        <v>282</v>
      </c>
    </row>
    <row r="54" spans="1:10" s="6" customFormat="1" ht="57.6" x14ac:dyDescent="0.3">
      <c r="A54" s="16" t="str">
        <f>IF(I54&lt;5,MAX($A$8:A53)+1,"")</f>
        <v/>
      </c>
      <c r="B54" s="257"/>
      <c r="C54" s="55" t="s">
        <v>5</v>
      </c>
      <c r="D54" s="244"/>
      <c r="E54" s="251"/>
      <c r="F54" s="60" t="s">
        <v>44</v>
      </c>
      <c r="G54" s="240"/>
      <c r="H54" s="29" t="s">
        <v>27</v>
      </c>
      <c r="I54" s="104">
        <v>10</v>
      </c>
      <c r="J54" s="111" t="s">
        <v>283</v>
      </c>
    </row>
    <row r="55" spans="1:10" s="6" customFormat="1" ht="72" x14ac:dyDescent="0.3">
      <c r="A55" s="16" t="str">
        <f>IF(I55&lt;5,MAX($A$8:A54)+1,"")</f>
        <v/>
      </c>
      <c r="B55" s="257"/>
      <c r="C55" s="55" t="s">
        <v>5</v>
      </c>
      <c r="D55" s="244"/>
      <c r="E55" s="251"/>
      <c r="F55" s="60" t="s">
        <v>44</v>
      </c>
      <c r="G55" s="240"/>
      <c r="H55" s="29" t="s">
        <v>24</v>
      </c>
      <c r="I55" s="104">
        <v>9</v>
      </c>
      <c r="J55" s="111" t="s">
        <v>284</v>
      </c>
    </row>
    <row r="56" spans="1:10" s="6" customFormat="1" ht="43.2" x14ac:dyDescent="0.3">
      <c r="A56" s="16" t="str">
        <f>IF(I56&lt;5,MAX($A$8:A55)+1,"")</f>
        <v/>
      </c>
      <c r="B56" s="257"/>
      <c r="C56" s="55" t="s">
        <v>5</v>
      </c>
      <c r="D56" s="244"/>
      <c r="E56" s="251"/>
      <c r="F56" s="60" t="s">
        <v>44</v>
      </c>
      <c r="G56" s="240"/>
      <c r="H56" s="29" t="s">
        <v>26</v>
      </c>
      <c r="I56" s="104">
        <v>10</v>
      </c>
      <c r="J56" s="111" t="s">
        <v>285</v>
      </c>
    </row>
    <row r="57" spans="1:10" s="6" customFormat="1" ht="72" x14ac:dyDescent="0.3">
      <c r="A57" s="16" t="str">
        <f>IF(I57&lt;5,MAX($A$8:A56)+1,"")</f>
        <v/>
      </c>
      <c r="B57" s="257"/>
      <c r="C57" s="55" t="s">
        <v>5</v>
      </c>
      <c r="D57" s="244"/>
      <c r="E57" s="251"/>
      <c r="F57" s="60" t="s">
        <v>44</v>
      </c>
      <c r="G57" s="240"/>
      <c r="H57" s="29" t="s">
        <v>79</v>
      </c>
      <c r="I57" s="104">
        <v>9</v>
      </c>
      <c r="J57" s="111" t="s">
        <v>286</v>
      </c>
    </row>
    <row r="58" spans="1:10" s="6" customFormat="1" ht="100.8" x14ac:dyDescent="0.3">
      <c r="A58" s="16" t="str">
        <f>IF(I58&lt;5,MAX($A$8:A57)+1,"")</f>
        <v/>
      </c>
      <c r="B58" s="257"/>
      <c r="C58" s="55" t="s">
        <v>5</v>
      </c>
      <c r="D58" s="244"/>
      <c r="E58" s="251"/>
      <c r="F58" s="60" t="s">
        <v>44</v>
      </c>
      <c r="G58" s="240"/>
      <c r="H58" s="29" t="s">
        <v>25</v>
      </c>
      <c r="I58" s="104">
        <v>10</v>
      </c>
      <c r="J58" s="111" t="s">
        <v>287</v>
      </c>
    </row>
    <row r="59" spans="1:10" s="6" customFormat="1" ht="43.2" x14ac:dyDescent="0.3">
      <c r="A59" s="16" t="str">
        <f>IF(I59&lt;5,MAX($A$8:A58)+1,"")</f>
        <v/>
      </c>
      <c r="B59" s="258"/>
      <c r="C59" s="55" t="s">
        <v>5</v>
      </c>
      <c r="D59" s="253"/>
      <c r="E59" s="252"/>
      <c r="F59" s="60" t="s">
        <v>44</v>
      </c>
      <c r="G59" s="240"/>
      <c r="H59" s="29" t="s">
        <v>47</v>
      </c>
      <c r="I59" s="104">
        <v>10</v>
      </c>
      <c r="J59" s="111" t="s">
        <v>288</v>
      </c>
    </row>
    <row r="60" spans="1:10" s="6" customFormat="1" ht="43.2" x14ac:dyDescent="0.3">
      <c r="A60" s="16" t="str">
        <f>IF(I60&lt;5,MAX($A$8:A59)+1,"")</f>
        <v/>
      </c>
      <c r="B60" s="237" t="s">
        <v>46</v>
      </c>
      <c r="C60" s="56" t="s">
        <v>46</v>
      </c>
      <c r="D60" s="254">
        <f>IF(SUM(I60:I66)=0,"",AVERAGE(I60:I66))</f>
        <v>9</v>
      </c>
      <c r="E60" s="224" t="s">
        <v>48</v>
      </c>
      <c r="F60" s="59" t="s">
        <v>48</v>
      </c>
      <c r="G60" s="240">
        <f>IF(SUM(I60:I66)=0,"",AVERAGE(I60:I66))</f>
        <v>9</v>
      </c>
      <c r="H60" s="29" t="s">
        <v>201</v>
      </c>
      <c r="I60" s="104">
        <v>9</v>
      </c>
      <c r="J60" s="110" t="s">
        <v>289</v>
      </c>
    </row>
    <row r="61" spans="1:10" s="6" customFormat="1" ht="57.6" x14ac:dyDescent="0.3">
      <c r="A61" s="16" t="str">
        <f>IF(I61&lt;5,MAX($A$8:A60)+1,"")</f>
        <v/>
      </c>
      <c r="B61" s="238"/>
      <c r="C61" s="56" t="s">
        <v>46</v>
      </c>
      <c r="D61" s="244"/>
      <c r="E61" s="225"/>
      <c r="F61" s="59" t="s">
        <v>48</v>
      </c>
      <c r="G61" s="240"/>
      <c r="H61" s="29" t="s">
        <v>23</v>
      </c>
      <c r="I61" s="104">
        <v>9</v>
      </c>
      <c r="J61" s="110" t="s">
        <v>290</v>
      </c>
    </row>
    <row r="62" spans="1:10" s="6" customFormat="1" ht="57.6" x14ac:dyDescent="0.3">
      <c r="A62" s="16" t="str">
        <f>IF(I62&lt;5,MAX($A$8:A61)+1,"")</f>
        <v/>
      </c>
      <c r="B62" s="238"/>
      <c r="C62" s="56" t="s">
        <v>46</v>
      </c>
      <c r="D62" s="244"/>
      <c r="E62" s="225"/>
      <c r="F62" s="59" t="s">
        <v>48</v>
      </c>
      <c r="G62" s="240"/>
      <c r="H62" s="29" t="s">
        <v>29</v>
      </c>
      <c r="I62" s="104">
        <v>9</v>
      </c>
      <c r="J62" s="110" t="s">
        <v>291</v>
      </c>
    </row>
    <row r="63" spans="1:10" s="6" customFormat="1" ht="72" x14ac:dyDescent="0.3">
      <c r="A63" s="16" t="str">
        <f>IF(I63&lt;5,MAX($A$8:A62)+1,"")</f>
        <v/>
      </c>
      <c r="B63" s="238"/>
      <c r="C63" s="56" t="s">
        <v>46</v>
      </c>
      <c r="D63" s="244"/>
      <c r="E63" s="225"/>
      <c r="F63" s="59" t="s">
        <v>48</v>
      </c>
      <c r="G63" s="240"/>
      <c r="H63" s="29" t="s">
        <v>30</v>
      </c>
      <c r="I63" s="104">
        <v>9</v>
      </c>
      <c r="J63" s="110" t="s">
        <v>292</v>
      </c>
    </row>
    <row r="64" spans="1:10" s="6" customFormat="1" ht="43.2" x14ac:dyDescent="0.3">
      <c r="A64" s="16" t="str">
        <f>IF(I64&lt;5,MAX($A$8:A63)+1,"")</f>
        <v/>
      </c>
      <c r="B64" s="238"/>
      <c r="C64" s="56" t="s">
        <v>46</v>
      </c>
      <c r="D64" s="244"/>
      <c r="E64" s="225"/>
      <c r="F64" s="59" t="s">
        <v>48</v>
      </c>
      <c r="G64" s="240"/>
      <c r="H64" s="30" t="s">
        <v>31</v>
      </c>
      <c r="I64" s="104">
        <v>9</v>
      </c>
      <c r="J64" s="110" t="s">
        <v>293</v>
      </c>
    </row>
    <row r="65" spans="1:10" s="6" customFormat="1" ht="43.2" x14ac:dyDescent="0.3">
      <c r="A65" s="16" t="str">
        <f>IF(I65&lt;5,MAX($A$8:A64)+1,"")</f>
        <v/>
      </c>
      <c r="B65" s="238"/>
      <c r="C65" s="56" t="s">
        <v>46</v>
      </c>
      <c r="D65" s="244"/>
      <c r="E65" s="225"/>
      <c r="F65" s="59" t="s">
        <v>48</v>
      </c>
      <c r="G65" s="240"/>
      <c r="H65" s="29" t="s">
        <v>33</v>
      </c>
      <c r="I65" s="104">
        <v>9</v>
      </c>
      <c r="J65" s="110" t="s">
        <v>294</v>
      </c>
    </row>
    <row r="66" spans="1:10" s="6" customFormat="1" ht="43.2" x14ac:dyDescent="0.3">
      <c r="A66" s="16" t="str">
        <f>IF(I66&lt;5,MAX($A$8:A65)+1,"")</f>
        <v/>
      </c>
      <c r="B66" s="239"/>
      <c r="C66" s="56" t="s">
        <v>46</v>
      </c>
      <c r="D66" s="253"/>
      <c r="E66" s="226"/>
      <c r="F66" s="59" t="s">
        <v>48</v>
      </c>
      <c r="G66" s="240"/>
      <c r="H66" s="29" t="s">
        <v>34</v>
      </c>
      <c r="I66" s="104">
        <v>9</v>
      </c>
      <c r="J66" s="110" t="s">
        <v>295</v>
      </c>
    </row>
    <row r="67" spans="1:10" s="6" customFormat="1" ht="39.6" x14ac:dyDescent="0.3">
      <c r="A67" s="16" t="str">
        <f>IF(I67&lt;5,MAX($A$8:A66)+1,"")</f>
        <v/>
      </c>
      <c r="B67" s="237" t="s">
        <v>45</v>
      </c>
      <c r="C67" s="56" t="s">
        <v>45</v>
      </c>
      <c r="D67" s="243">
        <f>IF(SUM(I67:I71)=0,"",AVERAGE(I67:I71))</f>
        <v>9</v>
      </c>
      <c r="E67" s="224" t="s">
        <v>64</v>
      </c>
      <c r="F67" s="59" t="s">
        <v>64</v>
      </c>
      <c r="G67" s="240">
        <f>IF(SUM(I67:I71)=0,"",AVERAGE(I67:I71))</f>
        <v>9</v>
      </c>
      <c r="H67" s="29" t="s">
        <v>32</v>
      </c>
      <c r="I67" s="104">
        <v>9</v>
      </c>
      <c r="J67" s="110" t="s">
        <v>296</v>
      </c>
    </row>
    <row r="68" spans="1:10" s="6" customFormat="1" ht="43.2" x14ac:dyDescent="0.3">
      <c r="A68" s="16" t="str">
        <f>IF(I68&lt;5,MAX($A$8:A67)+1,"")</f>
        <v/>
      </c>
      <c r="B68" s="238"/>
      <c r="C68" s="56" t="s">
        <v>45</v>
      </c>
      <c r="D68" s="244"/>
      <c r="E68" s="225"/>
      <c r="F68" s="59" t="s">
        <v>64</v>
      </c>
      <c r="G68" s="240"/>
      <c r="H68" s="30" t="s">
        <v>67</v>
      </c>
      <c r="I68" s="104">
        <v>9</v>
      </c>
      <c r="J68" s="110" t="s">
        <v>297</v>
      </c>
    </row>
    <row r="69" spans="1:10" s="6" customFormat="1" ht="100.8" x14ac:dyDescent="0.3">
      <c r="A69" s="16" t="str">
        <f>IF(I69&lt;5,MAX($A$8:A68)+1,"")</f>
        <v/>
      </c>
      <c r="B69" s="238"/>
      <c r="C69" s="56" t="s">
        <v>45</v>
      </c>
      <c r="D69" s="244"/>
      <c r="E69" s="225"/>
      <c r="F69" s="59" t="s">
        <v>64</v>
      </c>
      <c r="G69" s="240"/>
      <c r="H69" s="30" t="s">
        <v>66</v>
      </c>
      <c r="I69" s="104">
        <v>9</v>
      </c>
      <c r="J69" s="110" t="s">
        <v>298</v>
      </c>
    </row>
    <row r="70" spans="1:10" s="6" customFormat="1" ht="43.2" x14ac:dyDescent="0.3">
      <c r="A70" s="16" t="str">
        <f>IF(I70&lt;5,MAX($A$8:A69)+1,"")</f>
        <v/>
      </c>
      <c r="B70" s="238"/>
      <c r="C70" s="56" t="s">
        <v>45</v>
      </c>
      <c r="D70" s="244"/>
      <c r="E70" s="225"/>
      <c r="F70" s="59" t="s">
        <v>64</v>
      </c>
      <c r="G70" s="241"/>
      <c r="H70" s="97" t="s">
        <v>28</v>
      </c>
      <c r="I70" s="104">
        <v>9</v>
      </c>
      <c r="J70" s="112" t="s">
        <v>299</v>
      </c>
    </row>
    <row r="71" spans="1:10" s="6" customFormat="1" ht="43.8" thickBot="1" x14ac:dyDescent="0.35">
      <c r="A71" s="16" t="str">
        <f>IF(I71&lt;5,MAX($A$8:A70)+1,"")</f>
        <v/>
      </c>
      <c r="B71" s="239"/>
      <c r="C71" s="56" t="s">
        <v>45</v>
      </c>
      <c r="D71" s="245"/>
      <c r="E71" s="255"/>
      <c r="F71" s="59" t="s">
        <v>64</v>
      </c>
      <c r="G71" s="242"/>
      <c r="H71" s="31" t="s">
        <v>80</v>
      </c>
      <c r="I71" s="104">
        <v>9</v>
      </c>
      <c r="J71" s="113" t="s">
        <v>300</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2" activePane="bottomRight" state="frozen"/>
      <selection pane="topRight"/>
      <selection pane="bottomLeft"/>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9.2222222222222214</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8.954545454545455</v>
      </c>
      <c r="G35" s="41"/>
      <c r="H35" s="41"/>
      <c r="I35" s="41"/>
      <c r="J35" s="41"/>
      <c r="K35" s="41"/>
      <c r="L35" s="41"/>
      <c r="M35" s="46"/>
    </row>
    <row r="36" spans="1:13" s="6" customFormat="1" x14ac:dyDescent="0.3">
      <c r="A36" s="41"/>
      <c r="B36" s="45"/>
      <c r="C36" s="41"/>
      <c r="D36" s="41" t="str">
        <f>AUTODIAGNÓSTICO!B31</f>
        <v>EJECUTAR</v>
      </c>
      <c r="E36" s="41">
        <v>10</v>
      </c>
      <c r="F36" s="100">
        <f>AUTODIAGNÓSTICO!D31</f>
        <v>9.5172413793103452</v>
      </c>
      <c r="G36" s="41"/>
      <c r="H36" s="41"/>
      <c r="I36" s="41"/>
      <c r="J36" s="41"/>
      <c r="K36" s="41"/>
      <c r="L36" s="41"/>
      <c r="M36" s="46"/>
    </row>
    <row r="37" spans="1:13" s="6" customFormat="1" x14ac:dyDescent="0.3">
      <c r="A37" s="41"/>
      <c r="B37" s="45"/>
      <c r="C37" s="41"/>
      <c r="D37" s="41" t="str">
        <f>AUTODIAGNÓSTICO!B60</f>
        <v>VERIFICAR</v>
      </c>
      <c r="E37" s="41">
        <v>10</v>
      </c>
      <c r="F37" s="100">
        <f>AUTODIAGNÓSTICO!D60</f>
        <v>9</v>
      </c>
      <c r="G37" s="41"/>
      <c r="H37" s="41"/>
      <c r="I37" s="41"/>
      <c r="J37" s="41"/>
      <c r="K37" s="41"/>
      <c r="L37" s="41"/>
      <c r="M37" s="46"/>
    </row>
    <row r="38" spans="1:13" s="6" customFormat="1" x14ac:dyDescent="0.3">
      <c r="A38" s="41"/>
      <c r="B38" s="45"/>
      <c r="C38" s="41"/>
      <c r="D38" s="41" t="str">
        <f>AUTODIAGNÓSTICO!B67</f>
        <v>ACTUAR</v>
      </c>
      <c r="E38" s="41">
        <v>10</v>
      </c>
      <c r="F38" s="100">
        <f>AUTODIAGNÓSTICO!D67</f>
        <v>9</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6</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9.1</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9.3333333333333339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9.4</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9.5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9.3333333333333339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9.4</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9.6666666666666661</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selection pane="bottomLeft"/>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154313000033</v>
      </c>
      <c r="D11" s="273"/>
      <c r="E11" s="19">
        <f>AUTODIAGNÓSTICO!I6</f>
        <v>9.2222222222222214</v>
      </c>
      <c r="F11" s="20"/>
    </row>
    <row r="12" spans="2:6" s="6" customFormat="1" ht="45" customHeight="1" thickBot="1" x14ac:dyDescent="0.35">
      <c r="B12" s="10"/>
      <c r="C12" s="274"/>
      <c r="D12" s="275"/>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L18" sqref="L18"/>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t="s">
        <v>246</v>
      </c>
      <c r="B9" s="281"/>
      <c r="C9" s="282"/>
      <c r="D9" s="301" t="s">
        <v>245</v>
      </c>
      <c r="E9" s="301"/>
      <c r="F9" s="289" t="s">
        <v>247</v>
      </c>
      <c r="G9" s="290"/>
      <c r="H9" s="290" t="s">
        <v>248</v>
      </c>
      <c r="I9" s="295" t="s">
        <v>249</v>
      </c>
      <c r="J9" s="296"/>
      <c r="K9" s="305">
        <v>2026</v>
      </c>
      <c r="L9" s="304">
        <v>2027</v>
      </c>
      <c r="M9" s="68"/>
      <c r="N9">
        <v>2028</v>
      </c>
      <c r="O9">
        <v>2028</v>
      </c>
    </row>
    <row r="10" spans="1:15" x14ac:dyDescent="0.3">
      <c r="A10" s="283"/>
      <c r="B10" s="284"/>
      <c r="C10" s="285"/>
      <c r="D10" s="302"/>
      <c r="E10" s="302"/>
      <c r="F10" s="291"/>
      <c r="G10" s="292"/>
      <c r="H10" s="292"/>
      <c r="I10" s="297" t="s">
        <v>250</v>
      </c>
      <c r="J10" s="298"/>
      <c r="K10" s="305"/>
      <c r="L10" s="305"/>
      <c r="M10" s="68"/>
      <c r="N10">
        <v>2029</v>
      </c>
      <c r="O10">
        <v>2029</v>
      </c>
    </row>
    <row r="11" spans="1:15" x14ac:dyDescent="0.3">
      <c r="A11" s="283"/>
      <c r="B11" s="284"/>
      <c r="C11" s="285"/>
      <c r="D11" s="302"/>
      <c r="E11" s="302"/>
      <c r="F11" s="291"/>
      <c r="G11" s="292"/>
      <c r="H11" s="292"/>
      <c r="I11" s="297" t="s">
        <v>251</v>
      </c>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57.6" x14ac:dyDescent="0.3">
      <c r="A16" s="39">
        <v>1</v>
      </c>
      <c r="B16" s="40" t="str">
        <f>VLOOKUP(A16,AUTODIAGNÓSTICO!$A$9:$J$71,3,0)</f>
        <v>PLANEAR</v>
      </c>
      <c r="C16" s="40" t="str">
        <f>VLOOKUP(A16,AUTODIAGNÓSTICO!$A$9:$J$71,6,0)</f>
        <v>Sensibilizar frente al proceso de Rendición de Cuentas</v>
      </c>
      <c r="D16" s="40" t="str">
        <f>VLOOKUP(A16,AUTODIAGNÓSTICO!$A$9:$J$71,8,0)</f>
        <v>Realizar campañas de sensibilización dirigidas a la comunidad educativa sobre la rendición de cuentas y la importancia de la participación de la comunidad en estos espacios</v>
      </c>
      <c r="E16" s="65">
        <f>VLOOKUP(A16,AUTODIAGNÓSTICO!$A$9:$J$71,9,0)</f>
        <v>4</v>
      </c>
      <c r="F16" s="37" t="s">
        <v>243</v>
      </c>
      <c r="G16" s="37" t="s">
        <v>244</v>
      </c>
      <c r="H16" s="37" t="s">
        <v>241</v>
      </c>
      <c r="I16" s="37" t="s">
        <v>242</v>
      </c>
      <c r="J16" s="37" t="s">
        <v>275</v>
      </c>
      <c r="K16" s="38">
        <v>46054</v>
      </c>
      <c r="L16" s="38">
        <v>46346</v>
      </c>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DEIVI JESUS BAYONA ASCANIO</cp:lastModifiedBy>
  <cp:lastPrinted>2026-01-13T19:16:31Z</cp:lastPrinted>
  <dcterms:created xsi:type="dcterms:W3CDTF">2021-11-16T13:51:36Z</dcterms:created>
  <dcterms:modified xsi:type="dcterms:W3CDTF">2026-02-11T03:30:02Z</dcterms:modified>
</cp:coreProperties>
</file>