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defaultThemeVersion="124226"/>
  <mc:AlternateContent xmlns:mc="http://schemas.openxmlformats.org/markup-compatibility/2006">
    <mc:Choice Requires="x15">
      <x15ac:absPath xmlns:x15ac="http://schemas.microsoft.com/office/spreadsheetml/2010/11/ac" url="D:\01 ANGELITA_26\06 AUTOEVALUACION_ PMI_SEGUIMIENTO\"/>
    </mc:Choice>
  </mc:AlternateContent>
  <xr:revisionPtr revIDLastSave="0" documentId="13_ncr:1_{FD8093D1-2806-4606-B28D-549BAE7487A5}" xr6:coauthVersionLast="47" xr6:coauthVersionMax="47" xr10:uidLastSave="{00000000-0000-0000-0000-000000000000}"/>
  <bookViews>
    <workbookView xWindow="-120" yWindow="-120" windowWidth="29040" windowHeight="15840" activeTab="2" xr2:uid="{00000000-000D-0000-FFFF-FFFF00000000}"/>
  </bookViews>
  <sheets>
    <sheet name="Institución" sheetId="58" r:id="rId1"/>
    <sheet name="Autoevaluación" sheetId="1" r:id="rId2"/>
    <sheet name="Academica" sheetId="4" r:id="rId3"/>
    <sheet name="Directiva" sheetId="2" r:id="rId4"/>
    <sheet name="Admon" sheetId="6" r:id="rId5"/>
    <sheet name="Comunidad" sheetId="5" r:id="rId6"/>
  </sheets>
  <externalReferences>
    <externalReference r:id="rId7"/>
  </externalReferenc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3" i="58" l="1"/>
  <c r="A14" i="58" l="1"/>
  <c r="A15" i="58"/>
  <c r="D15" i="58"/>
  <c r="D16" i="58"/>
  <c r="D17" i="58"/>
  <c r="A18" i="58"/>
  <c r="D18" i="58"/>
  <c r="A19" i="58"/>
  <c r="D19" i="58"/>
  <c r="A20" i="58"/>
  <c r="D20" i="58"/>
  <c r="D21" i="58"/>
  <c r="D22" i="58"/>
  <c r="R7" i="1" l="1"/>
  <c r="S7" i="1"/>
  <c r="T7" i="1"/>
  <c r="U7" i="1"/>
  <c r="R8" i="1"/>
  <c r="S8" i="1"/>
  <c r="T8" i="1"/>
  <c r="U8" i="1"/>
  <c r="R9" i="1"/>
  <c r="S9" i="1"/>
  <c r="T9" i="1"/>
  <c r="U9" i="1"/>
  <c r="R10" i="1"/>
  <c r="S10" i="1"/>
  <c r="T10" i="1"/>
  <c r="U10" i="1"/>
  <c r="Q11" i="1"/>
  <c r="R11" i="1"/>
  <c r="S11" i="1"/>
  <c r="R13" i="1"/>
  <c r="S13" i="1"/>
  <c r="T13" i="1"/>
  <c r="U13" i="1"/>
  <c r="R14" i="1"/>
  <c r="S14" i="1"/>
  <c r="T14" i="1"/>
  <c r="U14" i="1"/>
  <c r="R15" i="1"/>
  <c r="S15" i="1"/>
  <c r="T15" i="1"/>
  <c r="U15" i="1"/>
  <c r="R16" i="1"/>
  <c r="S16" i="1"/>
  <c r="T16" i="1"/>
  <c r="U16" i="1"/>
  <c r="R20" i="1"/>
  <c r="S20" i="1"/>
  <c r="T20" i="1"/>
  <c r="U20" i="1"/>
  <c r="R21" i="1"/>
  <c r="S21" i="1"/>
  <c r="T21" i="1"/>
  <c r="U21" i="1"/>
  <c r="R22" i="1"/>
  <c r="S22" i="1"/>
  <c r="T22" i="1"/>
  <c r="U22" i="1"/>
  <c r="R23" i="1"/>
  <c r="S23" i="1"/>
  <c r="T23" i="1"/>
  <c r="U23" i="1"/>
  <c r="R30" i="1"/>
  <c r="S30" i="1"/>
  <c r="T30" i="1"/>
  <c r="U30" i="1"/>
  <c r="R31" i="1"/>
  <c r="S31" i="1"/>
  <c r="T31" i="1"/>
  <c r="U31" i="1"/>
  <c r="R32" i="1"/>
  <c r="S32" i="1"/>
  <c r="T32" i="1"/>
  <c r="U32" i="1"/>
  <c r="R33" i="1"/>
  <c r="S33" i="1"/>
  <c r="T33" i="1"/>
  <c r="U33" i="1"/>
  <c r="R36" i="1"/>
  <c r="S36" i="1"/>
  <c r="T36" i="1"/>
  <c r="U36" i="1"/>
  <c r="R37" i="1"/>
  <c r="S37" i="1"/>
  <c r="T37" i="1"/>
  <c r="U37" i="1"/>
  <c r="R38" i="1"/>
  <c r="S38" i="1"/>
  <c r="T38" i="1"/>
  <c r="U38" i="1"/>
  <c r="R39" i="1"/>
  <c r="S39" i="1"/>
  <c r="T39" i="1"/>
  <c r="U39" i="1"/>
  <c r="R47" i="1"/>
  <c r="S47" i="1"/>
  <c r="T47" i="1"/>
  <c r="U47" i="1"/>
  <c r="R48" i="1"/>
  <c r="S48" i="1"/>
  <c r="T48" i="1"/>
  <c r="U48" i="1"/>
  <c r="R49" i="1"/>
  <c r="S49" i="1"/>
  <c r="T49" i="1"/>
  <c r="U49" i="1"/>
  <c r="R50" i="1"/>
  <c r="S50" i="1"/>
  <c r="T50" i="1"/>
  <c r="U50" i="1"/>
  <c r="R55" i="1"/>
  <c r="S55" i="1"/>
  <c r="T55" i="1"/>
  <c r="U55" i="1"/>
  <c r="R56" i="1"/>
  <c r="S56" i="1"/>
  <c r="T56" i="1"/>
  <c r="U56" i="1"/>
  <c r="R57" i="1"/>
  <c r="S57" i="1"/>
  <c r="T57" i="1"/>
  <c r="U57" i="1"/>
  <c r="R58" i="1"/>
  <c r="S58" i="1"/>
  <c r="T58" i="1"/>
  <c r="U58" i="1"/>
  <c r="R62" i="1"/>
  <c r="S62" i="1"/>
  <c r="T62" i="1"/>
  <c r="U62" i="1"/>
  <c r="R63" i="1"/>
  <c r="S63" i="1"/>
  <c r="T63" i="1"/>
  <c r="U63" i="1"/>
  <c r="R64" i="1"/>
  <c r="S64" i="1"/>
  <c r="T64" i="1"/>
  <c r="U64" i="1"/>
  <c r="R65" i="1"/>
  <c r="S65" i="1"/>
  <c r="T65" i="1"/>
  <c r="U65" i="1"/>
  <c r="R68" i="1"/>
  <c r="S68" i="1"/>
  <c r="T68" i="1"/>
  <c r="U68" i="1"/>
  <c r="R69" i="1"/>
  <c r="S69" i="1"/>
  <c r="T69" i="1"/>
  <c r="U69" i="1"/>
  <c r="R70" i="1"/>
  <c r="S70" i="1"/>
  <c r="T70" i="1"/>
  <c r="U70" i="1"/>
  <c r="R71" i="1"/>
  <c r="S71" i="1"/>
  <c r="T71" i="1"/>
  <c r="U71" i="1"/>
  <c r="R74" i="1"/>
  <c r="S74" i="1"/>
  <c r="T74" i="1"/>
  <c r="U74" i="1"/>
  <c r="R75" i="1"/>
  <c r="S75" i="1"/>
  <c r="T75" i="1"/>
  <c r="U75" i="1"/>
  <c r="R76" i="1"/>
  <c r="S76" i="1"/>
  <c r="T76" i="1"/>
  <c r="U76" i="1"/>
  <c r="R77" i="1"/>
  <c r="S77" i="1"/>
  <c r="T77" i="1"/>
  <c r="U77" i="1"/>
  <c r="R84" i="1"/>
  <c r="S84" i="1"/>
  <c r="T84" i="1"/>
  <c r="U84" i="1"/>
  <c r="R85" i="1"/>
  <c r="S85" i="1"/>
  <c r="T85" i="1"/>
  <c r="U85" i="1"/>
  <c r="R86" i="1"/>
  <c r="S86" i="1"/>
  <c r="T86" i="1"/>
  <c r="U86" i="1"/>
  <c r="R88" i="1"/>
  <c r="S88" i="1"/>
  <c r="T88" i="1"/>
  <c r="U88" i="1"/>
  <c r="R89" i="1"/>
  <c r="S89" i="1"/>
  <c r="T89" i="1"/>
  <c r="U89" i="1"/>
  <c r="R90" i="1"/>
  <c r="S90" i="1"/>
  <c r="T90" i="1"/>
  <c r="U90" i="1"/>
  <c r="R91" i="1"/>
  <c r="S91" i="1"/>
  <c r="T91" i="1"/>
  <c r="U91" i="1"/>
  <c r="R97" i="1"/>
  <c r="S97" i="1"/>
  <c r="T97" i="1"/>
  <c r="U97" i="1"/>
  <c r="R98" i="1"/>
  <c r="S98" i="1"/>
  <c r="T98" i="1"/>
  <c r="U98" i="1"/>
  <c r="R99" i="1"/>
  <c r="S99" i="1"/>
  <c r="T99" i="1"/>
  <c r="U99" i="1"/>
  <c r="R100" i="1"/>
  <c r="S100" i="1"/>
  <c r="T100" i="1"/>
  <c r="U100" i="1"/>
  <c r="R101" i="1"/>
  <c r="S101" i="1"/>
  <c r="T101" i="1"/>
  <c r="U101" i="1"/>
  <c r="R102" i="1"/>
  <c r="S102" i="1"/>
  <c r="T102" i="1"/>
  <c r="U102" i="1"/>
  <c r="R103" i="1"/>
  <c r="S103" i="1"/>
  <c r="T103" i="1"/>
  <c r="U103" i="1"/>
  <c r="R104" i="1"/>
  <c r="S104" i="1"/>
  <c r="T104" i="1"/>
  <c r="U104" i="1"/>
  <c r="R113" i="1"/>
  <c r="S113" i="1"/>
  <c r="T113" i="1"/>
  <c r="U113" i="1"/>
  <c r="R114" i="1"/>
  <c r="S114" i="1"/>
  <c r="T114" i="1"/>
  <c r="U114" i="1"/>
  <c r="R115" i="1"/>
  <c r="S115" i="1"/>
  <c r="T115" i="1"/>
  <c r="U115" i="1"/>
  <c r="R116" i="1"/>
  <c r="S116" i="1"/>
  <c r="T116" i="1"/>
  <c r="U116" i="1"/>
  <c r="R121" i="1"/>
  <c r="S121" i="1"/>
  <c r="T121" i="1"/>
  <c r="U121" i="1"/>
  <c r="R122" i="1"/>
  <c r="S122" i="1"/>
  <c r="T122" i="1"/>
  <c r="U122" i="1"/>
  <c r="R123" i="1"/>
  <c r="S123" i="1"/>
  <c r="T123" i="1"/>
  <c r="U123" i="1"/>
  <c r="R124" i="1"/>
  <c r="S124" i="1"/>
  <c r="T124" i="1"/>
  <c r="U124" i="1"/>
  <c r="R127" i="1"/>
  <c r="S127" i="1"/>
  <c r="T127" i="1"/>
  <c r="U127" i="1"/>
  <c r="R128" i="1"/>
  <c r="S128" i="1"/>
  <c r="T128" i="1"/>
  <c r="U128" i="1"/>
  <c r="R129" i="1"/>
  <c r="S129" i="1"/>
  <c r="T129" i="1"/>
  <c r="U129" i="1"/>
  <c r="R130" i="1"/>
  <c r="S130" i="1"/>
  <c r="T130" i="1"/>
  <c r="U130" i="1"/>
  <c r="R133" i="1"/>
  <c r="S133" i="1"/>
  <c r="T133" i="1"/>
  <c r="U133" i="1"/>
  <c r="R134" i="1"/>
  <c r="S134" i="1"/>
  <c r="T134" i="1"/>
  <c r="U134" i="1"/>
  <c r="R135" i="1"/>
  <c r="S135" i="1"/>
  <c r="T135" i="1"/>
  <c r="U135" i="1"/>
  <c r="R136" i="1"/>
  <c r="S136" i="1"/>
  <c r="T136" i="1"/>
  <c r="R138" i="1"/>
  <c r="S138" i="1"/>
  <c r="T138" i="1"/>
  <c r="U138" i="1"/>
  <c r="R139" i="1"/>
  <c r="S139" i="1"/>
  <c r="T139" i="1"/>
  <c r="U139" i="1"/>
  <c r="R140" i="1"/>
  <c r="S140" i="1"/>
  <c r="T140" i="1"/>
  <c r="U140" i="1"/>
  <c r="J5" i="6" l="1"/>
  <c r="F4" i="5"/>
  <c r="K4" i="5"/>
  <c r="P4" i="5"/>
  <c r="C6" i="5"/>
  <c r="S141" i="1"/>
  <c r="R141" i="1"/>
  <c r="T141" i="1"/>
  <c r="M4" i="2" l="1"/>
  <c r="E5" i="2"/>
  <c r="P6" i="5"/>
  <c r="P8" i="6"/>
  <c r="N8" i="6"/>
  <c r="F4" i="2"/>
  <c r="M6" i="5"/>
  <c r="S7" i="2"/>
  <c r="U8" i="6"/>
  <c r="S8" i="6"/>
  <c r="T8" i="6"/>
  <c r="T6" i="4"/>
  <c r="R6" i="6"/>
  <c r="T4" i="6"/>
  <c r="S5" i="4"/>
  <c r="S6" i="2"/>
  <c r="R6" i="4"/>
  <c r="T7" i="5"/>
  <c r="T6" i="2"/>
  <c r="T5" i="2"/>
  <c r="R6" i="2"/>
  <c r="P6" i="4"/>
  <c r="U5" i="4"/>
  <c r="P9" i="2"/>
  <c r="F9" i="2"/>
  <c r="U8" i="2"/>
  <c r="U7" i="2"/>
  <c r="K7" i="2"/>
  <c r="P6" i="2"/>
  <c r="P5" i="2"/>
  <c r="D4" i="2"/>
  <c r="K4" i="2"/>
  <c r="U5" i="6"/>
  <c r="O4" i="5"/>
  <c r="M4" i="5"/>
  <c r="N4" i="2"/>
  <c r="M7" i="5"/>
  <c r="E7" i="5"/>
  <c r="S5" i="5"/>
  <c r="R8" i="6"/>
  <c r="T7" i="6"/>
  <c r="F6" i="6"/>
  <c r="T6" i="6"/>
  <c r="J4" i="6"/>
  <c r="J10" i="6" s="1"/>
  <c r="N7" i="4"/>
  <c r="T7" i="4"/>
  <c r="S6" i="4"/>
  <c r="M6" i="4"/>
  <c r="R5" i="4"/>
  <c r="P5" i="4"/>
  <c r="N4" i="5"/>
  <c r="T7" i="2"/>
  <c r="M6" i="6"/>
  <c r="N5" i="6"/>
  <c r="O5" i="6"/>
  <c r="N6" i="6"/>
  <c r="U6" i="4"/>
  <c r="M9" i="2"/>
  <c r="S8" i="2"/>
  <c r="M7" i="2"/>
  <c r="I7" i="2"/>
  <c r="O5" i="2"/>
  <c r="H6" i="6"/>
  <c r="R4" i="2"/>
  <c r="H4" i="2"/>
  <c r="U4" i="6"/>
  <c r="U10" i="6" s="1"/>
  <c r="T4" i="2"/>
  <c r="M5" i="2"/>
  <c r="D7" i="5"/>
  <c r="S7" i="5"/>
  <c r="P5" i="5"/>
  <c r="N5" i="5"/>
  <c r="T5" i="5"/>
  <c r="T4" i="5"/>
  <c r="D7" i="6"/>
  <c r="O7" i="6"/>
  <c r="O9" i="2"/>
  <c r="R7" i="2"/>
  <c r="O8" i="6"/>
  <c r="M8" i="6"/>
  <c r="E8" i="6"/>
  <c r="M5" i="4"/>
  <c r="J4" i="2"/>
  <c r="C6" i="6"/>
  <c r="C7" i="5"/>
  <c r="R5" i="2"/>
  <c r="P7" i="5"/>
  <c r="O6" i="6"/>
  <c r="F5" i="6"/>
  <c r="C4" i="6"/>
  <c r="S7" i="4"/>
  <c r="S4" i="4"/>
  <c r="C4" i="4"/>
  <c r="K4" i="4"/>
  <c r="O7" i="2"/>
  <c r="J6" i="6"/>
  <c r="I6" i="6"/>
  <c r="O4" i="2"/>
  <c r="E4" i="2"/>
  <c r="P8" i="2"/>
  <c r="O7" i="5"/>
  <c r="N7" i="5"/>
  <c r="H7" i="5"/>
  <c r="J7" i="5"/>
  <c r="K7" i="5"/>
  <c r="H6" i="5"/>
  <c r="I4" i="5"/>
  <c r="H4" i="5"/>
  <c r="J4" i="5"/>
  <c r="J8" i="6"/>
  <c r="K8" i="6"/>
  <c r="H8" i="6"/>
  <c r="K7" i="6"/>
  <c r="H7" i="6"/>
  <c r="K6" i="6"/>
  <c r="H5" i="6"/>
  <c r="I5" i="6"/>
  <c r="K4" i="6"/>
  <c r="H4" i="6"/>
  <c r="H7" i="4"/>
  <c r="J7" i="4"/>
  <c r="K7" i="4"/>
  <c r="H6" i="4"/>
  <c r="J6" i="4"/>
  <c r="K6" i="4"/>
  <c r="H5" i="4"/>
  <c r="J5" i="4"/>
  <c r="J4" i="4"/>
  <c r="I8" i="2"/>
  <c r="H8" i="2"/>
  <c r="J8" i="2"/>
  <c r="K6" i="2"/>
  <c r="H5" i="2"/>
  <c r="J5" i="2"/>
  <c r="U7" i="5"/>
  <c r="S6" i="5"/>
  <c r="R6" i="5"/>
  <c r="M5" i="5"/>
  <c r="U5" i="5"/>
  <c r="H5" i="5"/>
  <c r="K5" i="5"/>
  <c r="S4" i="5"/>
  <c r="U4" i="5"/>
  <c r="R4" i="5"/>
  <c r="I7" i="6"/>
  <c r="R7" i="6"/>
  <c r="P7" i="6"/>
  <c r="M5" i="6"/>
  <c r="I4" i="6"/>
  <c r="S4" i="6"/>
  <c r="R4" i="6"/>
  <c r="N5" i="4"/>
  <c r="O4" i="4"/>
  <c r="P4" i="4"/>
  <c r="M4" i="4"/>
  <c r="N4" i="4"/>
  <c r="I4" i="4"/>
  <c r="T4" i="4"/>
  <c r="S9" i="2"/>
  <c r="R9" i="2"/>
  <c r="C9" i="2"/>
  <c r="E9" i="2"/>
  <c r="R8" i="2"/>
  <c r="M8" i="2"/>
  <c r="O8" i="2"/>
  <c r="K8" i="2"/>
  <c r="N7" i="2"/>
  <c r="M6" i="2"/>
  <c r="J6" i="2"/>
  <c r="T5" i="6"/>
  <c r="H6" i="2"/>
  <c r="H4" i="4"/>
  <c r="O5" i="4"/>
  <c r="O5" i="5"/>
  <c r="I7" i="5"/>
  <c r="O6" i="2"/>
  <c r="R5" i="5"/>
  <c r="U9" i="2"/>
  <c r="R4" i="4"/>
  <c r="R5" i="6"/>
  <c r="S7" i="6"/>
  <c r="I5" i="5"/>
  <c r="S5" i="6"/>
  <c r="N7" i="6"/>
  <c r="K6" i="5"/>
  <c r="U7" i="6"/>
  <c r="U6" i="6"/>
  <c r="S6" i="6"/>
  <c r="P6" i="6"/>
  <c r="P5" i="6"/>
  <c r="M4" i="6"/>
  <c r="U7" i="4"/>
  <c r="O7" i="4"/>
  <c r="M7" i="4"/>
  <c r="I7" i="4"/>
  <c r="R7" i="4"/>
  <c r="I6" i="4"/>
  <c r="I5" i="4"/>
  <c r="T5" i="4"/>
  <c r="U4" i="4"/>
  <c r="T9" i="2"/>
  <c r="D9" i="2"/>
  <c r="N9" i="2"/>
  <c r="T8" i="2"/>
  <c r="N6" i="2"/>
  <c r="U6" i="2"/>
  <c r="N5" i="2"/>
  <c r="C4" i="2"/>
  <c r="T6" i="5"/>
  <c r="N6" i="5"/>
  <c r="U6" i="5"/>
  <c r="I6" i="5"/>
  <c r="J6" i="5"/>
  <c r="J5" i="5"/>
  <c r="I8" i="6"/>
  <c r="F8" i="6"/>
  <c r="M7" i="6"/>
  <c r="J7" i="6"/>
  <c r="O4" i="6"/>
  <c r="N4" i="6"/>
  <c r="P7" i="4"/>
  <c r="N6" i="4"/>
  <c r="K5" i="4"/>
  <c r="K9" i="2"/>
  <c r="H9" i="2"/>
  <c r="H7" i="2"/>
  <c r="F7" i="2"/>
  <c r="U5" i="2"/>
  <c r="S5" i="2"/>
  <c r="K5" i="2"/>
  <c r="I5" i="2"/>
  <c r="C5" i="2"/>
  <c r="U4" i="2"/>
  <c r="S4" i="2"/>
  <c r="I4" i="2"/>
  <c r="R7" i="5"/>
  <c r="O6" i="5"/>
  <c r="F7" i="5"/>
  <c r="F6" i="5"/>
  <c r="K5" i="6"/>
  <c r="P4" i="6"/>
  <c r="P10" i="6" s="1"/>
  <c r="O6" i="4"/>
  <c r="J9" i="2"/>
  <c r="I9" i="2"/>
  <c r="N8" i="2"/>
  <c r="P7" i="2"/>
  <c r="J7" i="2"/>
  <c r="I6" i="2"/>
  <c r="P4" i="2"/>
  <c r="C7" i="2"/>
  <c r="D8" i="6"/>
  <c r="C8" i="6"/>
  <c r="F7" i="6"/>
  <c r="C7" i="6"/>
  <c r="E7" i="6"/>
  <c r="D6" i="6"/>
  <c r="E6" i="6"/>
  <c r="D5" i="6"/>
  <c r="E5" i="6"/>
  <c r="C5" i="6"/>
  <c r="D4" i="6"/>
  <c r="E4" i="6"/>
  <c r="F4" i="6"/>
  <c r="E8" i="2"/>
  <c r="F8" i="2"/>
  <c r="D8" i="2"/>
  <c r="C8" i="2"/>
  <c r="E7" i="2"/>
  <c r="D7" i="2"/>
  <c r="F6" i="2"/>
  <c r="E6" i="2"/>
  <c r="D6" i="2"/>
  <c r="C6" i="2"/>
  <c r="F5" i="2"/>
  <c r="D5" i="2"/>
  <c r="E6" i="5"/>
  <c r="D6" i="5"/>
  <c r="E5" i="5"/>
  <c r="F5" i="5"/>
  <c r="D5" i="5"/>
  <c r="C5" i="5"/>
  <c r="E4" i="5"/>
  <c r="C4" i="5"/>
  <c r="D4" i="5"/>
  <c r="E7" i="4"/>
  <c r="C7" i="4"/>
  <c r="F7" i="4"/>
  <c r="D7" i="4"/>
  <c r="F6" i="4"/>
  <c r="E6" i="4"/>
  <c r="D6" i="4"/>
  <c r="C6" i="4"/>
  <c r="F5" i="4"/>
  <c r="D5" i="4"/>
  <c r="C5" i="4"/>
  <c r="E5" i="4"/>
  <c r="F4" i="4"/>
  <c r="E4" i="4"/>
  <c r="D4" i="4"/>
  <c r="S10" i="2" l="1"/>
  <c r="S10" i="5"/>
  <c r="S10" i="6"/>
  <c r="T10" i="4"/>
  <c r="T10" i="2"/>
  <c r="U10" i="2"/>
  <c r="T10" i="5"/>
  <c r="T10" i="6"/>
  <c r="U10" i="4"/>
  <c r="R10" i="5"/>
  <c r="R10" i="4"/>
  <c r="R10" i="6"/>
  <c r="U10" i="5"/>
  <c r="S10" i="4"/>
  <c r="R10" i="2"/>
  <c r="H10" i="6"/>
  <c r="K10" i="2"/>
  <c r="P10" i="4"/>
  <c r="M10" i="4"/>
  <c r="N10" i="4"/>
  <c r="O10" i="4"/>
  <c r="P10" i="5"/>
  <c r="O10" i="5"/>
  <c r="N10" i="5"/>
  <c r="M10" i="5"/>
  <c r="P10" i="2"/>
  <c r="O10" i="2"/>
  <c r="M10" i="2"/>
  <c r="N10" i="2"/>
  <c r="O10" i="6"/>
  <c r="M10" i="6"/>
  <c r="N10" i="6"/>
  <c r="C10" i="6"/>
  <c r="K10" i="5"/>
  <c r="J10" i="5"/>
  <c r="I10" i="5"/>
  <c r="H10" i="5"/>
  <c r="I10" i="6"/>
  <c r="K10" i="6"/>
  <c r="K10" i="4"/>
  <c r="H10" i="4"/>
  <c r="I10" i="4"/>
  <c r="J10" i="4"/>
  <c r="I10" i="2"/>
  <c r="H10" i="2"/>
  <c r="J10" i="2"/>
  <c r="F10" i="5"/>
  <c r="C10" i="2"/>
  <c r="F10" i="6"/>
  <c r="E10" i="6"/>
  <c r="D10" i="6"/>
  <c r="F10" i="2"/>
  <c r="E10" i="2"/>
  <c r="D10" i="2"/>
  <c r="D10" i="5"/>
  <c r="E10" i="5"/>
  <c r="C10" i="5"/>
  <c r="C10" i="4"/>
  <c r="D10" i="4"/>
  <c r="F10" i="4"/>
  <c r="E10" i="4"/>
</calcChain>
</file>

<file path=xl/sharedStrings.xml><?xml version="1.0" encoding="utf-8"?>
<sst xmlns="http://schemas.openxmlformats.org/spreadsheetml/2006/main" count="934" uniqueCount="747">
  <si>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</si>
  <si>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</si>
  <si>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</si>
  <si>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</si>
  <si>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</si>
  <si>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</si>
  <si>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</si>
  <si>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</si>
  <si>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</si>
  <si>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</si>
  <si>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</si>
  <si>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</si>
  <si>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</si>
  <si>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t>INSTITUCIÓN EDUCATIVA RURAL LA ANGELITA</t>
  </si>
  <si>
    <t>30/11/2023 - 27/11/2024</t>
  </si>
  <si>
    <r>
      <rPr>
        <sz val="14"/>
        <color indexed="8"/>
        <rFont val="Arial"/>
        <family val="2"/>
      </rPr>
      <t>Primera etapa</t>
    </r>
    <r>
      <rPr>
        <sz val="11"/>
        <color indexed="8"/>
        <rFont val="Arial"/>
        <family val="2"/>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</si>
  <si>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</si>
  <si>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</si>
  <si>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</si>
  <si>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</si>
  <si>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</si>
  <si>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 xml:space="preserve">VDA LA ANGELITA  KM 23 VIA TRONCAL NACIONAL </t>
  </si>
  <si>
    <t>Municipio</t>
  </si>
  <si>
    <t>EL ZULIA</t>
  </si>
  <si>
    <t>3. Elaboración del perfil Institucional</t>
  </si>
  <si>
    <t>2-Directiva, 3-Académica, 4-Admon, 5-Comunidad, 6-Perfil</t>
  </si>
  <si>
    <t>Correo electronico</t>
  </si>
  <si>
    <t>Tel</t>
  </si>
  <si>
    <t>4. Establecimiento de las fortalezas y oportunidades de mejoramiento</t>
  </si>
  <si>
    <t>Rector o Director</t>
  </si>
  <si>
    <t>GUSTAVO ALBERTO CASTRO YANQUEN</t>
  </si>
  <si>
    <t>Horizonte</t>
  </si>
  <si>
    <t>4 AÑOS</t>
  </si>
  <si>
    <t>DATOS DEL EQUIPO AUTO - EVALUADOR</t>
  </si>
  <si>
    <t>NOMBRE</t>
  </si>
  <si>
    <t>CARGO</t>
  </si>
  <si>
    <t>E-MAIL</t>
  </si>
  <si>
    <t>RECTOR</t>
  </si>
  <si>
    <t>ierlaangelita07@gmail.com</t>
  </si>
  <si>
    <t>GERMAN GONZALO DIAZ CONTRERAS</t>
  </si>
  <si>
    <t>RESPONSABLES DEL PLAN DE MEJORAMIENTO - SEGUIMIENTO Y EVALUACIÓN</t>
  </si>
  <si>
    <t>GESTIÓN</t>
  </si>
  <si>
    <t xml:space="preserve"> </t>
  </si>
  <si>
    <t>GUSTAVO CASTRO</t>
  </si>
  <si>
    <t>ADMINISTRATIVA</t>
  </si>
  <si>
    <t>NANCY CECILIA MENDOZA</t>
  </si>
  <si>
    <t>DOCENTE</t>
  </si>
  <si>
    <t>ACADEMICA</t>
  </si>
  <si>
    <t>DIRECTIVA</t>
  </si>
  <si>
    <t>COMUNITARIA</t>
  </si>
  <si>
    <t>Archivo Realizado Por: Ingeniero Amauri Guevara León</t>
  </si>
  <si>
    <t>aguel5@hotmail.com</t>
  </si>
  <si>
    <t>www.qmtltda.com</t>
  </si>
  <si>
    <t>Fecha: 26 de Febrero de 2010</t>
  </si>
  <si>
    <t>Bogota-Colombia</t>
  </si>
  <si>
    <t>AUTOEVALUACION INSTITUCIONAL</t>
  </si>
  <si>
    <t>GESTIÓN DIRECTIVA</t>
  </si>
  <si>
    <t>Valoración</t>
  </si>
  <si>
    <t>JUSTIFICACION</t>
  </si>
  <si>
    <t>EVIDENCIAS</t>
  </si>
  <si>
    <t>Direccionamiento Estratégico</t>
  </si>
  <si>
    <t>Misión, visión y principios, en el marco de una institución integrada</t>
  </si>
  <si>
    <t>El horizonte institucional recientemente se ha actualizado, integra los principios institucionales y aborda la articulación de la educación básica secundariay media técnica en narticulación con el SENA. Se direccionan metas de calidad para mejoramiento en pruebas externa y la educación inclusiva.</t>
  </si>
  <si>
    <t>Documento PEI, ficha de registro PEI, formato de SED N de S verificación de ajustes del PEI.</t>
  </si>
  <si>
    <t>Para el año 2024 se inicia un proceso de actualización del PEI,  el afianzamiento de la Educación Media Tecnica en competencias específicas medioambientales. Asi mismo se actualizaron documento anexos al como el Manual de Convivencia y SIEE.</t>
  </si>
  <si>
    <t xml:space="preserve">Actas de Consejo Académico, Acuerdos de Consejo Directivo. Resolución oficial de funcionamiento . </t>
  </si>
  <si>
    <t>Para el año 2025 se continua el proceso de actualización del PEI,  el afianzamiento de la Educación Media Tecnica cambiamdo a promotoria ambiental. Asi mismo se actualizaron documento anexos al como el Manual de Convivencia y SIEE.</t>
  </si>
  <si>
    <t>Metas institucionales</t>
  </si>
  <si>
    <t>Estan definidas y los planes operativos que se establecen en el año 2023 apuntan a cumplir con las mismas, se tiene claro un prioyecto de mejoría en los resultados de pruewbas internas y externas, así como disminuiur el indice de reprobación y deserción escolar. Se han realizado convenios de apoyo con la Secretaría de Salud y Comisaria de Familioa y Hospital municipal para dar atención integral a los estudiantes y apoyar a las familias en lo relacionado con la salud.</t>
  </si>
  <si>
    <t>Documento PEI. Plan operativo anual de trabajo. Planes de área/asignatura actualizados en la media técnica acorde a lo solicitado por el SENA. Cronograma de actividades. Fichas de evaluación de actividades planeadas.</t>
  </si>
  <si>
    <t>Se han planteado con proyección a cuatro años a partir del 2023, se tiene como fundamento ofrecer mayores oportunidades a los estudiantes, mediante el mejoramiento del clima escolar y planes de inversión.</t>
  </si>
  <si>
    <t xml:space="preserve">Planes operativos anuales. Informe de rendición de cuentas. Actosa administrativos de convenios de apoyo. </t>
  </si>
  <si>
    <t>siguiemdo los planes establecidos se mejoraron los resultados en pruebas saber, obteniendo el primer lugar anivel municipal, Se han realizado convenios de apoyo con la Secretaría de Salud y Comisaria de Familioa y Hospital municipal para dar atención integral a los estudiantes y apoyar a las familias en lo relacionado con la salud.</t>
  </si>
  <si>
    <t>Conocimiento y apropiación del direccionamiento</t>
  </si>
  <si>
    <t>Todo lo relacionado con el proceso de mejoramiento se socializa con la comunidad educativa por medio de los diferentes canales de comunicación, los docentes han manifestado apropiación y pertinencia, con los padres de familia ha sido mas dificil por la heterogeneidad. Los estudiantes requieren mayor apoyo para que sew integren con mayor compromiso.</t>
  </si>
  <si>
    <t xml:space="preserve">Actas de asambleas de los diferentes entes institucionales. Programas de las actividades institucionales. POA  institucional. Ambientación de las sedes y aulas. </t>
  </si>
  <si>
    <t>La comunidad educativa se ha caracterizado en 2024 por mejorar la participación y apoyo a las actividades institucionales. Los docentes desde la Gestión Académica han actualizado procesos de evaluación y apropiado acciones para dar mejor atención a los estudiantes.</t>
  </si>
  <si>
    <t>Actas de Consejo Académico, de Padres de Familia, de Consejo Estudiantil. Proceso de inversión sobre los aspectos mas relevantes que afectan el clima escolar de calidad.</t>
  </si>
  <si>
    <t>la comunidad educativa en 2025 se caracterizo por su participacion y apropiacion  en las actividades instiitucionales y el sentido de pertenencia de los docentes en la actualizacion y mejoramiento de los procesos educativos</t>
  </si>
  <si>
    <t>Política de inclusión de personas de diferentes grupos poblacionales o diversidad cultural</t>
  </si>
  <si>
    <t>Aunque no hay referencia de poblaciones especiales o diversas, el PEI  contempla mecanismos para su atención. Los PPTO se orientan hacia el desarrollo de competencias en los estudiantes y comunidad educativa en el respeto por la diferencia y por la diversidad, Se han realizado convenios con la administración municipal para fortalecer la capacitación a la comunidad educativa.</t>
  </si>
  <si>
    <t xml:space="preserve">Documento PEI. Docuentos de acuerdo o apoyo interinstitucioan con Administración Municipal El Zulia. Planes de acción de los PPTO. </t>
  </si>
  <si>
    <t xml:space="preserve">Se ha actualizado el PEI, se tienen definidas las estrategias para atender a los NNJA, que requieren procesos pedagógicos especiales. </t>
  </si>
  <si>
    <t>Plan institucional de apoyo a estudiantes con NNE.</t>
  </si>
  <si>
    <t xml:space="preserve">Se ha actualizado el PEI, se tienen definidas las estrategias del PIAR  para atender  a la poblacion con NNEE que requieren procesos pedagógicos especiales. </t>
  </si>
  <si>
    <t>plan institucional para estudiantes con NNEE</t>
  </si>
  <si>
    <t>Gestión Estratégica</t>
  </si>
  <si>
    <t>Liderazgo</t>
  </si>
  <si>
    <t>La institución tiene como fundamento el respeto por la diversidad y ser inclusiva. Se han definido los planes y proyectos a desarrollar. Hay trabajo colaborativo y se permite la integración de toda la comuynidad. El rector realiza oportunamente gestión para mejorar el ambiente y clima escolar. Se protocolizo la construcción de la nueva sede para la vereda San Miguel. Se amplió cobertura en la sede Simón Bolivar.</t>
  </si>
  <si>
    <t>Planes operativos de los PPTO. Archivos institucionales que evidencian gestión rectorial. Edificación nueva en la sede San Miguel. Formato de planta de personal.</t>
  </si>
  <si>
    <t>La institución tiene como fundamento el respeto por la diversidad y ser inclusiva. Se han definido los planes y proyectos a desarrollar. Hay trabajo colaborativo y se permite la integración de toda la comunidad. El rector realiza oportunamente gestión para mejorar el ambiente y clima escolar. Se protocolizo la construcción del aula de preescolar y la bateria sanitaria para los niños de preescolae . Se amplió cobertura en la sede Simón Bolivar, se inicio con el programa de primera infanciacon docente en el aula y una docenrte itinerante.</t>
  </si>
  <si>
    <t>Articulación de planes, proyectos y acciones</t>
  </si>
  <si>
    <t xml:space="preserve">En el 2023, se desarrollaron varios proyectos en los que la comunidad educativa y del entorno participaron activamente. La construcción de la nueva sede San Miguel, el mejoramiento del patio de la sede principal. Atención personalizada con profesionales de la salud a los estudiantes. Gestión para la articulación con el SENA. Elevación del nivel de logro en las pruebas externas. </t>
  </si>
  <si>
    <t>Proyecto de presupuesto 2023. Acta de Audiencia de rencición de cuentas del año 2023. carpeta documental de mejoramiento de las sedes.</t>
  </si>
  <si>
    <t>En 2024 se direccionó un plan de inversión y de actualización de los procesos academicos y pedagógicos que dieron como resultado un repunte en los resultados en pruebas externas. Se contó con el apoyo de los padres de familia y profesores.</t>
  </si>
  <si>
    <t>Documento institucional resultados SABER  11 2024. Se logro  el cerramiento parcial de la sede educativa San Miguel.</t>
  </si>
  <si>
    <t>para el  2025 se  direcciono un plan de inversion y de actualizacion en los procesos academicos y pedagogicos , obteniendo  como resulltado  el mejoramientp en las pruebas saber 11,  ocupando el primer lugar a nivel municipal.</t>
  </si>
  <si>
    <t xml:space="preserve">documento institucional resultados SABER   11  2025. </t>
  </si>
  <si>
    <t>Estrategia pedagógica</t>
  </si>
  <si>
    <t>La estrategía pedagógica y enfoque metodológico se han ido afianzando. Están diseñados para atender cada uno de los niveles y modelos educativos ofrecidos. El Consejo Académico la ha apropiado y la articula con los planes de clase.</t>
  </si>
  <si>
    <t>Docuento PEI. Planes de clase. Inducción a los docentes y estudiantes. Carpeta institucional de rutas de aprendizaje.</t>
  </si>
  <si>
    <t>La estrategia pedagógica y el enfoque metodológico se han venido consolidando progresivamente. Ambos han sido diseñados para atender de manera pertinente cada uno de los niveles y modelos educativos ofrecidos por la institución. El Consejo Académico los ha apropiado y los articula de forma coherente con los planes de clase.</t>
  </si>
  <si>
    <t>Uso de información (interna y externa) para la toma de decisiones</t>
  </si>
  <si>
    <t xml:space="preserve">Las políticas y planes de acción y mejoramiento se elaboran con base en el analisis, pero no han dado los resultados esperados en cuanto a los resultados en pruebas SABER 11. Se realizaron en 2023 convenios con administración municipal para la preparación de los estudiantes de grado 11, se actualizaron los planes de área/asignatura. </t>
  </si>
  <si>
    <t>Actas de consejo académico. Documento PEI.  Plan de apoyo a la capacitación para estudiantes de grado 11. Formatos de analisis de resultados SABER 2023.</t>
  </si>
  <si>
    <t>se enfatiza en lo académico, permitiendo elaborar los planes de afoyo para estudiantes que evidencian bajo nivel de logro. Este proceso permitió bajar el porcentaje de deserción escolar y reprobación. Tambien permitió elevar el nivel de logro en las pruebas SABER 11 2024.</t>
  </si>
  <si>
    <t>Actas de Comisiones de Evaluación. De Consejo Académico. Formato indice de eficiencia interna. Formato analisis de resultados SABER.</t>
  </si>
  <si>
    <t>Las políticas institucionales y los planes de acción y mejoramiento fueron elaborados a partir del análisis de los resultados obtenidos durante los años 2023 y 2024. Como producto de este proceso reflexivo y de mejora continua, en el año 2025 se evidenciaron resultados altamente satisfactorios en las pruebas externas, en las cuales la institución ocupó el primer puesto a nivel del municipio de El Zulia. Estos logros fueron posibles gracias al trabajo articulado de la comunidad educativa y a la actualización y fortalecimiento de los planes de área y de las asignaturas, orientados al mejoramiento de los procesos pedagógicos y académicos.</t>
  </si>
  <si>
    <t>Actas de Comisiones de Evaluación. De Consejo Académico. Formato indice de eficiencia interna. Formato analisis de resultados SABER 11 2025</t>
  </si>
  <si>
    <t>Seguimiento y autoevaluación</t>
  </si>
  <si>
    <t>En la autoevaluación del año 2023 se dio plena participación a los estudiantes y padres de familia teniendo presente sus aportes. Cada sede realiza el proceso y luego se articula en un solo documento institucional. De acuerdo al resultado se ha planificado el PMI para el año 2024.</t>
  </si>
  <si>
    <t>Actas de asambleas con padres de familia. Actas de Consejo Estuantil. Formatos de autoevaluación institutucional y seguimiento. Informe de rectoria de procesos de gestión institucional.</t>
  </si>
  <si>
    <t>El establecimiento educativo en todas sus areas y procesos evalua la ejecución de las acciones presupuestadas dando oportunidad a planificar acciones de mejora. Se requiere que se amplien a todas las sedes.</t>
  </si>
  <si>
    <t>Actas de Consejo Dire tivo. Programas de trabajo desarrollados. PPTO, planes de acción alojados en la Comunidad Virtual Enjambre. Formatos SED PMI y Seguimiento alojados en carpeta Enjambre.</t>
  </si>
  <si>
    <t>El establecimiento educativo, en todas sus áreas y procesos, evalúa de manera permanente la ejecución de las acciones presupuestadas, lo cual permite identificar avances y dificultades, así como planificar acciones de mejora. Dichas evaluaciones se ampliaron y aplicaron en todas las sedes de la institución, ejecutándose de acuerdo con las propuestas y lineamientos establecidos en los años anteriores.</t>
  </si>
  <si>
    <t>Actas de Consejo Directivo. Programas de trabajo desarrollados. PPTO, planes de acción alojados en la Comunidad Virtual Enjambre. Formatos SED PMI y Seguimiento alojados en carpeta Enjambre.</t>
  </si>
  <si>
    <t>Gobierno Escolar</t>
  </si>
  <si>
    <t>Consejo directivo</t>
  </si>
  <si>
    <t>Durante el 2023 el Consejo Directivo, se reunió acorde al plan operativo anual, definió presupuesto institucional y acuerdos de trabajo e intervención que afianzaron el direccionamiento estrategico. Desde el Consejo Directivo se direccionó la actualización del PEI y del manual de procedimientos. lo mismo que la articulación con el SENA:</t>
  </si>
  <si>
    <t xml:space="preserve">Libro de actas del Consejo Directivo. Acuerdos de proyectos. Manual de procedimientos. Plan anual de inversión.  </t>
  </si>
  <si>
    <t>Se conformó de acuerdo a lo definido en los manuales, siempre ha sido una dificultad lograr plena participación del Sector Productivo. Los integrantes trazan plan de acción y se reunieron con frecuencia dando posibilidad a la geastión instituicional.</t>
  </si>
  <si>
    <t>Actas de Consejo Directivo. Acuerdos adoptados ya probados. Manual de Procedimientos.</t>
  </si>
  <si>
    <t>El Consejo Directivo se conformó de acuerdo con lo establecido en la ley y en los manuales institucionales, se ha presentado dificultad para lograr la plena participación del sector productivo, los integrantes del Consejo trazaron un plan de acción y se reunieron con la frecuencia requerida, lo que permitió fortalecer la gestión institucional. Asimismo, se logró la participación activa y comprometida de todos los miembros del Consejo Directivo en los procesos de toma de decisiones.</t>
  </si>
  <si>
    <t>Consejo académico</t>
  </si>
  <si>
    <t>El Consejo Académico en 2023 ha trabajado por niveles un grupo que atiende todo lo relacionado con la básica primaria y el otro con secundaria y media, se logró afianzar la actualización de los planes de aéra asignatura por periodos y guias yde la media técnica. Se actualizo el SIEE. se dieron orientaciones para atender los planes de nivelación de los estudiantes.</t>
  </si>
  <si>
    <t>Libro de actas del Consejo Académico. Planes de area/asignatura actualizados para la media técnica. Guias o planes de clase para preescolar y primaria. Actividades para estudiantes que solicitarón validación (migrantes de venezuela).</t>
  </si>
  <si>
    <t>Para el 2024 se integró por nuevos docentes que fueron nombrados en periodo de prueba y por traslado, hubo necesidad de realizar una fuerete inducción para que se familiarizaran con los procesos misoinales institucionales.</t>
  </si>
  <si>
    <t>Actas de Consejo Académico. Acto resolutivo de conformación. Actualización de los planes de área/asignatura de la articulación SENA - IER LA ANGELITA.</t>
  </si>
  <si>
    <t>Para el año 2025, el equipo institucional se integró con nuevos docentes, lo que hizo necesario un proceso de acompañamiento y socialización para su adecuada familiarización con los procesos misionales de la institución.</t>
  </si>
  <si>
    <t>Comisión de evaluación y promoción</t>
  </si>
  <si>
    <t>Estan establecidos en el PEI  los procesos para este fin. Existe un docuemtno que guia el proceso y se actualizo a 2022. La Comisión generó estrategias para el proceso de nivelación de estudiante. Reporte de indice de eficiencia interna.</t>
  </si>
  <si>
    <t xml:space="preserve">Libro de actas de Comisión de Evaluación. Formato institucional de actas por periodo. Formato de eficiencia interna. Actas de nivelación y recuperación. </t>
  </si>
  <si>
    <t>Se reunió periodicamente según el calendario académico, trazaron acciones para impactar a los estudiantes que presentaron bajo nivel de logro y que debido a diferentes circuantancias requirieron de apoyo especial NNEE</t>
  </si>
  <si>
    <t>Libro actas de Comisión de Evaluación. Planes de fortalecimiento académico. Planes de nivelación. Carpeta de apoyo PIAR.</t>
  </si>
  <si>
    <t>Se reunió periódicamente de acuerdo con el calendario académico, trazando acciones orientadas a impactar positivamente a los estudiantes que presentaron falencias y que, debido a diferentes circunstancias, requirieron apoyo educativo especial (NNEE).</t>
  </si>
  <si>
    <t>Comité de convivencia</t>
  </si>
  <si>
    <t>Se conformó el Comité de Convivencia pero este no tuvo la oportunidad de cumplir con el plan trazado en cuanto a reuniones. Se desarrollaron las actividades preupuestadas para mejorar el clima escolar. Se propició el trabajo colaboraqtivo y en equipo. No hubo en 2023 reportes de casos de dificil menejo. Se atendieron las solicitudes de los estudiantes y docentes.</t>
  </si>
  <si>
    <t>Libro de actas de Comité de Convivencia. Formato SED de Prevención de todo tipo de violencia contra NNJA. Actos administrativos  - convenios con HJLL  de El Zulia y Secretaría de Salud, con Comisaría de Familia y SEM.</t>
  </si>
  <si>
    <t xml:space="preserve">Aunque en 2024 no hubo situaciones cr'iticas relacionadas con conflictos entre estudiantes, el trabajo de los integrantes fue muy pasivo, ya que el docente encargado del proceso, no tuvo convicción de liderazgo y coordinación. </t>
  </si>
  <si>
    <t>Libro de actas de la Comisión de Convivencia, Libro insatitucional de citación a padres de familia. Observador del estudiante. Control de disciplina y convivencia. Actas de entrevista con apoyo psicosocial.</t>
  </si>
  <si>
    <t>Durante el año 2025 se presentaron situaciones críticas relacionadas con conflictos entre estudiantes y casos de maltrato verbal hacia los docentes. Frente a estas situaciones, la intervención de los integrantes fue limitada, dado que el docente encargado asumió la implementación de acciones restaurativas orientadas a mejorar el clima escolar.</t>
  </si>
  <si>
    <t>Consejo estudiantil</t>
  </si>
  <si>
    <t>Se conformó acorde a los direccionado en el Manual de Procedimientos. Se reunieron periodicamente aseseorados por un docente y con el apoyo del contralor y personero estudiantil. Se confomaron mesas para atender la solución pacífica de conflictos. Participaron en el desarrollo de los PPTO  y de las actividades deportivasy culturales como gerstores y líderes.</t>
  </si>
  <si>
    <t>Libro de actas del Consejo de Estudiantes. Carpeta de mediación escolar. Programas de actividades culturales y deportivas.</t>
  </si>
  <si>
    <t xml:space="preserve">Se conforma bajo las orientaciones del manual de procedimientos. No hubo mayor aporte en la planificación institucional, se limitó a acciones esporádicas del Contralor y Personero. </t>
  </si>
  <si>
    <t xml:space="preserve">Actas de elección y conformación. Libro de reuniones. </t>
  </si>
  <si>
    <t>El Consejo Estudiantil se conformó de acuerdo con las orientaciones establecidas en el Manual de Procedimientos; sin embargo, no se evidenció una participación activa ni iniciativas propias. El aporte a la planificación institucional fue limitado, dado que la participación del Personero estudiantil se dio únicamente cuando era convocado, sin desarrollo de acciones autónomas ni liderazgo propio.</t>
  </si>
  <si>
    <t>Personero estudiantil</t>
  </si>
  <si>
    <t>Se eligió de forma democrática en el tiempo oportuno. Desarrollo su propuesta de trabajo desde la prevención de conflictos y acompañamiento a los procesos del PAE y transporte institucional. Grstionó con los estudiantes de grado 11 el mantenimiento y mejoramiento del patio de formación.</t>
  </si>
  <si>
    <t xml:space="preserve">Libro de actas del perosnero. Libro de actas del Consejo Directivo. Programas de actividades institucionales. </t>
  </si>
  <si>
    <t>Se eligió bajo la normativa SED y  y procedimientos institucionales a nivel individual tuvo cierta representatividad actuado como vocero de los estudiantes.</t>
  </si>
  <si>
    <t>Protocolos de eleción de gobierno escolar. Formato SED inscripción de personeros. Plan de trabajo apoyado en contralor.</t>
  </si>
  <si>
    <t>El Personero Estudiantil en el año 2025 fue elegido de acuerdo con la normativa y los procedimientos institucionales. A nivel individual, ejerció cierta representatividad, actuando como vocero de los estudiantes en los espacios en los que fue convocado.</t>
  </si>
  <si>
    <t>actas de eleción de gobierno escolar. Formato SED inscripción de personeros. Plan de trabajo apoyado en contralor.</t>
  </si>
  <si>
    <t>Asamblea de padres de familia</t>
  </si>
  <si>
    <t>Se organizó el comité general, participaron en el desarrollo de las acciones institucionales, pero falto mayor vinculación. Se requiere gestión para que se conformen como organización privada.</t>
  </si>
  <si>
    <t>Libro de actas de asambleas de padres de familia. Archivos y documentos de las diferentes sedes que dan cuenta de la vinculación a las labores de mejoramiento y ornato de las sedes. Formatos de asistencia a las reuniones periódicas.</t>
  </si>
  <si>
    <t>Participo activamente en las primeras mesas de trabajo, despues bajo la integración a actividades institucionales, aluden como motivo que en muchas ocasiones ambos padres de familia trabajan. Se destacan en los aportes que hacen colaborativamente en apoyo a las sedes, mejoramiento del entorno. Se requiere que oporten mas ideas para la construcción de saberes y manuales.</t>
  </si>
  <si>
    <t>Actas de asambleas. Realtorias escritas entregadas por los docentes sobre el apoyo de los padres en las sedes. Fotos y videos de trabajo aportado en mano de obra.</t>
  </si>
  <si>
    <t>En el año 2025, se participó activamente en las primeras mesas de trabajo; posteriormente, disminuyó la integración a las actividades institucionales, argumentando como motivo que en muchas ocasiones ambos padres de familia trabajan. No obstante, se destacan los aportes realizados de manera colaborativa en apoyo a las sedes y en el mejoramiento del entorno escolar.</t>
  </si>
  <si>
    <t>Consejo de padres de familia</t>
  </si>
  <si>
    <t>Se conformó según lo previsto en el manual de procedimientos. Participan de las mesas de trabajo programadas pero los aportes o intervención son pasivos. Se han interesado por que el PAE preste buen servicio.</t>
  </si>
  <si>
    <t xml:space="preserve">Actas institucionales de conformación del consejo. </t>
  </si>
  <si>
    <t xml:space="preserve">Se conformó según lo previsto en el manual de procedimientos. Participan de las mesas de trabajo programadas pero los aportes o intervención son pasivos. Se han interesado por que el PAE preste buen servicio y que de se inicio oportuno al transporte escolar. Dejan </t>
  </si>
  <si>
    <t xml:space="preserve">Actas institucionales de conformación del consejo de padres. </t>
  </si>
  <si>
    <t>El Consejo de Padres en el año 2025 se conformó de acuerdo con lo establecido en el Manual de Procedimientos. Participó en las mesas de trabajo programadas; sin embargo, sus aportes e intervenciones fueron de carácter pasivo. Se evidenció interés en el adecuado funcionamiento del Programa de Alimentación Escolar (PAE) y en el inicio oportuno del servicio de transporte escolar.</t>
  </si>
  <si>
    <t>Cultura Institucional</t>
  </si>
  <si>
    <t>Mecanismos de comunicación</t>
  </si>
  <si>
    <t>En el PEI y manual de procedimientos estan definidos los mecanismos de comunicación. Durante el 2023 se afianzo la capacitación a los padres de familia y estudiantes para el uso eficiente de las plataformas institucionales. Hay comunicación clara y en tiempo oportuno con los entes internos y externos.</t>
  </si>
  <si>
    <t>Libro de actas de asambleas con padres de familia. Plataforma Web Colegios Angelita. Grupo institucional whatsapp.</t>
  </si>
  <si>
    <t>La institución cuenta con canales comunicación modernos, que son eficientes cuando la región goza de buena señal de conectividad. Se tiene para presentar informes oportunamente y mantener comunicación fluida con la comunidad. Se procura el respeto y la comunicación asertiva. La comunidad se ampara en el grupo de Whatsaap instutucional.</t>
  </si>
  <si>
    <t>Pagina web institucional. Soportes de creación de grupos de información.</t>
  </si>
  <si>
    <t>La institución cuenta con canales  de comunicación modernos, que son eficientes cuando la región goza de buena señal de conectividad. Se tiene para presentar informes oportunamente y mantener comunicación fluida con la comunidad,  se ampara en el grupo de Whatsaap instutucional.</t>
  </si>
  <si>
    <t>Trabajo en equipo</t>
  </si>
  <si>
    <t xml:space="preserve">Las actividades planes proyectos definidos en el POA 2023, se desarrollaron con la participación activa y colaborativa de los docentes estudiantes y padres de familia. Sehan creado comites de apoyo para favorecer el cumplimiento de las metas. </t>
  </si>
  <si>
    <t>POA 2023, planes de acción de los PPTO. Programas de las actividades. Archivos digitalizdos de ejecución de actividades.</t>
  </si>
  <si>
    <t xml:space="preserve">Para este proceso se tienen buenos resultados en 2024, los docentes y comunidad educativa lograron consolidar una sana convivencia y comunicación, lo que representó poder desde el trabajo colaborativo, cumplir las metas establecidas. </t>
  </si>
  <si>
    <t>Actas de Consejo Acaddémico, de consejo de docentes. Informes de ejecición de presupuesto. Informes de cumplimiento de metas en audiencia publica. Comunidad Virtual Enjambre actualizada.</t>
  </si>
  <si>
    <t>En el año 2025, los docentes y la comunidad educativa lograron consolidar una sana convivencia y una comunicación efectiva, lo que permitió, desde el trabajo colaborativo, el cumplimiento de las metas establecidas, aun cuando se presentaron algunas diferencias entre compañeros docentes, las cuales fueron tramitadas de manera respetuosa y constructiva.</t>
  </si>
  <si>
    <t>Reconocimiento de logros</t>
  </si>
  <si>
    <t>Existe en el documento PEI  y manual de procedimiewntos el protocolo para el proceso. Se resaltaron las acciones en pro del mejoramiento institucional.</t>
  </si>
  <si>
    <t xml:space="preserve">Programas de actividades desarrolladas. Formato institucional de proclamación de mejores estudiantes. Facturas de adquisición de medallas y otros elementos de reconocimiento. </t>
  </si>
  <si>
    <t>Se realizarón los sugeridos en el manual de funciones y procedimientos, se requiere que haya mayor sistematización de prácticas que den paso a su evaluación y pueda darse un mayor número de acciones en este aspecto. Se logró  elevar en 7 puntos el nivel de logro en las pruebas externas.</t>
  </si>
  <si>
    <t>Actas de proclamación de bachilleres. Actas de reuniones con padres de familia y estudiantes. Proyecto de compras.</t>
  </si>
  <si>
    <t>Como resultado de la implementación de las acciones sugeridas en el Manual de Funciones y Procedimientos, se avanzó en el cumplimiento de las actividades previstas; sin embargo, se evidenció la necesidad de fortalecer la sistematización de las prácticas, con el fin de facilitar su evaluación y aumentar el impacto y número de acciones desarrolladas.</t>
  </si>
  <si>
    <t xml:space="preserve">Actas de proclamación de bachilleres. Actas de reuniones con padres de familia y estudiantes. </t>
  </si>
  <si>
    <t>Identificación y divulgación de buenas prácticas</t>
  </si>
  <si>
    <t>Aunque en el año 2023 se desarrollaron varias acciones relacionadas con mejores prácticas pedagógicas y proyectos sigbnificativos estos no se documentaron por parte de los docentes y no se participó en el Foro Educativo del Departamento.</t>
  </si>
  <si>
    <t>Pllanes de clase. Grpo semillero de investigación en TIC. Plan de Lectura y Escritura. Plan de fortalecimiento de la educación media. Estrategias para el aprendizaje del ingles.</t>
  </si>
  <si>
    <t>Aunque hay docentes desarrollando acciones y prácticas de aula novedosas y de apoyo con las TIC, no estan siendo sistematizadas por sus ejecutores, lo que impide que se visualicen y se proyecten a participar en los foros educativos.</t>
  </si>
  <si>
    <t>Planes de clase. Planes de asignatura. Resultados de eficiencia interna. Carpeta Experiencia Significativas de la comunidad virtual Enjambre.</t>
  </si>
  <si>
    <t>Aunque algunos docentes desarrollan acciones y prácticas de aula innovadoras, apoyadas en el uso de las TIC, estas no están siendo sistematizadas por sus ejecutores, lo que dificulta su visibilización y proyección para la participación en los foros educativos.</t>
  </si>
  <si>
    <t>Clima Escolar</t>
  </si>
  <si>
    <t>Pertenencia y participación</t>
  </si>
  <si>
    <t>Los estudiantes se sienten parte de la institución, pero se identifican principalmente con algunos elementos tales como las instalaciones, el escudo, el uniforme, o el himno.</t>
  </si>
  <si>
    <t>Actas de izadas de banderas. Documento observador del estudiante. Libros de actas del consejo de Evaluación. Libro de actas del Consejo estudiantil. Libro de Recepción de PQR a padres de familia y comunidad en general.</t>
  </si>
  <si>
    <t>En el año 2025, los estudiantes manifestaron sentirse parte de la institución; sin embargo, su identificación se centró principalmente en elementos como las instalaciones, el escudo, el uniforme y el himno institucional.</t>
  </si>
  <si>
    <t>Ambiente físico</t>
  </si>
  <si>
    <t xml:space="preserve">El establecimiento educativo presenta muchas dificultades en la estructura en las sedes y los espacios amplios, seguros y suficientes para realizar las actividades al aire libre. Las aulas son muy calurosas en su mayoría, la sede educativa La Macarena requiere de una remodelación total por su alto nivel de deterioro. presenta alto riesgo de accidente. la sede Simón Bolívar carece de una batería sanitaria digna y el área de recreación no tiene cubierta. La sede principal carece de aulas para laboratorio, oficina de dirección y cancha con cubierta, no hay cerramiento, </t>
  </si>
  <si>
    <t>Registros de necesidades locativas. Carpeta de Gestión Administrativa. Plan de Compras. Escrituras de sedes. Reporte DANE.</t>
  </si>
  <si>
    <t>Se ha mejorado en cada una de las sedes, con intervención de la administración municipal en el caso de la sede San Miguel que fue entregada en nueva construcción, pero siguen existiendoi falencias, no hay campos deportivos de calidad, los techos de las aulas de la sede principal requieren de intervención, la sede Vega Martines requiere una alta inversión, hay filtración hacia las paredes desde el suelo.</t>
  </si>
  <si>
    <t>Actas de visitas a sedes. Archivos fotográficos. Plan anual de adquisiciones. Presupuesto institucional.</t>
  </si>
  <si>
    <t>El proceso se ha institucionalizado; cada año, durante la primera semana de clases, se organizan actividades orientadas a dar a conocer a los estudiantes los procesos misionales y los documentos legales de la institución. Este proceso se replica cada vez que ingresa un nuevo estudiante.</t>
  </si>
  <si>
    <t>Inducción a los nuevos estudiantes</t>
  </si>
  <si>
    <t>Al inicio del año escolar, en todas las sedes se explican a los estudiantes nuevos los usos y costumbres de la institución.</t>
  </si>
  <si>
    <t>Planes de accion de los PPO,socialización del horizonte institucional, del manual de convivencia y del SIEE.  evidencias fotograficas de la semana de inducción, y protocolización de los pactos de aula. Actas de primera asamblea general de padres de familia.</t>
  </si>
  <si>
    <t>Se ha institucionalizado el proceso; cada año en la primerqa semana de clase se organizan actividades done se dan a conocer a los estudiantes todos los procesos misionales y los documentos legales. Este proceso se repite cada vez que ingresa un nuevo estudiante.</t>
  </si>
  <si>
    <t>Actas de Consejo de Docentes. Planes de clase. Planes de asignatura. Registros fotográficos, videos. Pactos de aula. Muro de los sueños.</t>
  </si>
  <si>
    <t>Se ha institucionalizado el proceso; cada año en la primerqa semana de clase se organizan actividades donde se da a conocer a los estudiantes todos los procesos misionales y los documentos legales. Este proceso se repite cada vez que ingresa un nuevo estudiante.</t>
  </si>
  <si>
    <t>Motivación hacia el aprendizaje</t>
  </si>
  <si>
    <t>La mayoría de los estudiantes de la institución manifiesta entusiasmo y ganas de aprender, sin embargo se requiere el fortalecimiento del proyecto de vida y del compromiso de los padres de familia en el acompañamiento de sus hijos.</t>
  </si>
  <si>
    <t>Formato de eficiencia interna, oferta de servicios complementarios, los PPO, acta de reunión de padres de familia (escuela para padres).</t>
  </si>
  <si>
    <t>El año 2024 ha sido bastante algido para los estudiantes por los cambios que se suscitaron. Así como entrarón docentes con amplia experiencia, exigencia y organización en sus procesos, hubo otros que no tuvieron en cuenta lo misional de la función y ello desencadenó en estudiantes con menos compromiso.</t>
  </si>
  <si>
    <t>Indice de eficiencia interna. Registro de dessempeños en la plataforma académica institucional. Planes de nivelación. Evaluación de resultados internos y externos.</t>
  </si>
  <si>
    <t>Durante el año 2025 se evidenciaron cambios relevantes en la institución, especialmente en la conformación de la planta docente. Se dio la vinculación de profesores con amplia trayectoria, altos niveles de exigencia y una adecuada estructuración de sus procesos pedagógicos, lo cual contribuyó al fortalecimiento académico y formativo de los estudiantes. No obstante, estas modificaciones implicaron un proceso de adaptación para la comunidad estudiantil, haciendo que el año resultara particularmente álgido debido a los ajustes en las dinámicas académicas y pedagógicas</t>
  </si>
  <si>
    <t>Manual de convivencia</t>
  </si>
  <si>
    <t>La institución integrada ha elaborado un manual de convivencia que orienta las acciones de los diferentes estamentos de la comunidad educativa, en concordancia con el PEI. Falta entregar el documento  fisico del MC a cada una de las familias.</t>
  </si>
  <si>
    <t>Libro del manual de convivencia. Actas de socialización en las reuniones de padres de familia. Acta de socializacion de la ruta de atención integral.</t>
  </si>
  <si>
    <t>En 2024 el Manual de Convivencia fue revisado y actualizado, conforme el diagnóstico de situaciones mas recurrentes. Se articuló el Plan de Acción del Comité de Convivencia con los PPTO Y el plan institucional de prevención de todo tipo de violencia. Se socializó a toda la comunidad. Se creo la figura de Aulas en Paz o Solución Pacífica de Conflictos.</t>
  </si>
  <si>
    <t>Actas de Consejo Académico. Actas de Comité de Convivencia. Carpeta de Comunidad Virtual Enjambre. Acta de Consejo Directivo Acuerdo de adopción del documento.</t>
  </si>
  <si>
    <t>En 2025 el Manual de Convivencia fue revisado y actualizado, conforme el diagnóstico de situaciones mas recurrentes. Se articuló el Plan de Acción del Comité de Convivencia con los PPTO Y el plan institucional de prevención de todo tipo de violencia. Se socializó a toda la comunidad. Se creo la figura de Aulas en Paz o Solución Pacífica de Conflictos.</t>
  </si>
  <si>
    <t>Actividades extracurriculares</t>
  </si>
  <si>
    <t>Se programan dentro de la misma jornada académica, son escasas las actividades en horario diferente. Existe una programación debidamente  planificada y acordada. Se propende por que las actividades siempre dejen un saldo pedagógico.</t>
  </si>
  <si>
    <t>Planes de accion de los PPO, evidencias fotográficas y testimoniasles de las convivencias espirituales, encuentro de filosofía y visita a la feria universitaria. Cronograma de participación en las pruebas superate con el saber.</t>
  </si>
  <si>
    <t>Las actividades extracurriculares enfatizaron desarrollo de actividades de integración cultural y deportiva buscando la integración de las familias. Se desarrollaron acciones de apoyo a la nivelación de aprendizajes y trabajo con estudiantes de los grados 10 y 11 en pruebas SABER..</t>
  </si>
  <si>
    <t>Cronograma institucional. Programas de las actividades desarrolladas. Registros audiovisuales (fotos, videos). Documento analisis de resultados SABER 11.</t>
  </si>
  <si>
    <t>Las actividades extracurriculares enfatizaron desarrollo de actividades de integración cultural y deportiva buscando la unión de las familias. Se desarrollaron acciones de apoyo a la nivelación de aprendizajes y trabajo con estudiantes de los grados 10 y 11 en pruebas SABER..</t>
  </si>
  <si>
    <t>Bienestar del alumnado</t>
  </si>
  <si>
    <t>La institución cuenta con programas  de promoción del bienestar de los estudiantes, como restaurante escolar, el transporte, con énfasis hacia aquellos que presentan más necesidades. Cuenta con el apoyo de entidades como la comisaria de familia y la fundación COMPENSARE del municipio de El Zulia.</t>
  </si>
  <si>
    <t>Carpeta de Gestión Administrativa - documentos que referencian gestión de ampliación de beneficios a los estudiantes. Carpetas de seguimiento y acceso a los servicios complentarios.</t>
  </si>
  <si>
    <t>Los programaas institucionales son apoyados por la admnistración municipal prestando asesoría en trabajo psisocial. El 100% de los estudiantes accede al PAE. El 100% de los estudiantes que requieren transporte escolar se les da el acceso;servicio ofrecudo por la administración municipal. Se generan espacios para que puedan plantear apoyo al funcionamiento institucional.</t>
  </si>
  <si>
    <t>Formatos de registro PAE. Actas de intervención en apoyo psicosocial. Listas de transporte escolar. Indice de eficiencia interna.</t>
  </si>
  <si>
    <t>Los programaas institucionales son apoyados por la admnistración municipal prestando asesoría en trabajo psicosocial. El 100% de los estudiantes accede al PAE. El 100% de los estudiantes que requieren transporte escolar se les da el acceso del servicio ofrecido por la administración municipal. Se generan espacios para que puedan plantear apoyo al funcionamiento institucional.</t>
  </si>
  <si>
    <t>Manejo de conflictos</t>
  </si>
  <si>
    <t>La comunidad educativa reconoce y utiliza el comité de convivencia para identificar y mediar los conflictos. Las actividades programadas para fortalecer la convivencia cuentan con amplia participación de los distintos estamentos de la comunidad educativa.</t>
  </si>
  <si>
    <t>Sistematización y analisis de las ituaciones de conflicto por periodo. Documento de proyecto de derechos humanos. Sistematización de los centros de conciliación escolar. Actas de nivelación comportamental de los estudiantes con situaciones de conflicto. Guías de nivelación comportamental para los estudiantes remitidos al comité de convivencia.</t>
  </si>
  <si>
    <t>Los conflictos recurrrentes estan tipificados como tipo 1, esporadicamente se presentan tipo II, en 2024, no hubo registros relacionados a tipo III, Se creó el Comité para la solución pacífica de conflictos que operó interviniendo como mediadoer en algunas divergencias entre estudiantes. No se han presentado situaciones que impliquen agresión por parte de los docentes.</t>
  </si>
  <si>
    <t>Actas de Consejo de Evaluación. Actas de Cómite de Convivencia. Registros de visitas de apoyo en formación por parte de la SEM, Secretaría de Salud. Comosaría de Familia.</t>
  </si>
  <si>
    <t>Durante el año 2025, los conflictos presentados en la institución se tipificaron principalmente como de Tipo I; no obstante, también se evidenciaron algunas situaciones de Tipo II y se registraron casos aislados correspondientes a conflictos de Tipo III. En este contexto, el Comité de Convivencia adelantó acciones oportunas, actuando como instancia mediadora en diversas situaciones de divergencia entre estudiantes. Adicionalmente, se presentaron dos casos de agresión verbal hacia docentes, frente a los cuales se activaron los protocolos establecidos y se implementaron las acciones restaurativas pertinentes.</t>
  </si>
  <si>
    <t>Manejo de casos difíciles</t>
  </si>
  <si>
    <t>La institución utiliza mecanismos que combinan recursos internos y externos para prevenir situaciones de riesgo y manejar los casos difíciles, en el marco de su política sobre este tema. Además, hace seguimiento periódico a los mismos.</t>
  </si>
  <si>
    <t>Libro de acta de comité de convivencia, observador del estudiante, acta de entrevista con padres de familia e informe diagnóstico dado por la  sicológa de la comisaría de familia de El Zulia.</t>
  </si>
  <si>
    <t xml:space="preserve">El proceso de intervención está definido en el Manual de Convivencia, en 2024 se aplicó lo direccionado; mayoritariamente fueron tipologías I y II, desde las cuales se diseñaron acciones restaurativas. Se prewentó una situación de afectación a un estudiante por parte de agentes externos al colegio y se activó la ruta para la resarción de derechos. </t>
  </si>
  <si>
    <t xml:space="preserve">Actas del Comité de Convivencia. Actas de intervención de oficinas como Comisaría de Familia. ¨lanes de acción de los proyectos pedagógicos. </t>
  </si>
  <si>
    <t>El procedimiento de intervención se encuentra claramente establecido en el Manual de Convivencia y, durante el año 2025, se aplicaron de manera adecuada los lineamientos allí consignados. La mayoría de los casos atendidos correspondieron a las tipologías Tipo I y Tipo II, a partir de las cuales se formularon e implementaron estrategias de carácter restaurativo. De igual manera, se registraron dos situaciones que afectaron a docentes, frente a las cuales se activaron los protocolos institucionales y se adelantaron las medidas correspondientes.</t>
  </si>
  <si>
    <t>Relaciones Con El Entorno</t>
  </si>
  <si>
    <t>Familias o acudientes</t>
  </si>
  <si>
    <t>En La Angelita se brindan los espacios para llevar a cabo una comunicación efectiva e interacción con las familias o acudientes, aunque se requiere mayor constancia en la asistencia de los padres cuando son citados por situaciones academicas.</t>
  </si>
  <si>
    <t>Actas de reunión de padres de familia, actas de nivelación académica y comportamental.</t>
  </si>
  <si>
    <t xml:space="preserve">Se ha tenido un alto indicativo de visión positiva de la institución frente a las familias. En las sedes los padres de familia son muy colaboradores en las solicitudes que plantean los docentes. No se tiene registro de amenazas o acciones en contra de los docentes. </t>
  </si>
  <si>
    <t xml:space="preserve">Actas de asambleas de padres de familia. Archivos audiovisuales. Programas de desarrollo de las actividades del calendario institucional. </t>
  </si>
  <si>
    <t>En el 2025 se evidencia un alto nivel de percepción positiva de la institución por parte de las familias. En las diferentes sedes, los padres y acudientes se caracterizan por su disposición y colaboración frente a las solicitudes realizadas por los docentes. No obstante, se registró un caso de amenaza dirigida hacia un miembro del personal docente, situación frente a la cual se activaron los protocolos institucionales correspondientes.</t>
  </si>
  <si>
    <t>Autoridades educativas</t>
  </si>
  <si>
    <t>La institucion en gestión del señor rector, mantiene una comunicación constante con las autoridades educativas propendiendo por la gestión de recursos e insumos que permitan fortalecer el mejoramiento institucional.</t>
  </si>
  <si>
    <t xml:space="preserve">Sistema de atención al Ciudadano. Carpeta Institucional de Informaciones enviadas y recepcionadas. Control de SED de cumplimiento de responsabilidades institucionales. Actas de Gestión para articular el establecimiento educativo. Acta de visita de auditoría. Resolución de aprobación de estudios. </t>
  </si>
  <si>
    <t>Se ha procurado mantener una comunicación fluida y participar de todas las convocatorias en especial las de SEM, pero no fue posible por las actividades planificadas. No se tiene registro de hallazgos o llamdos de atención por imcumplimientos. Algunos docentes han gestionado apoyo para las sedes.</t>
  </si>
  <si>
    <t xml:space="preserve">Registro Comunidad Virtual Enjambre. Actas de visitas de SEM. Listas de asistencia. </t>
  </si>
  <si>
    <t>Durante el año 2025 se procuró mantener una comunicación fluida y participar en las diferentes convocatorias, especialmente en las realizadas por la Secretaría de Educación Municipal (SEM). En este marco, se establecieron acuerdos y se brindó apoyo para el desarrollo de algunas actividades previstas; sin embargo, no todas pudieron llevarse a cabo. Ante esta situación, algunos docentes gestionaron respaldo con otras entidades, lo que permitió avanzar en la ejecución de las acciones planificadas.</t>
  </si>
  <si>
    <t>Otras instituciones</t>
  </si>
  <si>
    <t>La institución establece acuerdos ocasionales con otras entidades: bibliotecas, puestos de salud, casas de cultura y centros de recreación para desarrollar algunas actividades pedagógicas. Sin embargo, no se realiza un seguimiento continuo de la eficacia y resultados que permiten estas relaciones.</t>
  </si>
  <si>
    <t xml:space="preserve">Resolución de aprobación de estudios. Acuerdo interinstitucional con I.E Risaralda. </t>
  </si>
  <si>
    <t>Son pocas las instituciones del orden privado u oficial diferentes a las relacionadas con educación que hacen presencia en la zona. La situación de orden publico lo hace dificil; razón por la cual generalmente el apoyo o intervención se da desde el ambito de salud y educación. Pero se dan espacios para que quienes desean aportar lo puedan hacer y de esta manera beneficien a los estudiantes.</t>
  </si>
  <si>
    <t>Actas de convenios con SEM y comisaría de familia. Registro de intervención por parte de la Secretaría de Salud. Acompañamiento por parte del Instructor SENA.</t>
  </si>
  <si>
    <t>Durante el año 2025 se procuró mantener una comunicación fluida y participar en las diferentes convocatorias, especialmente en las realizadas por la Secretaría de Educación Municipal (SEM). En este marco, se establecieron acuerdos interinstitucionales y se brindó apoyo para el desarrollo de algunas actividades previstas; sin embargo, no todas pudieron ejecutarse en su totalidad. Entre los acuerdos establecidos, se resalta el convenio suscrito entre CEMEX y la Alcaldía Municipal de El Zulia, con una vigencia de seis meses, mediante el cual se realizó la entrega de material para la adecuación de aulas. No obstante, la Secretaría de Educación no efectuó el aporte correspondiente para el pago de la mano de obra, lo que impidió la culminación de los salones proyectados para los grados cuarto y quinto de la sede Simón Bolívar.</t>
  </si>
  <si>
    <t>Sector productivo</t>
  </si>
  <si>
    <t>El sector productivo de la región se engloba en explotación minera, ganadera, y transporte. Se han hecho gestiones para la vinculación de los mismos al establecimiento educativo, pero no ha sido posible, algunos aluden la difícil situación económica.</t>
  </si>
  <si>
    <t>Carpeta de documentos institucionales que certifican entrevista y visitas a oficinas de representantes de los procesos productivos.</t>
  </si>
  <si>
    <t xml:space="preserve">Esta sedá desde la solcitud de apoyo. En 2024 la empresa FOSFNORTE internino en la sede San Miguel para ayudar en el cerramiento frontal. La empresa COOPROCACEGUA en Cerro Guayabo, intervención en la sede en mejorías del aula. </t>
  </si>
  <si>
    <t xml:space="preserve">Actas de entrega. Registros audiovisuales. Inventario institucional. </t>
  </si>
  <si>
    <t>Durante el año 2025 se destaca el convenio entre CEMEX y la Alcaldía Municipal de El Zulia para la entrega de material destinado a la adecuación de aulas; sin embargo, la falta de aporte para la mano de obra por parte de la Secretaría de Educación impidió la finalización de los salones proyectados para los grados cuarto y quinto de la sede Simón Bolívar. Asimismo, se contó con el apoyo del sector productivo, como CEMEX, INVÍAS y FOSFONorte, entidades que aportaron materiales de construcción, material deportivo y kits escolares para las sedes Simón Bolívar y San Miguel, fortaleciendo las condiciones educativas y recreativas.</t>
  </si>
  <si>
    <t>GESTIÓN ACADÉMICA</t>
  </si>
  <si>
    <t>JUSTIFICACIÓN</t>
  </si>
  <si>
    <t>Diseño Pedagógico</t>
  </si>
  <si>
    <t>Plan de estudios</t>
  </si>
  <si>
    <t>Se realiza el ajuste enfocado al contexto de la media Técnica con la temática relacionada</t>
  </si>
  <si>
    <t xml:space="preserve">Planes de Area actualizados. </t>
  </si>
  <si>
    <t>Se cuenta con el plan de estudios, el cual está fundamentado en los planes de aula de cada docente de las diferentes sedes educativas de primaria a la media técnica.</t>
  </si>
  <si>
    <t>Planes de área                                                       Planes de aula de cada docente                    Guías elaboradas por cada docente</t>
  </si>
  <si>
    <t>Se cuenta con el plan de estudios, el cual está fundamentado en los planes de aula de cada docente de las diferentes sedes educativas de primaria a la media técnica. Se actualiza continuamente con base en las orientaciones del Ministerio de Educación Nacional.</t>
  </si>
  <si>
    <t>Enfoque metodológico</t>
  </si>
  <si>
    <t>La institución cuenta con un enfoque metodológico que hacen explícitos los acuerdos básicos relativos a métodos de enseñanza, relación pedagógica y usos de recursos que responde a las características de la diversidad de la población.</t>
  </si>
  <si>
    <t>PEI</t>
  </si>
  <si>
    <t>Los docentes de todas las áreas, grados y sedes desarrollamos el enfoque metodológico común en
cuanto a métodos de enseñanza flexibles</t>
  </si>
  <si>
    <t xml:space="preserve">Guías de aprendizaje                                   Plan de área </t>
  </si>
  <si>
    <t>Los docentes de todas las áreas, grados y sedes desarrollan el enfoque metodológico común en
cuanto a métodos de enseñanza flexibles identificando el contexto estudiantil</t>
  </si>
  <si>
    <t xml:space="preserve">Mallas curriculares. Guías de aprendizaje. Plan de área. </t>
  </si>
  <si>
    <t>Recursos para el aprendizaje</t>
  </si>
  <si>
    <t>Ocasionalmente se han establecido procesos administrativos para la dotación, el uso y el mantenimiento de los recursos para el aprendizaje. Cuando existen, se aplican esporádicamente.</t>
  </si>
  <si>
    <t>Inventario de Compras</t>
  </si>
  <si>
    <t xml:space="preserve">Eventualmente se han establecido procesos para la consecución de recursos en la realización de actividades curriculares. </t>
  </si>
  <si>
    <t>Fotográficas                                              Facturas</t>
  </si>
  <si>
    <t xml:space="preserve">Los recursos asignados fueron ejecutados correctamente en la compra de materiales para lainstitución de acuerdo con lo planificado y necesidades identificadas. </t>
  </si>
  <si>
    <t xml:space="preserve">Inventario de compras y Facturas. </t>
  </si>
  <si>
    <t>Jornada escolar</t>
  </si>
  <si>
    <t>El horario esta establecido y se comparte con la comunidad educativa presto de modificaciones de contexto</t>
  </si>
  <si>
    <t>SIEE</t>
  </si>
  <si>
    <t xml:space="preserve">Elaboración y ejecución del formato de las HORAS EFECTIVAS en cada momento pedagógico. </t>
  </si>
  <si>
    <t>Formato horas efectivas</t>
  </si>
  <si>
    <t>Se lleva una comunicación asertiva con la comunidad educativa dando a conocer la flexibilidad del horario segón el contexto educativo.</t>
  </si>
  <si>
    <t>Horario de Jornadas Académicas. Actualización del SIEE. Formato de Cumplimiento Momentos Pedagógicos</t>
  </si>
  <si>
    <t>Evaluación</t>
  </si>
  <si>
    <t>La institución tiene una política de evaluación fundamentada en los lineamientos curriculares, los estándares básicos de competencias y los artículos 2° y 3° del Decreto 230 de 2002 y el articulo 8 del decreto 2082 de 1996, la cual se refleja en las prácticas de los docentes.</t>
  </si>
  <si>
    <t xml:space="preserve">La institución se rige bajo los lineamientos curriculares y la normativa que contempla los
artículos 2° y 3° del Decreto 230 de 2002 y el articulo 8 del decreto 2082 de 1996, la cual se
refleja en las prácticas de los docentes.               </t>
  </si>
  <si>
    <t xml:space="preserve">Actas de comisión de evaluación                  Pruebas de calidad aplicadas a los estudiantes </t>
  </si>
  <si>
    <t xml:space="preserve">La evaluacion en la institución se basa en la flexibilidad e inclusión de acuerdo a las necesidades de los estudiantes dentro del aula. </t>
  </si>
  <si>
    <t>Aplicación de preicfes, pruebas SABER. Bimestrales tipo ICFES. Actas de Comisión y Evaluación</t>
  </si>
  <si>
    <t>Prácticas Pedagógicas</t>
  </si>
  <si>
    <t>Opciones didácticas para las áreas, asignaturas y proyectos transversales</t>
  </si>
  <si>
    <t>La institución define parcialmente cuáles son las opciones didácticas que emplea. Éstas son usadas individualmente
por los docentes.</t>
  </si>
  <si>
    <t xml:space="preserve">Planes de áreas, Formatos actualización ejes temáticos , Guías integradas de secundaria, media y básica primaria </t>
  </si>
  <si>
    <t xml:space="preserve">Divulgación a la comunidadeducativa sobre las estrategias didácticas aplicadas en el aula de clase. </t>
  </si>
  <si>
    <t xml:space="preserve">Temáticas articuladas en todas las áreas del conocimiento </t>
  </si>
  <si>
    <t xml:space="preserve">Esstrategias pedagógicas de acuerdo al contexto, motivando la vinculación de la comunidad educativa en la participación continua. </t>
  </si>
  <si>
    <t xml:space="preserve">Objetivos claros de los proyectos transversales que enfocan el contexto de la comunidad. </t>
  </si>
  <si>
    <t>Estrategias para las tareas escolares</t>
  </si>
  <si>
    <t>La institución reconoce que las tareas escolares tienen una gran importancia pedagógica; sin embargo, los docentes las manejan bajo criterios individuales.</t>
  </si>
  <si>
    <t>Afianza los aprendizajes de los estudiantes en cada uno de los saberes (saber saber-saber hacer-saber ser)</t>
  </si>
  <si>
    <t xml:space="preserve">En el SIEE está estipulado el porcentaje asignado a cada saber </t>
  </si>
  <si>
    <t>En algunas sedes hay algunos
acuerdos básicos entre docentes y
estudiantes acerca de la intencionalidad
de las tareas escolares para
algunos grados, niveles o áreas.</t>
  </si>
  <si>
    <t xml:space="preserve">Actas de compromiso académico. SIEE. Uso de la plataforma Institucional. </t>
  </si>
  <si>
    <t>Uso articulado de los recursos para el aprendizaje</t>
  </si>
  <si>
    <t>La institución tiene una política sobre el uso de los recursos para el aprendizaje, pero ésta no está articulada con la propuesta pedagógica.</t>
  </si>
  <si>
    <t>Plan de Compras</t>
  </si>
  <si>
    <t>Los recursos para el aprendizaje son escasos, y los que hay son utilizados únicamente en el aula de clase</t>
  </si>
  <si>
    <t>Formato de préstamo de equipo de cómputo</t>
  </si>
  <si>
    <t>La institución tiene una política sobre el uso de los recursos para el aprendizaje que está articulada con su propuesta pedagógica. Además, ésta es aplicada por todos.</t>
  </si>
  <si>
    <t xml:space="preserve">Herramientas Tecnológicas. Punto Vive Digital. </t>
  </si>
  <si>
    <t>Uso de los tiempos para el aprendizaje</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</si>
  <si>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</si>
  <si>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Diagnóstico,  actas de reuniones consejo directivo, Directorio telefónico de cada grado.</t>
  </si>
  <si>
    <t xml:space="preserve">La institución estableció un horario de clases y formato de horas efectivas </t>
  </si>
  <si>
    <t>Foormato de horas efectivas                                Horario de clases</t>
  </si>
  <si>
    <t xml:space="preserve">La institución cuenta con una política sobre el uso apropiado de los tiempos destinados a los aprendizajes, la cual es implementada de manera flexible de acuerdo con las características y necesidades de los estudiantes. </t>
  </si>
  <si>
    <t xml:space="preserve">Horario de Clases. POA. </t>
  </si>
  <si>
    <t>Gestión de Aula</t>
  </si>
  <si>
    <t>Relación pedagógica</t>
  </si>
  <si>
    <t>Los equipos docentes han realizado esfuerzos coordinados para apoyar el proceso de enseñanza-aprendizaje en la
comunicación recíproca, las relaciones horizontales y la negociación con los estudiantes.</t>
  </si>
  <si>
    <t>Actividades de Nivelación Extraordinarias</t>
  </si>
  <si>
    <t xml:space="preserve">Se prepara el ambiente de aula idóneo para las relaciones entre los estudiantes y doente, manteniendo una comunicación acertiva </t>
  </si>
  <si>
    <t xml:space="preserve">Pactos de aula                                                          Proyecto de urbanidad y civismo                    Semana por la convivencia y la paz                 </t>
  </si>
  <si>
    <t>Las prácticas pedagógicas se basan en la comunicación, la cogestión del aprendizaje y la relación afectiva y la valoración de la diversidad de los estudiantes,como elementos facilitadores del proceso
de enseñanza-aprendizaje, y esto se evidencia en la organización del aula, en las relaciones recíprocas y en las estrategias de aprendizaje utilizadas.</t>
  </si>
  <si>
    <t>Manual de convivencia.                        Pacto de Aula.                                 Proyecto de Vida.                                   SIEE</t>
  </si>
  <si>
    <t>Planeación de clases</t>
  </si>
  <si>
    <t xml:space="preserve">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 </t>
  </si>
  <si>
    <t>Planes de áreas, Formato plan de clase, guia integradora, los DBA, Documento PEI.</t>
  </si>
  <si>
    <t>Los planes de área están articulados con el pan de estudio</t>
  </si>
  <si>
    <t xml:space="preserve">Plan de área                                                          Plan de aula                                                              Planes de asignatura </t>
  </si>
  <si>
    <t>La planeación de clases es reconocida como la estrategia institucional que posibilita establecer y aplicar el conjunto ordenado y articuladode actividades. Los planes de aula establecen sistemas didácticos accesibles a todo el estudiantado, que minimizan barreras al
aprendizaje y están relacionados con el diseño curricular y el enfoque metodológico.</t>
  </si>
  <si>
    <t xml:space="preserve">Rutas de Aprendizaje.                          Planes de Aula.                                      Guía Cajamarca.                                         Guía Escuela Nueva. </t>
  </si>
  <si>
    <t>Estilo pedagógico</t>
  </si>
  <si>
    <t>El trabajo de clase privilegia lo disciplinar como fuente exclusiva de estructuración de contenidos de enseñanza y la exposición magistral del conocimiento.</t>
  </si>
  <si>
    <t>Documento PEI, Planes de área, Documento plan de clase</t>
  </si>
  <si>
    <t xml:space="preserve">Los estudiantes no tienen participación activa en la elección de la temática </t>
  </si>
  <si>
    <t>En la institución se presentan
esfuerzos colectivos por trabajar
con estrategias alternativas
a la clase magistral. Además,
se tienen en cuenta los intereses,
ideas y experiencias de los
estudiantes como base para
estructurar las actividades pedagógicas.</t>
  </si>
  <si>
    <t xml:space="preserve">Estrategias de Fortalecimiento pruebas SABER. Plataforma Institucional. Procesos de Nivelación. Centros de Intéres. Flexibilidad Curricular. </t>
  </si>
  <si>
    <t>Evaluación en el aula</t>
  </si>
  <si>
    <t>El sistema de evaluación del rendimiento académico se aplica permanentemente. Se hace seguimiento a los estudiantes de bajo rendimiento, pero este no es conocido por los padres de familia.</t>
  </si>
  <si>
    <t xml:space="preserve">SIEE, Guías integradoras, Bimestrales , Autoevaluación </t>
  </si>
  <si>
    <t xml:space="preserve">La institución cuenta con mecanismos de comunicación permanentes </t>
  </si>
  <si>
    <t>Plataforma webcolegios                       Grupos de Whatsapp</t>
  </si>
  <si>
    <t>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</si>
  <si>
    <t xml:space="preserve">Reporte académico en colegio abierto. Procesos de Nivelación. Promoción Anticipada. Flexibilidad evaluativa. </t>
  </si>
  <si>
    <t>Seguimiento Académico</t>
  </si>
  <si>
    <t>Seguimiento a los resultados académicos</t>
  </si>
  <si>
    <t>El cuerpo docente hace un seguimiento periódico y sistemático al desempeño académico de los estudiantes para diseñar acciones de apoyo a los mismos.</t>
  </si>
  <si>
    <t>Actas de comisión de evaluación, Registro de entrega de guías, Observador</t>
  </si>
  <si>
    <t>Cada docente implementa las diversas estrategias para el fortalecimiento de cada uno de los aprendizajes en los estudiantes</t>
  </si>
  <si>
    <t>Actividades de refuerzo</t>
  </si>
  <si>
    <t>Comisión de Evaluación. Colegio abierto. Informa académico por preíodos. Procesos de Nivelación</t>
  </si>
  <si>
    <t>Uso pedagógico de las evaluaciones externas</t>
  </si>
  <si>
    <t>Las conclusiones de los análisis de los resultados de los estudiantes en las evaluaciones externas (pruebas SABER y exámenes de Estado) son fuente para el mejoramiento de las prácticas de aula, en el marco del Plan de Mejoramiento Institucional.</t>
  </si>
  <si>
    <t>Acta de la jornada del Día E, Simulacros, Guías integradoras,  evaluciación y talleres con desarrollo preguntas tipo pruebas saber.</t>
  </si>
  <si>
    <t>De acuerdo a los resultados obtenidos en las ruebas se realiza un plan de fortalecimiento, que se ejecuta en cada aprendizaje para minimizar las debilidades encontradas en cada competencia evaluada por el ICFES</t>
  </si>
  <si>
    <t>Pruebas estandarizadas de Estado</t>
  </si>
  <si>
    <t>La institución hace seguimiento a la incidencia de los resultados de las evaluaciones externas en las prácticas de aula y realiza acciones correctivas
para su ajuste, las cuales son establecidas en el plan de mejoramiento.</t>
  </si>
  <si>
    <t xml:space="preserve">Plan de Fortalecimiento Institucional. Preicfes SABER 11.  </t>
  </si>
  <si>
    <t>Seguimiento a la asistencia</t>
  </si>
  <si>
    <t>La institución tiene algunas estrategias para controlar el ausentismo, pero éstas se aplican esporádicamente en algunas sedes, y sin indagar sus causas.</t>
  </si>
  <si>
    <t>Listado de aistencia,  Formato de disciplina</t>
  </si>
  <si>
    <t xml:space="preserve">Se lleva un seguimiento en la asistencia de cada estudiiante contactando al padre de familia, por vía virtual  </t>
  </si>
  <si>
    <t>Whatsapp                                               Webcolegios                                                               Formato de asistencia</t>
  </si>
  <si>
    <t>Formato de Control de Asistencia.</t>
  </si>
  <si>
    <t>Actividades de recuperación</t>
  </si>
  <si>
    <t>La institución cuenta con actividades de recuperación de los estudiantes, pero éstas han sido diseñadas a partir de criterios
individuales que no garantizan el mejoramiento de los resultados.</t>
  </si>
  <si>
    <t>Actas de nivelación, SIEE, Actas reunión Consejo Académico y  directivo.</t>
  </si>
  <si>
    <t>Se realizan actividades de nivelación periódicamente, utilizando diferentes estrategias de acuerdo a los aprendizajes de los estudiantes</t>
  </si>
  <si>
    <t>Evaluaciones de nivelación</t>
  </si>
  <si>
    <t>Las prácticas de los docentes incorporan actividades de recuperación basadas en estrategias que tienen como finalidad ofrecer un apoyo real al desarrollo de las competencias básicas de los estudiantes y al mejoramiento
de sus resultados.</t>
  </si>
  <si>
    <t xml:space="preserve">Proceso de Nivelación. Estrategias de aula. </t>
  </si>
  <si>
    <t>Apoyo pedagógico para estudiantes con dificultades de aprendizaje</t>
  </si>
  <si>
    <t>La institución cuenta con políticas y mecanismos para abordar los casos de bajo rendimiento y problemas de aprendizaje, pero no se hace seguimiento a
los mismos, ni se acude a recursos externos.</t>
  </si>
  <si>
    <t>PIAR</t>
  </si>
  <si>
    <t>Fortalecimiento de los aprendziajes en los estudiantes con bajos rendimientos académicos, nos falta acompañamiento externo</t>
  </si>
  <si>
    <t>PIAR                                                                                      SIEE                                                                             Plan de Área</t>
  </si>
  <si>
    <t>La institución cuenta con programas de apoyo pedagógico a los casos de bajo rendimiento académico, así como con mecanismos de seguimiento, actividades institucionales y soporte
interinstitucional.</t>
  </si>
  <si>
    <t xml:space="preserve">PIAR.                                                           Entidades Municipales. </t>
  </si>
  <si>
    <t>Seguimiento a los egresados</t>
  </si>
  <si>
    <t xml:space="preserve">La institución tiene un plan para realizar el seguimiento a sus egresados, pero la información no es sistemática, ni permite el análisis para aportar al mejoramiento institucional. </t>
  </si>
  <si>
    <t>Base de datos en la plataforma institucional.</t>
  </si>
  <si>
    <t>Seha generado el formulario de información, se socializóo con la comunidad educativa con poca participación</t>
  </si>
  <si>
    <t>Formulario</t>
  </si>
  <si>
    <t>Se ha generado el formulario de información, se socializóo con la comunidad educativa con poca participación</t>
  </si>
  <si>
    <t xml:space="preserve">Formulario de Información para Egresados. </t>
  </si>
  <si>
    <t>GESTIÓN ADMINISTRATIVA Y FINANCIERA</t>
  </si>
  <si>
    <t>Apoyo a la gestión académica</t>
  </si>
  <si>
    <t>Proceso de matrícula</t>
  </si>
  <si>
    <t>la institucion cumple con una estrategia de informacion fisica y digital  que permite  la pertinencia en  la apertura de proceso de matricula para la comunidad</t>
  </si>
  <si>
    <t xml:space="preserve">redes sociales institucionales, folletos, carteleras informativas,  folios de matriculas , SIMAT, plataforma web colegios </t>
  </si>
  <si>
    <t>En 2024 se amplió la cobertura en las sedes San Carlos, San Miguel, Simón Bolivar, y La Angelita, por razones no establecidas la sede Vega Martinez ha bajado la cobertura, La Macarena se ha documentado disminución de la población pero se ha logrado realizar traslado hacia alli. Se tienendos procesos que permiten realizar seguimiento oportuno y control de cobertura. se llevan registros en fisico en libro de matrículas y los soportes web.</t>
  </si>
  <si>
    <t xml:space="preserve">Libro de matrículas. Plataforma web institucional. SIMAT. Listados de asistencia. Formatos de control de clases. Actas de asambleas con padres de familia. Planta docente amplliación en Preescolar. </t>
  </si>
  <si>
    <t>En 2025 se amplió la cobertura a estudiantes del ciclo Preescolar, en las sede Principal y Simòn Bolivar, ademàs la institucion cuenta con la cobertura de un docente Itinerante, para los grados Jardìn y Prejardin. Se aumentò la cobertura en la sede Pricipal La Angelita y Simòn Bolivar.</t>
  </si>
  <si>
    <t>Libro de matrículas. Plataforma web institucional. SIMAT. Listados de asistencia. Formatos de control de clases. Actas de asambleas con padres de familia. Planta docente amplliación en Preescolar. Asistencia y Control de la docete Itinirante.</t>
  </si>
  <si>
    <t>Archivo académico</t>
  </si>
  <si>
    <t>La institución cuenta con un
sistema de archivo donde se integra la información histórica de los estudiantes
de todas las sedes pero que finalmente no se logra mantener los documentos por carencias en la planta fisica .</t>
  </si>
  <si>
    <t xml:space="preserve">plataforma  web colegios / archivos </t>
  </si>
  <si>
    <t>Se realizaron registros oportunos de los procesos académicos de los estudiantes. No se han adquirido los suficientes materiales de laboratorio, didacticos y bibliografía, se da poco uso a los documentos de la biblioteca institucional de lectura. El proceso de organización de documentación e informes se soporta 100% en la labor del docente ya que no se cuenta con secretaria institucional. Se tiene actualizado y con base en los resultados se toman decisiones para actualizar los planes de asignatura.</t>
  </si>
  <si>
    <t>Registro de matriculas. Resgistro de desempeños de los estudiantes en las plataformas web y carpetas en físico. Carpeta de bimestrales, de rutas de aprendizaje. Planes de nivelación. Actas de seguimiento académico</t>
  </si>
  <si>
    <t>Se realizaron registros agiles y oportunos, contribuyendo en el cumplimiento de los principios de calidad institucional. El proceso de organización de documentación e informes se soporta 100% en la labor del docente y Directivo ya que no se cuenta con secretaria institucional. Se tiene actualizado y con base en los resultados se toman decisiones para actualizar los planes de asignatura. La institucion no cuenta con un espacio adecuado para la custodia de los documentos institucionales, el material didactico y de mobiliario escolar; bajo donacion o compra directa por SGP. Aunque se ha acordado el registro y anàlisis de las Bimestrales, no se han sostenido el archivo lo que implica que de este factor no hay un seguimiento oportuno y tampoco se valida la calidad de las Bimestrales.</t>
  </si>
  <si>
    <t>Se lleva un formato de ingresos de mobiliario escolar. Resgistro de desempeños de los estudiantes en las plataformas web y carpetas en físico. Carpeta de bimestrales, de rutas de aprendizaje. Planes de nivelación. Actas de seguimiento académico.</t>
  </si>
  <si>
    <t>Boletines de calificaciones</t>
  </si>
  <si>
    <t>La institución con su equipo docente promueve acciones para realiza rperiódicamente revision del proceso - expedición del informe academico.</t>
  </si>
  <si>
    <t xml:space="preserve">SIEE, plataforma web colegios </t>
  </si>
  <si>
    <t>La institución con su equipo docente promueve acciones para realiza periódicamente revision del proceso - expedición del informe academico. El informe se actualizo de acuerdo con las necesidades de los padres de familia. Se entregan 4 al año. Y este contiene información cuantitativa y cualitativa.</t>
  </si>
  <si>
    <t>SIEE, plataforma web colegios. Formatos adoptador en el PEI. Planes de clase. Rutas de aprendizaje.</t>
  </si>
  <si>
    <t xml:space="preserve">Teniendo como base las orientaciones de las politicas de la primera infancia se ajusto el informe acadèmico para el ciclo de Preescolar, basado en informes cualitativos facilitando la comunicacion efectiva de los resultados acadèmicos. </t>
  </si>
  <si>
    <t>SIEE, plataforma Web Colegios, Formatos adoptado en el PEI. Planes de clase. Rutas de aprendizaje. Archivos Digitales.</t>
  </si>
  <si>
    <t>Administración de la planta física y de los recursos</t>
  </si>
  <si>
    <t>Mantenimiento de la planta física</t>
  </si>
  <si>
    <t xml:space="preserve">Oportunamente la institucion ejecuta estrategias que permiten cumplir con  el mantenimiento periodico de la planta fisica . </t>
  </si>
  <si>
    <t>presupuesto de gastos , PMI</t>
  </si>
  <si>
    <t>En 2024 se avanzó en la mejoría del aula de informática, aula de sexto grado y mantenimiento continuo de requerimientos de las sedes educativas, no se hace mantenimiento preventivo. Los recursos no alcanzan. En la sede San Miguel con apoyo de la empresa FOSFONORTE, se logró adelantar el cerramiento frontal en un 90%.</t>
  </si>
  <si>
    <t>Plan de compras aprobado por el Consejo Directivo. Contratos de mantenimiento y adquisición de materiales. Registro fotográfico. Ordenes de trabajo a personal de Servicios Generales.</t>
  </si>
  <si>
    <t>En el 2025 en cuanto al mantenimiento de la planta fisica avanzo en los sisguientes aspectos: en la sede principal se realizò mejoramiento en la acometida y reparticion de redes elèctricas, cubierta del aula 03 (cielo razo y sistema elèctrico), Sede Simòn Bolivar aula para grado Cero, unidad sanitaria y acaceso peatonal, Sede Vega Martinez: reparaciòn d sistema de aguas perdidas y pozo septico, Sede San Miguel: mejoramiento de acometida de aguas blancas, y en las demàs sedes mantenimientos generales solicitados por los docentes oh producto de la revision periodica.</t>
  </si>
  <si>
    <t>Los recurso de la SGP no dan para hacer mantenimiento preventivo, solamente se realizan  mantenimientos correctivos.</t>
  </si>
  <si>
    <t>Programas para la adecuación y embellecimiento de la planta física</t>
  </si>
  <si>
    <t xml:space="preserve">la institucion realiza actividades que  mantenie todo tipo de acciones de mejora institucionales que se denotan en cada una de las sedes </t>
  </si>
  <si>
    <t xml:space="preserve">comites de padres de familia, gestion docente, evidencia fotografica. </t>
  </si>
  <si>
    <t>Este se realiza desde las necesidades de cada sede con el oprte de los padres de familia. En la sewde principal se avanzo en organizar un espacio en la sección de primaria. En la sede San Carlos la intervención la ha realizado la Cooperativa Cooprocagua. Los estudiantes y docentes realizan aportes voluntatios y de mano de obra para mejorar las aulas.</t>
  </si>
  <si>
    <t>Registro fotográfico. Actividades institucionales de cooperativa. Actas de reuniones con padres de familia. Plan de comparas aportes y suministros de insumos y materiales a las sedes.</t>
  </si>
  <si>
    <t>Para todos estos procesos se tuvieron en cuenta los recursos propios del SGP, recursos asignados para la primera infancia, aportes de los padres de familia en mano de obra y economico y aportes de los docentes. Aunque se tienen identificadas las necesidades prioritarias no se realizan oportunamente por la carencia de rcursos, ademàs de existir una politica de mejoramiento. Aunque los docentes, comunidades y estudiantes hacen intervencion para las mejorias esto no se planifica con tiempo lo que reporta dificultad en evidenciarlo.</t>
  </si>
  <si>
    <t>Seguimiento al uso de los espacios</t>
  </si>
  <si>
    <t xml:space="preserve"> Se requiere como acción de mejora  la  apropiacion por parte docente  para diligenciar y verificar el cumplimiento de los libros de actas de eventos institucionales.</t>
  </si>
  <si>
    <t>libro de actas de actividades institucionales.</t>
  </si>
  <si>
    <t xml:space="preserve">La infraestructura de cada una de las sedes se pone a dispocisión de la comunidad bajo los parametros del PEI y siempre y cuando cumplan con los compromisos pactados. Se procuró que cada espacio locativo fuera utilizado eficientemente. </t>
  </si>
  <si>
    <t>Documentos soportes de autorización del uso de suelo e infraestructura. Circulares de la comunidad. Libro de actas de actividades institucionales. Plan de compras.</t>
  </si>
  <si>
    <t>La infraestructura de cada una de las sedes se pone a dispocisión de la comunidad bajo los parametros del PEI, siempre y cuando cumplan con los compromisos pactados. Aunque los docentes, comunidades y estudiantes hacen intervencion para las mejorias esto no se planifica con tiempo lo que reporta dificultad en evidenciarlo. Los pocos espacios con los que cuentan las sedes se utilizan eficientemente.</t>
  </si>
  <si>
    <t xml:space="preserve">Documentos como soporte: solicitud y autorizaciòn para la realizaciòn de actividades y eventos por parte de la comunidad externa. </t>
  </si>
  <si>
    <t>Adquisición de los recursos para el aprendizaje</t>
  </si>
  <si>
    <t>La institucion educativa  establece planes que permiten  la adquisición de recursos que benefician  el aprendizaje desde el inicio del año escolar, permitiendo la efectividad en el proceso de aprendizaje de los estudiantes</t>
  </si>
  <si>
    <t xml:space="preserve">Presupuesto de gastos y plan de compras, evidencias -gestion de vinculacion para aliados externos </t>
  </si>
  <si>
    <t xml:space="preserve">Se adquirieron  en 2024 equipos informaticos computadores y dos impresoras. Mediante convenio con la Cooperativa Cooprocagua se doto a la sede de un computador de mesa y fotocopiadora. El progrma CPE dotó a la sede Simón Bolívar con un laboratorio de innovación. No se adquirieron libros de editoriales para las asignaturas. </t>
  </si>
  <si>
    <t>Plan de compras. Contratos de adquisición de materiales didácticos y equipos informáticos. Contrato de sumiistro de material deportivo y juegos de mesa.</t>
  </si>
  <si>
    <t>Anualmente, se agrega en el plan de compras un item con un recurso no suficiente para soportar agunas de las necesidades y requerimientos por parte del Consejo de docentes y las necesidades màs urgentes. Se realizan gestion directiva a entidades externas para lograr el suministro o adquisiciòn de este tipo de insumos: recursos para el aprendizaje para Primera Infancia dotacion del ministerio de educacion y SGP, implementos deportivos, implemetos de laboratorio para la Media Tècnica, Material audiovisual (cabinas activas, microfonos), material de computo y materiales de apoyo para trabajo en el aula, instrumentos musicales para el apoyo en el àrea de artistica.</t>
  </si>
  <si>
    <t>Plan de compras. Contratos de adquisición de materiales didácticos y equipos informáticos. Contrato de sumiistro de material deportivo y juegos de mesa. Protocolo de adicional presupuestal para la utilizaciòn de los recursos provenientes de formaciòn integral de Primera Infancia. Formatos de inventarios, actas de entrega, referencias de recibido de empresas transportadoras.</t>
  </si>
  <si>
    <t>Suministros y dotación</t>
  </si>
  <si>
    <t>La Institución educativa prioriza las necesidades para el cumplimiento en el suministro de insumos requeridos por cada sede.</t>
  </si>
  <si>
    <t>Presupuesto de gastos y plan de compras, actas de consejo docente, PMI.</t>
  </si>
  <si>
    <t xml:space="preserve">Se planifico a 2024 desde los acuerdos 01 y 05 de Presupuesto institucional. Se ejecutó el 100% de lo presupuestado en este aspecto. A las sedes se les suministró en la proporción de cobertura los materiales solicitados. </t>
  </si>
  <si>
    <t>Plan de compras. Contratos de adquisición de materiales didácticos y equipos informáticos. Contrato de sumiistro de material deportivo y juegos de mesa. Contrato de suministro de materiales de aseo, de materiales de ferretería, electricos.Informe de gestión 2024</t>
  </si>
  <si>
    <t>Anualmente, se agrega en el plan de compras un item con un recurso no suficiente para soportar agunas de las necesidades y requerimientos por parte del Consejo de docentes y las necesidades màs urgentes. Se realizan gestion directiva ante extewrnas para lograr el suministro o adquisiciòn de este tipo de insumos: recursos para el aprendizaje para Primera Infancia dotacion del ministerio de educacion y SGP, implementos deportivos, implemetos de laboratorio para la Media Tècnica, Material audiovisual (cabinas activas, microfonos), material de computo y materiales de apoyo para trabajo en el aula, instrumentos musicales para el apoyo en el àrea de artistica.</t>
  </si>
  <si>
    <t>Mantenimiento de equipos y recursos para el aprendizaje</t>
  </si>
  <si>
    <r>
      <rPr>
        <sz val="9"/>
        <color rgb="FF000000"/>
        <rFont val="Arial"/>
      </rPr>
      <t>la institu</t>
    </r>
    <r>
      <rPr>
        <i/>
        <sz val="9"/>
        <color rgb="FF000000"/>
        <rFont val="Arial"/>
      </rPr>
      <t>cion  cuenta con manuales de uso de los diferentes  equipos  para el proceso de aprendizaje pero solo se realiza mantenimiento correctivo restrinjido  en los mismos</t>
    </r>
    <r>
      <rPr>
        <sz val="9"/>
        <color rgb="FF000000"/>
        <rFont val="Arial"/>
      </rPr>
      <t xml:space="preserve">. </t>
    </r>
  </si>
  <si>
    <t>Presupuesto de gastos.</t>
  </si>
  <si>
    <r>
      <t>la institu</t>
    </r>
    <r>
      <rPr>
        <i/>
        <sz val="9"/>
        <color theme="1"/>
        <rFont val="Arial"/>
        <family val="2"/>
      </rPr>
      <t>cion  cuenta con manuales de uso de los diferentes  equipos  para el proceso de aprendizaje pero solo se realiza mantenimiento correctivo restrinjido  en los mismos</t>
    </r>
    <r>
      <rPr>
        <sz val="9"/>
        <color theme="1"/>
        <rFont val="Arial"/>
        <family val="2"/>
      </rPr>
      <t xml:space="preserve">. </t>
    </r>
  </si>
  <si>
    <t>Presupuesto de gastos. Contrato de suministro de insumos para equipos TIC. Contrato para mantenimiento de impresoras y fotocopiadores y portatil administrativo. Registro fotografico.</t>
  </si>
  <si>
    <t>Existe una politia de mantenimiento preventivo para lo que tiene que ver con software, que se realiza desde el talento humano institucional. Solo se tiene una politica de manteniemineto preventivo para los equipo de fotocopiado e impresiòn, justuificado en el plan de compras: en el 2025 se relizo mantenimiento y dotaciòn a las impresoras en cada una de las sedes.</t>
  </si>
  <si>
    <t>Seguridad y protección</t>
  </si>
  <si>
    <t>La Institución educativa cuenta con un proyecto de riesgos psicosociales  bien afianzados  para cada sede pero en cuanto a los riesgos fisicos  falta capacitación a la comunidad educativa.</t>
  </si>
  <si>
    <t>Proyecto de riesgos físicos.</t>
  </si>
  <si>
    <t>La Institución educativa cuenta con un proyecto de riesgos psicosociales  bien afianzados  para cada sede pero en cuanto a los riesgos fisicos  falta capacitación a la comunidad educativa. No se cuenta con celaduría interna en especial cuando las sedes quedan solas. a 2024 las entidades aseguradoras no quisieron contratar el seguro todo riesgo, puesto que no se cumplieron las condiciones solicitadas al colegiio.</t>
  </si>
  <si>
    <t>Acta de apoyo interinstitucional con Secretaría de Salud. Comisaría de Familia y de Educación del municipio. Acta de constitución del equipo docente COVISO. Contrato de poliza de manejo de fondos educativos.</t>
  </si>
  <si>
    <t>Se cuenta con un proyecto de riesgos estructurados en e que se ha identificado en cada una de las sedes las fallas en las àreas, y factores situacionaes que se pueden convierten en un factor de afectaciòn. Pero aun falta su demarcaciòn. El factor que màs afecta en la mayoria de las sedes es la falta de encerramiento. Lo mismo que continuos simulacros en relaciòn con los principales eventos identificados.</t>
  </si>
  <si>
    <t xml:space="preserve">Documento de Riesgos y seguridad Escolar Institucional. Actas de desarrollo de simulacros y talleres de Prevenciòn a padres de familia. </t>
  </si>
  <si>
    <t>Administración de los Servicios Complementarios</t>
  </si>
  <si>
    <t>Servicios de transporte, restaurante, cafetería y salud (enfermería, odontología, psicología)</t>
  </si>
  <si>
    <t>Los servicios complementarios y recursos que ofrece la institucion educativa se distribuyen de forma equitativa,ofreciendo oportunamente la calidad requerida mediante 
programas sensibles a las demandas de los estudiantes contando con el apoyo
de otras entidades para su prestación</t>
  </si>
  <si>
    <t xml:space="preserve">Presupuestos de gastos, carpetas de registro de control de asistencia, de novedades y comportamiento. </t>
  </si>
  <si>
    <t>El servicio de apoyo psicosocial se presta a los estudiantes con apoyo de la Secretaría de Salud Municipal y Comisaría de Familia. Los servicios complementarios transporte y PAE  que ofrece la institucion educativa se distribuyen de forma equitativa,ofreciendo oportunamente la calidad requerida mediante 
programas sensibles a las demandas de los estudiantes contando con el apoyo
de otras entidades para su prestación</t>
  </si>
  <si>
    <t>Presupuestos de gastos, carpetas de registro de control de asistencia, de novedades y comportamiento. Plan de compras y ordenes de trabajo a personal de servicios generales</t>
  </si>
  <si>
    <t>La instituciòn ofreciò calidad en los servicios complementarios como: PAE alberga la totalidad de estudiantes con la prestaciòn del servicio y de calidad, el servicio de cafeteria se ofrece a travè de padres de familia respondiendo a la demanda de los estudiantes a la prestaciòn del servicio en la sede Principal y Simòn Bolivar ya que cuentan con el espacio. A travès de las gestiones directivas se cuenta con el apoyo a la Alcaldia como entidad externa. El servicio de apoyo psicosocial se presta a los estudiantes con apoyo de la Secretaría de Salud Municipal y Comisaría de Familia.</t>
  </si>
  <si>
    <r>
      <rPr>
        <sz val="9"/>
        <color rgb="FF000000"/>
        <rFont val="Arial"/>
      </rPr>
      <t xml:space="preserve">Formatos de solicitud y agradecimiento a los entes externos, Actas con registros fotograficas de las actividades realizadas.  </t>
    </r>
    <r>
      <rPr>
        <sz val="9"/>
        <color rgb="FFFF0000"/>
        <rFont val="Arial"/>
      </rPr>
      <t>Acta de informe de manejo de la Cafeteria Escolar.</t>
    </r>
  </si>
  <si>
    <t>Apoyo a estudiantes con bajo desempeño académico o con dificultades de interacción.</t>
  </si>
  <si>
    <t>La institucion educativa desarrolla diferentes estrategias de acompañamiento  mediante el uso de diversos recursos fisicos y tecnológicos, que permitieron a los estudiantes alcanzar niveles óptimos de desempeño.</t>
  </si>
  <si>
    <t xml:space="preserve">SIEE, planes de mejoramiento, Malla curricular por áreas, guía modelo caja marca. </t>
  </si>
  <si>
    <t>Se actualizó el SIEE, dando especial enfasís a la necesidad de mejorar los tiempos y procesos de atención y seguimiento a los estudiantes con dsempeño bajo o con mejores capacidades. Se realizarón procesos de seguimiento a estudiantes con problemas comportamentales y se facilitó el proceso para que fueran atendidos por profesionales medicos y de apoyo psicosocial.</t>
  </si>
  <si>
    <t>Actas de acuerdo de trabajo inter institucional con alcaldia municipal y Comisaría de Familia. Actas de Escuelas de Padres. Carpeta institucional con planes de apoyo académico. Carpeta de evaluaciones. Pagina web de notas.</t>
  </si>
  <si>
    <t xml:space="preserve">Se realizò ajutstes al SIEE, para el desarrollo de un cronograma de nivelaciones y se dio a conocer a la comunidad educativa, como estrategia para apoyar a los estudiantes con bajo dsempeño. Se realizarón diagnòstico y aplicando el proceso de acompañamiento como oportunidad de mejora. </t>
  </si>
  <si>
    <t>Documento institucional el SIEE, Acta de reuniòn de padres de familia, Cronograma Institucional, Acta de Comisiòn y aceptacion de cada estudiante de Acta de Nivelaciòn.</t>
  </si>
  <si>
    <t>Talento humano</t>
  </si>
  <si>
    <t>Perfiles</t>
  </si>
  <si>
    <t xml:space="preserve">Los perfiles en la institucion educativa se encuentran en su mayoria bien definidos, siendo coherentes con el PEI, la normatividad vigente y se direccionan según la necesidad. </t>
  </si>
  <si>
    <t>PEI, hojas de vida personal docente.</t>
  </si>
  <si>
    <t>Se gestionó ante SED Área Planta para la designación de los docentes en las especialidades requeridas, quienes se ubicaron en el rol correspondiente. La asignación académica y ubicación de docentes en cada sede se realizó conforme las necesidades establecidas.</t>
  </si>
  <si>
    <t>PQR a Secretaría de Educación. Resaolución 02, 19 y 33, Resolución de ubicación de docentes. Formato excel de planta de SED. Plataforma https://plantased.nortedesantander.gov.co/login</t>
  </si>
  <si>
    <t>Durante el año 2025  se atendieron las politicas a la primera infancia y se realizó la gestión directiva ante la SED – Área de Planta para la designación de los docentes en las especialidades requeridas, quienes fueron ubicados conforme al rol correspondiente. La asignación académica y la ubicación de los docentes en cada sede se llevaron a cabo de acuerdo con las necesidades institucionales previamente establecidas,ampliando cobertura al siclo de preescolar.</t>
  </si>
  <si>
    <t>Formato excel de planta de SED. Plataforma https://plantased.nortedesantander.gov.co/login - solicitud de necesidad de servicio ante secretaria de educación.</t>
  </si>
  <si>
    <t>Inducción</t>
  </si>
  <si>
    <t>la institucion  educativa periodicamente realiza actividades de vinculacion institucionales para el  personal docente nuevo y antiguo que se ejecutan  en semanas de desarrollo institucional, comunidades de aprendizaje y consejos académicos para la socilización y análisis de los diferentes documentos institucionales.</t>
  </si>
  <si>
    <t>Actas de Consejo docente, actas de consejo académico, PEI</t>
  </si>
  <si>
    <t>En 2024 se realizaron las sesiones programadas a los nuevos docentes que vincularon en periodo de prueba, desempeño y estudiantes nuevos, se indicó lo planificado en el PEI.la institucion  educativa periodicamente realiza actividades de vinculacion institucionales para el  personal docente nuevo y antiguo que se ejecutan  en semanas de desarrollo institucional, comunidades de aprendizaje y consejos académicos para la socilización y análisis de los diferentes documentos institucionales.</t>
  </si>
  <si>
    <t>Actas de Consejo docente, actas de consejo académico, PEI. Actas de Consejo Directivo. Resolución de calendario académico y cronograma de actividades. Carpeta de permisos de docentes y personal administrativo.</t>
  </si>
  <si>
    <t>En el año 2025 se desarrollaron las sesiones programadas de inducción y acompañamiento dirigidas a los docentes de nuevo  ingreso, los docentes  vinculados en período de prueba y desempeño, así como a los estudiantes nuevos, en las cuales se socializó lo establecido en el Proyecto Educativo Institucional (PEI) y en los demas documentos instituciónales que se ajustan anualmente. De manera periódica, la institución educativa realiza actividades de vinculación institucional dirigidas tanto al personal docente nuevo como al antiguo, las cuales se ejecutan durante las semanas de desarrollo institucional, en las comunidades de aprendizaje y en los consejos académicos, con el fin de socializar, analizar y fortalecer la apropiación de los diferentes documentos institucionales.</t>
  </si>
  <si>
    <t>Actas de Consejo docente, actas de consejo académico, PEI, SIEE. Actas de Consejo Directivo. Resolución de calendario académico y cronograma de actividades. Carpeta de permisos de docentes y personal administrativo.</t>
  </si>
  <si>
    <t>Formación y capacitación</t>
  </si>
  <si>
    <t>La institución crea estrategias que permiten la vinculacion en programas de formación que responden a problemas identificados y demandas específicas de la comunidad educativa.</t>
  </si>
  <si>
    <t>Aliados externos, documentos de formacion docente, Resolución de asignación de funciones.</t>
  </si>
  <si>
    <t>En 2024 se dio oportunidad para que los docentes y rector participaran en las capacitaciones y formaciones orientadas por SED. Se capacitaron 4 docentes en laboratorio de innovación con TIC. Dos   docentes se encuentran en programa de estudios de doctorado y dos en maestría. El 100% de los docentes que se presentaron a concurso de ascenso se promovieron.</t>
  </si>
  <si>
    <t>Formato SED de formación y capacitación docente. Carpetas hojas de vida de los docentes. Aliados externos, documentos de formacion docente, Resolución de asignación de funciones.</t>
  </si>
  <si>
    <t xml:space="preserve">Durante el 2025 se continuo con los procesos de  capacitaciones y formaciones orientadas por SED. Se capacitaron docentes atiendiendo los perfiles ( ciencias y primera infancia). Cuatro  docentes se encuentran en programa de estudios de doctorado y ocho en maestría. </t>
  </si>
  <si>
    <t>Asignación académica</t>
  </si>
  <si>
    <t xml:space="preserve">La institucion educativa  mantiene una revision y evaluacion pertinente de los criterios para la elaboración de la asignación académica y  horarios  </t>
  </si>
  <si>
    <t>Resolución de horarios y asignacion  adémica, actas de consejo académico.</t>
  </si>
  <si>
    <t>La asignación académica en 2024 se realizó conforme las necesidades de cada sede y grupos. Se respetó la espécialidad de cada uno y se asignaron areas acorde a la facultas de intervención. Se amplio cupo en la sede Simón Bolívar y se creó el Prejardin.</t>
  </si>
  <si>
    <t>Resoluciones de ubicación docente. Resoluciones de asignación académica. Formato SED Planta plan de estudios.</t>
  </si>
  <si>
    <t>Durante el año 2025, la asignación académica se realizó de acuerdo con las necesidades específicas de cada sede y de los grupos establecidos, garantizando la especialidad y el perfil profesional de los docentes. Como resultado de esta organización académica y administrativa, se amplió el cupo en la sede Simón Bolívar y se creó el grado cero, lo que permitió consolidar los espacios físicos y el talento humano requerido para la atención del ciclo de educación preescolar. De igual manera, la sede San Miguel cuenta con los espacios y docentes necesarios, lo que respalda la viabilidad y sostenibilidad de la oferta educativa del nivel de preescolar en ambas sedes.</t>
  </si>
  <si>
    <t>Pertenencia del personal vinculado</t>
  </si>
  <si>
    <t xml:space="preserve">la institucion educativa cuenta con personal idoneo, identificado con su horizonte institucional y que trabaja bajo actividades que fomentan el alcance de sus objetivos. 
</t>
  </si>
  <si>
    <t>Perfil de los docentes.</t>
  </si>
  <si>
    <t>En general el personal vinvculado en 2024, se caracterizó por aportar con alta iniciativa al mejoramiento institucional, se evidenció compromiso; en especial en apoyar el acompañamiento de los estudiantes en el acceso a los servicios complementerios. Se evidenció en algunos fortalecimiento de los procesos académicos. Un personal idoneo y de ejemplar valor en trabajo colaborativo.</t>
  </si>
  <si>
    <t>En general el personal vinvculado en 2025, se caracterizó por aportar con alta iniciativa al mejoramiento institucional, se evidenció compromiso; en especial en apoyar el acompañamiento de los estudiantes en el acceso a los servicios complementerios. Se evidenció en algunos fortalecimiento de los procesos académicos. Un personal idoneo y de ejemplar valor en trabajo colaborativo.</t>
  </si>
  <si>
    <t>Evaluación del desempeño</t>
  </si>
  <si>
    <t>En la institucion el  proceso de evaluación de desempeño de docentes y directivo, propicia el desarrollo de actividades de mejoramiento de acuerdo a las funciones propias de cada docente.</t>
  </si>
  <si>
    <t>Protocolos de evalucion de desempeño</t>
  </si>
  <si>
    <t xml:space="preserve">En 2024 se vincularon nuevos docentes en periodo de prueba y para desempeño, se cumplieron los procesos direccionados en la norma. Se concluyeros los protocolos yfueron entregados a SED N de S. los demás docentes se les notifico de forma verbal el impacto del aporte al funcionamiewnto institucional. </t>
  </si>
  <si>
    <t>Actas de entrevista con docentes. Carpeta con protocolos definitivos. Sistematización en plataforma humano web. Formato excel 2024 Autoevaluación institucional.</t>
  </si>
  <si>
    <t xml:space="preserve">En 2025 se evaluaron los procesos segun lo direccionado en la norma,  los protocolos fueron entregados a SED N de S. y los demás docentes se les notifico de forma verbal el impacto del aporte al funcionamiento institucional desarrollado. durante el año académico. </t>
  </si>
  <si>
    <t>Actas de entrevista con docentes. Carpeta con protocolos definitivos. Formato excel 2024 Autoevaluación institucional.</t>
  </si>
  <si>
    <t>Estímulos</t>
  </si>
  <si>
    <t xml:space="preserve">la institucion educativa hace reconocimiento docente  en concordancia con el trabajo realizado  y las diferentes estrategias implementadas que evidencian la calidad educativa impartida durante el año escolar. </t>
  </si>
  <si>
    <t>PEI.</t>
  </si>
  <si>
    <t xml:space="preserve">PEI. Pan de compras. Actas de programaciones de actividades institucionales. Registro fotográfico. </t>
  </si>
  <si>
    <t>La institución educativa en el 2025 realizo reconocimientos al personal docente en concordancia con el trabajo desarrollado y las diversas estrategias pedagógicas implementadas, las cuales evidencian la calidad educativa brindada durante el año escolar. De igual manera, se otorgó reconocimientos a los padres de familia por su participación activa y colaborativa en los procesos académicos, fortaleciendo la corresponsabilidad educativa y el compromiso conjunto entre la familia y la institución en favor del aprendizaje y la formación integral de los estudiantes.</t>
  </si>
  <si>
    <t xml:space="preserve">Actas de programación de actividades institucionales. Registro fotográfico. </t>
  </si>
  <si>
    <t>Apoyo a la investigación</t>
  </si>
  <si>
    <t xml:space="preserve">Existen pocas estrategias que permiten la divulgacion del conocimiento generado por las investigaciones . La institución  continua  apoyando y propiciando espacios para la investigación y  producción de
materiales relacionados con  temas y áreas de interés propuestos por el trabajo colaborativo entre docentes - estudiantes en concordancia con el PEI. </t>
  </si>
  <si>
    <t xml:space="preserve">A 2024 no hubo avances significativos respecto de laño anterior. Pero se participo con apoyo de la UDES en un proyecto de agricultura sostenible. Se participó con una experiencia en la asignatura de Ingles en el Foro Educativo Departamental. La institución  continua  apoyando y propiciando espacios para la investigación y  producción de
materiales relacionados con  temas y áreas de interés propuestos por el trabajo colaborativo entre docentes - estudiantes en concordancia con el PEI. </t>
  </si>
  <si>
    <t>PEI. Formatos SED de inscripción al Foro Departamental. Carpeta institucional de evidencias de los trabajos realizados. Archivo digital de Feria del Emprendimiento desarrollado por la docente Nery Pedroza. Carpeta del ärea de Ingles de la docente Milena Cómbita.</t>
  </si>
  <si>
    <t>Durante el año 2025  no hubo avances en investigación. La institución  continua  apoyando y propiciando espacios para la investigación y  producción de materiales relacionados con  temas y áreas de interés como lo realizadó por  los estudiantes de la media tecnica como promotores ambientales y en el trabajo realizado en las clases de informatica con la creación de video juegos a traves de la programacion.</t>
  </si>
  <si>
    <t>PEI, Guias de planeación de clase.</t>
  </si>
  <si>
    <t>Convivencia y manejo de conflictos</t>
  </si>
  <si>
    <t xml:space="preserve">la institucion cuenta con estrategias claras  para la mediacion y solucion de conflicto entre los miembros de la comunidad educativa. </t>
  </si>
  <si>
    <t xml:space="preserve">comité de mediacion , manual de comvivencia . </t>
  </si>
  <si>
    <t>Se conformó oportunamente el Comité de Convivencia Escolar. Este alaboró un plan de acción a desarrollar en la institución. Se fortaleció con el apoyo del equipo psico social de las Secretarías de Educación y Salud y Comisaria de Familia del municipio. Se realizo seguimiento oportuno a casos dificiles que presentasron algunos estudiantes en comportamiento. No se identificaron problemas de uso de sustancias psicoactivas al interior del establecimiento educativo. Se asesoró a los padres de familia en trato y manewjo hacia los hijos.</t>
  </si>
  <si>
    <t>Acta de elección de represntantes del Comité de Convivencia. Plan de Acción. Formato excel de SED Área de Calidad Prevención de todo tipo de violencia. Carpeta de seguimiento a procesos comportamentales. Cronograma de actividades. Planes de acción de los PPTO.</t>
  </si>
  <si>
    <t>En el 2025 Se fortaleció con el apoyo del equipo docente y directivo las realaciones de convivencia y trabajo en equipo. Se realizó seguimiento oportuno a casos que presentaron con  algunos estudiantes en comportamiento.  Se asesoró a los padres de familia en trato y manejo de emociones  hacia los hijos.</t>
  </si>
  <si>
    <t>Bienestar del talento humano</t>
  </si>
  <si>
    <t>La institución educativa cuenta con el comité de bienestar social, que permite la integración y propicia el mejoramiento del ambiente laboral.</t>
  </si>
  <si>
    <t>Cronograma de actividades del comité de bienestar social.</t>
  </si>
  <si>
    <t>Se conformo un equipo de docentes para liderar procesos de bienestar institucional. Se desarrollaron las actividades planificadas, pero falto mayor integración y participación. Se conformó el Coviso. Pero nunca fue apoyado por la entidad FOMAG para atender  acciones a nivel institucional.</t>
  </si>
  <si>
    <t>Acta de Consejo de docentes. Acta de conformación del COVISO. Circulares de docentes escritas ypor whatsapp institucional. Registro fotografico. Programas de actividades institucionales culturales y deportivas. Actas de asambleas con padres de familia.</t>
  </si>
  <si>
    <t>La institucion conformó un equipo de docentes para liderar procesos de bienestar institucional. Se desarrollaron las actividades planificadas. Se conformó el Coviso pero hubo apoyo profesional para el cumplimento del proyecto.</t>
  </si>
  <si>
    <t xml:space="preserve">Acta de conformación del COVISO y acta de docentes.  Registro fotografico. Programas de actividades institucionales culturales y deportivas. </t>
  </si>
  <si>
    <t>Apoyo financiero y contable</t>
  </si>
  <si>
    <t>Presupuesto anual del Fondo de Servicios Educativos (FSE)</t>
  </si>
  <si>
    <t>para el 2023 se ejecutó al 100%, de lo presupuestado por el fondo de servicios para  suplir necesidades  tambien escritas en el  POA.</t>
  </si>
  <si>
    <t xml:space="preserve">Acta de Consejo Directivo de adopción del presupuesto 2023. Plan de compras. Contratos. Informes contables. </t>
  </si>
  <si>
    <t>En el año 2024, se ejecutó el 95.6% de lo presupuestado, se incluyeron partidas provenientes de recursos propios y del balance que permitieron adquirir equipos de informatica para la sede principal y realizar mantenimiento a la sala de informatica y el salon de grado sexto. Se dotaron dos sedes con equipos de impresión.</t>
  </si>
  <si>
    <t>Informe de area de contabilidad, documentos trimestre. Extractos bancariós. Anual de contratación actulizado. Actas de Consejo Directivo. Acuerdos 01 y 05 de adopción del presupuesto institucional.</t>
  </si>
  <si>
    <t>Contabilidad</t>
  </si>
  <si>
    <t xml:space="preserve"> La contabilidad la lleva sistematizada la contadora en la plataforma TNS caja institucional. Se guarda copia fisica de los procesos. Los libros contables se llevan en formato digital plataforma.</t>
  </si>
  <si>
    <t>Contrato de servicio con TNS SAS, libros de contabilidad digital y fisico. Certificaciones de movimientos presupuestales. Plataforma SECOP II, documentos adjuntos. Certificaciones a correo institucional de presentación de cuentas.</t>
  </si>
  <si>
    <t>El proceso contable se establece mediante contrato con profesional autorizado por SED N de S, se realiza control y este sirve para realizar control del gasto y verificación del % de avance de impacto del presupuesto.</t>
  </si>
  <si>
    <t>Contrato de asesoría contable 02-2024. Carpeta con informes periódicos trimestrales. Cuenta bancaria activada y en pleno funcionamiento. Plataforma SECOP II Informes SIGEP de cumplimiento de presentación oportuna de información.</t>
  </si>
  <si>
    <t>Ingresos y gastos</t>
  </si>
  <si>
    <t>Para el 2023 correspondieron a los recursos asignados por el SGP, se tiene un indice de ejecución del 100%, no hay ingresos propios puesto que no se tienen propiedades o sistemas de explotación agropecuaria. Los Padres de familia colaboraron en generar recursos para el mantenimiento de cada sede.</t>
  </si>
  <si>
    <t>En 2024 el Miisterio de Educación Nacional incrementó el aporte SGP, además de ello se obtuvieron recursos por cobro dexseguro por siniestr, y se logró incrementar con aportes en mantenimiento por parte de los padres de familia. Se presento balance final a los padres de familia en reunión general.</t>
  </si>
  <si>
    <t>Acuedos 1 y 5 - 2024 de adopción y adicionales de recursos ecnómicos. Plan de compras 2024. Actas de entrega y entrada de equipos y suministros a inventario institucional. Acta de asamblea de padres de familia informe general. Acta y carpeta institucional de Rendición de Cuentas en audiencia pública. portal SECOP II.</t>
  </si>
  <si>
    <t>Control fiscal</t>
  </si>
  <si>
    <t>la institucion presento informe pertinente a la comunidad educativa en cada semestre. Se planifico el informe final en Audiencia Pública</t>
  </si>
  <si>
    <t xml:space="preserve"> Página Web Institucional. Actas de asambleas con padres de familia.Reportes de entrega de informes contables. </t>
  </si>
  <si>
    <t>El proceso de control fiscal se inicia desde los informes al Consejo Directivo; se realizan los procedimientos de contratación y compra de acuerdo con el manual institucional y la norma técnica direccionada en la plataforma SECOP II. Se publican los procesos de contratación en la paghina web institucional y se dan a conocer a la comunidad. Se ha tenido en cuenta este proceso para realizar intervenciones presupuestales y evitar hallazgos fiscales. Se presentan las cuentas oportunamente y se han pagado los impuestos de ley.</t>
  </si>
  <si>
    <t>Manual de contratación actualizado. Informes SIGEP. Plataforma SECOP II. Actas de asamblea general con padres de familia. Acta de rendicón de cuentas en audiencia pública. Página web institucional banner contratación.</t>
  </si>
  <si>
    <t>GESTIÓN DE LA COMUNIDAD</t>
  </si>
  <si>
    <t>Accesibilidad</t>
  </si>
  <si>
    <t>Atención educativa a grupos poblacionales o en situación de vulnerabilidad que experimentan barreras al aprendizaje y la participación</t>
  </si>
  <si>
    <t>Existe una politica orientada desde el PEI y manual de convivencia a las familias que presentaron certificación de desplazamiento, se les brindo las opciones de acompañamiento que dispone la institución. Se tienen identificados a los estudiantes que requieren de PIAR y se les proporcionan elementos pedagógicos a corde a sus capacidades.</t>
  </si>
  <si>
    <t>Documentos PEI, Manaual de Convivencia. Planes de clase PIAR. Formatos de acompañamiento asistencia con profesionales de apoyo e la administración municipal. SIMAT.</t>
  </si>
  <si>
    <t>Se maneja inclución en el desarrollo de atención a población extranjera según lo requerido por el MEN;ademas se tiene encuenta el ritmo de aprendizaje de los estudiantes utilizando estrategias fexibles.</t>
  </si>
  <si>
    <t>FOLIOS DE MATRICULA</t>
  </si>
  <si>
    <t xml:space="preserve">Se reconocen grupos poblacionales o en situación de vulnerabilidad que experimentan barreras en el aprendizaje y se le brinda el acompañamiento a los acudientes para ser remitidos a agentes externos que les puedan brindar ayuda y diagnostico de su condición y de esta manera se le diseñan planes pedagógicos de acuerdo a las pautas dadas por los agentes.    </t>
  </si>
  <si>
    <t>PEI, planes de clase, remisiones de los estudiantes a los padres de familia, SIEE.</t>
  </si>
  <si>
    <t>Atención educativa a estudiantes pertenecientes a grupos étnicos</t>
  </si>
  <si>
    <t>En el 2023 no se referenciaron en matricula estudiantes o familias pertenencientes a grupos etnicos, no se cuenta con planes o programas pedagógicos, no hay censo poblacional al respecto.</t>
  </si>
  <si>
    <t>Registro SIMAT. Libro oficial de matrículas 2023.</t>
  </si>
  <si>
    <t>Si esta incluida en el PEI, pero por el momento no se ha presentado inclusion de estudiantes que pertenezcan a alguna etnia.</t>
  </si>
  <si>
    <t>P.E.I</t>
  </si>
  <si>
    <t xml:space="preserve">La institución está preparada para diseñar y aplicar estrategias pedagógicas pertinentes que permitan integrar y atender las personas pertenecientes a grupos étnicos, y las dan a conocer a la comunidad, pero actualmente no se cuenta con ésta población étnica, sin embargo en caso de presentarse se brindará acompañamiento respetuoso e incluyente, con el fin de garantizar la atención oportuna, como se encuentra estipulado en el PEI. </t>
  </si>
  <si>
    <t>PEI,SIEE.</t>
  </si>
  <si>
    <t>Necesidades y expectativas de los estudiantes</t>
  </si>
  <si>
    <t xml:space="preserve">En 2023 se implementó la Educación Media Técnica en articulación con SENA, se optó por Tecnico en Monitoreo Ambiental. Se realizaron convenios con la administración municipal y padres de familia para preparar a los estudiantes en pruebas externas. </t>
  </si>
  <si>
    <t>Carpeta de articulación con el SENA. Plataforma Virtual Enjambre. Planes de ärea actualizados desde el PFAP y resultados SABER 11 y Evaluar para Avanzar.</t>
  </si>
  <si>
    <t>La institucion cuenta con el transporte escolar,restaurante escolar, ademas se encuentra visible los elementos de identificacion como lo es el escudo,la mision,la vision; en las guias de ciencias sociales se resalta el himno y los demas simbolos que identifican la institución.</t>
  </si>
  <si>
    <t>GUIAS DE CIENCIAS SOCIALES,IZADAS DE BANDERAS,MANEJO DEL PAE Y CONTRATOS DEL MUNICIPIO PARA EL TRANSPORTE ESCOLAR</t>
  </si>
  <si>
    <t>La institución cuenta con diferentes mecanismos y elementos de identificación para responder a las necesidades de los estudiantes, desde los diferentes componentes de la gestión educativa, con líderes de cada proceso para llevar un mejor seguimiento del cumpliento de las acciones y se tiene en cuenta la participación de la comunidad educativa para su mejoramiento continuo.</t>
  </si>
  <si>
    <t>PEI, Actas de asambleas de padres de familia, Grupo de whatsaap, manual de convivencia, actas de consejo estudiantil y consejo directivo, buzón de sugerencias, actas del PAE.</t>
  </si>
  <si>
    <t>Proyectos de vida</t>
  </si>
  <si>
    <t xml:space="preserve">Los docentes de bachillerato se capacitaron con el programa NATURA para apoyar a los estudiantes en sus proyectos de vida. Estos programas están articulados con la identificación de las necesidades y expectativas de los estudiantes. </t>
  </si>
  <si>
    <t xml:space="preserve">Planes de clase. Acta de Capacitación de Natura. </t>
  </si>
  <si>
    <t>Se maneja este tipo de procesos con los docentes de diferentes areas,fortaleciendo vinculos con los estudiantes para que manifiesten y prioricen en el proceso explorando las diferentes alternativas que se ofrecen en la institucion e inclusive se han manejado proyectos referenciados a este tipo de proyectos articulados.</t>
  </si>
  <si>
    <t>PROYECTO NATURA, TRABAJOS TRANSVERZALIZADOS Y EVIDENCIAS FOTOGRAFICAS</t>
  </si>
  <si>
    <t xml:space="preserve">La institución se interesa por el futuro y proyección de los estudiantes, por la vinculación y gestión con el SENA y proyecto Natura, que capacita continuamente a los docentes de secundaria para cumplir con este propósito, pero se hace necesario fortalecer este proyecto en la basica primaria. </t>
  </si>
  <si>
    <t>proyecto de vida y acuerdo de proyecto natura, PEI y  acuerdo de articulación con el SENA, actas de sustentación de proyectos del SENA.</t>
  </si>
  <si>
    <t>Proyección a la comunidad</t>
  </si>
  <si>
    <t>Escuela de padres</t>
  </si>
  <si>
    <t xml:space="preserve">En el 2023 esta definido el plan de acción y temas a desarrollar ellos desde el diagnóstico. Se mantuvo convenio con la Secretaría de Salud, Comisaría de familia, Secretaría de Educación Municipal para fortalecer el programa. Se desarrollaron los talleres propuestos en el cronograma institucional, la participación supero el margen programado. </t>
  </si>
  <si>
    <t>Documento Escuela de Padres. Plataforma Virtual Enjambre - carpeta PPT. Listas de asistencia. Fotos y videos de talleres desarrollados.</t>
  </si>
  <si>
    <t>Si existe un documento elaborado con diferentes temas pero no se cuenta con un programa de actividades para socializarce con la comunidad educativa</t>
  </si>
  <si>
    <t>PROYECTO DE ESCUELA DE PADRES</t>
  </si>
  <si>
    <t>Se desarrolló y se cumplió en totalidad según el plan de acción, llevando a cabo diversas capacitaciones, fortaleciendo la participación y formación de los padres de familia hacia temas relevantes para el acompañamiento escolar y familiar, y se sistematizó la información de este proceso, con evidencias y actas.</t>
  </si>
  <si>
    <t>Actas de escuelas de padres, plan de acción y documento de proyecto de escuela de padres.</t>
  </si>
  <si>
    <t xml:space="preserve"> Oferta de servicios a la comunidad</t>
  </si>
  <si>
    <t>Se han mantenido excelentes relaciones de comunicación con la comunidad, se asesora en situaciones que solicita acompañamiento. No ha habido planes especiales de apoyo, no hay estrategias definidas o programas que el colegio dirija para mejorar el entorno comunitario.</t>
  </si>
  <si>
    <t>Actas de asambleas con padres de familia. Formatos de validación de actividades con padres de familia. Convennios con secretaría de salud y comisaria de familia.</t>
  </si>
  <si>
    <t>La Institucion al inicio del año escolar invita a la comunidad para que conozcan todo lo que ofrece para el año escolar y el desarrollo del año escolar</t>
  </si>
  <si>
    <t>INVITACION A RENDICION DE CUENTAS ,PREMATRICULAS AÑO ANTERIOR, MATRICULAS VIGENTES Y SERVICIO PAE Y CONTRATOS MUNICIPALES DEL TRANSPORTE.</t>
  </si>
  <si>
    <t>La institución interactua permanentemente con la comunidad educativa, para escuchar las necesidades de vidas de las familias y de las diferentes sedes y ayudar a gestionar y a liderar el trabajo  en conjunto para resolverlas.</t>
  </si>
  <si>
    <t>Reconocimientos a padres de familia, registro fotográfico y actas de asambleas de padres.</t>
  </si>
  <si>
    <t>Uso de la planta física y de los medios</t>
  </si>
  <si>
    <t>De acuerdo con la política institucional las sedes en su planta física se ponen a disposición de las comunidades para la realización de sus actividades y programas. En las sedes que cuentan con conectividad esta se dispone al servicio de la comunidad. Las comunidades de las diferentes sedes participan en actividades de mejora y ornato lo mismo que la seguridad.</t>
  </si>
  <si>
    <t>Carpeta de recibidos y enviados; solicitudes de apoyo. Archivos digitales fotos y videos - comunidad colaborando. Programas y formatos de evaluación de actividades culturales, deportivas con la comunidad.</t>
  </si>
  <si>
    <t>La insitución cuenta con recursos para prestar a la comunidad como sillas, sala de informática y canchas deportivas.</t>
  </si>
  <si>
    <t>RESGISTRO DE PRESTAMO DE RECURSOS FISICOS</t>
  </si>
  <si>
    <t>La institución tiene la disponibilidad de ofrecer los espacios fisicos y servicios a la comunidad, orientando su cuidado y conservación de los mismos.</t>
  </si>
  <si>
    <t xml:space="preserve">Actas de asambleas de padres de familia y registro de préstamo. </t>
  </si>
  <si>
    <t>Servicio social estudiantil</t>
  </si>
  <si>
    <t>Las actividades promovidas desde el SSE se promueven para realizar acompañamiento a las sedes educativas primaria,plan de trabajo y documento macro contempla que los estudiantes preferiblemente desarrollen actividades en torno a la institución, ello por solicitud de los padres de familia por los riesgos que representa para los estudiantes desplazarse fuera del entorno del colegio.</t>
  </si>
  <si>
    <t>Documento macro SSE. Carpeta individual de actividades. Achivos digitales fotos - videos. Foormatos de certificación de actividades.</t>
  </si>
  <si>
    <t>el servicio social es obligatorio para los estudiantes de 10° y 11° donde se presta sus participación en los diferentes proyectos propuestos por la institución</t>
  </si>
  <si>
    <t>REGISTRO DE HORAS DE SERVICIO SOCIAL, REGISTRO FOTROGRÁFICO DE LAS ACTIVIDADES DE SERVICIO SOCIAL</t>
  </si>
  <si>
    <t>La institución cuenta con el proyecto, pero se debe organizar la distribución  de actividades y el acompañamiento para la verificación del cumplimento de la misma.</t>
  </si>
  <si>
    <t>Registro de las horas sociales, PEI.</t>
  </si>
  <si>
    <t>Participación y convivencia</t>
  </si>
  <si>
    <t>Participación de los estudiantes</t>
  </si>
  <si>
    <t>Se cuenta con los mecanismos y escenarios de participación de los estudiantes en la institución en las diferentes actividades.</t>
  </si>
  <si>
    <t>Libro de actas del Consejo Estudiantil. Proyecto de Democracia y Ciudadanía. Jornadas electorales. Actas de Consejo Directivo. Actas de Consejo de apoyo al Contralor.</t>
  </si>
  <si>
    <t>Lo estudiantes han logrado participar en los diferentes escenarios que se prestan para participacion continua y con sentido</t>
  </si>
  <si>
    <t>REGISTRO FOTOGRÁFICO IZADAS DE BANDERA, MISAS, INTERCLASES</t>
  </si>
  <si>
    <t xml:space="preserve">Los estudiantes participan activamente en diferentes programas institucionales y en espacios externos como parte de su formación integral, con toda la mayor disposición y responsabilidad social.  </t>
  </si>
  <si>
    <t>Registro fotografico de actos civicos y culturales.</t>
  </si>
  <si>
    <t>Asamblea y consejo de padres de familia</t>
  </si>
  <si>
    <t xml:space="preserve">La institución cuenta con un manual de funciones y procedimientos quen indica como se conformó y posee sus canales de comunicación claros y abiertos que facilitan a los padres de familia el conocimiento de sus derechos y deberes, de manera que ellos se sienten miembros legítimos de la asamblea y del consejo de padres. </t>
  </si>
  <si>
    <t xml:space="preserve">Manual de funciones y procedimientos. Actas de asambleas con padres de familia. Libro de actas del consejo Directivo.  </t>
  </si>
  <si>
    <t>Se tiene una participación activa en el concejo de padres y su divulgación de información por los diferentes canales virtuales como whatsapp, facebook y grupos individuales de difución.</t>
  </si>
  <si>
    <t>ACTAS DE REUNION CONEJO DE PADRES</t>
  </si>
  <si>
    <t xml:space="preserve">La institución cuenta con canales de comunicación claros y abiertos, que garantizan los derechos a la participación de los padres de familia. </t>
  </si>
  <si>
    <t>Actas de asambleas y consejo de padres, registro fotográfico de actividades y grupo de whatsaap, webcolegios, página web institucional.</t>
  </si>
  <si>
    <t>Participación de las familias</t>
  </si>
  <si>
    <t xml:space="preserve">En 2023 los padres de famila se vincularon al establecimiento educativo con actividades de mejoramiento y ornato de los entornos. </t>
  </si>
  <si>
    <t>Participación activa através de actividades y programas  que tiene propositos y estrategias claras en el PEI y en el programa de plan de aula</t>
  </si>
  <si>
    <t>ASISTENCIA DE ENTREGA DE BOLETINES</t>
  </si>
  <si>
    <t>La mayoría de los padres de familia responden de manera positiva a la invitación de participar a las diferentes actividades propuestas y definidas en concordancia con el PEI.</t>
  </si>
  <si>
    <t>actas de actividades curriculares y registro fotográfico de la participación.</t>
  </si>
  <si>
    <t>Prevención de riesgos</t>
  </si>
  <si>
    <t>Prevención de riesgos físicos</t>
  </si>
  <si>
    <t>Existe un proyecto organizado y conocido por la comunidad, un plan de acción que involucra a estudiantes, docentes, padres de familia. Pero en el 2023 no se llevo a cabo su plan de acción.</t>
  </si>
  <si>
    <t>Plan de acción de la Oficina de Gestión del Riesgo articulado al plan de acción institucional. Documento Proyecto Gestión del riesgo Escolar.</t>
  </si>
  <si>
    <t>Si cuenta con proyectos en proceso de elaboracion en cuanto al proceso tranversal si se maneja</t>
  </si>
  <si>
    <t>ELABORACION DEL PROYECTO DE PGIR Y TRANSVERSALIDAD EN LOS DIERENTES PROYECTOS</t>
  </si>
  <si>
    <t>En la institución se está elaborando el plan de Gestión de Riesgos y se encuentra en proceso de ajustes, pero durante el año se desarrollaron actividades de acuerdo al plan de acción, como escuelas de padres sobre riesgos observadas en la sedes y en el contexto, simulacros de emergencia, conformación de brigadas y capacitaciones a docentes.</t>
  </si>
  <si>
    <t>PGIR, plan de acción proyectos transversales, actas de escuelas de padres, actas de consejo académico, informe ejecutivo de proyecto de gestión de riesgo.</t>
  </si>
  <si>
    <t>Prevención de riesgos psicosociales</t>
  </si>
  <si>
    <t>Desde el Proyecto Pedagógico PESC se planificaron acciones para  la formación a los estudiantes en la elevación del autoestima, responsabilidad frente a si mismo y cuidado de su cuerpo, incluyendo prevención del embarazo en adolescentes y con la ayuda de la secretaría de salud se trataron otros temas importantes para el riesgo psicosocial de los estudiantes.</t>
  </si>
  <si>
    <t>Proyecto de educación Sexual y Ciudadanía, plan de acción y evidencias fotográficas de la ejecución del mismo. Actas de participación.</t>
  </si>
  <si>
    <t>se maneja de forma informal ya que no cuenta con un manejo adecuado para darle relacion con la comunidad pero si se conoce los telefonos de funcionarios que pueden hacer acompañamiento.</t>
  </si>
  <si>
    <t xml:space="preserve">EN PROCESO Y LOS TELEFONOS DE LOS FUNCIONARIOS ESTAN EN EL DIRECTORIO DEL MANUAL DE CONVIVENCIA </t>
  </si>
  <si>
    <t>La institución identifica riesgos psicosociales vivenciados por la comunidad educativa y desarrolla encuentros con la participacion de algunas dependencias de la alcaldía con los estudiantes de bachillerato, para la sensibilización y orientación de estos riesgos.</t>
  </si>
  <si>
    <t>Actas de encuentros con la alcaldía.</t>
  </si>
  <si>
    <t>Programas de seguridad</t>
  </si>
  <si>
    <t>La institución cuenta con planes de evacuación frente a desastres naturales o similares y conformó un grupo de brigadistas encargados de realziar monitoreo de las condiciones mínimas de seguridad que verifica el estado de su infraestructura y alerta sobre posibles accidentes.</t>
  </si>
  <si>
    <t>Documento PEI. Documento Proyecto Vial. Proyecto de Gestión del Riesgo. Archivos audiovisuales. Correo institucional. Grupos de whatsaap.</t>
  </si>
  <si>
    <t>La  institucion no cuenta con un sistema de monitoreo para desastre pero se realizan talleres sobre evacuaciones</t>
  </si>
  <si>
    <t>PGIR</t>
  </si>
  <si>
    <t xml:space="preserve">La institución cuenta con algunos planes de acción frente a accidentes o desastres naturales, pero falta estipular un formato para organizar un diagnostico de riesgos de cada sede y obtener implementos necesarios para responder a las emergencias en la totalidad de las sedes. </t>
  </si>
  <si>
    <t>PGIR, plan de acción proyectos transversales, informe ejecutivo de proyecto de gestión de riesgo.</t>
  </si>
  <si>
    <t>GESTIÓN ACADEMICA</t>
  </si>
  <si>
    <t>AÑO 2023</t>
  </si>
  <si>
    <t>AÑO 2024</t>
  </si>
  <si>
    <t>AÑO 2025</t>
  </si>
  <si>
    <t>AÑO 2026</t>
  </si>
  <si>
    <t>Diseño pedagogico</t>
  </si>
  <si>
    <t>Practicas pedagogicas</t>
  </si>
  <si>
    <t>Gestion de aula</t>
  </si>
  <si>
    <t>Seguimiento academico</t>
  </si>
  <si>
    <t>VALORACION                       GESTION ACADEMICA</t>
  </si>
  <si>
    <t>FORTALEZAS</t>
  </si>
  <si>
    <t xml:space="preserve">Focalización en el rendimiento académico de los estudiantes mediantes procesos extraordinarios de recuperación y estrategias de nivelación en el proceso evaluativo anual. </t>
  </si>
  <si>
    <t xml:space="preserve">El proyecto de lectura se fortalecio en el proceso educativo en un 30% para el desarrollo de la competencia de lectura critica. </t>
  </si>
  <si>
    <t>OPOTUNIDADES DE MEJORAMIENTO</t>
  </si>
  <si>
    <t>El seguimiento al proceso de información de los egreseados para que participen en el mejoramiento continuo de las politicas, estrategias y metodologias institucionales.</t>
  </si>
  <si>
    <t xml:space="preserve">Incentivar a los estudiantes ra alcanzar el 70% necesario en el fortalecimiento de la competencia de lectura critica. </t>
  </si>
  <si>
    <t>VALORACION                       GESTION DIRECTIVA</t>
  </si>
  <si>
    <t xml:space="preserve">El liderazgo del rector, la incciativa de los docentes para apoyar la gestión yel desarrollo de los planes operativos. El trabajo colaborativo entre estudiantes y profesores con la comunidad. La vincualción de las entidades del sector administrativo del municipio. </t>
  </si>
  <si>
    <t>El programa Proyecto de Vida de los estudiantes de Grado 11</t>
  </si>
  <si>
    <t>La vinculación del BBVA y Fundalectura a los planes de trabajo en fortalecimiento de ocmpetencias comunicativas y de lectura.</t>
  </si>
  <si>
    <t>Eel apoyo del señor alcade municipal para la preparación de los jovenes en pruebas SABER 2024.</t>
  </si>
  <si>
    <t>Ampliación de cobertura y planta docente.</t>
  </si>
  <si>
    <t>Buenas relaciones con la comunidad y entorno, buena posición del establecimiento educativo.</t>
  </si>
  <si>
    <t>1. La institución cuenta con un PEI actualizado y articulado con el Manual de Convivencia, el SIEE y las estrategias del PIAR, lo que garantiza coherencia en los procesos pedagógicos, académicos y de convivencia.</t>
  </si>
  <si>
    <t>2. El trabajo pedagógico y la actualización de los planes de área han permitido un mejoramiento sostenido en las Pruebas SABER, ubicando a la institución en el primer lugar a nivel municipal.</t>
  </si>
  <si>
    <t>3. La orientación de la Media Técnica hacia la Promotoría Ambiental responde al contexto territorial y fortalece la formación integral y el compromiso social y ambiental de los estudiantes.</t>
  </si>
  <si>
    <t>4. Los docentes participan activamente en la actualización de los procesos educativos, el trabajo colaborativo y el mejoramiento continuo de…</t>
  </si>
  <si>
    <t>1. Fortalecer la participación estudiantil
Potenciar el liderazgo del Consejo Estudiantil y del Personero, promoviendo mayor iniciativa, autonomía y participación en la planificación institucional.</t>
  </si>
  <si>
    <t>2. Incrementar la vinculación del sector productivo
Ampliar y formalizar alianzas con empresas y entidades externas para garantizar la sostenibilidad de proyectos de infraestructura, dotación y formación técnica.</t>
  </si>
  <si>
    <t>3. Sistematizar las prácticas pedagógicas innovadoras
Documentar y visibilizar las experiencias significativas apoyadas en TIC, con el fin de fortalecer su impacto y participar en foros educativos.</t>
  </si>
  <si>
    <t>4. Optimizar la participación de las familias
Implementar estrategias flexibles que faciliten la asistencia y el aporte activo de los padres y acudientes en los espacios de participación.</t>
  </si>
  <si>
    <t>GESTIÓN ADMINISTRATIVA</t>
  </si>
  <si>
    <t>Apoyo a la gestion académica</t>
  </si>
  <si>
    <t>Administración de la planta fisica y de los recursos</t>
  </si>
  <si>
    <t>Administración de servicios complementarios</t>
  </si>
  <si>
    <t>Talento Humano</t>
  </si>
  <si>
    <t>Apoyo Financiero y Contable</t>
  </si>
  <si>
    <t>VALORACION                       GESTION ADMINISTRATIVA</t>
  </si>
  <si>
    <t>Gestión de recursos para el apoyo del trabajo y estudio en casa.</t>
  </si>
  <si>
    <t xml:space="preserve">Definición de pioridades institucionales y caracterización de la comunidad educativa </t>
  </si>
  <si>
    <t>Gestión institucional para conectividad en las sedes La Angelita y Simón Bolívar</t>
  </si>
  <si>
    <t>Apoyo inter institucional para adecuación de las sedes eeucativas para el regreso gradual y seguro en alternacia.</t>
  </si>
  <si>
    <t>Docentes con capacitación en varios campos educativos. Manejo de herramientas TIC.</t>
  </si>
  <si>
    <t>Gestión de recursos para el apoyo del trabajo y estudo en casa.</t>
  </si>
  <si>
    <t>Docentes con capacitación en varios campos eeducativos. Manejo de herramientas TIC.</t>
  </si>
  <si>
    <t>Compromiso y sentido de pertenencia del personal del establecimiento educativo.</t>
  </si>
  <si>
    <t>Baja insidencia de conflictos y canales institucionales para dar solución oportuna, a fin de evitar factores de riesgo que afecten la sana convivencia escolar.</t>
  </si>
  <si>
    <t>Docentes con formación en Mestría y Doctorado en educación, plan de fortalecimiento a la investigación institucional.</t>
  </si>
  <si>
    <t>Apropiación de recursos para fortalecer el enfoque metodológico y pedagógico institucional.</t>
  </si>
  <si>
    <t>Acceso a la conectividad de calidad.</t>
  </si>
  <si>
    <t>VALORACION                       GESTION DE LA COMUNIDAD</t>
  </si>
  <si>
    <t>Apoyo de os padres de familia en las actividades institucionales.</t>
  </si>
  <si>
    <t>Baja tasa de deserción escolar asociada al estudio en casa</t>
  </si>
  <si>
    <t>Desarrollo e implementación del Proyecto de Vida para los estudiantes.</t>
  </si>
  <si>
    <t>Apoyo administrativo con recursos requeridos didacticos y pedagógicos</t>
  </si>
  <si>
    <t>buen nivel de aceptación y compromiso de la comunidad educativa hacia el establecimiento educativo La Angelita</t>
  </si>
  <si>
    <t xml:space="preserve">En 2025, el presupuesto se proyecto desde las necesidades mas prioritarias en cada una de las sedes, ello mediante identificación de factores de riesgo en cada uno de los procesos de gestión. El presupuesto se proyectó de forma concensuada. Se equilibro el gasto acorde al registro de matriculas en sedes en especial lo relacionado con los Centros de Interés y Primera Infancia. El presupuesto corresponde solo a recursos de gratuidad SGP. </t>
  </si>
  <si>
    <t>Acta de Consejo Directivo. Actas de Consejo  de Docentes. Plan Anual de Inversión. Analisis de necesidades en equipo e infraestructura. Acuerdo de Gastos y documentos a SED N de S, de aprobación del plan de inversión.</t>
  </si>
  <si>
    <t>Se tienen definidos los manuales de contratación y compras, elaborados y acorde a las normas vigentes y adoptados por el Consejo Directivo, se actualiza cada año. Los informes de rigor fueron presentados oportunamente a las entidades de control. El proceso esta soportado en medios fisicos y digitalizados en plataformas TNS.</t>
  </si>
  <si>
    <t xml:space="preserve">Carpeta Archivo institucional de informes trimestrales. Acta de asamblea general de padres de familia clausura "informe de gastos a noviembre de 2025. Plan Anual de Inversión. </t>
  </si>
  <si>
    <t>El ingreso para el año 2025 correspondio a recursos de Gratuidad SGP y aportes del Ministerio de Educación para la implementación de los Centros de Interés y Plan Piloto de Primera Infancia. Se proyecto desde los acuerdo con las necesidades y propuestas presentadas; Se jecutó el 93.25% el saldo a favor pasa a recursos del valance que se solicitarán en adicional presupuestal a 2026. El recurso permitió dar solución a varias necesidades de infraestructura en la sede Simón Bolivar y Vega Martinez.</t>
  </si>
  <si>
    <t>Acuerdo presupuestal y adicional 2025. Plataforma SECOO II, Actas de entrega de equipos, insumos y materiales didácticos a docentes. Plan de compras. Carpetas de contratación.</t>
  </si>
  <si>
    <t>En 2025 se presentaron los informes de forma oportuna. Se realizó un analisis a la gestión del gasto identificando el alcance logrado en las metas planificadas. Además se presentaron oportunamente los informes a la comunidad educativa y entidades de control.</t>
  </si>
  <si>
    <t>DOLLY GUALDRON</t>
  </si>
  <si>
    <t>JESSICA ALVAREZ GARCIA</t>
  </si>
  <si>
    <t>DULEGNY CARVAJALINO</t>
  </si>
  <si>
    <t xml:space="preserve">JUAN CARLOS SANDOVAL </t>
  </si>
  <si>
    <t>YEINNY QUIROGA NAVARRO</t>
  </si>
  <si>
    <t>MARIA LILIA RIASCOS</t>
  </si>
  <si>
    <t>LUZ EMITH YAÑEZ</t>
  </si>
  <si>
    <t xml:space="preserve">YOMARA TOLOZA </t>
  </si>
  <si>
    <t>LUZ ADRIANA FUENTES</t>
  </si>
  <si>
    <t>ier_laangelita@sednortedesantander.gov.co - ierlaangelita07@gmail.com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</si>
</sst>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53" x14ac:knownFonts="1">
    <font>
      <sz val="11"/>
      <color theme="1"/>
      <name val="Calibri"/>
      <family val="2"/>
      <scheme val="minor"/>
    </font>
    <font>
      <sz val="11"/>
      <color theme="1"/>
      <name val="Arial"/>
      <family val="2"/>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10"/>
      <color indexed="8"/>
      <name val="Arial"/>
      <family val="2"/>
    </font>
    <font>
      <sz val="10"/>
      <color theme="1"/>
      <name val="Arial"/>
      <family val="2"/>
    </font>
    <font>
      <sz val="9"/>
      <name val="Arial"/>
      <family val="2"/>
    </font>
    <font>
      <i/>
      <sz val="9"/>
      <color theme="1"/>
      <name val="Arial"/>
      <family val="2"/>
    </font>
    <font>
      <sz val="9"/>
      <color rgb="FF000000"/>
      <name val="Arial"/>
    </font>
    <font>
      <i/>
      <sz val="9"/>
      <color rgb="FF000000"/>
      <name val="Arial"/>
    </font>
    <font>
      <sz val="9"/>
      <color rgb="FFFF0000"/>
      <name val="Arial"/>
    </font>
    <font>
      <sz val="9"/>
      <color theme="1"/>
      <name val="Arial"/>
    </font>
    <font>
      <sz val="9"/>
      <color rgb="FF000000"/>
      <name val="Arial"/>
      <family val="2"/>
    </font>
    <font>
      <sz val="9"/>
      <color rgb="FF000000"/>
      <name val="Arial"/>
      <charset val="1"/>
    </font>
    <font>
      <sz val="12"/>
      <color rgb="FF000000"/>
      <name val="Verdana"/>
      <family val="2"/>
    </font>
  </fonts>
  <fills count="26">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
      <patternFill patternType="solid">
        <fgColor rgb="FFFFFF00"/>
        <bgColor indexed="64"/>
      </patternFill>
    </fill>
    <fill>
      <patternFill patternType="solid">
        <fgColor rgb="FFFDE9D9"/>
        <bgColor rgb="FF000000"/>
      </patternFill>
    </fill>
    <fill>
      <patternFill patternType="solid">
        <fgColor rgb="FFEBF1DE"/>
        <bgColor rgb="FF000000"/>
      </patternFill>
    </fill>
  </fills>
  <borders count="23">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rgb="FF000000"/>
      </right>
      <top style="thin">
        <color indexed="64"/>
      </top>
      <bottom style="thin">
        <color indexed="64"/>
      </bottom>
      <diagonal/>
    </border>
  </borders>
  <cellStyleXfs count="7">
    <xf numFmtId="0" fontId="0" fillId="0" borderId="0"/>
    <xf numFmtId="0" fontId="9" fillId="4" borderId="1">
      <alignment horizontal="center" vertical="center"/>
    </xf>
    <xf numFmtId="0" fontId="29" fillId="0" borderId="0" applyNumberFormat="0" applyFill="0" applyBorder="0" applyAlignment="0" applyProtection="0">
      <alignment vertical="top"/>
      <protection locked="0"/>
    </xf>
    <xf numFmtId="0" fontId="9" fillId="0" borderId="0"/>
    <xf numFmtId="0" fontId="28" fillId="0" borderId="0"/>
    <xf numFmtId="0" fontId="28" fillId="0" borderId="0"/>
    <xf numFmtId="9" fontId="2" fillId="0" borderId="0" applyFont="0" applyFill="0" applyBorder="0" applyAlignment="0" applyProtection="0"/>
  </cellStyleXfs>
  <cellXfs count="362">
    <xf numFmtId="0" fontId="0" fillId="0" borderId="0" xfId="0"/>
    <xf numFmtId="0" fontId="30" fillId="0" borderId="0" xfId="0" applyFont="1"/>
    <xf numFmtId="0" fontId="5" fillId="0" borderId="0" xfId="0" applyFont="1" applyAlignment="1">
      <alignment horizontal="center" vertical="center"/>
    </xf>
    <xf numFmtId="0" fontId="4" fillId="5" borderId="2" xfId="0" applyFont="1" applyFill="1" applyBorder="1" applyAlignment="1">
      <alignment horizontal="center" vertical="center"/>
    </xf>
    <xf numFmtId="0" fontId="4" fillId="6" borderId="2" xfId="0" applyFont="1" applyFill="1" applyBorder="1" applyAlignment="1">
      <alignment horizontal="center" vertical="center"/>
    </xf>
    <xf numFmtId="0" fontId="4" fillId="7" borderId="2" xfId="0" applyFont="1" applyFill="1" applyBorder="1" applyAlignment="1">
      <alignment horizontal="center" vertical="center"/>
    </xf>
    <xf numFmtId="0" fontId="6" fillId="8" borderId="2" xfId="2" applyFont="1" applyFill="1" applyBorder="1" applyAlignment="1" applyProtection="1">
      <alignment horizontal="left" vertical="center"/>
    </xf>
    <xf numFmtId="9" fontId="30" fillId="0" borderId="2" xfId="0" applyNumberFormat="1" applyFont="1" applyBorder="1" applyAlignment="1">
      <alignment horizontal="center" vertical="center"/>
    </xf>
    <xf numFmtId="0" fontId="7" fillId="0" borderId="0" xfId="0" applyFont="1" applyAlignment="1">
      <alignment horizontal="center"/>
    </xf>
    <xf numFmtId="2" fontId="30" fillId="0" borderId="0" xfId="0" applyNumberFormat="1" applyFont="1"/>
    <xf numFmtId="0" fontId="7" fillId="0" borderId="0" xfId="0" applyFont="1"/>
    <xf numFmtId="0" fontId="31" fillId="0" borderId="0" xfId="2" applyFont="1" applyAlignment="1" applyProtection="1"/>
    <xf numFmtId="9" fontId="7" fillId="0" borderId="2" xfId="0" applyNumberFormat="1" applyFont="1" applyBorder="1" applyAlignment="1">
      <alignment horizontal="center" vertical="center"/>
    </xf>
    <xf numFmtId="0" fontId="30" fillId="0" borderId="0" xfId="0" applyFont="1" applyAlignment="1">
      <alignment horizontal="left" vertical="top"/>
    </xf>
    <xf numFmtId="0" fontId="32" fillId="0" borderId="0" xfId="0" applyFont="1"/>
    <xf numFmtId="0" fontId="7" fillId="9" borderId="2" xfId="0" applyFont="1" applyFill="1" applyBorder="1" applyAlignment="1">
      <alignment horizontal="center" vertical="center" wrapText="1"/>
    </xf>
    <xf numFmtId="9" fontId="30" fillId="0" borderId="0" xfId="0" applyNumberFormat="1" applyFont="1"/>
    <xf numFmtId="9" fontId="6" fillId="0" borderId="2" xfId="0" applyNumberFormat="1" applyFont="1" applyBorder="1" applyAlignment="1">
      <alignment horizontal="center" vertical="center"/>
    </xf>
    <xf numFmtId="0" fontId="33" fillId="0" borderId="0" xfId="0" applyFont="1"/>
    <xf numFmtId="0" fontId="20" fillId="0" borderId="0" xfId="0" applyFont="1"/>
    <xf numFmtId="0" fontId="19" fillId="0" borderId="0" xfId="0" applyFont="1" applyAlignment="1">
      <alignment horizontal="center" vertical="center"/>
    </xf>
    <xf numFmtId="0" fontId="34" fillId="0" borderId="0" xfId="2" applyFont="1" applyFill="1" applyAlignment="1" applyProtection="1">
      <alignment vertical="center"/>
    </xf>
    <xf numFmtId="0" fontId="14" fillId="0" borderId="0" xfId="0" applyFont="1" applyAlignment="1">
      <alignment horizontal="left" vertical="center" wrapText="1"/>
    </xf>
    <xf numFmtId="0" fontId="33" fillId="0" borderId="0" xfId="0" applyFont="1" applyAlignment="1">
      <alignment vertical="center"/>
    </xf>
    <xf numFmtId="0" fontId="14" fillId="0" borderId="0" xfId="0" applyFont="1" applyAlignment="1">
      <alignment wrapText="1"/>
    </xf>
    <xf numFmtId="0" fontId="35" fillId="0" borderId="0" xfId="0" applyFont="1" applyAlignment="1">
      <alignment horizontal="center" vertical="center"/>
    </xf>
    <xf numFmtId="0" fontId="26" fillId="9" borderId="3" xfId="0" applyFont="1" applyFill="1" applyBorder="1" applyAlignment="1">
      <alignment horizontal="center" vertical="center"/>
    </xf>
    <xf numFmtId="0" fontId="17" fillId="9" borderId="2" xfId="0" applyFont="1" applyFill="1" applyBorder="1" applyAlignment="1">
      <alignment horizontal="left" vertical="center" wrapText="1"/>
    </xf>
    <xf numFmtId="0" fontId="26" fillId="9" borderId="2" xfId="0" applyFont="1" applyFill="1" applyBorder="1" applyAlignment="1">
      <alignment horizontal="center" vertical="center"/>
    </xf>
    <xf numFmtId="0" fontId="26" fillId="9" borderId="2" xfId="0" applyFont="1" applyFill="1" applyBorder="1" applyAlignment="1">
      <alignment horizontal="left" vertical="center" wrapText="1"/>
    </xf>
    <xf numFmtId="0" fontId="26" fillId="9" borderId="4" xfId="0" applyFont="1" applyFill="1" applyBorder="1" applyAlignment="1">
      <alignment horizontal="left" vertical="center" wrapText="1"/>
    </xf>
    <xf numFmtId="0" fontId="36" fillId="6" borderId="5" xfId="0" applyFont="1" applyFill="1" applyBorder="1" applyAlignment="1">
      <alignment vertical="center"/>
    </xf>
    <xf numFmtId="0" fontId="26" fillId="6" borderId="5" xfId="0" applyFont="1" applyFill="1" applyBorder="1" applyAlignment="1">
      <alignment vertical="center"/>
    </xf>
    <xf numFmtId="0" fontId="26" fillId="6" borderId="2" xfId="0" applyFont="1" applyFill="1" applyBorder="1" applyAlignment="1">
      <alignment vertical="center"/>
    </xf>
    <xf numFmtId="0" fontId="36" fillId="6" borderId="5" xfId="0" applyFont="1" applyFill="1" applyBorder="1" applyAlignment="1">
      <alignment vertical="center" wrapText="1"/>
    </xf>
    <xf numFmtId="0" fontId="13" fillId="6" borderId="5" xfId="0" applyFont="1" applyFill="1" applyBorder="1" applyAlignment="1">
      <alignment vertical="center" wrapText="1"/>
    </xf>
    <xf numFmtId="0" fontId="13" fillId="6" borderId="3" xfId="0" applyFont="1" applyFill="1" applyBorder="1" applyAlignment="1">
      <alignment vertical="center" wrapText="1"/>
    </xf>
    <xf numFmtId="0" fontId="13" fillId="6" borderId="2" xfId="0" applyFont="1" applyFill="1" applyBorder="1" applyAlignment="1">
      <alignment vertical="center" wrapText="1"/>
    </xf>
    <xf numFmtId="0" fontId="36" fillId="6" borderId="3" xfId="0" applyFont="1" applyFill="1" applyBorder="1" applyAlignment="1">
      <alignment vertical="center" wrapText="1"/>
    </xf>
    <xf numFmtId="0" fontId="13" fillId="9" borderId="6" xfId="0" applyFont="1" applyFill="1" applyBorder="1" applyAlignment="1">
      <alignment horizontal="center" vertical="center"/>
    </xf>
    <xf numFmtId="0" fontId="11" fillId="9" borderId="6" xfId="0" applyFont="1" applyFill="1" applyBorder="1" applyAlignment="1">
      <alignment horizontal="center" vertical="center" wrapText="1"/>
    </xf>
    <xf numFmtId="0" fontId="11" fillId="9" borderId="2" xfId="0" applyFont="1" applyFill="1" applyBorder="1" applyAlignment="1">
      <alignment horizontal="center" vertical="center" wrapText="1"/>
    </xf>
    <xf numFmtId="0" fontId="37" fillId="6" borderId="2" xfId="0" applyFont="1" applyFill="1" applyBorder="1" applyAlignment="1">
      <alignment horizontal="left" vertical="center"/>
    </xf>
    <xf numFmtId="0" fontId="33" fillId="0" borderId="0" xfId="0" applyFont="1" applyAlignment="1">
      <alignment horizontal="left" vertical="center"/>
    </xf>
    <xf numFmtId="0" fontId="37" fillId="6" borderId="0" xfId="0" applyFont="1" applyFill="1" applyAlignment="1">
      <alignment horizontal="left" vertical="center"/>
    </xf>
    <xf numFmtId="0" fontId="38" fillId="6" borderId="0" xfId="0" applyFont="1" applyFill="1" applyAlignment="1">
      <alignment horizontal="left" vertical="center"/>
    </xf>
    <xf numFmtId="0" fontId="39" fillId="6" borderId="2" xfId="0" applyFont="1" applyFill="1" applyBorder="1" applyAlignment="1">
      <alignment horizontal="left" vertical="center"/>
    </xf>
    <xf numFmtId="0" fontId="38" fillId="6" borderId="2" xfId="0" applyFont="1" applyFill="1" applyBorder="1"/>
    <xf numFmtId="0" fontId="11" fillId="9" borderId="0" xfId="0" applyFont="1" applyFill="1" applyAlignment="1">
      <alignment horizontal="center" vertical="center" wrapText="1"/>
    </xf>
    <xf numFmtId="0" fontId="12" fillId="0" borderId="6" xfId="0" applyFont="1" applyBorder="1" applyAlignment="1">
      <alignment wrapText="1"/>
    </xf>
    <xf numFmtId="0" fontId="40" fillId="10" borderId="6" xfId="0" applyFont="1" applyFill="1" applyBorder="1" applyAlignment="1" applyProtection="1">
      <alignment horizontal="center" vertical="center"/>
      <protection locked="0"/>
    </xf>
    <xf numFmtId="0" fontId="41" fillId="14" borderId="6" xfId="0" applyFont="1" applyFill="1" applyBorder="1" applyAlignment="1" applyProtection="1">
      <alignment horizontal="left" vertical="top" wrapText="1"/>
      <protection locked="0"/>
    </xf>
    <xf numFmtId="0" fontId="41" fillId="14" borderId="2" xfId="0" applyFont="1" applyFill="1" applyBorder="1" applyAlignment="1" applyProtection="1">
      <alignment horizontal="left" vertical="top" wrapText="1"/>
      <protection locked="0"/>
    </xf>
    <xf numFmtId="0" fontId="41" fillId="15" borderId="2" xfId="0" applyFont="1" applyFill="1" applyBorder="1" applyAlignment="1" applyProtection="1">
      <alignment horizontal="left" vertical="top" wrapText="1"/>
      <protection locked="0"/>
    </xf>
    <xf numFmtId="9" fontId="30" fillId="0" borderId="3" xfId="0" applyNumberFormat="1" applyFont="1" applyBorder="1" applyAlignment="1">
      <alignment horizontal="center" vertical="center"/>
    </xf>
    <xf numFmtId="0" fontId="7" fillId="9" borderId="6" xfId="0" applyFont="1" applyFill="1" applyBorder="1" applyAlignment="1">
      <alignment horizontal="center" vertical="center" wrapText="1"/>
    </xf>
    <xf numFmtId="0" fontId="17" fillId="8" borderId="11" xfId="2" applyFont="1" applyFill="1" applyBorder="1" applyAlignment="1" applyProtection="1">
      <alignment horizontal="center" vertical="center"/>
    </xf>
    <xf numFmtId="0" fontId="6" fillId="8" borderId="6" xfId="2" applyFont="1" applyFill="1" applyBorder="1" applyAlignment="1" applyProtection="1">
      <alignment horizontal="left" vertical="center"/>
    </xf>
    <xf numFmtId="0" fontId="17" fillId="8" borderId="11" xfId="2" applyFont="1" applyFill="1" applyBorder="1" applyAlignment="1" applyProtection="1">
      <alignment horizontal="center" vertical="center" wrapText="1"/>
    </xf>
    <xf numFmtId="0" fontId="25" fillId="8" borderId="11" xfId="2" applyFont="1" applyFill="1" applyBorder="1" applyAlignment="1" applyProtection="1">
      <alignment horizontal="center" vertical="center"/>
    </xf>
    <xf numFmtId="0" fontId="25" fillId="8" borderId="11" xfId="2" applyFont="1" applyFill="1" applyBorder="1" applyAlignment="1" applyProtection="1">
      <alignment horizontal="center" vertical="center" wrapText="1"/>
    </xf>
    <xf numFmtId="0" fontId="18" fillId="2" borderId="4" xfId="0" applyFont="1" applyFill="1" applyBorder="1" applyAlignment="1">
      <alignment vertical="center" wrapText="1"/>
    </xf>
    <xf numFmtId="0" fontId="18" fillId="2" borderId="5" xfId="0" applyFont="1" applyFill="1" applyBorder="1" applyAlignment="1">
      <alignment vertical="center" wrapText="1"/>
    </xf>
    <xf numFmtId="14" fontId="27" fillId="0" borderId="2" xfId="3" applyNumberFormat="1" applyFont="1" applyBorder="1" applyAlignment="1">
      <alignment horizontal="center" vertical="center"/>
    </xf>
    <xf numFmtId="0" fontId="27" fillId="0" borderId="2" xfId="3" applyFont="1" applyBorder="1" applyAlignment="1">
      <alignment horizontal="center" vertical="center"/>
    </xf>
    <xf numFmtId="0" fontId="18" fillId="2" borderId="4" xfId="0" applyFont="1" applyFill="1" applyBorder="1" applyAlignment="1">
      <alignment vertical="center"/>
    </xf>
    <xf numFmtId="0" fontId="16" fillId="16" borderId="9" xfId="0" applyFont="1" applyFill="1" applyBorder="1" applyAlignment="1">
      <alignment horizontal="center" vertical="center"/>
    </xf>
    <xf numFmtId="0" fontId="16" fillId="16" borderId="12" xfId="0" applyFont="1" applyFill="1" applyBorder="1" applyAlignment="1">
      <alignment horizontal="center" vertical="center"/>
    </xf>
    <xf numFmtId="0" fontId="17" fillId="16" borderId="13" xfId="0" applyFont="1" applyFill="1" applyBorder="1" applyAlignment="1">
      <alignment horizontal="center" vertical="center" wrapText="1"/>
    </xf>
    <xf numFmtId="0" fontId="13" fillId="6" borderId="0" xfId="0" applyFont="1" applyFill="1" applyAlignment="1">
      <alignment horizontal="center" vertical="center" wrapText="1"/>
    </xf>
    <xf numFmtId="0" fontId="39" fillId="6" borderId="0" xfId="0" applyFont="1" applyFill="1" applyAlignment="1">
      <alignment horizontal="left" vertical="center"/>
    </xf>
    <xf numFmtId="0" fontId="36" fillId="6" borderId="0" xfId="0" applyFont="1" applyFill="1" applyAlignment="1">
      <alignment horizontal="left" vertical="center"/>
    </xf>
    <xf numFmtId="0" fontId="41" fillId="17" borderId="6" xfId="0" applyFont="1" applyFill="1" applyBorder="1" applyAlignment="1" applyProtection="1">
      <alignment horizontal="left" vertical="top" wrapText="1"/>
      <protection locked="0"/>
    </xf>
    <xf numFmtId="0" fontId="41" fillId="17" borderId="2" xfId="0" applyFont="1" applyFill="1" applyBorder="1" applyAlignment="1" applyProtection="1">
      <alignment horizontal="left" vertical="top" wrapText="1"/>
      <protection locked="0"/>
    </xf>
    <xf numFmtId="9" fontId="30" fillId="0" borderId="0" xfId="0" applyNumberFormat="1" applyFont="1" applyAlignment="1">
      <alignment horizontal="center" vertical="center"/>
    </xf>
    <xf numFmtId="9" fontId="7" fillId="0" borderId="0" xfId="0" applyNumberFormat="1" applyFont="1" applyAlignment="1">
      <alignment horizontal="center" vertical="center"/>
    </xf>
    <xf numFmtId="0" fontId="4" fillId="19" borderId="14" xfId="0" applyFont="1" applyFill="1" applyBorder="1" applyAlignment="1">
      <alignment horizontal="center" vertical="center"/>
    </xf>
    <xf numFmtId="0" fontId="4" fillId="12" borderId="14" xfId="0" applyFont="1" applyFill="1" applyBorder="1" applyAlignment="1">
      <alignment horizontal="center" vertical="center"/>
    </xf>
    <xf numFmtId="0" fontId="4" fillId="7" borderId="14" xfId="0" applyFont="1" applyFill="1" applyBorder="1" applyAlignment="1">
      <alignment horizontal="center" vertical="center"/>
    </xf>
    <xf numFmtId="0" fontId="14" fillId="19" borderId="0" xfId="0" applyFont="1" applyFill="1" applyAlignment="1">
      <alignment horizontal="left" vertical="center" wrapText="1"/>
    </xf>
    <xf numFmtId="0" fontId="41" fillId="13" borderId="6" xfId="0" applyFont="1" applyFill="1" applyBorder="1" applyAlignment="1" applyProtection="1">
      <alignment horizontal="left" vertical="justify" wrapText="1"/>
      <protection locked="0"/>
    </xf>
    <xf numFmtId="0" fontId="41" fillId="14" borderId="6"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41" fillId="13" borderId="2"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41" fillId="17" borderId="6"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0" fillId="11" borderId="6" xfId="0" applyFont="1" applyFill="1" applyBorder="1" applyAlignment="1" applyProtection="1">
      <alignment horizontal="center" vertical="center" wrapText="1"/>
      <protection locked="0"/>
    </xf>
    <xf numFmtId="0" fontId="40" fillId="12" borderId="6" xfId="0" applyFont="1" applyFill="1" applyBorder="1" applyAlignment="1" applyProtection="1">
      <alignment horizontal="center" vertical="center" wrapText="1"/>
      <protection locked="0"/>
    </xf>
    <xf numFmtId="0" fontId="40" fillId="18" borderId="6" xfId="0" applyFont="1" applyFill="1" applyBorder="1" applyAlignment="1" applyProtection="1">
      <alignment horizontal="center" vertical="center" wrapText="1"/>
      <protection locked="0"/>
    </xf>
    <xf numFmtId="0" fontId="13" fillId="0" borderId="0" xfId="0" applyFont="1" applyAlignment="1">
      <alignment horizontal="center" vertical="center"/>
    </xf>
    <xf numFmtId="0" fontId="41" fillId="13" borderId="6" xfId="0" applyFont="1" applyFill="1" applyBorder="1" applyAlignment="1" applyProtection="1">
      <alignment horizontal="left" vertical="top" wrapText="1"/>
      <protection locked="0"/>
    </xf>
    <xf numFmtId="0" fontId="33" fillId="0" borderId="0" xfId="0" applyFont="1" applyAlignment="1">
      <alignment vertical="top"/>
    </xf>
    <xf numFmtId="0" fontId="41" fillId="13" borderId="2" xfId="0" applyFont="1" applyFill="1" applyBorder="1" applyAlignment="1" applyProtection="1">
      <alignment horizontal="left" wrapText="1"/>
      <protection locked="0"/>
    </xf>
    <xf numFmtId="0" fontId="41" fillId="13" borderId="2" xfId="0" applyFont="1" applyFill="1" applyBorder="1" applyAlignment="1" applyProtection="1">
      <alignment horizontal="left" vertical="center" wrapText="1"/>
      <protection locked="0"/>
    </xf>
    <xf numFmtId="49" fontId="42" fillId="14" borderId="4" xfId="0" applyNumberFormat="1" applyFont="1" applyFill="1" applyBorder="1" applyAlignment="1" applyProtection="1">
      <alignment vertical="top" wrapText="1"/>
      <protection locked="0"/>
    </xf>
    <xf numFmtId="0" fontId="41" fillId="14" borderId="6" xfId="0" applyFont="1" applyFill="1" applyBorder="1" applyAlignment="1" applyProtection="1">
      <alignment horizontal="left" vertical="center" wrapText="1"/>
      <protection locked="0"/>
    </xf>
    <xf numFmtId="0" fontId="41" fillId="15" borderId="2" xfId="0" applyFont="1" applyFill="1" applyBorder="1" applyAlignment="1" applyProtection="1">
      <alignment horizontal="left" vertical="center" wrapText="1"/>
      <protection locked="0"/>
    </xf>
    <xf numFmtId="0" fontId="43" fillId="17" borderId="15" xfId="0" applyFont="1" applyFill="1" applyBorder="1" applyAlignment="1" applyProtection="1">
      <alignment horizontal="left" vertical="top" wrapText="1"/>
      <protection locked="0"/>
    </xf>
    <xf numFmtId="0" fontId="41" fillId="17" borderId="4" xfId="0" applyFont="1" applyFill="1" applyBorder="1" applyAlignment="1" applyProtection="1">
      <alignment horizontal="left" vertical="justify" wrapText="1"/>
      <protection locked="0"/>
    </xf>
    <xf numFmtId="0" fontId="1" fillId="18" borderId="6" xfId="0" applyFont="1" applyFill="1" applyBorder="1" applyAlignment="1" applyProtection="1">
      <alignment horizontal="center" vertical="center" wrapText="1"/>
      <protection locked="0"/>
    </xf>
    <xf numFmtId="0" fontId="1" fillId="17" borderId="2" xfId="0" applyFont="1" applyFill="1" applyBorder="1" applyAlignment="1" applyProtection="1">
      <alignment horizontal="left" vertical="justify" wrapText="1"/>
      <protection locked="0"/>
    </xf>
    <xf numFmtId="49" fontId="12" fillId="17" borderId="4" xfId="0" applyNumberFormat="1" applyFont="1" applyFill="1" applyBorder="1" applyAlignment="1" applyProtection="1">
      <alignment vertical="top" wrapText="1"/>
      <protection locked="0"/>
    </xf>
    <xf numFmtId="0" fontId="41" fillId="17" borderId="0" xfId="0" applyFont="1" applyFill="1" applyAlignment="1">
      <alignment vertical="top" wrapText="1"/>
    </xf>
    <xf numFmtId="49" fontId="41" fillId="17" borderId="2" xfId="0" applyNumberFormat="1" applyFont="1" applyFill="1" applyBorder="1" applyAlignment="1" applyProtection="1">
      <alignment horizontal="left" vertical="justify" wrapText="1"/>
      <protection locked="0"/>
    </xf>
    <xf numFmtId="49" fontId="41" fillId="17" borderId="2" xfId="0" applyNumberFormat="1" applyFont="1" applyFill="1" applyBorder="1" applyAlignment="1" applyProtection="1">
      <alignment horizontal="left" vertical="top" wrapText="1"/>
      <protection locked="0"/>
    </xf>
    <xf numFmtId="0" fontId="1" fillId="18" borderId="6" xfId="0" applyFont="1" applyFill="1" applyBorder="1" applyAlignment="1" applyProtection="1">
      <alignment horizontal="center" vertical="center"/>
      <protection locked="0"/>
    </xf>
    <xf numFmtId="0" fontId="41" fillId="17" borderId="2" xfId="0" applyFont="1" applyFill="1" applyBorder="1" applyAlignment="1">
      <alignment vertical="center" wrapText="1"/>
    </xf>
    <xf numFmtId="0" fontId="41" fillId="17" borderId="15" xfId="0" applyFont="1" applyFill="1" applyBorder="1" applyAlignment="1">
      <alignment vertical="center" wrapText="1"/>
    </xf>
    <xf numFmtId="0" fontId="1" fillId="18" borderId="6" xfId="0" applyFont="1" applyFill="1" applyBorder="1" applyAlignment="1" applyProtection="1">
      <alignment horizontal="center" vertical="top" wrapText="1"/>
      <protection locked="0"/>
    </xf>
    <xf numFmtId="0" fontId="41" fillId="17" borderId="0" xfId="0" applyFont="1" applyFill="1" applyAlignment="1">
      <alignment vertical="center" wrapText="1"/>
    </xf>
    <xf numFmtId="0" fontId="41" fillId="17" borderId="6" xfId="0" applyFont="1" applyFill="1" applyBorder="1" applyAlignment="1" applyProtection="1">
      <alignment horizontal="center" vertical="center" wrapText="1"/>
      <protection locked="0"/>
    </xf>
    <xf numFmtId="0" fontId="41" fillId="17" borderId="6" xfId="0" applyFont="1" applyFill="1" applyBorder="1" applyAlignment="1" applyProtection="1">
      <alignment horizontal="left" vertical="center" wrapText="1"/>
      <protection locked="0"/>
    </xf>
    <xf numFmtId="0" fontId="41" fillId="13" borderId="6" xfId="0" applyFont="1" applyFill="1" applyBorder="1" applyAlignment="1" applyProtection="1">
      <alignment horizontal="left" vertical="center" wrapText="1"/>
      <protection locked="0"/>
    </xf>
    <xf numFmtId="0" fontId="41" fillId="23" borderId="2" xfId="0" applyFont="1" applyFill="1" applyBorder="1" applyAlignment="1" applyProtection="1">
      <alignment horizontal="left" vertical="justify" wrapText="1"/>
      <protection locked="0"/>
    </xf>
    <xf numFmtId="0" fontId="41" fillId="23" borderId="6" xfId="0" applyFont="1" applyFill="1" applyBorder="1" applyAlignment="1" applyProtection="1">
      <alignment horizontal="left" vertical="center" wrapText="1"/>
      <protection locked="0"/>
    </xf>
    <xf numFmtId="0" fontId="41" fillId="23" borderId="6"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center" vertical="top" wrapText="1"/>
      <protection locked="0"/>
    </xf>
    <xf numFmtId="0" fontId="41" fillId="17" borderId="15" xfId="0" applyFont="1" applyFill="1" applyBorder="1" applyAlignment="1" applyProtection="1">
      <alignment horizontal="left" vertical="top" wrapText="1"/>
      <protection locked="0"/>
    </xf>
    <xf numFmtId="0" fontId="41" fillId="17" borderId="4" xfId="0" applyFont="1" applyFill="1" applyBorder="1" applyAlignment="1" applyProtection="1">
      <alignment horizontal="left" vertical="top" wrapText="1"/>
      <protection locked="0"/>
    </xf>
    <xf numFmtId="0" fontId="41" fillId="17" borderId="0" xfId="0" applyFont="1" applyFill="1" applyAlignment="1">
      <alignment horizontal="left" vertical="top" wrapText="1"/>
    </xf>
    <xf numFmtId="0" fontId="1" fillId="0" borderId="2" xfId="0" applyFont="1" applyBorder="1"/>
    <xf numFmtId="0" fontId="1" fillId="10" borderId="6" xfId="0" applyFont="1" applyFill="1" applyBorder="1" applyAlignment="1" applyProtection="1">
      <alignment horizontal="center" vertical="center"/>
      <protection locked="0"/>
    </xf>
    <xf numFmtId="0" fontId="1" fillId="10" borderId="6" xfId="0" applyFont="1" applyFill="1" applyBorder="1" applyAlignment="1" applyProtection="1">
      <alignment horizontal="center" vertical="top"/>
      <protection locked="0"/>
    </xf>
    <xf numFmtId="0" fontId="41" fillId="13" borderId="6" xfId="0" applyFont="1" applyFill="1" applyBorder="1" applyAlignment="1" applyProtection="1">
      <alignment horizontal="center" vertical="center" wrapText="1"/>
      <protection locked="0"/>
    </xf>
    <xf numFmtId="0" fontId="41" fillId="13" borderId="6" xfId="0" applyFont="1" applyFill="1" applyBorder="1" applyAlignment="1" applyProtection="1">
      <alignment horizontal="center" vertical="top" wrapText="1"/>
      <protection locked="0"/>
    </xf>
    <xf numFmtId="0" fontId="1" fillId="11" borderId="6" xfId="0" applyFont="1" applyFill="1" applyBorder="1" applyAlignment="1" applyProtection="1">
      <alignment horizontal="center" vertical="center" wrapText="1"/>
      <protection locked="0"/>
    </xf>
    <xf numFmtId="0" fontId="1" fillId="11" borderId="6" xfId="0" applyFont="1" applyFill="1" applyBorder="1" applyAlignment="1" applyProtection="1">
      <alignment horizontal="center" vertical="top" wrapText="1"/>
      <protection locked="0"/>
    </xf>
    <xf numFmtId="0" fontId="1" fillId="11" borderId="6" xfId="0" applyFont="1" applyFill="1" applyBorder="1" applyAlignment="1" applyProtection="1">
      <alignment horizontal="center" vertical="center"/>
      <protection locked="0"/>
    </xf>
    <xf numFmtId="0" fontId="1" fillId="12" borderId="6" xfId="0" applyFont="1" applyFill="1" applyBorder="1" applyAlignment="1" applyProtection="1">
      <alignment horizontal="center" vertical="center" wrapText="1"/>
      <protection locked="0"/>
    </xf>
    <xf numFmtId="0" fontId="1" fillId="12" borderId="6" xfId="0" applyFont="1" applyFill="1" applyBorder="1" applyAlignment="1" applyProtection="1">
      <alignment horizontal="center" vertical="top" wrapText="1"/>
      <protection locked="0"/>
    </xf>
    <xf numFmtId="2" fontId="1" fillId="0" borderId="10" xfId="0" applyNumberFormat="1" applyFont="1" applyBorder="1" applyAlignment="1">
      <alignment vertical="center"/>
    </xf>
    <xf numFmtId="0" fontId="1" fillId="0" borderId="9" xfId="0" applyFont="1" applyBorder="1" applyAlignment="1">
      <alignment horizontal="left" vertical="center"/>
    </xf>
    <xf numFmtId="0" fontId="1" fillId="0" borderId="0" xfId="0" applyFont="1" applyAlignment="1">
      <alignment horizontal="left" vertical="center"/>
    </xf>
    <xf numFmtId="0" fontId="1" fillId="12" borderId="6" xfId="0" applyFont="1" applyFill="1" applyBorder="1" applyAlignment="1" applyProtection="1">
      <alignment horizontal="center" vertical="center"/>
      <protection locked="0"/>
    </xf>
    <xf numFmtId="0" fontId="41" fillId="17" borderId="2" xfId="0" applyFont="1" applyFill="1" applyBorder="1" applyAlignment="1">
      <alignment horizontal="center" vertical="center" wrapText="1"/>
    </xf>
    <xf numFmtId="0" fontId="44" fillId="17" borderId="2" xfId="0" applyFont="1" applyFill="1" applyBorder="1" applyAlignment="1" applyProtection="1">
      <alignment horizontal="left" vertical="justify" wrapText="1"/>
      <protection locked="0"/>
    </xf>
    <xf numFmtId="0" fontId="41" fillId="17" borderId="2" xfId="0" applyFont="1" applyFill="1" applyBorder="1" applyAlignment="1">
      <alignment horizontal="left" vertical="center" wrapText="1"/>
    </xf>
    <xf numFmtId="0" fontId="41" fillId="17" borderId="6" xfId="0" applyFont="1" applyFill="1" applyBorder="1" applyAlignment="1">
      <alignment vertical="center" wrapText="1"/>
    </xf>
    <xf numFmtId="0" fontId="41" fillId="13" borderId="2" xfId="0" applyFont="1" applyFill="1" applyBorder="1" applyAlignment="1" applyProtection="1">
      <alignment horizontal="left" vertical="justify"/>
      <protection locked="0"/>
    </xf>
    <xf numFmtId="0" fontId="41" fillId="17" borderId="2" xfId="0" applyFont="1" applyFill="1" applyBorder="1" applyAlignment="1" applyProtection="1">
      <alignment horizontal="left" vertical="center" wrapText="1"/>
      <protection locked="0"/>
    </xf>
    <xf numFmtId="0" fontId="41" fillId="14" borderId="6" xfId="0" applyFont="1" applyFill="1" applyBorder="1" applyAlignment="1" applyProtection="1">
      <alignment vertical="top" wrapText="1"/>
      <protection locked="0"/>
    </xf>
    <xf numFmtId="0" fontId="1" fillId="14" borderId="0" xfId="0" applyFont="1" applyFill="1" applyAlignment="1">
      <alignment horizontal="left" vertical="center" wrapText="1"/>
    </xf>
    <xf numFmtId="0" fontId="41" fillId="14" borderId="2" xfId="0" applyFont="1" applyFill="1" applyBorder="1" applyAlignment="1" applyProtection="1">
      <alignment horizontal="center" vertical="top" wrapText="1"/>
      <protection locked="0"/>
    </xf>
    <xf numFmtId="0" fontId="41" fillId="14" borderId="2" xfId="0" applyFont="1" applyFill="1" applyBorder="1" applyAlignment="1" applyProtection="1">
      <alignment horizontal="center" vertical="justify" wrapText="1"/>
      <protection locked="0"/>
    </xf>
    <xf numFmtId="0" fontId="41" fillId="14" borderId="2" xfId="0" applyFont="1" applyFill="1" applyBorder="1" applyAlignment="1" applyProtection="1">
      <alignment horizontal="center" vertical="center" wrapText="1"/>
      <protection locked="0"/>
    </xf>
    <xf numFmtId="0" fontId="41" fillId="14" borderId="15" xfId="0" applyFont="1" applyFill="1" applyBorder="1" applyAlignment="1" applyProtection="1">
      <alignment horizontal="left" vertical="top" wrapText="1"/>
      <protection locked="0"/>
    </xf>
    <xf numFmtId="0" fontId="41" fillId="14" borderId="4" xfId="0" applyFont="1" applyFill="1" applyBorder="1" applyAlignment="1" applyProtection="1">
      <alignment horizontal="left" vertical="top" wrapText="1"/>
      <protection locked="0"/>
    </xf>
    <xf numFmtId="0" fontId="41" fillId="14" borderId="0" xfId="0" applyFont="1" applyFill="1" applyAlignment="1">
      <alignment horizontal="left" vertical="top" wrapText="1"/>
    </xf>
    <xf numFmtId="0" fontId="46" fillId="14" borderId="2" xfId="0" applyFont="1" applyFill="1" applyBorder="1" applyAlignment="1" applyProtection="1">
      <alignment horizontal="left" vertical="justify" wrapText="1"/>
      <protection locked="0"/>
    </xf>
    <xf numFmtId="0" fontId="49" fillId="15" borderId="2" xfId="0" applyFont="1" applyFill="1" applyBorder="1" applyAlignment="1" applyProtection="1">
      <alignment horizontal="left" vertical="top" wrapText="1"/>
      <protection locked="0"/>
    </xf>
    <xf numFmtId="0" fontId="1" fillId="0" borderId="0" xfId="0" applyFont="1"/>
    <xf numFmtId="0" fontId="1" fillId="0" borderId="0" xfId="0" applyFont="1" applyAlignment="1">
      <alignment vertical="center" wrapText="1"/>
    </xf>
    <xf numFmtId="0" fontId="1" fillId="0" borderId="0" xfId="0" applyFont="1" applyAlignment="1">
      <alignment vertical="center"/>
    </xf>
    <xf numFmtId="0" fontId="1" fillId="0" borderId="6" xfId="0" applyFont="1" applyBorder="1" applyAlignment="1">
      <alignment wrapText="1"/>
    </xf>
    <xf numFmtId="0" fontId="1" fillId="0" borderId="2" xfId="0" applyFont="1" applyBorder="1" applyAlignment="1">
      <alignment wrapText="1"/>
    </xf>
    <xf numFmtId="0" fontId="1" fillId="0" borderId="6" xfId="0" applyFont="1" applyBorder="1"/>
    <xf numFmtId="0" fontId="1" fillId="0" borderId="7" xfId="0" applyFont="1" applyBorder="1"/>
    <xf numFmtId="0" fontId="1" fillId="0" borderId="3" xfId="0" applyFont="1" applyBorder="1"/>
    <xf numFmtId="0" fontId="1" fillId="6" borderId="8" xfId="0" applyFont="1" applyFill="1" applyBorder="1"/>
    <xf numFmtId="0" fontId="1" fillId="6" borderId="9" xfId="0" applyFont="1" applyFill="1" applyBorder="1"/>
    <xf numFmtId="0" fontId="1" fillId="19" borderId="2" xfId="0" applyFont="1" applyFill="1" applyBorder="1"/>
    <xf numFmtId="0" fontId="1" fillId="6" borderId="6" xfId="0" applyFont="1" applyFill="1" applyBorder="1"/>
    <xf numFmtId="0" fontId="1" fillId="0" borderId="10" xfId="0" applyFont="1" applyBorder="1" applyAlignment="1">
      <alignment horizontal="left" vertical="center"/>
    </xf>
    <xf numFmtId="0" fontId="1" fillId="6" borderId="9" xfId="0" applyFont="1" applyFill="1" applyBorder="1" applyAlignment="1">
      <alignment vertical="top"/>
    </xf>
    <xf numFmtId="0" fontId="1" fillId="0" borderId="6" xfId="0" applyFont="1" applyBorder="1" applyAlignment="1">
      <alignment vertical="top" wrapText="1"/>
    </xf>
    <xf numFmtId="0" fontId="1" fillId="0" borderId="0" xfId="0" applyFont="1" applyAlignment="1">
      <alignment vertical="top"/>
    </xf>
    <xf numFmtId="0" fontId="1" fillId="6" borderId="9" xfId="0" applyFont="1" applyFill="1" applyBorder="1" applyAlignment="1">
      <alignment vertical="center"/>
    </xf>
    <xf numFmtId="0" fontId="1" fillId="19" borderId="2" xfId="0" applyFont="1" applyFill="1" applyBorder="1" applyAlignment="1">
      <alignment wrapText="1"/>
    </xf>
    <xf numFmtId="0" fontId="1" fillId="6" borderId="2" xfId="0" applyFont="1" applyFill="1" applyBorder="1"/>
    <xf numFmtId="0" fontId="1" fillId="19" borderId="6" xfId="0" applyFont="1" applyFill="1" applyBorder="1" applyAlignment="1">
      <alignment wrapText="1"/>
    </xf>
    <xf numFmtId="0" fontId="1" fillId="6" borderId="2" xfId="0" applyFont="1" applyFill="1" applyBorder="1" applyAlignment="1">
      <alignment vertical="center"/>
    </xf>
    <xf numFmtId="0" fontId="1" fillId="6" borderId="0" xfId="0" applyFont="1" applyFill="1"/>
    <xf numFmtId="0" fontId="1" fillId="6" borderId="6" xfId="0" applyFont="1" applyFill="1" applyBorder="1" applyAlignment="1">
      <alignment vertical="center"/>
    </xf>
    <xf numFmtId="2" fontId="1" fillId="0" borderId="2" xfId="0" applyNumberFormat="1" applyFont="1" applyBorder="1" applyAlignment="1">
      <alignment vertical="center"/>
    </xf>
    <xf numFmtId="0" fontId="1" fillId="0" borderId="2" xfId="0" applyFont="1" applyBorder="1" applyAlignment="1">
      <alignment horizontal="left" vertical="center"/>
    </xf>
    <xf numFmtId="0" fontId="1" fillId="0" borderId="6" xfId="0" applyFont="1" applyBorder="1" applyAlignment="1">
      <alignment horizontal="left" vertical="center"/>
    </xf>
    <xf numFmtId="0" fontId="1" fillId="19" borderId="6" xfId="0" applyFont="1" applyFill="1" applyBorder="1"/>
    <xf numFmtId="0" fontId="1" fillId="0" borderId="0" xfId="0" applyFont="1" applyAlignment="1">
      <alignment vertical="justify" wrapText="1"/>
    </xf>
    <xf numFmtId="0" fontId="50" fillId="24" borderId="6" xfId="0" applyFont="1" applyFill="1" applyBorder="1" applyAlignment="1">
      <alignment wrapText="1"/>
    </xf>
    <xf numFmtId="0" fontId="50" fillId="24" borderId="7" xfId="0" applyFont="1" applyFill="1" applyBorder="1" applyAlignment="1">
      <alignment wrapText="1"/>
    </xf>
    <xf numFmtId="0" fontId="51" fillId="15" borderId="0" xfId="0" applyFont="1" applyFill="1" applyAlignment="1">
      <alignment wrapText="1"/>
    </xf>
    <xf numFmtId="0" fontId="46" fillId="15" borderId="2"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center" vertical="center" wrapText="1"/>
      <protection locked="0"/>
    </xf>
    <xf numFmtId="0" fontId="50" fillId="25" borderId="15" xfId="0" applyFont="1" applyFill="1" applyBorder="1" applyAlignment="1">
      <alignment wrapText="1"/>
    </xf>
    <xf numFmtId="0" fontId="50" fillId="25" borderId="2" xfId="0" applyFont="1" applyFill="1" applyBorder="1" applyAlignment="1">
      <alignment wrapText="1"/>
    </xf>
    <xf numFmtId="0" fontId="50" fillId="25" borderId="6" xfId="0" applyFont="1" applyFill="1" applyBorder="1" applyAlignment="1">
      <alignment wrapText="1"/>
    </xf>
    <xf numFmtId="0" fontId="50" fillId="25" borderId="3" xfId="0" applyFont="1" applyFill="1" applyBorder="1" applyAlignment="1">
      <alignment wrapText="1"/>
    </xf>
    <xf numFmtId="0" fontId="50" fillId="25" borderId="7" xfId="0" applyFont="1" applyFill="1" applyBorder="1" applyAlignment="1">
      <alignment wrapText="1"/>
    </xf>
    <xf numFmtId="0" fontId="50" fillId="0" borderId="7" xfId="0" applyFont="1" applyBorder="1" applyAlignment="1">
      <alignment wrapText="1"/>
    </xf>
    <xf numFmtId="0" fontId="13" fillId="0" borderId="0" xfId="0" applyFont="1" applyAlignment="1">
      <alignment horizontal="center"/>
    </xf>
    <xf numFmtId="0" fontId="1" fillId="19" borderId="0" xfId="0" applyFont="1" applyFill="1" applyAlignment="1">
      <alignment vertical="center"/>
    </xf>
    <xf numFmtId="0" fontId="1" fillId="14" borderId="2" xfId="0" applyFont="1" applyFill="1" applyBorder="1" applyAlignment="1">
      <alignment vertical="center"/>
    </xf>
    <xf numFmtId="0" fontId="34" fillId="0" borderId="0" xfId="2" applyFont="1" applyBorder="1" applyAlignment="1" applyProtection="1">
      <alignment horizontal="center"/>
    </xf>
    <xf numFmtId="0" fontId="13" fillId="6" borderId="2" xfId="0" applyFont="1" applyFill="1" applyBorder="1" applyAlignment="1">
      <alignment horizontal="center" vertical="center" wrapText="1"/>
    </xf>
    <xf numFmtId="0" fontId="10" fillId="6" borderId="2" xfId="0" applyFont="1" applyFill="1" applyBorder="1" applyAlignment="1">
      <alignment horizontal="center" vertical="center"/>
    </xf>
    <xf numFmtId="0" fontId="23" fillId="6" borderId="2" xfId="0" applyFont="1" applyFill="1" applyBorder="1" applyAlignment="1">
      <alignment horizontal="center" vertical="center"/>
    </xf>
    <xf numFmtId="0" fontId="1" fillId="2" borderId="18"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0" borderId="19"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14" borderId="2" xfId="0" applyFont="1" applyFill="1" applyBorder="1" applyAlignment="1">
      <alignment vertical="center" wrapText="1"/>
    </xf>
    <xf numFmtId="0" fontId="1" fillId="14" borderId="2" xfId="0" applyFont="1" applyFill="1" applyBorder="1" applyAlignment="1">
      <alignment vertical="center"/>
    </xf>
    <xf numFmtId="0" fontId="1" fillId="2" borderId="2" xfId="0" applyFont="1" applyFill="1" applyBorder="1" applyAlignment="1">
      <alignment horizontal="center" vertical="center" wrapText="1"/>
    </xf>
    <xf numFmtId="0" fontId="1" fillId="2" borderId="4" xfId="0" applyFont="1" applyFill="1" applyBorder="1" applyAlignment="1">
      <alignment horizontal="center" vertical="center" wrapText="1"/>
    </xf>
    <xf numFmtId="1" fontId="1" fillId="0" borderId="3" xfId="0" applyNumberFormat="1" applyFont="1" applyBorder="1" applyAlignment="1" applyProtection="1">
      <alignment horizontal="center" vertical="center"/>
      <protection locked="0"/>
    </xf>
    <xf numFmtId="1" fontId="1" fillId="0" borderId="2" xfId="0" applyNumberFormat="1" applyFont="1" applyBorder="1" applyAlignment="1" applyProtection="1">
      <alignment horizontal="center" vertical="center"/>
      <protection locked="0"/>
    </xf>
    <xf numFmtId="1" fontId="18" fillId="0" borderId="3" xfId="0" applyNumberFormat="1" applyFont="1" applyBorder="1" applyAlignment="1" applyProtection="1">
      <alignment horizontal="center" vertical="center"/>
      <protection locked="0"/>
    </xf>
    <xf numFmtId="1" fontId="18" fillId="0" borderId="2" xfId="0" applyNumberFormat="1" applyFont="1" applyBorder="1" applyAlignment="1" applyProtection="1">
      <alignment horizontal="center" vertical="center"/>
      <protection locked="0"/>
    </xf>
    <xf numFmtId="0" fontId="1" fillId="2" borderId="14" xfId="0" applyFont="1" applyFill="1" applyBorder="1" applyAlignment="1">
      <alignment horizontal="center" vertical="center" wrapText="1"/>
    </xf>
    <xf numFmtId="0" fontId="1" fillId="2" borderId="0" xfId="0" applyFont="1" applyFill="1" applyAlignment="1">
      <alignment horizontal="center" vertical="center" wrapText="1"/>
    </xf>
    <xf numFmtId="164" fontId="1" fillId="0" borderId="2" xfId="0" applyNumberFormat="1" applyFont="1" applyBorder="1" applyAlignment="1" applyProtection="1">
      <alignment horizontal="center" vertical="center" wrapText="1"/>
      <protection locked="0"/>
    </xf>
    <xf numFmtId="0" fontId="18" fillId="0" borderId="5" xfId="0" applyFont="1" applyBorder="1" applyAlignment="1" applyProtection="1">
      <alignment horizontal="center" vertical="center" wrapText="1"/>
      <protection locked="0"/>
    </xf>
    <xf numFmtId="0" fontId="18" fillId="0" borderId="3" xfId="0" applyFont="1" applyBorder="1" applyAlignment="1" applyProtection="1">
      <alignment horizontal="center" vertical="center" wrapText="1"/>
      <protection locked="0"/>
    </xf>
    <xf numFmtId="0" fontId="18" fillId="0" borderId="3"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5" fillId="19" borderId="0" xfId="0" applyFont="1" applyFill="1" applyAlignment="1">
      <alignment vertical="center" wrapText="1"/>
    </xf>
    <xf numFmtId="0" fontId="1" fillId="19" borderId="0" xfId="0" applyFont="1" applyFill="1" applyAlignment="1">
      <alignment vertical="center"/>
    </xf>
    <xf numFmtId="0" fontId="19" fillId="6" borderId="4" xfId="0" applyFont="1" applyFill="1" applyBorder="1" applyAlignment="1">
      <alignment horizontal="center" vertical="center"/>
    </xf>
    <xf numFmtId="0" fontId="19" fillId="6" borderId="5" xfId="0" applyFont="1" applyFill="1" applyBorder="1" applyAlignment="1">
      <alignment horizontal="center" vertical="center"/>
    </xf>
    <xf numFmtId="0" fontId="19" fillId="6" borderId="3" xfId="0" applyFont="1" applyFill="1" applyBorder="1" applyAlignment="1">
      <alignment horizontal="center" vertical="center"/>
    </xf>
    <xf numFmtId="0" fontId="1" fillId="3" borderId="2" xfId="0" applyFont="1" applyFill="1" applyBorder="1" applyAlignment="1">
      <alignment horizontal="center" vertical="center"/>
    </xf>
    <xf numFmtId="0" fontId="1" fillId="0" borderId="4" xfId="0" applyFont="1" applyBorder="1" applyAlignment="1" applyProtection="1">
      <alignment horizontal="center" vertical="center"/>
      <protection locked="0"/>
    </xf>
    <xf numFmtId="0" fontId="1" fillId="0" borderId="5"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1" fillId="19" borderId="0" xfId="0" applyFont="1" applyFill="1" applyAlignment="1">
      <alignment vertical="center" wrapText="1"/>
    </xf>
    <xf numFmtId="0" fontId="1" fillId="0" borderId="2" xfId="0" applyFont="1" applyBorder="1" applyAlignment="1" applyProtection="1">
      <alignment horizontal="center" vertical="center"/>
      <protection locked="0"/>
    </xf>
    <xf numFmtId="0" fontId="15" fillId="0" borderId="2" xfId="0" applyFont="1" applyBorder="1" applyAlignment="1" applyProtection="1">
      <alignment horizontal="center" vertical="center"/>
      <protection locked="0"/>
    </xf>
    <xf numFmtId="0" fontId="34" fillId="0" borderId="0" xfId="2" applyFont="1" applyFill="1" applyAlignment="1" applyProtection="1">
      <alignment horizontal="left" vertical="center"/>
    </xf>
    <xf numFmtId="0" fontId="13" fillId="0" borderId="0" xfId="0" applyFont="1" applyAlignment="1">
      <alignment horizontal="center"/>
    </xf>
    <xf numFmtId="0" fontId="34" fillId="0" borderId="0" xfId="2" applyFont="1" applyAlignment="1" applyProtection="1">
      <alignment horizontal="center"/>
    </xf>
    <xf numFmtId="0" fontId="21" fillId="0" borderId="0" xfId="2" applyFont="1" applyFill="1" applyAlignment="1" applyProtection="1">
      <alignment horizontal="center" vertical="center"/>
    </xf>
    <xf numFmtId="0" fontId="22" fillId="6" borderId="2" xfId="0" applyFont="1" applyFill="1" applyBorder="1" applyAlignment="1">
      <alignment horizontal="center" vertical="center"/>
    </xf>
    <xf numFmtId="0" fontId="18" fillId="2" borderId="4" xfId="0" applyFont="1" applyFill="1" applyBorder="1" applyAlignment="1">
      <alignment horizontal="left" vertical="center" wrapText="1"/>
    </xf>
    <xf numFmtId="0" fontId="18" fillId="2" borderId="5" xfId="0" applyFont="1" applyFill="1" applyBorder="1" applyAlignment="1">
      <alignment horizontal="left" vertical="center" wrapText="1"/>
    </xf>
    <xf numFmtId="0" fontId="18" fillId="0" borderId="5" xfId="0" applyFont="1" applyBorder="1" applyAlignment="1" applyProtection="1">
      <alignment horizontal="left" vertical="center" wrapText="1"/>
      <protection locked="0"/>
    </xf>
    <xf numFmtId="0" fontId="18" fillId="0" borderId="3" xfId="0" applyFont="1" applyBorder="1" applyAlignment="1" applyProtection="1">
      <alignment horizontal="left" vertical="center" wrapText="1"/>
      <protection locked="0"/>
    </xf>
    <xf numFmtId="0" fontId="18" fillId="2" borderId="4"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27" fillId="0" borderId="8" xfId="3" applyFont="1" applyBorder="1" applyAlignment="1">
      <alignment horizontal="center"/>
    </xf>
    <xf numFmtId="0" fontId="27" fillId="0" borderId="16" xfId="3" applyFont="1" applyBorder="1" applyAlignment="1">
      <alignment horizontal="center"/>
    </xf>
    <xf numFmtId="0" fontId="27" fillId="0" borderId="14" xfId="3" applyFont="1" applyBorder="1" applyAlignment="1">
      <alignment horizontal="center"/>
    </xf>
    <xf numFmtId="0" fontId="27" fillId="0" borderId="17" xfId="3" applyFont="1" applyBorder="1" applyAlignment="1">
      <alignment horizontal="center"/>
    </xf>
    <xf numFmtId="0" fontId="27" fillId="0" borderId="15" xfId="3" applyFont="1" applyBorder="1" applyAlignment="1">
      <alignment horizontal="center"/>
    </xf>
    <xf numFmtId="0" fontId="27" fillId="0" borderId="7" xfId="3" applyFont="1" applyBorder="1" applyAlignment="1">
      <alignment horizontal="center"/>
    </xf>
    <xf numFmtId="0" fontId="27" fillId="0" borderId="4" xfId="3" applyFont="1" applyBorder="1" applyAlignment="1">
      <alignment horizontal="center" vertical="center"/>
    </xf>
    <xf numFmtId="0" fontId="27" fillId="0" borderId="3" xfId="3" applyFont="1" applyBorder="1" applyAlignment="1">
      <alignment horizontal="center" vertical="center"/>
    </xf>
    <xf numFmtId="0" fontId="27" fillId="0" borderId="2" xfId="3" applyFont="1" applyBorder="1" applyAlignment="1">
      <alignment horizontal="center" vertical="center" wrapText="1"/>
    </xf>
    <xf numFmtId="0" fontId="0" fillId="0" borderId="2" xfId="0" applyBorder="1"/>
    <xf numFmtId="0" fontId="1" fillId="0" borderId="17" xfId="0" applyFont="1" applyBorder="1" applyAlignment="1">
      <alignment horizontal="center"/>
    </xf>
    <xf numFmtId="0" fontId="11" fillId="13" borderId="2" xfId="0" applyFont="1" applyFill="1" applyBorder="1" applyAlignment="1">
      <alignment horizontal="center" vertical="center"/>
    </xf>
    <xf numFmtId="0" fontId="11" fillId="11" borderId="2" xfId="0" applyFont="1" applyFill="1" applyBorder="1" applyAlignment="1">
      <alignment horizontal="center" vertical="center"/>
    </xf>
    <xf numFmtId="0" fontId="13" fillId="12" borderId="2" xfId="0" applyFont="1" applyFill="1" applyBorder="1" applyAlignment="1">
      <alignment horizontal="center" vertical="center"/>
    </xf>
    <xf numFmtId="0" fontId="26" fillId="9" borderId="9" xfId="0" applyFont="1" applyFill="1" applyBorder="1" applyAlignment="1">
      <alignment horizontal="center" vertical="center"/>
    </xf>
    <xf numFmtId="0" fontId="26" fillId="9" borderId="6" xfId="0" applyFont="1" applyFill="1" applyBorder="1" applyAlignment="1">
      <alignment horizontal="center" vertical="center"/>
    </xf>
    <xf numFmtId="0" fontId="17" fillId="9" borderId="9" xfId="0" applyFont="1" applyFill="1" applyBorder="1" applyAlignment="1">
      <alignment horizontal="center" vertical="center" wrapText="1"/>
    </xf>
    <xf numFmtId="0" fontId="17" fillId="9" borderId="6" xfId="0" applyFont="1" applyFill="1" applyBorder="1" applyAlignment="1">
      <alignment horizontal="center" vertical="center" wrapText="1"/>
    </xf>
    <xf numFmtId="0" fontId="13" fillId="15" borderId="4" xfId="0" applyFont="1" applyFill="1" applyBorder="1" applyAlignment="1">
      <alignment horizontal="center" vertical="center"/>
    </xf>
    <xf numFmtId="0" fontId="13" fillId="15" borderId="5" xfId="0" applyFont="1" applyFill="1" applyBorder="1" applyAlignment="1">
      <alignment horizontal="center" vertical="center"/>
    </xf>
    <xf numFmtId="0" fontId="13" fillId="15" borderId="3" xfId="0" applyFont="1" applyFill="1" applyBorder="1" applyAlignment="1">
      <alignment horizontal="center" vertical="center"/>
    </xf>
    <xf numFmtId="0" fontId="36" fillId="6" borderId="3" xfId="0" applyFont="1" applyFill="1" applyBorder="1" applyAlignment="1">
      <alignment horizontal="left" vertical="center"/>
    </xf>
    <xf numFmtId="0" fontId="36" fillId="6" borderId="2" xfId="0" applyFont="1" applyFill="1" applyBorder="1" applyAlignment="1">
      <alignment horizontal="left" vertical="center"/>
    </xf>
    <xf numFmtId="0" fontId="36" fillId="6" borderId="10" xfId="0" applyFont="1" applyFill="1" applyBorder="1" applyAlignment="1">
      <alignment horizontal="left" vertical="center"/>
    </xf>
    <xf numFmtId="0" fontId="17" fillId="9" borderId="14" xfId="0" applyFont="1" applyFill="1" applyBorder="1" applyAlignment="1">
      <alignment horizontal="center" vertical="center" wrapText="1"/>
    </xf>
    <xf numFmtId="0" fontId="17" fillId="9" borderId="15" xfId="0" applyFont="1" applyFill="1" applyBorder="1" applyAlignment="1">
      <alignment horizontal="center" vertical="center" wrapText="1"/>
    </xf>
    <xf numFmtId="0" fontId="17" fillId="9" borderId="2" xfId="0" applyFont="1" applyFill="1" applyBorder="1" applyAlignment="1">
      <alignment horizontal="center" vertical="center" wrapText="1"/>
    </xf>
    <xf numFmtId="0" fontId="13" fillId="0" borderId="4" xfId="0" applyFont="1" applyBorder="1" applyAlignment="1">
      <alignment horizontal="center"/>
    </xf>
    <xf numFmtId="0" fontId="13" fillId="0" borderId="5" xfId="0" applyFont="1" applyBorder="1" applyAlignment="1">
      <alignment horizontal="center"/>
    </xf>
    <xf numFmtId="0" fontId="13" fillId="0" borderId="3" xfId="0" applyFont="1" applyBorder="1" applyAlignment="1">
      <alignment horizontal="center"/>
    </xf>
    <xf numFmtId="0" fontId="1" fillId="6" borderId="8" xfId="0" applyFont="1" applyFill="1" applyBorder="1" applyAlignment="1">
      <alignment horizontal="center"/>
    </xf>
    <xf numFmtId="0" fontId="1" fillId="6" borderId="14" xfId="0" applyFont="1" applyFill="1" applyBorder="1" applyAlignment="1">
      <alignment horizontal="center"/>
    </xf>
    <xf numFmtId="0" fontId="1" fillId="6" borderId="15" xfId="0" applyFont="1" applyFill="1" applyBorder="1" applyAlignment="1">
      <alignment horizontal="center"/>
    </xf>
    <xf numFmtId="0" fontId="1" fillId="6" borderId="9" xfId="0" applyFont="1" applyFill="1" applyBorder="1" applyAlignment="1">
      <alignment horizontal="center"/>
    </xf>
    <xf numFmtId="0" fontId="1" fillId="6" borderId="6" xfId="0" applyFont="1" applyFill="1" applyBorder="1" applyAlignment="1">
      <alignment horizontal="center"/>
    </xf>
    <xf numFmtId="0" fontId="13" fillId="0" borderId="8" xfId="0" applyFont="1" applyBorder="1" applyAlignment="1">
      <alignment horizontal="center"/>
    </xf>
    <xf numFmtId="0" fontId="13" fillId="0" borderId="20" xfId="0" applyFont="1" applyBorder="1" applyAlignment="1">
      <alignment horizontal="center"/>
    </xf>
    <xf numFmtId="0" fontId="13" fillId="0" borderId="16" xfId="0" applyFont="1" applyBorder="1" applyAlignment="1">
      <alignment horizontal="center"/>
    </xf>
    <xf numFmtId="0" fontId="13" fillId="6" borderId="2" xfId="0" applyFont="1" applyFill="1" applyBorder="1" applyAlignment="1">
      <alignment horizontal="center" vertical="center" wrapText="1"/>
    </xf>
    <xf numFmtId="0" fontId="13" fillId="13" borderId="4" xfId="0" applyFont="1" applyFill="1" applyBorder="1" applyAlignment="1">
      <alignment horizontal="center" vertical="center"/>
    </xf>
    <xf numFmtId="0" fontId="13" fillId="13" borderId="5" xfId="0" applyFont="1" applyFill="1" applyBorder="1" applyAlignment="1">
      <alignment horizontal="center" vertical="center"/>
    </xf>
    <xf numFmtId="0" fontId="13" fillId="13" borderId="3" xfId="0" applyFont="1" applyFill="1" applyBorder="1" applyAlignment="1">
      <alignment horizontal="center" vertical="center"/>
    </xf>
    <xf numFmtId="0" fontId="13" fillId="0" borderId="8" xfId="0" applyFont="1" applyBorder="1" applyAlignment="1">
      <alignment horizontal="right"/>
    </xf>
    <xf numFmtId="0" fontId="13" fillId="0" borderId="20" xfId="0" applyFont="1" applyBorder="1" applyAlignment="1">
      <alignment horizontal="right"/>
    </xf>
    <xf numFmtId="0" fontId="13" fillId="0" borderId="4" xfId="0" applyFont="1" applyBorder="1" applyAlignment="1">
      <alignment horizontal="right"/>
    </xf>
    <xf numFmtId="0" fontId="13" fillId="0" borderId="5" xfId="0" applyFont="1" applyBorder="1" applyAlignment="1">
      <alignment horizontal="right"/>
    </xf>
    <xf numFmtId="0" fontId="13" fillId="0" borderId="17" xfId="0" applyFont="1" applyBorder="1" applyAlignment="1">
      <alignment horizontal="center"/>
    </xf>
    <xf numFmtId="0" fontId="36" fillId="6" borderId="4" xfId="0" applyFont="1" applyFill="1" applyBorder="1" applyAlignment="1">
      <alignment horizontal="left" vertical="center"/>
    </xf>
    <xf numFmtId="0" fontId="36" fillId="6" borderId="5" xfId="0" applyFont="1" applyFill="1" applyBorder="1" applyAlignment="1">
      <alignment horizontal="left" vertical="center"/>
    </xf>
    <xf numFmtId="0" fontId="36" fillId="6" borderId="16" xfId="0" applyFont="1" applyFill="1" applyBorder="1" applyAlignment="1">
      <alignment horizontal="left" vertical="center"/>
    </xf>
    <xf numFmtId="0" fontId="34" fillId="0" borderId="0" xfId="2" applyFont="1" applyBorder="1" applyAlignment="1" applyProtection="1">
      <alignment horizontal="center"/>
    </xf>
    <xf numFmtId="0" fontId="25" fillId="9" borderId="20" xfId="0" applyFont="1" applyFill="1" applyBorder="1" applyAlignment="1">
      <alignment horizontal="center" vertical="center"/>
    </xf>
    <xf numFmtId="0" fontId="25" fillId="9" borderId="16" xfId="0" applyFont="1" applyFill="1" applyBorder="1" applyAlignment="1">
      <alignment horizontal="center" vertical="center"/>
    </xf>
    <xf numFmtId="0" fontId="25" fillId="9" borderId="21" xfId="0" applyFont="1" applyFill="1" applyBorder="1" applyAlignment="1">
      <alignment horizontal="center" vertical="center"/>
    </xf>
    <xf numFmtId="0" fontId="25" fillId="9" borderId="7" xfId="0" applyFont="1" applyFill="1" applyBorder="1" applyAlignment="1">
      <alignment horizontal="center" vertical="center"/>
    </xf>
    <xf numFmtId="0" fontId="13" fillId="15" borderId="2" xfId="0" applyFont="1" applyFill="1" applyBorder="1" applyAlignment="1">
      <alignment horizontal="center" vertical="center"/>
    </xf>
    <xf numFmtId="0" fontId="13" fillId="21" borderId="4" xfId="0" applyFont="1" applyFill="1" applyBorder="1" applyAlignment="1">
      <alignment horizontal="center" vertical="center"/>
    </xf>
    <xf numFmtId="0" fontId="13" fillId="21" borderId="5" xfId="0" applyFont="1" applyFill="1" applyBorder="1" applyAlignment="1">
      <alignment horizontal="center" vertical="center"/>
    </xf>
    <xf numFmtId="0" fontId="13" fillId="21" borderId="3" xfId="0" applyFont="1" applyFill="1" applyBorder="1" applyAlignment="1">
      <alignment horizontal="center" vertical="center"/>
    </xf>
    <xf numFmtId="0" fontId="35" fillId="0" borderId="2" xfId="0" applyFont="1" applyBorder="1" applyAlignment="1">
      <alignment horizontal="center" vertical="center"/>
    </xf>
    <xf numFmtId="0" fontId="35" fillId="0" borderId="10" xfId="0" applyFont="1" applyBorder="1" applyAlignment="1">
      <alignment horizontal="center" vertical="center"/>
    </xf>
    <xf numFmtId="0" fontId="25" fillId="20" borderId="2" xfId="0" applyFont="1" applyFill="1" applyBorder="1" applyAlignment="1">
      <alignment horizontal="center" vertical="center"/>
    </xf>
    <xf numFmtId="0" fontId="25" fillId="9" borderId="20" xfId="0" applyFont="1" applyFill="1" applyBorder="1" applyAlignment="1">
      <alignment horizontal="center" vertical="center" wrapText="1"/>
    </xf>
    <xf numFmtId="0" fontId="25" fillId="9" borderId="16" xfId="0" applyFont="1" applyFill="1" applyBorder="1" applyAlignment="1">
      <alignment horizontal="center" vertical="center" wrapText="1"/>
    </xf>
    <xf numFmtId="0" fontId="25" fillId="9" borderId="21" xfId="0" applyFont="1" applyFill="1" applyBorder="1" applyAlignment="1">
      <alignment horizontal="center" vertical="center" wrapText="1"/>
    </xf>
    <xf numFmtId="0" fontId="25" fillId="9" borderId="7" xfId="0" applyFont="1" applyFill="1" applyBorder="1" applyAlignment="1">
      <alignment horizontal="center" vertical="center" wrapText="1"/>
    </xf>
    <xf numFmtId="0" fontId="18" fillId="6" borderId="8" xfId="0" applyFont="1" applyFill="1" applyBorder="1" applyAlignment="1">
      <alignment horizontal="center"/>
    </xf>
    <xf numFmtId="0" fontId="18" fillId="6" borderId="9" xfId="0" applyFont="1" applyFill="1" applyBorder="1" applyAlignment="1">
      <alignment horizontal="center"/>
    </xf>
    <xf numFmtId="0" fontId="18" fillId="6" borderId="6" xfId="0" applyFont="1" applyFill="1" applyBorder="1" applyAlignment="1">
      <alignment horizontal="center"/>
    </xf>
    <xf numFmtId="0" fontId="26" fillId="9" borderId="17" xfId="0" applyFont="1" applyFill="1" applyBorder="1" applyAlignment="1">
      <alignment horizontal="center" vertical="center"/>
    </xf>
    <xf numFmtId="0" fontId="26" fillId="9" borderId="7" xfId="0" applyFont="1" applyFill="1" applyBorder="1" applyAlignment="1">
      <alignment horizontal="center" vertical="center"/>
    </xf>
    <xf numFmtId="0" fontId="13" fillId="18" borderId="4" xfId="0" applyFont="1" applyFill="1" applyBorder="1" applyAlignment="1">
      <alignment horizontal="center" vertical="center"/>
    </xf>
    <xf numFmtId="0" fontId="13" fillId="18" borderId="5" xfId="0" applyFont="1" applyFill="1" applyBorder="1" applyAlignment="1">
      <alignment horizontal="center" vertical="center"/>
    </xf>
    <xf numFmtId="0" fontId="13" fillId="18" borderId="3" xfId="0" applyFont="1" applyFill="1" applyBorder="1" applyAlignment="1">
      <alignment horizontal="center" vertical="center"/>
    </xf>
    <xf numFmtId="0" fontId="13" fillId="18" borderId="2" xfId="0" applyFont="1" applyFill="1" applyBorder="1" applyAlignment="1">
      <alignment horizontal="center" vertical="center"/>
    </xf>
    <xf numFmtId="0" fontId="26" fillId="9" borderId="10" xfId="0" applyFont="1" applyFill="1" applyBorder="1" applyAlignment="1">
      <alignment horizontal="center" vertical="center"/>
    </xf>
    <xf numFmtId="0" fontId="17" fillId="9" borderId="10" xfId="0" applyFont="1" applyFill="1" applyBorder="1" applyAlignment="1">
      <alignment horizontal="center" vertical="center" wrapText="1"/>
    </xf>
    <xf numFmtId="0" fontId="30" fillId="0" borderId="14" xfId="0" applyFont="1" applyBorder="1" applyAlignment="1">
      <alignment horizontal="center"/>
    </xf>
    <xf numFmtId="0" fontId="4" fillId="0" borderId="10" xfId="0" applyFont="1" applyBorder="1" applyAlignment="1">
      <alignment horizontal="center" vertical="center"/>
    </xf>
    <xf numFmtId="0" fontId="4" fillId="0" borderId="9" xfId="0" applyFont="1" applyBorder="1" applyAlignment="1">
      <alignment horizontal="center" vertical="center"/>
    </xf>
    <xf numFmtId="0" fontId="4" fillId="13" borderId="2" xfId="0" applyFont="1" applyFill="1" applyBorder="1" applyAlignment="1">
      <alignment horizontal="center" vertical="center"/>
    </xf>
    <xf numFmtId="0" fontId="30" fillId="0" borderId="2" xfId="0" applyFont="1" applyBorder="1" applyAlignment="1" applyProtection="1">
      <alignment horizontal="center" vertical="top"/>
      <protection locked="0"/>
    </xf>
    <xf numFmtId="0" fontId="8" fillId="22" borderId="2" xfId="0" applyFont="1" applyFill="1" applyBorder="1" applyAlignment="1">
      <alignment horizontal="center" vertical="center"/>
    </xf>
    <xf numFmtId="0" fontId="30" fillId="0" borderId="2" xfId="0" applyFont="1" applyBorder="1" applyAlignment="1" applyProtection="1">
      <alignment horizontal="center" vertical="top" wrapText="1"/>
      <protection locked="0"/>
    </xf>
    <xf numFmtId="0" fontId="4" fillId="0" borderId="17" xfId="0" applyFont="1" applyBorder="1" applyAlignment="1">
      <alignment horizontal="center"/>
    </xf>
    <xf numFmtId="0" fontId="4" fillId="0" borderId="9" xfId="0" applyFont="1" applyBorder="1" applyAlignment="1">
      <alignment horizontal="center"/>
    </xf>
    <xf numFmtId="0" fontId="4" fillId="20" borderId="2" xfId="0" applyFont="1" applyFill="1" applyBorder="1" applyAlignment="1">
      <alignment horizontal="center" vertical="center"/>
    </xf>
    <xf numFmtId="0" fontId="4" fillId="20" borderId="10" xfId="0" applyFont="1" applyFill="1" applyBorder="1" applyAlignment="1">
      <alignment horizontal="center" vertical="center"/>
    </xf>
    <xf numFmtId="0" fontId="4" fillId="12" borderId="2" xfId="0" applyFont="1" applyFill="1" applyBorder="1" applyAlignment="1">
      <alignment horizontal="center" vertical="center"/>
    </xf>
    <xf numFmtId="0" fontId="4" fillId="21" borderId="2" xfId="0" applyFont="1" applyFill="1" applyBorder="1" applyAlignment="1">
      <alignment horizontal="center" vertical="center"/>
    </xf>
    <xf numFmtId="0" fontId="4" fillId="18" borderId="2" xfId="0" applyFont="1" applyFill="1" applyBorder="1" applyAlignment="1">
      <alignment horizontal="center" vertical="center"/>
    </xf>
    <xf numFmtId="0" fontId="8" fillId="9" borderId="2" xfId="0" applyFont="1" applyFill="1" applyBorder="1" applyAlignment="1">
      <alignment horizontal="center" vertical="center"/>
    </xf>
    <xf numFmtId="0" fontId="4" fillId="14" borderId="2" xfId="0" applyFont="1" applyFill="1" applyBorder="1" applyAlignment="1">
      <alignment horizontal="center" vertical="center"/>
    </xf>
    <xf numFmtId="0" fontId="8" fillId="7" borderId="2" xfId="0" applyFont="1" applyFill="1" applyBorder="1" applyAlignment="1">
      <alignment horizontal="center" vertical="center"/>
    </xf>
    <xf numFmtId="0" fontId="4" fillId="15" borderId="2"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20" xfId="0" applyFont="1" applyFill="1" applyBorder="1" applyAlignment="1">
      <alignment horizontal="center" vertical="center"/>
    </xf>
    <xf numFmtId="0" fontId="30" fillId="0" borderId="2" xfId="0" applyFont="1" applyBorder="1" applyAlignment="1" applyProtection="1">
      <alignment horizontal="left" vertical="top"/>
      <protection locked="0"/>
    </xf>
    <xf numFmtId="0" fontId="30" fillId="0" borderId="2" xfId="0" applyFont="1" applyBorder="1" applyAlignment="1" applyProtection="1">
      <alignment horizontal="left" vertical="top" wrapText="1"/>
      <protection locked="0"/>
    </xf>
    <xf numFmtId="0" fontId="30" fillId="0" borderId="2" xfId="0" applyFont="1" applyBorder="1" applyAlignment="1" applyProtection="1">
      <alignment vertical="top" wrapText="1"/>
      <protection locked="0"/>
    </xf>
    <xf numFmtId="0" fontId="30" fillId="0" borderId="4" xfId="0" applyFont="1" applyBorder="1" applyAlignment="1" applyProtection="1">
      <alignment horizontal="center" vertical="top" wrapText="1"/>
      <protection locked="0"/>
    </xf>
    <xf numFmtId="0" fontId="30" fillId="0" borderId="5" xfId="0" applyFont="1" applyBorder="1" applyAlignment="1" applyProtection="1">
      <alignment horizontal="center" vertical="top" wrapText="1"/>
      <protection locked="0"/>
    </xf>
    <xf numFmtId="0" fontId="30" fillId="0" borderId="3" xfId="0" applyFont="1" applyBorder="1" applyAlignment="1" applyProtection="1">
      <alignment horizontal="center" vertical="top" wrapText="1"/>
      <protection locked="0"/>
    </xf>
    <xf numFmtId="0" fontId="52" fillId="0" borderId="4" xfId="0" applyFont="1" applyBorder="1" applyAlignment="1">
      <alignment wrapText="1"/>
    </xf>
    <xf numFmtId="0" fontId="52" fillId="0" borderId="5" xfId="0" applyFont="1" applyBorder="1" applyAlignment="1">
      <alignment wrapText="1"/>
    </xf>
    <xf numFmtId="0" fontId="52" fillId="0" borderId="3" xfId="0" applyFont="1" applyBorder="1" applyAlignment="1">
      <alignment wrapText="1"/>
    </xf>
    <xf numFmtId="0" fontId="4" fillId="15" borderId="14" xfId="0" applyFont="1" applyFill="1" applyBorder="1" applyAlignment="1">
      <alignment horizontal="center" vertical="center"/>
    </xf>
    <xf numFmtId="0" fontId="4" fillId="15" borderId="0" xfId="0" applyFont="1" applyFill="1" applyAlignment="1">
      <alignment horizontal="center" vertical="center"/>
    </xf>
    <xf numFmtId="0" fontId="8" fillId="7" borderId="14" xfId="0" applyFont="1" applyFill="1" applyBorder="1" applyAlignment="1">
      <alignment horizontal="center" vertical="center"/>
    </xf>
    <xf numFmtId="0" fontId="8" fillId="7" borderId="0" xfId="0" applyFont="1" applyFill="1" applyAlignment="1">
      <alignment horizontal="center" vertical="center"/>
    </xf>
    <xf numFmtId="0" fontId="4" fillId="13" borderId="4" xfId="0" applyFont="1" applyFill="1" applyBorder="1" applyAlignment="1">
      <alignment horizontal="center" vertical="center"/>
    </xf>
    <xf numFmtId="0" fontId="4" fillId="13" borderId="5" xfId="0" applyFont="1" applyFill="1" applyBorder="1" applyAlignment="1">
      <alignment horizontal="center" vertical="center"/>
    </xf>
    <xf numFmtId="0" fontId="4" fillId="13" borderId="3" xfId="0" applyFont="1" applyFill="1" applyBorder="1" applyAlignment="1">
      <alignment horizontal="center" vertical="center"/>
    </xf>
    <xf numFmtId="0" fontId="8" fillId="9" borderId="8" xfId="0" applyFont="1" applyFill="1" applyBorder="1" applyAlignment="1">
      <alignment horizontal="center" vertical="center"/>
    </xf>
    <xf numFmtId="0" fontId="8" fillId="9" borderId="20" xfId="0" applyFont="1" applyFill="1" applyBorder="1" applyAlignment="1">
      <alignment horizontal="center" vertical="center"/>
    </xf>
    <xf numFmtId="0" fontId="8" fillId="22" borderId="8" xfId="0" applyFont="1" applyFill="1" applyBorder="1" applyAlignment="1">
      <alignment horizontal="center" vertical="center"/>
    </xf>
    <xf numFmtId="0" fontId="8" fillId="22" borderId="20" xfId="0" applyFont="1" applyFill="1" applyBorder="1" applyAlignment="1">
      <alignment horizontal="center" vertical="center"/>
    </xf>
    <xf numFmtId="0" fontId="52" fillId="0" borderId="22" xfId="0" applyFont="1" applyBorder="1" applyAlignment="1">
      <alignment wrapText="1"/>
    </xf>
    <xf numFmtId="0" fontId="4" fillId="18" borderId="14" xfId="0" applyFont="1" applyFill="1" applyBorder="1" applyAlignment="1">
      <alignment horizontal="center" vertical="center"/>
    </xf>
    <xf numFmtId="0" fontId="4" fillId="18" borderId="0" xfId="0" applyFont="1" applyFill="1" applyAlignment="1">
      <alignment horizontal="center" vertical="center"/>
    </xf>
    <xf numFmtId="0" fontId="8" fillId="22" borderId="4" xfId="0" applyFont="1" applyFill="1" applyBorder="1" applyAlignment="1">
      <alignment horizontal="center" vertical="center"/>
    </xf>
    <xf numFmtId="0" fontId="8" fillId="22" borderId="5" xfId="0" applyFont="1" applyFill="1" applyBorder="1" applyAlignment="1">
      <alignment horizontal="center" vertical="center"/>
    </xf>
    <xf numFmtId="0" fontId="8" fillId="22" borderId="3" xfId="0" applyFont="1" applyFill="1" applyBorder="1" applyAlignment="1">
      <alignment horizontal="center"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3FE-4A4B-8BD6-575D53FA32F9}"/>
              </c:ext>
            </c:extLst>
          </c:dPt>
          <c:dPt>
            <c:idx val="1"/>
            <c:invertIfNegative val="0"/>
            <c:bubble3D val="0"/>
            <c:spPr>
              <a:solidFill>
                <a:srgbClr val="C00000"/>
              </a:solidFill>
            </c:spPr>
            <c:extLst>
              <c:ext xmlns:c16="http://schemas.microsoft.com/office/drawing/2014/chart" uri="{C3380CC4-5D6E-409C-BE32-E72D297353CC}">
                <c16:uniqueId val="{00000001-43FE-4A4B-8BD6-575D53FA32F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3FE-4A4B-8BD6-575D53FA32F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3FE-4A4B-8BD6-575D53FA32F9}"/>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43FE-4A4B-8BD6-575D53FA32F9}"/>
            </c:ext>
          </c:extLst>
        </c:ser>
        <c:dLbls>
          <c:showLegendKey val="0"/>
          <c:showVal val="0"/>
          <c:showCatName val="0"/>
          <c:showSerName val="0"/>
          <c:showPercent val="0"/>
          <c:showBubbleSize val="0"/>
        </c:dLbls>
        <c:gapWidth val="150"/>
        <c:shape val="box"/>
        <c:axId val="285586560"/>
        <c:axId val="285588096"/>
        <c:axId val="0"/>
      </c:bar3DChart>
      <c:catAx>
        <c:axId val="285586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5588096"/>
        <c:crosses val="autoZero"/>
        <c:auto val="1"/>
        <c:lblAlgn val="ctr"/>
        <c:lblOffset val="100"/>
        <c:noMultiLvlLbl val="0"/>
      </c:catAx>
      <c:valAx>
        <c:axId val="285588096"/>
        <c:scaling>
          <c:orientation val="minMax"/>
        </c:scaling>
        <c:delete val="1"/>
        <c:axPos val="l"/>
        <c:numFmt formatCode="0%" sourceLinked="1"/>
        <c:majorTickMark val="out"/>
        <c:minorTickMark val="none"/>
        <c:tickLblPos val="nextTo"/>
        <c:crossAx val="2855865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2EB-4725-BDE8-945230C501F1}"/>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2EB-4725-BDE8-945230C501F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2EB-4725-BDE8-945230C501F1}"/>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3-02EB-4725-BDE8-945230C501F1}"/>
            </c:ext>
          </c:extLst>
        </c:ser>
        <c:ser>
          <c:idx val="0"/>
          <c:order val="1"/>
          <c:tx>
            <c:strRef>
              <c:f>Directiva!$H$2</c:f>
              <c:strCache>
                <c:ptCount val="1"/>
                <c:pt idx="0">
                  <c:v>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2EB-4725-BDE8-945230C501F1}"/>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5-02EB-4725-BDE8-945230C501F1}"/>
            </c:ext>
          </c:extLst>
        </c:ser>
        <c:ser>
          <c:idx val="1"/>
          <c:order val="2"/>
          <c:tx>
            <c:strRef>
              <c:f>Directiva!$M$2</c:f>
              <c:strCache>
                <c:ptCount val="1"/>
                <c:pt idx="0">
                  <c:v>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2EB-4725-BDE8-945230C501F1}"/>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2EB-4725-BDE8-945230C501F1}"/>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2EB-4725-BDE8-945230C501F1}"/>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2EB-4725-BDE8-945230C501F1}"/>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A-02EB-4725-BDE8-945230C501F1}"/>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2EB-4725-BDE8-945230C501F1}"/>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02EB-4725-BDE8-945230C501F1}"/>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2EB-4725-BDE8-945230C501F1}"/>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02EB-4725-BDE8-945230C501F1}"/>
            </c:ext>
          </c:extLst>
        </c:ser>
        <c:dLbls>
          <c:showLegendKey val="0"/>
          <c:showVal val="0"/>
          <c:showCatName val="0"/>
          <c:showSerName val="0"/>
          <c:showPercent val="0"/>
          <c:showBubbleSize val="0"/>
        </c:dLbls>
        <c:smooth val="0"/>
        <c:axId val="288355456"/>
        <c:axId val="288356992"/>
      </c:lineChart>
      <c:catAx>
        <c:axId val="288355456"/>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88356992"/>
        <c:crosses val="autoZero"/>
        <c:auto val="1"/>
        <c:lblAlgn val="ctr"/>
        <c:lblOffset val="100"/>
        <c:noMultiLvlLbl val="0"/>
      </c:catAx>
      <c:valAx>
        <c:axId val="288356992"/>
        <c:scaling>
          <c:orientation val="minMax"/>
        </c:scaling>
        <c:delete val="1"/>
        <c:axPos val="l"/>
        <c:numFmt formatCode="0%" sourceLinked="1"/>
        <c:majorTickMark val="out"/>
        <c:minorTickMark val="none"/>
        <c:tickLblPos val="nextTo"/>
        <c:crossAx val="288355456"/>
        <c:crosses val="autoZero"/>
        <c:crossBetween val="between"/>
      </c:valAx>
    </c:plotArea>
    <c:legend>
      <c:legendPos val="r"/>
      <c:layout>
        <c:manualLayout>
          <c:xMode val="edge"/>
          <c:yMode val="edge"/>
          <c:x val="0.17618849124604657"/>
          <c:y val="0.90108941596511694"/>
          <c:w val="0.64765584282111566"/>
          <c:h val="7.7741047651892436E-2"/>
        </c:manualLayout>
      </c:layout>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097-4D18-B802-54F2F893A64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097-4D18-B802-54F2F893A64B}"/>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176C-4169-8E45-C82B2976EAFB}"/>
            </c:ext>
          </c:extLst>
        </c:ser>
        <c:ser>
          <c:idx val="0"/>
          <c:order val="1"/>
          <c:tx>
            <c:strRef>
              <c:f>Directiva!$H$2</c:f>
              <c:strCache>
                <c:ptCount val="1"/>
                <c:pt idx="0">
                  <c:v>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097-4D18-B802-54F2F893A64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097-4D18-B802-54F2F893A64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097-4D18-B802-54F2F893A64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097-4D18-B802-54F2F893A64B}"/>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176C-4169-8E45-C82B2976EAFB}"/>
            </c:ext>
          </c:extLst>
        </c:ser>
        <c:ser>
          <c:idx val="1"/>
          <c:order val="2"/>
          <c:tx>
            <c:strRef>
              <c:f>Directiva!$M$2</c:f>
              <c:strCache>
                <c:ptCount val="1"/>
                <c:pt idx="0">
                  <c:v>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097-4D18-B802-54F2F893A64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097-4D18-B802-54F2F893A64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097-4D18-B802-54F2F893A64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097-4D18-B802-54F2F893A64B}"/>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176C-4169-8E45-C82B2976EAFB}"/>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76C-4169-8E45-C82B2976EAFB}"/>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76C-4169-8E45-C82B2976EAFB}"/>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76C-4169-8E45-C82B2976EAFB}"/>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76C-4169-8E45-C82B2976EAFB}"/>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76C-4169-8E45-C82B2976EAFB}"/>
            </c:ext>
          </c:extLst>
        </c:ser>
        <c:dLbls>
          <c:showLegendKey val="0"/>
          <c:showVal val="0"/>
          <c:showCatName val="0"/>
          <c:showSerName val="0"/>
          <c:showPercent val="0"/>
          <c:showBubbleSize val="0"/>
        </c:dLbls>
        <c:smooth val="0"/>
        <c:axId val="287784320"/>
        <c:axId val="287806592"/>
      </c:lineChart>
      <c:catAx>
        <c:axId val="2877843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7806592"/>
        <c:crosses val="autoZero"/>
        <c:auto val="1"/>
        <c:lblAlgn val="ctr"/>
        <c:lblOffset val="100"/>
        <c:noMultiLvlLbl val="0"/>
      </c:catAx>
      <c:valAx>
        <c:axId val="287806592"/>
        <c:scaling>
          <c:orientation val="minMax"/>
        </c:scaling>
        <c:delete val="1"/>
        <c:axPos val="l"/>
        <c:numFmt formatCode="0%" sourceLinked="1"/>
        <c:majorTickMark val="out"/>
        <c:minorTickMark val="none"/>
        <c:tickLblPos val="nextTo"/>
        <c:crossAx val="287784320"/>
        <c:crosses val="autoZero"/>
        <c:crossBetween val="between"/>
      </c:valAx>
    </c:plotArea>
    <c:legend>
      <c:legendPos val="r"/>
      <c:layout>
        <c:manualLayout>
          <c:xMode val="edge"/>
          <c:yMode val="edge"/>
          <c:x val="9.6251120217747663E-2"/>
          <c:y val="0.8732663368278708"/>
          <c:w val="0.81079333471560322"/>
          <c:h val="9.8594586416049929E-2"/>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60C-4A1B-A680-7D1540B2C80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60C-4A1B-A680-7D1540B2C800}"/>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C60C-4A1B-A680-7D1540B2C800}"/>
            </c:ext>
          </c:extLst>
        </c:ser>
        <c:ser>
          <c:idx val="0"/>
          <c:order val="1"/>
          <c:tx>
            <c:strRef>
              <c:f>Directiva!$H$2</c:f>
              <c:strCache>
                <c:ptCount val="1"/>
                <c:pt idx="0">
                  <c:v>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60C-4A1B-A680-7D1540B2C80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60C-4A1B-A680-7D1540B2C80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60C-4A1B-A680-7D1540B2C80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60C-4A1B-A680-7D1540B2C800}"/>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0.5</c:v>
                </c:pt>
                <c:pt idx="2">
                  <c:v>0</c:v>
                </c:pt>
                <c:pt idx="3">
                  <c:v>0</c:v>
                </c:pt>
              </c:numCache>
            </c:numRef>
          </c:val>
          <c:smooth val="0"/>
          <c:extLst>
            <c:ext xmlns:c16="http://schemas.microsoft.com/office/drawing/2014/chart" uri="{C3380CC4-5D6E-409C-BE32-E72D297353CC}">
              <c16:uniqueId val="{00000007-C60C-4A1B-A680-7D1540B2C800}"/>
            </c:ext>
          </c:extLst>
        </c:ser>
        <c:ser>
          <c:idx val="1"/>
          <c:order val="2"/>
          <c:tx>
            <c:strRef>
              <c:f>Directiva!$M$2</c:f>
              <c:strCache>
                <c:ptCount val="1"/>
                <c:pt idx="0">
                  <c:v>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60C-4A1B-A680-7D1540B2C80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60C-4A1B-A680-7D1540B2C80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60C-4A1B-A680-7D1540B2C80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60C-4A1B-A680-7D1540B2C800}"/>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C60C-4A1B-A680-7D1540B2C800}"/>
            </c:ext>
          </c:extLst>
        </c:ser>
        <c:ser>
          <c:idx val="3"/>
          <c:order val="3"/>
          <c:tx>
            <c:v>AÑO 4</c:v>
          </c:tx>
          <c:marker>
            <c:symbol val="none"/>
          </c:marker>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60C-4A1B-A680-7D1540B2C800}"/>
            </c:ext>
          </c:extLst>
        </c:ser>
        <c:dLbls>
          <c:showLegendKey val="0"/>
          <c:showVal val="0"/>
          <c:showCatName val="0"/>
          <c:showSerName val="0"/>
          <c:showPercent val="0"/>
          <c:showBubbleSize val="0"/>
        </c:dLbls>
        <c:smooth val="0"/>
        <c:axId val="287935104"/>
        <c:axId val="288424320"/>
      </c:lineChart>
      <c:catAx>
        <c:axId val="2879351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8424320"/>
        <c:crosses val="autoZero"/>
        <c:auto val="1"/>
        <c:lblAlgn val="ctr"/>
        <c:lblOffset val="100"/>
        <c:noMultiLvlLbl val="0"/>
      </c:catAx>
      <c:valAx>
        <c:axId val="288424320"/>
        <c:scaling>
          <c:orientation val="minMax"/>
        </c:scaling>
        <c:delete val="1"/>
        <c:axPos val="l"/>
        <c:numFmt formatCode="0%" sourceLinked="1"/>
        <c:majorTickMark val="out"/>
        <c:minorTickMark val="none"/>
        <c:tickLblPos val="nextTo"/>
        <c:crossAx val="287935104"/>
        <c:crosses val="autoZero"/>
        <c:crossBetween val="between"/>
      </c:valAx>
    </c:plotArea>
    <c:legend>
      <c:legendPos val="r"/>
      <c:layout>
        <c:manualLayout>
          <c:xMode val="edge"/>
          <c:yMode val="edge"/>
          <c:x val="0.12235311892086567"/>
          <c:y val="0.87281994409170149"/>
          <c:w val="0.76185208714725694"/>
          <c:h val="9.8943151556954018E-2"/>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9D8-45C1-908B-2B8D1168B69B}"/>
              </c:ext>
            </c:extLst>
          </c:dPt>
          <c:dPt>
            <c:idx val="1"/>
            <c:invertIfNegative val="0"/>
            <c:bubble3D val="0"/>
            <c:spPr>
              <a:solidFill>
                <a:srgbClr val="C00000"/>
              </a:solidFill>
            </c:spPr>
            <c:extLst>
              <c:ext xmlns:c16="http://schemas.microsoft.com/office/drawing/2014/chart" uri="{C3380CC4-5D6E-409C-BE32-E72D297353CC}">
                <c16:uniqueId val="{00000001-B9D8-45C1-908B-2B8D1168B6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9D8-45C1-908B-2B8D1168B6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9D8-45C1-908B-2B8D1168B69B}"/>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B9D8-45C1-908B-2B8D1168B69B}"/>
            </c:ext>
          </c:extLst>
        </c:ser>
        <c:dLbls>
          <c:showLegendKey val="0"/>
          <c:showVal val="0"/>
          <c:showCatName val="0"/>
          <c:showSerName val="0"/>
          <c:showPercent val="0"/>
          <c:showBubbleSize val="0"/>
        </c:dLbls>
        <c:gapWidth val="150"/>
        <c:shape val="box"/>
        <c:axId val="288469760"/>
        <c:axId val="288471296"/>
        <c:axId val="0"/>
      </c:bar3DChart>
      <c:catAx>
        <c:axId val="288469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8471296"/>
        <c:crosses val="autoZero"/>
        <c:auto val="1"/>
        <c:lblAlgn val="ctr"/>
        <c:lblOffset val="100"/>
        <c:noMultiLvlLbl val="0"/>
      </c:catAx>
      <c:valAx>
        <c:axId val="288471296"/>
        <c:scaling>
          <c:orientation val="minMax"/>
        </c:scaling>
        <c:delete val="1"/>
        <c:axPos val="l"/>
        <c:numFmt formatCode="0%" sourceLinked="1"/>
        <c:majorTickMark val="out"/>
        <c:minorTickMark val="none"/>
        <c:tickLblPos val="nextTo"/>
        <c:crossAx val="2884697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17-458B-B663-5A9C68941F5E}"/>
              </c:ext>
            </c:extLst>
          </c:dPt>
          <c:dPt>
            <c:idx val="1"/>
            <c:invertIfNegative val="0"/>
            <c:bubble3D val="0"/>
            <c:spPr>
              <a:solidFill>
                <a:srgbClr val="C00000"/>
              </a:solidFill>
            </c:spPr>
            <c:extLst>
              <c:ext xmlns:c16="http://schemas.microsoft.com/office/drawing/2014/chart" uri="{C3380CC4-5D6E-409C-BE32-E72D297353CC}">
                <c16:uniqueId val="{00000001-6117-458B-B663-5A9C68941F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17-458B-B663-5A9C68941F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17-458B-B663-5A9C68941F5E}"/>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6117-458B-B663-5A9C68941F5E}"/>
            </c:ext>
          </c:extLst>
        </c:ser>
        <c:dLbls>
          <c:showLegendKey val="0"/>
          <c:showVal val="0"/>
          <c:showCatName val="0"/>
          <c:showSerName val="0"/>
          <c:showPercent val="0"/>
          <c:showBubbleSize val="0"/>
        </c:dLbls>
        <c:gapWidth val="150"/>
        <c:shape val="box"/>
        <c:axId val="288762112"/>
        <c:axId val="288763904"/>
        <c:axId val="0"/>
      </c:bar3DChart>
      <c:catAx>
        <c:axId val="288762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8763904"/>
        <c:crosses val="autoZero"/>
        <c:auto val="1"/>
        <c:lblAlgn val="ctr"/>
        <c:lblOffset val="100"/>
        <c:noMultiLvlLbl val="0"/>
      </c:catAx>
      <c:valAx>
        <c:axId val="288763904"/>
        <c:scaling>
          <c:orientation val="minMax"/>
        </c:scaling>
        <c:delete val="1"/>
        <c:axPos val="l"/>
        <c:numFmt formatCode="0%" sourceLinked="1"/>
        <c:majorTickMark val="out"/>
        <c:minorTickMark val="none"/>
        <c:tickLblPos val="nextTo"/>
        <c:crossAx val="2887621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Cultura Institucional</a:t>
            </a:r>
          </a:p>
        </c:rich>
      </c:tx>
      <c:layout>
        <c:manualLayout>
          <c:xMode val="edge"/>
          <c:yMode val="edge"/>
          <c:x val="0.1484131264413866"/>
          <c:y val="2.829344425167193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936-4C21-8D61-DA026639B2EC}"/>
              </c:ext>
            </c:extLst>
          </c:dPt>
          <c:dPt>
            <c:idx val="1"/>
            <c:invertIfNegative val="0"/>
            <c:bubble3D val="0"/>
            <c:spPr>
              <a:solidFill>
                <a:srgbClr val="C00000"/>
              </a:solidFill>
            </c:spPr>
            <c:extLst>
              <c:ext xmlns:c16="http://schemas.microsoft.com/office/drawing/2014/chart" uri="{C3380CC4-5D6E-409C-BE32-E72D297353CC}">
                <c16:uniqueId val="{00000001-C936-4C21-8D61-DA026639B2E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936-4C21-8D61-DA026639B2E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936-4C21-8D61-DA026639B2E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extLst>
            <c:ext xmlns:c16="http://schemas.microsoft.com/office/drawing/2014/chart" uri="{C3380CC4-5D6E-409C-BE32-E72D297353CC}">
              <c16:uniqueId val="{00000004-C936-4C21-8D61-DA026639B2EC}"/>
            </c:ext>
          </c:extLst>
        </c:ser>
        <c:dLbls>
          <c:showLegendKey val="0"/>
          <c:showVal val="0"/>
          <c:showCatName val="0"/>
          <c:showSerName val="0"/>
          <c:showPercent val="0"/>
          <c:showBubbleSize val="0"/>
        </c:dLbls>
        <c:gapWidth val="150"/>
        <c:shape val="box"/>
        <c:axId val="288796672"/>
        <c:axId val="288798208"/>
        <c:axId val="0"/>
      </c:bar3DChart>
      <c:catAx>
        <c:axId val="288796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8798208"/>
        <c:crosses val="autoZero"/>
        <c:auto val="1"/>
        <c:lblAlgn val="ctr"/>
        <c:lblOffset val="100"/>
        <c:noMultiLvlLbl val="0"/>
      </c:catAx>
      <c:valAx>
        <c:axId val="288798208"/>
        <c:scaling>
          <c:orientation val="minMax"/>
        </c:scaling>
        <c:delete val="1"/>
        <c:axPos val="l"/>
        <c:numFmt formatCode="0%" sourceLinked="1"/>
        <c:majorTickMark val="out"/>
        <c:minorTickMark val="none"/>
        <c:tickLblPos val="nextTo"/>
        <c:crossAx val="2887966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12D-45BC-A995-4CFB31E52585}"/>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12D-45BC-A995-4CFB31E52585}"/>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E12D-45BC-A995-4CFB31E52585}"/>
            </c:ext>
          </c:extLst>
        </c:ser>
        <c:ser>
          <c:idx val="0"/>
          <c:order val="1"/>
          <c:tx>
            <c:strRef>
              <c:f>Directiva!$H$2</c:f>
              <c:strCache>
                <c:ptCount val="1"/>
                <c:pt idx="0">
                  <c:v>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12D-45BC-A995-4CFB31E52585}"/>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12D-45BC-A995-4CFB31E52585}"/>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12D-45BC-A995-4CFB31E52585}"/>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12D-45BC-A995-4CFB31E52585}"/>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E12D-45BC-A995-4CFB31E52585}"/>
            </c:ext>
          </c:extLst>
        </c:ser>
        <c:ser>
          <c:idx val="1"/>
          <c:order val="2"/>
          <c:tx>
            <c:strRef>
              <c:f>Directiva!$M$2</c:f>
              <c:strCache>
                <c:ptCount val="1"/>
                <c:pt idx="0">
                  <c:v>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12D-45BC-A995-4CFB31E52585}"/>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E12D-45BC-A995-4CFB31E52585}"/>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E12D-45BC-A995-4CFB31E52585}"/>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E12D-45BC-A995-4CFB31E52585}"/>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E12D-45BC-A995-4CFB31E52585}"/>
            </c:ext>
          </c:extLst>
        </c:ser>
        <c:ser>
          <c:idx val="3"/>
          <c:order val="3"/>
          <c:tx>
            <c:v>AÑO 2014</c:v>
          </c:tx>
          <c:marker>
            <c:symbol val="none"/>
          </c:marker>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E12D-45BC-A995-4CFB31E52585}"/>
            </c:ext>
          </c:extLst>
        </c:ser>
        <c:dLbls>
          <c:showLegendKey val="0"/>
          <c:showVal val="0"/>
          <c:showCatName val="0"/>
          <c:showSerName val="0"/>
          <c:showPercent val="0"/>
          <c:showBubbleSize val="0"/>
        </c:dLbls>
        <c:smooth val="0"/>
        <c:axId val="288823936"/>
        <c:axId val="288842112"/>
      </c:lineChart>
      <c:catAx>
        <c:axId val="2888239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8842112"/>
        <c:crosses val="autoZero"/>
        <c:auto val="1"/>
        <c:lblAlgn val="ctr"/>
        <c:lblOffset val="100"/>
        <c:noMultiLvlLbl val="0"/>
      </c:catAx>
      <c:valAx>
        <c:axId val="288842112"/>
        <c:scaling>
          <c:orientation val="minMax"/>
        </c:scaling>
        <c:delete val="1"/>
        <c:axPos val="l"/>
        <c:numFmt formatCode="0%" sourceLinked="1"/>
        <c:majorTickMark val="out"/>
        <c:minorTickMark val="none"/>
        <c:tickLblPos val="nextTo"/>
        <c:crossAx val="288823936"/>
        <c:crosses val="autoZero"/>
        <c:crossBetween val="between"/>
      </c:valAx>
    </c:plotArea>
    <c:legend>
      <c:legendPos val="r"/>
      <c:layout>
        <c:manualLayout>
          <c:xMode val="edge"/>
          <c:yMode val="edge"/>
          <c:x val="9.6251120217747663E-2"/>
          <c:y val="0.8732663368278708"/>
          <c:w val="0.81079333471560322"/>
          <c:h val="9.8594586416049929E-2"/>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1-49AF-9506-C52F89CF642C}"/>
              </c:ext>
            </c:extLst>
          </c:dPt>
          <c:dPt>
            <c:idx val="1"/>
            <c:invertIfNegative val="0"/>
            <c:bubble3D val="0"/>
            <c:spPr>
              <a:solidFill>
                <a:srgbClr val="C00000"/>
              </a:solidFill>
            </c:spPr>
            <c:extLst>
              <c:ext xmlns:c16="http://schemas.microsoft.com/office/drawing/2014/chart" uri="{C3380CC4-5D6E-409C-BE32-E72D297353CC}">
                <c16:uniqueId val="{00000001-29B1-49AF-9506-C52F89CF642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1-49AF-9506-C52F89CF642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1-49AF-9506-C52F89CF642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0.77777777777777779</c:v>
                </c:pt>
                <c:pt idx="3">
                  <c:v>0</c:v>
                </c:pt>
              </c:numCache>
            </c:numRef>
          </c:val>
          <c:extLst>
            <c:ext xmlns:c16="http://schemas.microsoft.com/office/drawing/2014/chart" uri="{C3380CC4-5D6E-409C-BE32-E72D297353CC}">
              <c16:uniqueId val="{00000004-29B1-49AF-9506-C52F89CF642C}"/>
            </c:ext>
          </c:extLst>
        </c:ser>
        <c:dLbls>
          <c:showLegendKey val="0"/>
          <c:showVal val="0"/>
          <c:showCatName val="0"/>
          <c:showSerName val="0"/>
          <c:showPercent val="0"/>
          <c:showBubbleSize val="0"/>
        </c:dLbls>
        <c:gapWidth val="150"/>
        <c:shape val="box"/>
        <c:axId val="288879360"/>
        <c:axId val="288880896"/>
        <c:axId val="0"/>
      </c:bar3DChart>
      <c:catAx>
        <c:axId val="288879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8880896"/>
        <c:crosses val="autoZero"/>
        <c:auto val="1"/>
        <c:lblAlgn val="ctr"/>
        <c:lblOffset val="100"/>
        <c:noMultiLvlLbl val="0"/>
      </c:catAx>
      <c:valAx>
        <c:axId val="288880896"/>
        <c:scaling>
          <c:orientation val="minMax"/>
        </c:scaling>
        <c:delete val="1"/>
        <c:axPos val="l"/>
        <c:numFmt formatCode="0%" sourceLinked="1"/>
        <c:majorTickMark val="out"/>
        <c:minorTickMark val="none"/>
        <c:tickLblPos val="nextTo"/>
        <c:crossAx val="2888793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E2B-482C-891A-F9E6A0DFA6A3}"/>
              </c:ext>
            </c:extLst>
          </c:dPt>
          <c:dPt>
            <c:idx val="1"/>
            <c:invertIfNegative val="0"/>
            <c:bubble3D val="0"/>
            <c:spPr>
              <a:solidFill>
                <a:srgbClr val="C00000"/>
              </a:solidFill>
            </c:spPr>
            <c:extLst>
              <c:ext xmlns:c16="http://schemas.microsoft.com/office/drawing/2014/chart" uri="{C3380CC4-5D6E-409C-BE32-E72D297353CC}">
                <c16:uniqueId val="{00000001-EE2B-482C-891A-F9E6A0DFA6A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E2B-482C-891A-F9E6A0DFA6A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E2B-482C-891A-F9E6A0DFA6A3}"/>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0.66666666666666663</c:v>
                </c:pt>
                <c:pt idx="3">
                  <c:v>0.1111111111111111</c:v>
                </c:pt>
              </c:numCache>
            </c:numRef>
          </c:val>
          <c:extLst>
            <c:ext xmlns:c16="http://schemas.microsoft.com/office/drawing/2014/chart" uri="{C3380CC4-5D6E-409C-BE32-E72D297353CC}">
              <c16:uniqueId val="{00000004-EE2B-482C-891A-F9E6A0DFA6A3}"/>
            </c:ext>
          </c:extLst>
        </c:ser>
        <c:dLbls>
          <c:showLegendKey val="0"/>
          <c:showVal val="0"/>
          <c:showCatName val="0"/>
          <c:showSerName val="0"/>
          <c:showPercent val="0"/>
          <c:showBubbleSize val="0"/>
        </c:dLbls>
        <c:gapWidth val="150"/>
        <c:shape val="box"/>
        <c:axId val="288717056"/>
        <c:axId val="288722944"/>
        <c:axId val="0"/>
      </c:bar3DChart>
      <c:catAx>
        <c:axId val="288717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8722944"/>
        <c:crosses val="autoZero"/>
        <c:auto val="1"/>
        <c:lblAlgn val="ctr"/>
        <c:lblOffset val="100"/>
        <c:noMultiLvlLbl val="0"/>
      </c:catAx>
      <c:valAx>
        <c:axId val="288722944"/>
        <c:scaling>
          <c:orientation val="minMax"/>
        </c:scaling>
        <c:delete val="1"/>
        <c:axPos val="l"/>
        <c:numFmt formatCode="0%" sourceLinked="1"/>
        <c:majorTickMark val="out"/>
        <c:minorTickMark val="none"/>
        <c:tickLblPos val="nextTo"/>
        <c:crossAx val="2887170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D7E-4838-B067-1B1C8CFCCE02}"/>
              </c:ext>
            </c:extLst>
          </c:dPt>
          <c:dPt>
            <c:idx val="1"/>
            <c:invertIfNegative val="0"/>
            <c:bubble3D val="0"/>
            <c:spPr>
              <a:solidFill>
                <a:srgbClr val="C00000"/>
              </a:solidFill>
            </c:spPr>
            <c:extLst>
              <c:ext xmlns:c16="http://schemas.microsoft.com/office/drawing/2014/chart" uri="{C3380CC4-5D6E-409C-BE32-E72D297353CC}">
                <c16:uniqueId val="{00000001-8D7E-4838-B067-1B1C8CFCCE0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D7E-4838-B067-1B1C8CFCCE0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D7E-4838-B067-1B1C8CFCCE02}"/>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0.55555555555555558</c:v>
                </c:pt>
                <c:pt idx="3">
                  <c:v>0.22222222222222221</c:v>
                </c:pt>
              </c:numCache>
            </c:numRef>
          </c:val>
          <c:extLst>
            <c:ext xmlns:c16="http://schemas.microsoft.com/office/drawing/2014/chart" uri="{C3380CC4-5D6E-409C-BE32-E72D297353CC}">
              <c16:uniqueId val="{00000004-8D7E-4838-B067-1B1C8CFCCE02}"/>
            </c:ext>
          </c:extLst>
        </c:ser>
        <c:dLbls>
          <c:showLegendKey val="0"/>
          <c:showVal val="0"/>
          <c:showCatName val="0"/>
          <c:showSerName val="0"/>
          <c:showPercent val="0"/>
          <c:showBubbleSize val="0"/>
        </c:dLbls>
        <c:gapWidth val="150"/>
        <c:shape val="box"/>
        <c:axId val="289161216"/>
        <c:axId val="289162752"/>
        <c:axId val="0"/>
      </c:bar3DChart>
      <c:catAx>
        <c:axId val="289161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9162752"/>
        <c:crosses val="autoZero"/>
        <c:auto val="1"/>
        <c:lblAlgn val="ctr"/>
        <c:lblOffset val="100"/>
        <c:noMultiLvlLbl val="0"/>
      </c:catAx>
      <c:valAx>
        <c:axId val="289162752"/>
        <c:scaling>
          <c:orientation val="minMax"/>
        </c:scaling>
        <c:delete val="1"/>
        <c:axPos val="l"/>
        <c:numFmt formatCode="0%" sourceLinked="1"/>
        <c:majorTickMark val="out"/>
        <c:minorTickMark val="none"/>
        <c:tickLblPos val="nextTo"/>
        <c:crossAx val="2891612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BC-498E-AA9A-72E4C833859A}"/>
              </c:ext>
            </c:extLst>
          </c:dPt>
          <c:dPt>
            <c:idx val="1"/>
            <c:invertIfNegative val="0"/>
            <c:bubble3D val="0"/>
            <c:spPr>
              <a:solidFill>
                <a:srgbClr val="C00000"/>
              </a:solidFill>
            </c:spPr>
            <c:extLst>
              <c:ext xmlns:c16="http://schemas.microsoft.com/office/drawing/2014/chart" uri="{C3380CC4-5D6E-409C-BE32-E72D297353CC}">
                <c16:uniqueId val="{00000001-05BC-498E-AA9A-72E4C833859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BC-498E-AA9A-72E4C833859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BC-498E-AA9A-72E4C833859A}"/>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05BC-498E-AA9A-72E4C833859A}"/>
            </c:ext>
          </c:extLst>
        </c:ser>
        <c:dLbls>
          <c:showLegendKey val="0"/>
          <c:showVal val="0"/>
          <c:showCatName val="0"/>
          <c:showSerName val="0"/>
          <c:showPercent val="0"/>
          <c:showBubbleSize val="0"/>
        </c:dLbls>
        <c:gapWidth val="150"/>
        <c:shape val="box"/>
        <c:axId val="287533696"/>
        <c:axId val="287535488"/>
        <c:axId val="0"/>
      </c:bar3DChart>
      <c:catAx>
        <c:axId val="287533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7535488"/>
        <c:crosses val="autoZero"/>
        <c:auto val="1"/>
        <c:lblAlgn val="ctr"/>
        <c:lblOffset val="100"/>
        <c:noMultiLvlLbl val="0"/>
      </c:catAx>
      <c:valAx>
        <c:axId val="287535488"/>
        <c:scaling>
          <c:orientation val="minMax"/>
        </c:scaling>
        <c:delete val="1"/>
        <c:axPos val="l"/>
        <c:numFmt formatCode="0%" sourceLinked="1"/>
        <c:majorTickMark val="out"/>
        <c:minorTickMark val="none"/>
        <c:tickLblPos val="nextTo"/>
        <c:crossAx val="2875336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A44-4F92-B28C-7CA8B45A3F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A44-4F92-B28C-7CA8B45A3F41}"/>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2-06A2-45B7-8B0A-CB39D827B2CA}"/>
            </c:ext>
          </c:extLst>
        </c:ser>
        <c:ser>
          <c:idx val="0"/>
          <c:order val="1"/>
          <c:tx>
            <c:strRef>
              <c:f>Directiva!$H$2</c:f>
              <c:strCache>
                <c:ptCount val="1"/>
                <c:pt idx="0">
                  <c:v>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A44-4F92-B28C-7CA8B45A3F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A44-4F92-B28C-7CA8B45A3F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A44-4F92-B28C-7CA8B45A3F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A44-4F92-B28C-7CA8B45A3F41}"/>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0.66666666666666663</c:v>
                </c:pt>
                <c:pt idx="3">
                  <c:v>0.1111111111111111</c:v>
                </c:pt>
              </c:numCache>
            </c:numRef>
          </c:val>
          <c:smooth val="0"/>
          <c:extLst>
            <c:ext xmlns:c16="http://schemas.microsoft.com/office/drawing/2014/chart" uri="{C3380CC4-5D6E-409C-BE32-E72D297353CC}">
              <c16:uniqueId val="{00000007-06A2-45B7-8B0A-CB39D827B2CA}"/>
            </c:ext>
          </c:extLst>
        </c:ser>
        <c:ser>
          <c:idx val="1"/>
          <c:order val="2"/>
          <c:tx>
            <c:strRef>
              <c:f>Directiva!$M$2</c:f>
              <c:strCache>
                <c:ptCount val="1"/>
                <c:pt idx="0">
                  <c:v>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A44-4F92-B28C-7CA8B45A3F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A44-4F92-B28C-7CA8B45A3F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A44-4F92-B28C-7CA8B45A3F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A44-4F92-B28C-7CA8B45A3F41}"/>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0.55555555555555558</c:v>
                </c:pt>
                <c:pt idx="3">
                  <c:v>0.22222222222222221</c:v>
                </c:pt>
              </c:numCache>
            </c:numRef>
          </c:val>
          <c:smooth val="0"/>
          <c:extLst>
            <c:ext xmlns:c16="http://schemas.microsoft.com/office/drawing/2014/chart" uri="{C3380CC4-5D6E-409C-BE32-E72D297353CC}">
              <c16:uniqueId val="{0000000C-06A2-45B7-8B0A-CB39D827B2CA}"/>
            </c:ext>
          </c:extLst>
        </c:ser>
        <c:ser>
          <c:idx val="3"/>
          <c:order val="3"/>
          <c:tx>
            <c:v>AÑO 2014</c:v>
          </c:tx>
          <c:marker>
            <c:symbol val="none"/>
          </c:marker>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06A2-45B7-8B0A-CB39D827B2CA}"/>
            </c:ext>
          </c:extLst>
        </c:ser>
        <c:dLbls>
          <c:showLegendKey val="0"/>
          <c:showVal val="0"/>
          <c:showCatName val="0"/>
          <c:showSerName val="0"/>
          <c:showPercent val="0"/>
          <c:showBubbleSize val="0"/>
        </c:dLbls>
        <c:smooth val="0"/>
        <c:axId val="289237632"/>
        <c:axId val="289247616"/>
      </c:lineChart>
      <c:catAx>
        <c:axId val="2892376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9247616"/>
        <c:crosses val="autoZero"/>
        <c:auto val="1"/>
        <c:lblAlgn val="ctr"/>
        <c:lblOffset val="100"/>
        <c:noMultiLvlLbl val="0"/>
      </c:catAx>
      <c:valAx>
        <c:axId val="289247616"/>
        <c:scaling>
          <c:orientation val="minMax"/>
        </c:scaling>
        <c:delete val="1"/>
        <c:axPos val="l"/>
        <c:numFmt formatCode="0%" sourceLinked="1"/>
        <c:majorTickMark val="out"/>
        <c:minorTickMark val="none"/>
        <c:tickLblPos val="nextTo"/>
        <c:crossAx val="289237632"/>
        <c:crosses val="autoZero"/>
        <c:crossBetween val="between"/>
      </c:valAx>
    </c:plotArea>
    <c:legend>
      <c:legendPos val="r"/>
      <c:layout>
        <c:manualLayout>
          <c:xMode val="edge"/>
          <c:yMode val="edge"/>
          <c:x val="0.10350653797118788"/>
          <c:y val="0.8697451015987262"/>
          <c:w val="0.79142691341046734"/>
          <c:h val="9.8594586416049929E-2"/>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268-43CF-A49B-416347131AEB}"/>
              </c:ext>
            </c:extLst>
          </c:dPt>
          <c:dPt>
            <c:idx val="1"/>
            <c:invertIfNegative val="0"/>
            <c:bubble3D val="0"/>
            <c:spPr>
              <a:solidFill>
                <a:srgbClr val="C00000"/>
              </a:solidFill>
            </c:spPr>
            <c:extLst>
              <c:ext xmlns:c16="http://schemas.microsoft.com/office/drawing/2014/chart" uri="{C3380CC4-5D6E-409C-BE32-E72D297353CC}">
                <c16:uniqueId val="{00000001-9268-43CF-A49B-416347131AE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268-43CF-A49B-416347131AE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268-43CF-A49B-416347131AEB}"/>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9268-43CF-A49B-416347131AEB}"/>
            </c:ext>
          </c:extLst>
        </c:ser>
        <c:dLbls>
          <c:showLegendKey val="0"/>
          <c:showVal val="0"/>
          <c:showCatName val="0"/>
          <c:showSerName val="0"/>
          <c:showPercent val="0"/>
          <c:showBubbleSize val="0"/>
        </c:dLbls>
        <c:gapWidth val="150"/>
        <c:shape val="box"/>
        <c:axId val="288961664"/>
        <c:axId val="288963200"/>
        <c:axId val="0"/>
      </c:bar3DChart>
      <c:catAx>
        <c:axId val="288961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8963200"/>
        <c:crosses val="autoZero"/>
        <c:auto val="1"/>
        <c:lblAlgn val="ctr"/>
        <c:lblOffset val="100"/>
        <c:noMultiLvlLbl val="0"/>
      </c:catAx>
      <c:valAx>
        <c:axId val="288963200"/>
        <c:scaling>
          <c:orientation val="minMax"/>
        </c:scaling>
        <c:delete val="1"/>
        <c:axPos val="l"/>
        <c:numFmt formatCode="0%" sourceLinked="1"/>
        <c:majorTickMark val="out"/>
        <c:minorTickMark val="none"/>
        <c:tickLblPos val="nextTo"/>
        <c:crossAx val="2889616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E45-4483-AAC4-2DC4EF1B4A14}"/>
              </c:ext>
            </c:extLst>
          </c:dPt>
          <c:dPt>
            <c:idx val="1"/>
            <c:invertIfNegative val="0"/>
            <c:bubble3D val="0"/>
            <c:spPr>
              <a:solidFill>
                <a:srgbClr val="C00000"/>
              </a:solidFill>
            </c:spPr>
            <c:extLst>
              <c:ext xmlns:c16="http://schemas.microsoft.com/office/drawing/2014/chart" uri="{C3380CC4-5D6E-409C-BE32-E72D297353CC}">
                <c16:uniqueId val="{00000001-8E45-4483-AAC4-2DC4EF1B4A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E45-4483-AAC4-2DC4EF1B4A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E45-4483-AAC4-2DC4EF1B4A14}"/>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1</c:v>
                </c:pt>
                <c:pt idx="3">
                  <c:v>0</c:v>
                </c:pt>
              </c:numCache>
            </c:numRef>
          </c:val>
          <c:extLst>
            <c:ext xmlns:c16="http://schemas.microsoft.com/office/drawing/2014/chart" uri="{C3380CC4-5D6E-409C-BE32-E72D297353CC}">
              <c16:uniqueId val="{00000004-8E45-4483-AAC4-2DC4EF1B4A14}"/>
            </c:ext>
          </c:extLst>
        </c:ser>
        <c:dLbls>
          <c:showLegendKey val="0"/>
          <c:showVal val="0"/>
          <c:showCatName val="0"/>
          <c:showSerName val="0"/>
          <c:showPercent val="0"/>
          <c:showBubbleSize val="0"/>
        </c:dLbls>
        <c:gapWidth val="150"/>
        <c:shape val="box"/>
        <c:axId val="289004160"/>
        <c:axId val="289005952"/>
        <c:axId val="0"/>
      </c:bar3DChart>
      <c:catAx>
        <c:axId val="289004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9005952"/>
        <c:crosses val="autoZero"/>
        <c:auto val="1"/>
        <c:lblAlgn val="ctr"/>
        <c:lblOffset val="100"/>
        <c:noMultiLvlLbl val="0"/>
      </c:catAx>
      <c:valAx>
        <c:axId val="289005952"/>
        <c:scaling>
          <c:orientation val="minMax"/>
        </c:scaling>
        <c:delete val="1"/>
        <c:axPos val="l"/>
        <c:numFmt formatCode="0%" sourceLinked="1"/>
        <c:majorTickMark val="out"/>
        <c:minorTickMark val="none"/>
        <c:tickLblPos val="nextTo"/>
        <c:crossAx val="2890041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CBB-4871-85CB-E20654EAF952}"/>
              </c:ext>
            </c:extLst>
          </c:dPt>
          <c:dPt>
            <c:idx val="1"/>
            <c:invertIfNegative val="0"/>
            <c:bubble3D val="0"/>
            <c:spPr>
              <a:solidFill>
                <a:srgbClr val="C00000"/>
              </a:solidFill>
            </c:spPr>
            <c:extLst>
              <c:ext xmlns:c16="http://schemas.microsoft.com/office/drawing/2014/chart" uri="{C3380CC4-5D6E-409C-BE32-E72D297353CC}">
                <c16:uniqueId val="{00000001-3CBB-4871-85CB-E20654EAF95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CBB-4871-85CB-E20654EAF95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CBB-4871-85CB-E20654EAF952}"/>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1</c:v>
                </c:pt>
                <c:pt idx="3">
                  <c:v>0</c:v>
                </c:pt>
              </c:numCache>
            </c:numRef>
          </c:val>
          <c:extLst>
            <c:ext xmlns:c16="http://schemas.microsoft.com/office/drawing/2014/chart" uri="{C3380CC4-5D6E-409C-BE32-E72D297353CC}">
              <c16:uniqueId val="{00000004-3CBB-4871-85CB-E20654EAF952}"/>
            </c:ext>
          </c:extLst>
        </c:ser>
        <c:dLbls>
          <c:showLegendKey val="0"/>
          <c:showVal val="0"/>
          <c:showCatName val="0"/>
          <c:showSerName val="0"/>
          <c:showPercent val="0"/>
          <c:showBubbleSize val="0"/>
        </c:dLbls>
        <c:gapWidth val="150"/>
        <c:shape val="box"/>
        <c:axId val="289067392"/>
        <c:axId val="289068928"/>
        <c:axId val="0"/>
      </c:bar3DChart>
      <c:catAx>
        <c:axId val="289067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9068928"/>
        <c:crosses val="autoZero"/>
        <c:auto val="1"/>
        <c:lblAlgn val="ctr"/>
        <c:lblOffset val="100"/>
        <c:noMultiLvlLbl val="0"/>
      </c:catAx>
      <c:valAx>
        <c:axId val="289068928"/>
        <c:scaling>
          <c:orientation val="minMax"/>
        </c:scaling>
        <c:delete val="1"/>
        <c:axPos val="l"/>
        <c:numFmt formatCode="0%" sourceLinked="1"/>
        <c:majorTickMark val="out"/>
        <c:minorTickMark val="none"/>
        <c:tickLblPos val="nextTo"/>
        <c:crossAx val="2890673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3BF-4A08-B1B9-1DD5CBF7858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3BF-4A08-B1B9-1DD5CBF7858F}"/>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2-E6CE-4B39-94F0-BAD2D23ED11A}"/>
            </c:ext>
          </c:extLst>
        </c:ser>
        <c:ser>
          <c:idx val="0"/>
          <c:order val="1"/>
          <c:tx>
            <c:strRef>
              <c:f>Directiva!$H$2</c:f>
              <c:strCache>
                <c:ptCount val="1"/>
                <c:pt idx="0">
                  <c:v>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3BF-4A08-B1B9-1DD5CBF7858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3BF-4A08-B1B9-1DD5CBF7858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3BF-4A08-B1B9-1DD5CBF7858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3BF-4A08-B1B9-1DD5CBF7858F}"/>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0.66666666666666663</c:v>
                </c:pt>
                <c:pt idx="3">
                  <c:v>0.1111111111111111</c:v>
                </c:pt>
              </c:numCache>
            </c:numRef>
          </c:val>
          <c:smooth val="0"/>
          <c:extLst>
            <c:ext xmlns:c16="http://schemas.microsoft.com/office/drawing/2014/chart" uri="{C3380CC4-5D6E-409C-BE32-E72D297353CC}">
              <c16:uniqueId val="{00000007-E6CE-4B39-94F0-BAD2D23ED11A}"/>
            </c:ext>
          </c:extLst>
        </c:ser>
        <c:ser>
          <c:idx val="1"/>
          <c:order val="2"/>
          <c:tx>
            <c:strRef>
              <c:f>Directiva!$M$2</c:f>
              <c:strCache>
                <c:ptCount val="1"/>
                <c:pt idx="0">
                  <c:v>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3BF-4A08-B1B9-1DD5CBF7858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3BF-4A08-B1B9-1DD5CBF7858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3BF-4A08-B1B9-1DD5CBF7858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3BF-4A08-B1B9-1DD5CBF7858F}"/>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0.55555555555555558</c:v>
                </c:pt>
                <c:pt idx="3">
                  <c:v>0.22222222222222221</c:v>
                </c:pt>
              </c:numCache>
            </c:numRef>
          </c:val>
          <c:smooth val="0"/>
          <c:extLst>
            <c:ext xmlns:c16="http://schemas.microsoft.com/office/drawing/2014/chart" uri="{C3380CC4-5D6E-409C-BE32-E72D297353CC}">
              <c16:uniqueId val="{0000000C-E6CE-4B39-94F0-BAD2D23ED11A}"/>
            </c:ext>
          </c:extLst>
        </c:ser>
        <c:ser>
          <c:idx val="3"/>
          <c:order val="3"/>
          <c:tx>
            <c:v>AÑO 2014</c:v>
          </c:tx>
          <c:marker>
            <c:symbol val="none"/>
          </c:marker>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E6CE-4B39-94F0-BAD2D23ED11A}"/>
            </c:ext>
          </c:extLst>
        </c:ser>
        <c:dLbls>
          <c:showLegendKey val="0"/>
          <c:showVal val="0"/>
          <c:showCatName val="0"/>
          <c:showSerName val="0"/>
          <c:showPercent val="0"/>
          <c:showBubbleSize val="0"/>
        </c:dLbls>
        <c:smooth val="0"/>
        <c:axId val="289123328"/>
        <c:axId val="289141504"/>
      </c:lineChart>
      <c:catAx>
        <c:axId val="2891233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9141504"/>
        <c:crosses val="autoZero"/>
        <c:auto val="1"/>
        <c:lblAlgn val="ctr"/>
        <c:lblOffset val="100"/>
        <c:noMultiLvlLbl val="0"/>
      </c:catAx>
      <c:valAx>
        <c:axId val="289141504"/>
        <c:scaling>
          <c:orientation val="minMax"/>
        </c:scaling>
        <c:delete val="1"/>
        <c:axPos val="l"/>
        <c:numFmt formatCode="0%" sourceLinked="1"/>
        <c:majorTickMark val="out"/>
        <c:minorTickMark val="none"/>
        <c:tickLblPos val="nextTo"/>
        <c:crossAx val="289123328"/>
        <c:crosses val="autoZero"/>
        <c:crossBetween val="between"/>
      </c:valAx>
    </c:plotArea>
    <c:legend>
      <c:legendPos val="r"/>
      <c:layout>
        <c:manualLayout>
          <c:xMode val="edge"/>
          <c:yMode val="edge"/>
          <c:x val="0.10849389089100431"/>
          <c:y val="0.86928626010752463"/>
          <c:w val="0.78147048946129194"/>
          <c:h val="9.8943151556954018E-2"/>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45-4AEB-8A1C-1C6F83F61192}"/>
              </c:ext>
            </c:extLst>
          </c:dPt>
          <c:dPt>
            <c:idx val="1"/>
            <c:invertIfNegative val="0"/>
            <c:bubble3D val="0"/>
            <c:spPr>
              <a:solidFill>
                <a:srgbClr val="C00000"/>
              </a:solidFill>
            </c:spPr>
            <c:extLst>
              <c:ext xmlns:c16="http://schemas.microsoft.com/office/drawing/2014/chart" uri="{C3380CC4-5D6E-409C-BE32-E72D297353CC}">
                <c16:uniqueId val="{00000001-2345-4AEB-8A1C-1C6F83F6119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45-4AEB-8A1C-1C6F83F6119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45-4AEB-8A1C-1C6F83F61192}"/>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2345-4AEB-8A1C-1C6F83F61192}"/>
            </c:ext>
          </c:extLst>
        </c:ser>
        <c:dLbls>
          <c:showLegendKey val="0"/>
          <c:showVal val="0"/>
          <c:showCatName val="0"/>
          <c:showSerName val="0"/>
          <c:showPercent val="0"/>
          <c:showBubbleSize val="0"/>
        </c:dLbls>
        <c:gapWidth val="150"/>
        <c:shape val="box"/>
        <c:axId val="289579776"/>
        <c:axId val="289581312"/>
        <c:axId val="0"/>
      </c:bar3DChart>
      <c:catAx>
        <c:axId val="2895797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9581312"/>
        <c:crosses val="autoZero"/>
        <c:auto val="1"/>
        <c:lblAlgn val="ctr"/>
        <c:lblOffset val="100"/>
        <c:noMultiLvlLbl val="0"/>
      </c:catAx>
      <c:valAx>
        <c:axId val="289581312"/>
        <c:scaling>
          <c:orientation val="minMax"/>
        </c:scaling>
        <c:delete val="1"/>
        <c:axPos val="l"/>
        <c:numFmt formatCode="0%" sourceLinked="1"/>
        <c:majorTickMark val="out"/>
        <c:minorTickMark val="none"/>
        <c:tickLblPos val="nextTo"/>
        <c:crossAx val="2895797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Gestión Estrategica</a:t>
            </a:r>
          </a:p>
        </c:rich>
      </c:tx>
      <c:layout>
        <c:manualLayout>
          <c:xMode val="edge"/>
          <c:yMode val="edge"/>
          <c:x val="0.16295983021653543"/>
          <c:y val="4.6296215062253711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A3AB-4FF1-AF50-B8053C08A355}"/>
              </c:ext>
            </c:extLst>
          </c:dPt>
          <c:dPt>
            <c:idx val="1"/>
            <c:invertIfNegative val="0"/>
            <c:bubble3D val="0"/>
            <c:spPr>
              <a:solidFill>
                <a:srgbClr val="CC0000"/>
              </a:solidFill>
            </c:spPr>
            <c:extLst>
              <c:ext xmlns:c16="http://schemas.microsoft.com/office/drawing/2014/chart" uri="{C3380CC4-5D6E-409C-BE32-E72D297353CC}">
                <c16:uniqueId val="{00000001-A3AB-4FF1-AF50-B8053C08A35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3AB-4FF1-AF50-B8053C08A35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3AB-4FF1-AF50-B8053C08A355}"/>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A3AB-4FF1-AF50-B8053C08A355}"/>
            </c:ext>
          </c:extLst>
        </c:ser>
        <c:dLbls>
          <c:showLegendKey val="0"/>
          <c:showVal val="0"/>
          <c:showCatName val="0"/>
          <c:showSerName val="0"/>
          <c:showPercent val="0"/>
          <c:showBubbleSize val="0"/>
        </c:dLbls>
        <c:gapWidth val="150"/>
        <c:shape val="box"/>
        <c:axId val="289937664"/>
        <c:axId val="289947648"/>
        <c:axId val="0"/>
      </c:bar3DChart>
      <c:catAx>
        <c:axId val="2899376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9947648"/>
        <c:crosses val="autoZero"/>
        <c:auto val="1"/>
        <c:lblAlgn val="ctr"/>
        <c:lblOffset val="100"/>
        <c:noMultiLvlLbl val="0"/>
      </c:catAx>
      <c:valAx>
        <c:axId val="289947648"/>
        <c:scaling>
          <c:orientation val="minMax"/>
        </c:scaling>
        <c:delete val="1"/>
        <c:axPos val="l"/>
        <c:numFmt formatCode="0%" sourceLinked="1"/>
        <c:majorTickMark val="out"/>
        <c:minorTickMark val="none"/>
        <c:tickLblPos val="nextTo"/>
        <c:crossAx val="2899376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2364-4A36-B6EA-5A06DA487D3B}"/>
              </c:ext>
            </c:extLst>
          </c:dPt>
          <c:dPt>
            <c:idx val="1"/>
            <c:invertIfNegative val="0"/>
            <c:bubble3D val="0"/>
            <c:spPr>
              <a:solidFill>
                <a:srgbClr val="CC0000"/>
              </a:solidFill>
            </c:spPr>
            <c:extLst>
              <c:ext xmlns:c16="http://schemas.microsoft.com/office/drawing/2014/chart" uri="{C3380CC4-5D6E-409C-BE32-E72D297353CC}">
                <c16:uniqueId val="{00000001-2364-4A36-B6EA-5A06DA487D3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64-4A36-B6EA-5A06DA487D3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64-4A36-B6EA-5A06DA487D3B}"/>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2364-4A36-B6EA-5A06DA487D3B}"/>
            </c:ext>
          </c:extLst>
        </c:ser>
        <c:dLbls>
          <c:showLegendKey val="0"/>
          <c:showVal val="0"/>
          <c:showCatName val="0"/>
          <c:showSerName val="0"/>
          <c:showPercent val="0"/>
          <c:showBubbleSize val="0"/>
        </c:dLbls>
        <c:gapWidth val="150"/>
        <c:shape val="box"/>
        <c:axId val="290000896"/>
        <c:axId val="290002432"/>
        <c:axId val="0"/>
      </c:bar3DChart>
      <c:catAx>
        <c:axId val="2900008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90002432"/>
        <c:crosses val="autoZero"/>
        <c:auto val="1"/>
        <c:lblAlgn val="ctr"/>
        <c:lblOffset val="100"/>
        <c:noMultiLvlLbl val="0"/>
      </c:catAx>
      <c:valAx>
        <c:axId val="290002432"/>
        <c:scaling>
          <c:orientation val="minMax"/>
        </c:scaling>
        <c:delete val="1"/>
        <c:axPos val="l"/>
        <c:numFmt formatCode="0%" sourceLinked="1"/>
        <c:majorTickMark val="out"/>
        <c:minorTickMark val="none"/>
        <c:tickLblPos val="nextTo"/>
        <c:crossAx val="2900008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6B09-4505-854F-3CF9D2823AC8}"/>
              </c:ext>
            </c:extLst>
          </c:dPt>
          <c:dPt>
            <c:idx val="1"/>
            <c:invertIfNegative val="0"/>
            <c:bubble3D val="0"/>
            <c:spPr>
              <a:solidFill>
                <a:srgbClr val="CC0000"/>
              </a:solidFill>
            </c:spPr>
            <c:extLst>
              <c:ext xmlns:c16="http://schemas.microsoft.com/office/drawing/2014/chart" uri="{C3380CC4-5D6E-409C-BE32-E72D297353CC}">
                <c16:uniqueId val="{00000001-6B09-4505-854F-3CF9D2823A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B09-4505-854F-3CF9D2823A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B09-4505-854F-3CF9D2823AC8}"/>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6B09-4505-854F-3CF9D2823AC8}"/>
            </c:ext>
          </c:extLst>
        </c:ser>
        <c:dLbls>
          <c:showLegendKey val="0"/>
          <c:showVal val="0"/>
          <c:showCatName val="0"/>
          <c:showSerName val="0"/>
          <c:showPercent val="0"/>
          <c:showBubbleSize val="0"/>
        </c:dLbls>
        <c:gapWidth val="150"/>
        <c:shape val="box"/>
        <c:axId val="290035200"/>
        <c:axId val="290036736"/>
        <c:axId val="0"/>
      </c:bar3DChart>
      <c:catAx>
        <c:axId val="2900352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90036736"/>
        <c:crosses val="autoZero"/>
        <c:auto val="1"/>
        <c:lblAlgn val="ctr"/>
        <c:lblOffset val="100"/>
        <c:noMultiLvlLbl val="0"/>
      </c:catAx>
      <c:valAx>
        <c:axId val="290036736"/>
        <c:scaling>
          <c:orientation val="minMax"/>
        </c:scaling>
        <c:delete val="1"/>
        <c:axPos val="l"/>
        <c:numFmt formatCode="0%" sourceLinked="1"/>
        <c:majorTickMark val="out"/>
        <c:minorTickMark val="none"/>
        <c:tickLblPos val="nextTo"/>
        <c:crossAx val="2900352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014E-4834-95E1-556AFDDB5ED2}"/>
              </c:ext>
            </c:extLst>
          </c:dPt>
          <c:dPt>
            <c:idx val="1"/>
            <c:invertIfNegative val="0"/>
            <c:bubble3D val="0"/>
            <c:spPr>
              <a:solidFill>
                <a:srgbClr val="CC0000"/>
              </a:solidFill>
            </c:spPr>
            <c:extLst>
              <c:ext xmlns:c16="http://schemas.microsoft.com/office/drawing/2014/chart" uri="{C3380CC4-5D6E-409C-BE32-E72D297353CC}">
                <c16:uniqueId val="{00000001-014E-4834-95E1-556AFDDB5E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14E-4834-95E1-556AFDDB5E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14E-4834-95E1-556AFDDB5ED2}"/>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014E-4834-95E1-556AFDDB5ED2}"/>
            </c:ext>
          </c:extLst>
        </c:ser>
        <c:dLbls>
          <c:showLegendKey val="0"/>
          <c:showVal val="0"/>
          <c:showCatName val="0"/>
          <c:showSerName val="0"/>
          <c:showPercent val="0"/>
          <c:showBubbleSize val="0"/>
        </c:dLbls>
        <c:gapWidth val="150"/>
        <c:shape val="box"/>
        <c:axId val="290057216"/>
        <c:axId val="290063104"/>
        <c:axId val="0"/>
      </c:bar3DChart>
      <c:catAx>
        <c:axId val="2900572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90063104"/>
        <c:crosses val="autoZero"/>
        <c:auto val="1"/>
        <c:lblAlgn val="ctr"/>
        <c:lblOffset val="100"/>
        <c:noMultiLvlLbl val="0"/>
      </c:catAx>
      <c:valAx>
        <c:axId val="290063104"/>
        <c:scaling>
          <c:orientation val="minMax"/>
        </c:scaling>
        <c:delete val="1"/>
        <c:axPos val="l"/>
        <c:numFmt formatCode="0%" sourceLinked="1"/>
        <c:majorTickMark val="out"/>
        <c:minorTickMark val="none"/>
        <c:tickLblPos val="nextTo"/>
        <c:crossAx val="290057216"/>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25B-4C54-ACE6-A5087DD4AF1B}"/>
              </c:ext>
            </c:extLst>
          </c:dPt>
          <c:dPt>
            <c:idx val="1"/>
            <c:invertIfNegative val="0"/>
            <c:bubble3D val="0"/>
            <c:spPr>
              <a:solidFill>
                <a:srgbClr val="C00000"/>
              </a:solidFill>
            </c:spPr>
            <c:extLst>
              <c:ext xmlns:c16="http://schemas.microsoft.com/office/drawing/2014/chart" uri="{C3380CC4-5D6E-409C-BE32-E72D297353CC}">
                <c16:uniqueId val="{00000001-D25B-4C54-ACE6-A5087DD4AF1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25B-4C54-ACE6-A5087DD4AF1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25B-4C54-ACE6-A5087DD4AF1B}"/>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D25B-4C54-ACE6-A5087DD4AF1B}"/>
            </c:ext>
          </c:extLst>
        </c:ser>
        <c:dLbls>
          <c:showLegendKey val="0"/>
          <c:showVal val="0"/>
          <c:showCatName val="0"/>
          <c:showSerName val="0"/>
          <c:showPercent val="0"/>
          <c:showBubbleSize val="0"/>
        </c:dLbls>
        <c:gapWidth val="150"/>
        <c:shape val="box"/>
        <c:axId val="287986048"/>
        <c:axId val="287987584"/>
        <c:axId val="0"/>
      </c:bar3DChart>
      <c:catAx>
        <c:axId val="287986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7987584"/>
        <c:crosses val="autoZero"/>
        <c:auto val="1"/>
        <c:lblAlgn val="ctr"/>
        <c:lblOffset val="100"/>
        <c:noMultiLvlLbl val="0"/>
      </c:catAx>
      <c:valAx>
        <c:axId val="287987584"/>
        <c:scaling>
          <c:orientation val="minMax"/>
        </c:scaling>
        <c:delete val="1"/>
        <c:axPos val="l"/>
        <c:numFmt formatCode="0%" sourceLinked="1"/>
        <c:majorTickMark val="out"/>
        <c:minorTickMark val="none"/>
        <c:tickLblPos val="nextTo"/>
        <c:crossAx val="2879860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1CA-4C25-87F7-FF81152C312E}"/>
              </c:ext>
            </c:extLst>
          </c:dPt>
          <c:dPt>
            <c:idx val="1"/>
            <c:invertIfNegative val="0"/>
            <c:bubble3D val="0"/>
            <c:spPr>
              <a:solidFill>
                <a:srgbClr val="CC0000"/>
              </a:solidFill>
            </c:spPr>
            <c:extLst>
              <c:ext xmlns:c16="http://schemas.microsoft.com/office/drawing/2014/chart" uri="{C3380CC4-5D6E-409C-BE32-E72D297353CC}">
                <c16:uniqueId val="{00000001-41CA-4C25-87F7-FF81152C31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1CA-4C25-87F7-FF81152C31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1CA-4C25-87F7-FF81152C312E}"/>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1CA-4C25-87F7-FF81152C312E}"/>
            </c:ext>
          </c:extLst>
        </c:ser>
        <c:dLbls>
          <c:showLegendKey val="0"/>
          <c:showVal val="0"/>
          <c:showCatName val="0"/>
          <c:showSerName val="0"/>
          <c:showPercent val="0"/>
          <c:showBubbleSize val="0"/>
        </c:dLbls>
        <c:gapWidth val="150"/>
        <c:shape val="box"/>
        <c:axId val="290120448"/>
        <c:axId val="290121984"/>
        <c:axId val="0"/>
      </c:bar3DChart>
      <c:catAx>
        <c:axId val="2901204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90121984"/>
        <c:crosses val="autoZero"/>
        <c:auto val="1"/>
        <c:lblAlgn val="ctr"/>
        <c:lblOffset val="100"/>
        <c:noMultiLvlLbl val="0"/>
      </c:catAx>
      <c:valAx>
        <c:axId val="290121984"/>
        <c:scaling>
          <c:orientation val="minMax"/>
        </c:scaling>
        <c:delete val="1"/>
        <c:axPos val="l"/>
        <c:numFmt formatCode="0%" sourceLinked="1"/>
        <c:majorTickMark val="out"/>
        <c:minorTickMark val="none"/>
        <c:tickLblPos val="nextTo"/>
        <c:crossAx val="2901204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6CA-4425-A5B6-1118788035B0}"/>
              </c:ext>
            </c:extLst>
          </c:dPt>
          <c:dPt>
            <c:idx val="1"/>
            <c:invertIfNegative val="0"/>
            <c:bubble3D val="0"/>
            <c:spPr>
              <a:solidFill>
                <a:srgbClr val="C00000"/>
              </a:solidFill>
            </c:spPr>
            <c:extLst>
              <c:ext xmlns:c16="http://schemas.microsoft.com/office/drawing/2014/chart" uri="{C3380CC4-5D6E-409C-BE32-E72D297353CC}">
                <c16:uniqueId val="{00000001-C6CA-4425-A5B6-1118788035B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CA-4425-A5B6-1118788035B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CA-4425-A5B6-1118788035B0}"/>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extLst>
            <c:ext xmlns:c16="http://schemas.microsoft.com/office/drawing/2014/chart" uri="{C3380CC4-5D6E-409C-BE32-E72D297353CC}">
              <c16:uniqueId val="{00000004-C6CA-4425-A5B6-1118788035B0}"/>
            </c:ext>
          </c:extLst>
        </c:ser>
        <c:dLbls>
          <c:showLegendKey val="0"/>
          <c:showVal val="0"/>
          <c:showCatName val="0"/>
          <c:showSerName val="0"/>
          <c:showPercent val="0"/>
          <c:showBubbleSize val="0"/>
        </c:dLbls>
        <c:gapWidth val="150"/>
        <c:shape val="box"/>
        <c:axId val="288020352"/>
        <c:axId val="288021888"/>
        <c:axId val="0"/>
      </c:bar3DChart>
      <c:catAx>
        <c:axId val="288020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8021888"/>
        <c:crosses val="autoZero"/>
        <c:auto val="1"/>
        <c:lblAlgn val="ctr"/>
        <c:lblOffset val="100"/>
        <c:noMultiLvlLbl val="0"/>
      </c:catAx>
      <c:valAx>
        <c:axId val="288021888"/>
        <c:scaling>
          <c:orientation val="minMax"/>
        </c:scaling>
        <c:delete val="1"/>
        <c:axPos val="l"/>
        <c:numFmt formatCode="0%" sourceLinked="1"/>
        <c:majorTickMark val="out"/>
        <c:minorTickMark val="none"/>
        <c:tickLblPos val="nextTo"/>
        <c:crossAx val="2880203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4B5-4F2A-9F19-43CFADD4684B}"/>
              </c:ext>
            </c:extLst>
          </c:dPt>
          <c:dPt>
            <c:idx val="1"/>
            <c:invertIfNegative val="0"/>
            <c:bubble3D val="0"/>
            <c:spPr>
              <a:solidFill>
                <a:srgbClr val="C00000"/>
              </a:solidFill>
            </c:spPr>
            <c:extLst>
              <c:ext xmlns:c16="http://schemas.microsoft.com/office/drawing/2014/chart" uri="{C3380CC4-5D6E-409C-BE32-E72D297353CC}">
                <c16:uniqueId val="{00000001-74B5-4F2A-9F19-43CFADD4684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4B5-4F2A-9F19-43CFADD4684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4B5-4F2A-9F19-43CFADD4684B}"/>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74B5-4F2A-9F19-43CFADD4684B}"/>
            </c:ext>
          </c:extLst>
        </c:ser>
        <c:dLbls>
          <c:showLegendKey val="0"/>
          <c:showVal val="0"/>
          <c:showCatName val="0"/>
          <c:showSerName val="0"/>
          <c:showPercent val="0"/>
          <c:showBubbleSize val="0"/>
        </c:dLbls>
        <c:gapWidth val="150"/>
        <c:shape val="box"/>
        <c:axId val="288073216"/>
        <c:axId val="288074752"/>
        <c:axId val="0"/>
      </c:bar3DChart>
      <c:catAx>
        <c:axId val="288073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8074752"/>
        <c:crosses val="autoZero"/>
        <c:auto val="1"/>
        <c:lblAlgn val="ctr"/>
        <c:lblOffset val="100"/>
        <c:noMultiLvlLbl val="0"/>
      </c:catAx>
      <c:valAx>
        <c:axId val="288074752"/>
        <c:scaling>
          <c:orientation val="minMax"/>
        </c:scaling>
        <c:delete val="1"/>
        <c:axPos val="l"/>
        <c:numFmt formatCode="0%" sourceLinked="1"/>
        <c:majorTickMark val="out"/>
        <c:minorTickMark val="none"/>
        <c:tickLblPos val="nextTo"/>
        <c:crossAx val="2880732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9CF-4823-8F09-0B24F5C13271}"/>
              </c:ext>
            </c:extLst>
          </c:dPt>
          <c:dPt>
            <c:idx val="1"/>
            <c:invertIfNegative val="0"/>
            <c:bubble3D val="0"/>
            <c:spPr>
              <a:solidFill>
                <a:srgbClr val="C00000"/>
              </a:solidFill>
            </c:spPr>
            <c:extLst>
              <c:ext xmlns:c16="http://schemas.microsoft.com/office/drawing/2014/chart" uri="{C3380CC4-5D6E-409C-BE32-E72D297353CC}">
                <c16:uniqueId val="{00000001-79CF-4823-8F09-0B24F5C132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9CF-4823-8F09-0B24F5C132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9CF-4823-8F09-0B24F5C13271}"/>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79CF-4823-8F09-0B24F5C13271}"/>
            </c:ext>
          </c:extLst>
        </c:ser>
        <c:dLbls>
          <c:showLegendKey val="0"/>
          <c:showVal val="0"/>
          <c:showCatName val="0"/>
          <c:showSerName val="0"/>
          <c:showPercent val="0"/>
          <c:showBubbleSize val="0"/>
        </c:dLbls>
        <c:gapWidth val="150"/>
        <c:shape val="box"/>
        <c:axId val="288181248"/>
        <c:axId val="288183040"/>
        <c:axId val="0"/>
      </c:bar3DChart>
      <c:catAx>
        <c:axId val="288181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8183040"/>
        <c:crosses val="autoZero"/>
        <c:auto val="1"/>
        <c:lblAlgn val="ctr"/>
        <c:lblOffset val="100"/>
        <c:noMultiLvlLbl val="0"/>
      </c:catAx>
      <c:valAx>
        <c:axId val="288183040"/>
        <c:scaling>
          <c:orientation val="minMax"/>
        </c:scaling>
        <c:delete val="1"/>
        <c:axPos val="l"/>
        <c:numFmt formatCode="0%" sourceLinked="1"/>
        <c:majorTickMark val="out"/>
        <c:minorTickMark val="none"/>
        <c:tickLblPos val="nextTo"/>
        <c:crossAx val="2881812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7-4DCB-B251-545E334FB02A}"/>
              </c:ext>
            </c:extLst>
          </c:dPt>
          <c:dPt>
            <c:idx val="1"/>
            <c:invertIfNegative val="0"/>
            <c:bubble3D val="0"/>
            <c:spPr>
              <a:solidFill>
                <a:srgbClr val="C00000"/>
              </a:solidFill>
            </c:spPr>
            <c:extLst>
              <c:ext xmlns:c16="http://schemas.microsoft.com/office/drawing/2014/chart" uri="{C3380CC4-5D6E-409C-BE32-E72D297353CC}">
                <c16:uniqueId val="{00000001-BC27-4DCB-B251-545E334FB0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7-4DCB-B251-545E334FB0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7-4DCB-B251-545E334FB02A}"/>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BC27-4DCB-B251-545E334FB02A}"/>
            </c:ext>
          </c:extLst>
        </c:ser>
        <c:dLbls>
          <c:showLegendKey val="0"/>
          <c:showVal val="0"/>
          <c:showCatName val="0"/>
          <c:showSerName val="0"/>
          <c:showPercent val="0"/>
          <c:showBubbleSize val="0"/>
        </c:dLbls>
        <c:gapWidth val="150"/>
        <c:shape val="box"/>
        <c:axId val="288227712"/>
        <c:axId val="288229248"/>
        <c:axId val="0"/>
      </c:bar3DChart>
      <c:catAx>
        <c:axId val="288227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8229248"/>
        <c:crosses val="autoZero"/>
        <c:auto val="1"/>
        <c:lblAlgn val="ctr"/>
        <c:lblOffset val="100"/>
        <c:noMultiLvlLbl val="0"/>
      </c:catAx>
      <c:valAx>
        <c:axId val="288229248"/>
        <c:scaling>
          <c:orientation val="minMax"/>
        </c:scaling>
        <c:delete val="1"/>
        <c:axPos val="l"/>
        <c:numFmt formatCode="0%" sourceLinked="1"/>
        <c:majorTickMark val="out"/>
        <c:minorTickMark val="none"/>
        <c:tickLblPos val="nextTo"/>
        <c:crossAx val="2882277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67A-4DA4-8A92-88378631134C}"/>
              </c:ext>
            </c:extLst>
          </c:dPt>
          <c:dPt>
            <c:idx val="1"/>
            <c:invertIfNegative val="0"/>
            <c:bubble3D val="0"/>
            <c:spPr>
              <a:solidFill>
                <a:srgbClr val="C00000"/>
              </a:solidFill>
            </c:spPr>
            <c:extLst>
              <c:ext xmlns:c16="http://schemas.microsoft.com/office/drawing/2014/chart" uri="{C3380CC4-5D6E-409C-BE32-E72D297353CC}">
                <c16:uniqueId val="{00000001-C67A-4DA4-8A92-8837863113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7A-4DA4-8A92-8837863113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7A-4DA4-8A92-88378631134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0.5</c:v>
                </c:pt>
                <c:pt idx="2">
                  <c:v>0</c:v>
                </c:pt>
                <c:pt idx="3">
                  <c:v>0</c:v>
                </c:pt>
              </c:numCache>
            </c:numRef>
          </c:val>
          <c:extLst>
            <c:ext xmlns:c16="http://schemas.microsoft.com/office/drawing/2014/chart" uri="{C3380CC4-5D6E-409C-BE32-E72D297353CC}">
              <c16:uniqueId val="{00000004-C67A-4DA4-8A92-88378631134C}"/>
            </c:ext>
          </c:extLst>
        </c:ser>
        <c:dLbls>
          <c:showLegendKey val="0"/>
          <c:showVal val="0"/>
          <c:showCatName val="0"/>
          <c:showSerName val="0"/>
          <c:showPercent val="0"/>
          <c:showBubbleSize val="0"/>
        </c:dLbls>
        <c:gapWidth val="150"/>
        <c:shape val="box"/>
        <c:axId val="288264192"/>
        <c:axId val="288265728"/>
        <c:axId val="0"/>
      </c:bar3DChart>
      <c:catAx>
        <c:axId val="288264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8265728"/>
        <c:crosses val="autoZero"/>
        <c:auto val="1"/>
        <c:lblAlgn val="ctr"/>
        <c:lblOffset val="100"/>
        <c:noMultiLvlLbl val="0"/>
      </c:catAx>
      <c:valAx>
        <c:axId val="288265728"/>
        <c:scaling>
          <c:orientation val="minMax"/>
        </c:scaling>
        <c:delete val="1"/>
        <c:axPos val="l"/>
        <c:numFmt formatCode="0%" sourceLinked="1"/>
        <c:majorTickMark val="out"/>
        <c:minorTickMark val="none"/>
        <c:tickLblPos val="nextTo"/>
        <c:crossAx val="2882641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9E9-437C-AE23-F74ACC754B5A}"/>
              </c:ext>
            </c:extLst>
          </c:dPt>
          <c:dPt>
            <c:idx val="1"/>
            <c:invertIfNegative val="0"/>
            <c:bubble3D val="0"/>
            <c:spPr>
              <a:solidFill>
                <a:srgbClr val="C00000"/>
              </a:solidFill>
            </c:spPr>
            <c:extLst>
              <c:ext xmlns:c16="http://schemas.microsoft.com/office/drawing/2014/chart" uri="{C3380CC4-5D6E-409C-BE32-E72D297353CC}">
                <c16:uniqueId val="{00000001-69E9-437C-AE23-F74ACC754B5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9E9-437C-AE23-F74ACC754B5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9E9-437C-AE23-F74ACC754B5A}"/>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0.5</c:v>
                </c:pt>
                <c:pt idx="2">
                  <c:v>0.5</c:v>
                </c:pt>
                <c:pt idx="3">
                  <c:v>0</c:v>
                </c:pt>
              </c:numCache>
            </c:numRef>
          </c:val>
          <c:extLst>
            <c:ext xmlns:c16="http://schemas.microsoft.com/office/drawing/2014/chart" uri="{C3380CC4-5D6E-409C-BE32-E72D297353CC}">
              <c16:uniqueId val="{00000004-69E9-437C-AE23-F74ACC754B5A}"/>
            </c:ext>
          </c:extLst>
        </c:ser>
        <c:dLbls>
          <c:showLegendKey val="0"/>
          <c:showVal val="0"/>
          <c:showCatName val="0"/>
          <c:showSerName val="0"/>
          <c:showPercent val="0"/>
          <c:showBubbleSize val="0"/>
        </c:dLbls>
        <c:gapWidth val="150"/>
        <c:shape val="box"/>
        <c:axId val="288384512"/>
        <c:axId val="288386048"/>
        <c:axId val="0"/>
      </c:bar3DChart>
      <c:catAx>
        <c:axId val="288384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8386048"/>
        <c:crosses val="autoZero"/>
        <c:auto val="1"/>
        <c:lblAlgn val="ctr"/>
        <c:lblOffset val="100"/>
        <c:noMultiLvlLbl val="0"/>
      </c:catAx>
      <c:valAx>
        <c:axId val="288386048"/>
        <c:scaling>
          <c:orientation val="minMax"/>
        </c:scaling>
        <c:delete val="1"/>
        <c:axPos val="l"/>
        <c:numFmt formatCode="0%" sourceLinked="1"/>
        <c:majorTickMark val="out"/>
        <c:minorTickMark val="none"/>
        <c:tickLblPos val="nextTo"/>
        <c:crossAx val="2883845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6"/><Relationship Id="rId3" Type="http://schemas.openxmlformats.org/officeDocument/2006/relationships/hyperlink" Target="#Directiva!A5"/><Relationship Id="rId21" Type="http://schemas.openxmlformats.org/officeDocument/2006/relationships/hyperlink" Target="#Admon!A7"/><Relationship Id="rId34" Type="http://schemas.openxmlformats.org/officeDocument/2006/relationships/image" Target="../media/image15.png"/><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5"/><Relationship Id="rId33" Type="http://schemas.openxmlformats.org/officeDocument/2006/relationships/image" Target="../media/image14.png"/><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4"/><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Admon!A8"/><Relationship Id="rId28" Type="http://schemas.openxmlformats.org/officeDocument/2006/relationships/hyperlink" Target="#Instituci&#243;n!A1"/><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image" Target="../media/image10.png"/><Relationship Id="rId27" Type="http://schemas.openxmlformats.org/officeDocument/2006/relationships/hyperlink" Target="#Comunidad!A7"/><Relationship Id="rId30" Type="http://schemas.openxmlformats.org/officeDocument/2006/relationships/image" Target="../media/image11.jpeg"/><Relationship Id="rId35" Type="http://schemas.openxmlformats.org/officeDocument/2006/relationships/image" Target="../media/image16.pn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7.png"/><Relationship Id="rId30" Type="http://schemas.openxmlformats.org/officeDocument/2006/relationships/chart" Target="../charts/chart27.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57" name="1 Imagen" descr="Secretaría de Educación">
          <a:extLst>
            <a:ext uri="{FF2B5EF4-FFF2-40B4-BE49-F238E27FC236}">
              <a16:creationId xmlns:a16="http://schemas.microsoft.com/office/drawing/2014/main" id="{00000000-0008-0000-0000-00002D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58"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2E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151108</xdr:colOff>
      <xdr:row>6</xdr:row>
      <xdr:rowOff>28575</xdr:rowOff>
    </xdr:to>
    <xdr:pic>
      <xdr:nvPicPr>
        <xdr:cNvPr id="51619135" name="2 Imagen" descr="MC900433801.PNG">
          <a:hlinkClick xmlns:r="http://schemas.openxmlformats.org/officeDocument/2006/relationships" r:id="rId1" tooltip="IR A RESUMEN"/>
          <a:extLst>
            <a:ext uri="{FF2B5EF4-FFF2-40B4-BE49-F238E27FC236}">
              <a16:creationId xmlns:a16="http://schemas.microsoft.com/office/drawing/2014/main" id="{00000000-0008-0000-0100-00003F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141583</xdr:colOff>
      <xdr:row>12</xdr:row>
      <xdr:rowOff>19050</xdr:rowOff>
    </xdr:to>
    <xdr:pic>
      <xdr:nvPicPr>
        <xdr:cNvPr id="51619136" name="3 Imagen" descr="MC900433801.PNG">
          <a:hlinkClick xmlns:r="http://schemas.openxmlformats.org/officeDocument/2006/relationships" r:id="rId3" tooltip="IR A RESUMEN"/>
          <a:extLst>
            <a:ext uri="{FF2B5EF4-FFF2-40B4-BE49-F238E27FC236}">
              <a16:creationId xmlns:a16="http://schemas.microsoft.com/office/drawing/2014/main" id="{00000000-0008-0000-0100-000040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141583</xdr:colOff>
      <xdr:row>19</xdr:row>
      <xdr:rowOff>19050</xdr:rowOff>
    </xdr:to>
    <xdr:pic>
      <xdr:nvPicPr>
        <xdr:cNvPr id="51619137" name="4 Imagen" descr="MC900433801.PNG">
          <a:hlinkClick xmlns:r="http://schemas.openxmlformats.org/officeDocument/2006/relationships" r:id="rId5" tooltip="IR A RESUMEN"/>
          <a:extLst>
            <a:ext uri="{FF2B5EF4-FFF2-40B4-BE49-F238E27FC236}">
              <a16:creationId xmlns:a16="http://schemas.microsoft.com/office/drawing/2014/main" id="{00000000-0008-0000-0100-000041A5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160633</xdr:colOff>
      <xdr:row>29</xdr:row>
      <xdr:rowOff>19050</xdr:rowOff>
    </xdr:to>
    <xdr:pic>
      <xdr:nvPicPr>
        <xdr:cNvPr id="51619138" name="5 Imagen" descr="MC900433801.PNG">
          <a:hlinkClick xmlns:r="http://schemas.openxmlformats.org/officeDocument/2006/relationships" r:id="rId7" tooltip="IR A RESUMEN"/>
          <a:extLst>
            <a:ext uri="{FF2B5EF4-FFF2-40B4-BE49-F238E27FC236}">
              <a16:creationId xmlns:a16="http://schemas.microsoft.com/office/drawing/2014/main" id="{00000000-0008-0000-0100-000042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122533</xdr:colOff>
      <xdr:row>35</xdr:row>
      <xdr:rowOff>28575</xdr:rowOff>
    </xdr:to>
    <xdr:pic>
      <xdr:nvPicPr>
        <xdr:cNvPr id="51619139" name="7 Imagen" descr="MC900433801.PNG">
          <a:hlinkClick xmlns:r="http://schemas.openxmlformats.org/officeDocument/2006/relationships" r:id="rId8" tooltip="IR A RESUMEN"/>
          <a:extLst>
            <a:ext uri="{FF2B5EF4-FFF2-40B4-BE49-F238E27FC236}">
              <a16:creationId xmlns:a16="http://schemas.microsoft.com/office/drawing/2014/main" id="{00000000-0008-0000-0100-000043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132058</xdr:colOff>
      <xdr:row>46</xdr:row>
      <xdr:rowOff>28575</xdr:rowOff>
    </xdr:to>
    <xdr:pic>
      <xdr:nvPicPr>
        <xdr:cNvPr id="51619140" name="8 Imagen" descr="MC900433801.PNG">
          <a:hlinkClick xmlns:r="http://schemas.openxmlformats.org/officeDocument/2006/relationships" r:id="rId9" tooltip="IR A RESUMEN"/>
          <a:extLst>
            <a:ext uri="{FF2B5EF4-FFF2-40B4-BE49-F238E27FC236}">
              <a16:creationId xmlns:a16="http://schemas.microsoft.com/office/drawing/2014/main" id="{00000000-0008-0000-0100-000044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151108</xdr:colOff>
      <xdr:row>54</xdr:row>
      <xdr:rowOff>19050</xdr:rowOff>
    </xdr:to>
    <xdr:pic>
      <xdr:nvPicPr>
        <xdr:cNvPr id="51619141" name="9 Imagen" descr="MC900433801.PNG">
          <a:hlinkClick xmlns:r="http://schemas.openxmlformats.org/officeDocument/2006/relationships" r:id="rId10" tooltip="IR A RESUMEN"/>
          <a:extLst>
            <a:ext uri="{FF2B5EF4-FFF2-40B4-BE49-F238E27FC236}">
              <a16:creationId xmlns:a16="http://schemas.microsoft.com/office/drawing/2014/main" id="{00000000-0008-0000-0100-000045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122533</xdr:colOff>
      <xdr:row>61</xdr:row>
      <xdr:rowOff>9525</xdr:rowOff>
    </xdr:to>
    <xdr:pic>
      <xdr:nvPicPr>
        <xdr:cNvPr id="51619142" name="10 Imagen" descr="MC900433801.PNG">
          <a:hlinkClick xmlns:r="http://schemas.openxmlformats.org/officeDocument/2006/relationships" r:id="rId11" tooltip="IR A RESUMEN"/>
          <a:extLst>
            <a:ext uri="{FF2B5EF4-FFF2-40B4-BE49-F238E27FC236}">
              <a16:creationId xmlns:a16="http://schemas.microsoft.com/office/drawing/2014/main" id="{00000000-0008-0000-0100-000046A5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132058</xdr:colOff>
      <xdr:row>67</xdr:row>
      <xdr:rowOff>28575</xdr:rowOff>
    </xdr:to>
    <xdr:pic>
      <xdr:nvPicPr>
        <xdr:cNvPr id="51619143" name="11 Imagen" descr="MC900433801.PNG">
          <a:hlinkClick xmlns:r="http://schemas.openxmlformats.org/officeDocument/2006/relationships" r:id="rId13" tooltip="IR A RESUMEN"/>
          <a:extLst>
            <a:ext uri="{FF2B5EF4-FFF2-40B4-BE49-F238E27FC236}">
              <a16:creationId xmlns:a16="http://schemas.microsoft.com/office/drawing/2014/main" id="{00000000-0008-0000-0100-000047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160633</xdr:colOff>
      <xdr:row>73</xdr:row>
      <xdr:rowOff>19050</xdr:rowOff>
    </xdr:to>
    <xdr:pic>
      <xdr:nvPicPr>
        <xdr:cNvPr id="51619144" name="12 Imagen" descr="MC900433801.PNG">
          <a:hlinkClick xmlns:r="http://schemas.openxmlformats.org/officeDocument/2006/relationships" r:id="rId14" tooltip="IR A RESUMEN"/>
          <a:extLst>
            <a:ext uri="{FF2B5EF4-FFF2-40B4-BE49-F238E27FC236}">
              <a16:creationId xmlns:a16="http://schemas.microsoft.com/office/drawing/2014/main" id="{00000000-0008-0000-0100-000048A5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141583</xdr:colOff>
      <xdr:row>83</xdr:row>
      <xdr:rowOff>28575</xdr:rowOff>
    </xdr:to>
    <xdr:pic>
      <xdr:nvPicPr>
        <xdr:cNvPr id="51619145" name="13 Imagen" descr="MC900433801.PNG">
          <a:hlinkClick xmlns:r="http://schemas.openxmlformats.org/officeDocument/2006/relationships" r:id="rId16" tooltip="IR A RESUMEN"/>
          <a:extLst>
            <a:ext uri="{FF2B5EF4-FFF2-40B4-BE49-F238E27FC236}">
              <a16:creationId xmlns:a16="http://schemas.microsoft.com/office/drawing/2014/main" id="{00000000-0008-0000-0100-000049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0</xdr:rowOff>
    </xdr:from>
    <xdr:to>
      <xdr:col>4</xdr:col>
      <xdr:colOff>904875</xdr:colOff>
      <xdr:row>87</xdr:row>
      <xdr:rowOff>19051</xdr:rowOff>
    </xdr:to>
    <xdr:pic>
      <xdr:nvPicPr>
        <xdr:cNvPr id="51619146" name="14 Imagen" descr="MC900433801.PNG">
          <a:hlinkClick xmlns:r="http://schemas.openxmlformats.org/officeDocument/2006/relationships" r:id="rId17" tooltip="IR A RESUMEN"/>
          <a:extLst>
            <a:ext uri="{FF2B5EF4-FFF2-40B4-BE49-F238E27FC236}">
              <a16:creationId xmlns:a16="http://schemas.microsoft.com/office/drawing/2014/main" id="{00000000-0008-0000-0100-00004AA5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95</xdr:row>
      <xdr:rowOff>9525</xdr:rowOff>
    </xdr:from>
    <xdr:to>
      <xdr:col>4</xdr:col>
      <xdr:colOff>895350</xdr:colOff>
      <xdr:row>96</xdr:row>
      <xdr:rowOff>19050</xdr:rowOff>
    </xdr:to>
    <xdr:pic>
      <xdr:nvPicPr>
        <xdr:cNvPr id="51619147" name="15 Imagen" descr="MC900433801.PNG">
          <a:hlinkClick xmlns:r="http://schemas.openxmlformats.org/officeDocument/2006/relationships" r:id="rId19" tooltip="IR A RESUMEN"/>
          <a:extLst>
            <a:ext uri="{FF2B5EF4-FFF2-40B4-BE49-F238E27FC236}">
              <a16:creationId xmlns:a16="http://schemas.microsoft.com/office/drawing/2014/main" id="{00000000-0008-0000-0100-00004B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99</xdr:row>
      <xdr:rowOff>19050</xdr:rowOff>
    </xdr:from>
    <xdr:to>
      <xdr:col>3</xdr:col>
      <xdr:colOff>95250</xdr:colOff>
      <xdr:row>100</xdr:row>
      <xdr:rowOff>28575</xdr:rowOff>
    </xdr:to>
    <xdr:pic>
      <xdr:nvPicPr>
        <xdr:cNvPr id="51619148" name="16 Imagen" descr="MC900433801.PNG">
          <a:hlinkClick xmlns:r="http://schemas.openxmlformats.org/officeDocument/2006/relationships" r:id="rId21" tooltip="IR A RESUMEN"/>
          <a:extLst>
            <a:ext uri="{FF2B5EF4-FFF2-40B4-BE49-F238E27FC236}">
              <a16:creationId xmlns:a16="http://schemas.microsoft.com/office/drawing/2014/main" id="{00000000-0008-0000-0100-00004CA51303}"/>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111</xdr:row>
      <xdr:rowOff>19050</xdr:rowOff>
    </xdr:from>
    <xdr:to>
      <xdr:col>3</xdr:col>
      <xdr:colOff>141583</xdr:colOff>
      <xdr:row>112</xdr:row>
      <xdr:rowOff>28576</xdr:rowOff>
    </xdr:to>
    <xdr:pic>
      <xdr:nvPicPr>
        <xdr:cNvPr id="51619149" name="17 Imagen" descr="MC900433801.PNG">
          <a:hlinkClick xmlns:r="http://schemas.openxmlformats.org/officeDocument/2006/relationships" r:id="rId23" tooltip="IR A RESUMEN"/>
          <a:extLst>
            <a:ext uri="{FF2B5EF4-FFF2-40B4-BE49-F238E27FC236}">
              <a16:creationId xmlns:a16="http://schemas.microsoft.com/office/drawing/2014/main" id="{00000000-0008-0000-0100-00004D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119</xdr:row>
      <xdr:rowOff>9525</xdr:rowOff>
    </xdr:from>
    <xdr:to>
      <xdr:col>3</xdr:col>
      <xdr:colOff>141583</xdr:colOff>
      <xdr:row>120</xdr:row>
      <xdr:rowOff>19049</xdr:rowOff>
    </xdr:to>
    <xdr:pic>
      <xdr:nvPicPr>
        <xdr:cNvPr id="51619150" name="18 Imagen" descr="MC900433801.PNG">
          <a:hlinkClick xmlns:r="http://schemas.openxmlformats.org/officeDocument/2006/relationships" r:id="rId24" tooltip="IR A RESUMEN"/>
          <a:extLst>
            <a:ext uri="{FF2B5EF4-FFF2-40B4-BE49-F238E27FC236}">
              <a16:creationId xmlns:a16="http://schemas.microsoft.com/office/drawing/2014/main" id="{00000000-0008-0000-0100-00004E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124</xdr:row>
      <xdr:rowOff>104775</xdr:rowOff>
    </xdr:from>
    <xdr:to>
      <xdr:col>3</xdr:col>
      <xdr:colOff>151108</xdr:colOff>
      <xdr:row>126</xdr:row>
      <xdr:rowOff>9525</xdr:rowOff>
    </xdr:to>
    <xdr:pic>
      <xdr:nvPicPr>
        <xdr:cNvPr id="51619151" name="19 Imagen" descr="MC900433801.PNG">
          <a:hlinkClick xmlns:r="http://schemas.openxmlformats.org/officeDocument/2006/relationships" r:id="rId25" tooltip="IR A RESUMEN"/>
          <a:extLst>
            <a:ext uri="{FF2B5EF4-FFF2-40B4-BE49-F238E27FC236}">
              <a16:creationId xmlns:a16="http://schemas.microsoft.com/office/drawing/2014/main" id="{00000000-0008-0000-0100-00004F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131</xdr:row>
      <xdr:rowOff>9525</xdr:rowOff>
    </xdr:from>
    <xdr:to>
      <xdr:col>3</xdr:col>
      <xdr:colOff>151108</xdr:colOff>
      <xdr:row>132</xdr:row>
      <xdr:rowOff>19051</xdr:rowOff>
    </xdr:to>
    <xdr:pic>
      <xdr:nvPicPr>
        <xdr:cNvPr id="51619152" name="20 Imagen" descr="MC900433801.PNG">
          <a:hlinkClick xmlns:r="http://schemas.openxmlformats.org/officeDocument/2006/relationships" r:id="rId26" tooltip="IR A RESUMEN"/>
          <a:extLst>
            <a:ext uri="{FF2B5EF4-FFF2-40B4-BE49-F238E27FC236}">
              <a16:creationId xmlns:a16="http://schemas.microsoft.com/office/drawing/2014/main" id="{00000000-0008-0000-0100-000050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136</xdr:row>
      <xdr:rowOff>19050</xdr:rowOff>
    </xdr:from>
    <xdr:to>
      <xdr:col>3</xdr:col>
      <xdr:colOff>160633</xdr:colOff>
      <xdr:row>137</xdr:row>
      <xdr:rowOff>28577</xdr:rowOff>
    </xdr:to>
    <xdr:pic>
      <xdr:nvPicPr>
        <xdr:cNvPr id="51619153" name="21 Imagen" descr="MC900433801.PNG">
          <a:hlinkClick xmlns:r="http://schemas.openxmlformats.org/officeDocument/2006/relationships" r:id="rId27" tooltip="IR A RESUMEN"/>
          <a:extLst>
            <a:ext uri="{FF2B5EF4-FFF2-40B4-BE49-F238E27FC236}">
              <a16:creationId xmlns:a16="http://schemas.microsoft.com/office/drawing/2014/main" id="{00000000-0008-0000-0100-000051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154" name="Picture 3995" descr="MB900431547">
          <a:hlinkClick xmlns:r="http://schemas.openxmlformats.org/officeDocument/2006/relationships" r:id="rId28" tooltip="Regresar"/>
          <a:extLst>
            <a:ext uri="{FF2B5EF4-FFF2-40B4-BE49-F238E27FC236}">
              <a16:creationId xmlns:a16="http://schemas.microsoft.com/office/drawing/2014/main" id="{00000000-0008-0000-0100-000052A51303}"/>
            </a:ext>
          </a:extLst>
        </xdr:cNvPr>
        <xdr:cNvPicPr>
          <a:picLocks noChangeAspect="1" noChangeArrowheads="1"/>
        </xdr:cNvPicPr>
      </xdr:nvPicPr>
      <xdr:blipFill>
        <a:blip xmlns:r="http://schemas.openxmlformats.org/officeDocument/2006/relationships"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155"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53A5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151108</xdr:colOff>
      <xdr:row>54</xdr:row>
      <xdr:rowOff>19050</xdr:rowOff>
    </xdr:to>
    <xdr:pic>
      <xdr:nvPicPr>
        <xdr:cNvPr id="23" name="9 Imagen" descr="MC900433801.PNG">
          <a:hlinkClick xmlns:r="http://schemas.openxmlformats.org/officeDocument/2006/relationships" r:id="rId10" tooltip="IR A RESUMEN"/>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93125"/>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132058</xdr:colOff>
      <xdr:row>67</xdr:row>
      <xdr:rowOff>28575</xdr:rowOff>
    </xdr:to>
    <xdr:pic>
      <xdr:nvPicPr>
        <xdr:cNvPr id="24" name="11 Imagen" descr="MC900433801.PNG">
          <a:hlinkClick xmlns:r="http://schemas.openxmlformats.org/officeDocument/2006/relationships" r:id="rId13" tooltip="IR A RESUMEN"/>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642235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160633</xdr:colOff>
      <xdr:row>73</xdr:row>
      <xdr:rowOff>19050</xdr:rowOff>
    </xdr:to>
    <xdr:pic>
      <xdr:nvPicPr>
        <xdr:cNvPr id="25" name="12 Imagen" descr="MC900433801.PNG">
          <a:hlinkClick xmlns:r="http://schemas.openxmlformats.org/officeDocument/2006/relationships" r:id="rId14" tooltip="IR A RESUMEN"/>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9070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151108</xdr:colOff>
      <xdr:row>83</xdr:row>
      <xdr:rowOff>28575</xdr:rowOff>
    </xdr:to>
    <xdr:pic>
      <xdr:nvPicPr>
        <xdr:cNvPr id="27" name="13 Imagen">
          <a:hlinkClick xmlns:r="http://schemas.openxmlformats.org/officeDocument/2006/relationships" r:id="rId16" tooltip="IR A RESUMEN"/>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95</xdr:row>
      <xdr:rowOff>9525</xdr:rowOff>
    </xdr:from>
    <xdr:to>
      <xdr:col>4</xdr:col>
      <xdr:colOff>885825</xdr:colOff>
      <xdr:row>96</xdr:row>
      <xdr:rowOff>19050</xdr:rowOff>
    </xdr:to>
    <xdr:pic>
      <xdr:nvPicPr>
        <xdr:cNvPr id="28" name="15 Imagen">
          <a:hlinkClick xmlns:r="http://schemas.openxmlformats.org/officeDocument/2006/relationships" r:id="rId19" tooltip="IR A RESUMEN"/>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111</xdr:row>
      <xdr:rowOff>19050</xdr:rowOff>
    </xdr:from>
    <xdr:to>
      <xdr:col>3</xdr:col>
      <xdr:colOff>151108</xdr:colOff>
      <xdr:row>112</xdr:row>
      <xdr:rowOff>28575</xdr:rowOff>
    </xdr:to>
    <xdr:pic>
      <xdr:nvPicPr>
        <xdr:cNvPr id="29" name="17 Imagen">
          <a:hlinkClick xmlns:r="http://schemas.openxmlformats.org/officeDocument/2006/relationships" r:id="rId23" tooltip="IR A RESUMEN"/>
          <a:extLst>
            <a:ext uri="{FF2B5EF4-FFF2-40B4-BE49-F238E27FC236}">
              <a16:creationId xmlns:a16="http://schemas.microsoft.com/office/drawing/2014/main" id="{00000000-0008-0000-0100-00001D000000}"/>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886075" y="419195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2762250</xdr:colOff>
      <xdr:row>119</xdr:row>
      <xdr:rowOff>9525</xdr:rowOff>
    </xdr:from>
    <xdr:to>
      <xdr:col>8</xdr:col>
      <xdr:colOff>3009901</xdr:colOff>
      <xdr:row>120</xdr:row>
      <xdr:rowOff>19050</xdr:rowOff>
    </xdr:to>
    <xdr:pic>
      <xdr:nvPicPr>
        <xdr:cNvPr id="30" name="18 Imagen">
          <a:hlinkClick xmlns:r="http://schemas.openxmlformats.org/officeDocument/2006/relationships" r:id="rId24" tooltip="IR A RESUMEN"/>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2771775</xdr:colOff>
      <xdr:row>131</xdr:row>
      <xdr:rowOff>9525</xdr:rowOff>
    </xdr:from>
    <xdr:to>
      <xdr:col>8</xdr:col>
      <xdr:colOff>3019426</xdr:colOff>
      <xdr:row>132</xdr:row>
      <xdr:rowOff>19050</xdr:rowOff>
    </xdr:to>
    <xdr:pic>
      <xdr:nvPicPr>
        <xdr:cNvPr id="31" name="20 Imagen">
          <a:hlinkClick xmlns:r="http://schemas.openxmlformats.org/officeDocument/2006/relationships" r:id="rId26" tooltip="IR A RESUMEN"/>
          <a:extLst>
            <a:ext uri="{FF2B5EF4-FFF2-40B4-BE49-F238E27FC236}">
              <a16:creationId xmlns:a16="http://schemas.microsoft.com/office/drawing/2014/main" id="{00000000-0008-0000-0100-00001F000000}"/>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2781300</xdr:colOff>
      <xdr:row>136</xdr:row>
      <xdr:rowOff>19050</xdr:rowOff>
    </xdr:from>
    <xdr:to>
      <xdr:col>8</xdr:col>
      <xdr:colOff>3028951</xdr:colOff>
      <xdr:row>137</xdr:row>
      <xdr:rowOff>28575</xdr:rowOff>
    </xdr:to>
    <xdr:pic>
      <xdr:nvPicPr>
        <xdr:cNvPr id="32" name="21 Imagen">
          <a:hlinkClick xmlns:r="http://schemas.openxmlformats.org/officeDocument/2006/relationships" r:id="rId27" tooltip="IR A RESUMEN"/>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119</xdr:row>
      <xdr:rowOff>9525</xdr:rowOff>
    </xdr:from>
    <xdr:to>
      <xdr:col>3</xdr:col>
      <xdr:colOff>141583</xdr:colOff>
      <xdr:row>120</xdr:row>
      <xdr:rowOff>19049</xdr:rowOff>
    </xdr:to>
    <xdr:pic>
      <xdr:nvPicPr>
        <xdr:cNvPr id="33" name="18 Imagen" descr="MC900433801.PNG">
          <a:hlinkClick xmlns:r="http://schemas.openxmlformats.org/officeDocument/2006/relationships" r:id="rId24" tooltip="IR A RESUMEN"/>
          <a:extLst>
            <a:ext uri="{FF2B5EF4-FFF2-40B4-BE49-F238E27FC236}">
              <a16:creationId xmlns:a16="http://schemas.microsoft.com/office/drawing/2014/main" id="{00000000-0008-0000-0100-00004E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1790" y="45036105"/>
          <a:ext cx="321945" cy="2305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131</xdr:row>
      <xdr:rowOff>9525</xdr:rowOff>
    </xdr:from>
    <xdr:to>
      <xdr:col>3</xdr:col>
      <xdr:colOff>151108</xdr:colOff>
      <xdr:row>132</xdr:row>
      <xdr:rowOff>19051</xdr:rowOff>
    </xdr:to>
    <xdr:pic>
      <xdr:nvPicPr>
        <xdr:cNvPr id="34" name="20 Imagen" descr="MC900433801.PNG">
          <a:hlinkClick xmlns:r="http://schemas.openxmlformats.org/officeDocument/2006/relationships" r:id="rId26" tooltip="IR A RESUMEN"/>
          <a:extLst>
            <a:ext uri="{FF2B5EF4-FFF2-40B4-BE49-F238E27FC236}">
              <a16:creationId xmlns:a16="http://schemas.microsoft.com/office/drawing/2014/main" id="{00000000-0008-0000-0100-000050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1315" y="49074705"/>
          <a:ext cx="321945" cy="2305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136</xdr:row>
      <xdr:rowOff>19050</xdr:rowOff>
    </xdr:from>
    <xdr:to>
      <xdr:col>3</xdr:col>
      <xdr:colOff>160633</xdr:colOff>
      <xdr:row>137</xdr:row>
      <xdr:rowOff>28577</xdr:rowOff>
    </xdr:to>
    <xdr:pic>
      <xdr:nvPicPr>
        <xdr:cNvPr id="36" name="21 Imagen" descr="MC900433801.PNG">
          <a:hlinkClick xmlns:r="http://schemas.openxmlformats.org/officeDocument/2006/relationships" r:id="rId27" tooltip="IR A RESUMEN"/>
          <a:extLst>
            <a:ext uri="{FF2B5EF4-FFF2-40B4-BE49-F238E27FC236}">
              <a16:creationId xmlns:a16="http://schemas.microsoft.com/office/drawing/2014/main" id="{00000000-0008-0000-0100-000051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10840" y="50562510"/>
          <a:ext cx="321945" cy="2305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638175</xdr:colOff>
      <xdr:row>95</xdr:row>
      <xdr:rowOff>9525</xdr:rowOff>
    </xdr:from>
    <xdr:ext cx="257175" cy="231197"/>
    <xdr:pic>
      <xdr:nvPicPr>
        <xdr:cNvPr id="35" name="15 Imagen" descr="MC900433801.PNG">
          <a:hlinkClick xmlns:r="http://schemas.openxmlformats.org/officeDocument/2006/relationships" r:id="rId19" tooltip="IR A RESUMEN"/>
          <a:extLst>
            <a:ext uri="{FF2B5EF4-FFF2-40B4-BE49-F238E27FC236}">
              <a16:creationId xmlns:a16="http://schemas.microsoft.com/office/drawing/2014/main" id="{00000000-0008-0000-0100-00004B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607502" y="37492998"/>
          <a:ext cx="257175" cy="2311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638175</xdr:colOff>
      <xdr:row>95</xdr:row>
      <xdr:rowOff>9525</xdr:rowOff>
    </xdr:from>
    <xdr:ext cx="247650" cy="231197"/>
    <xdr:pic>
      <xdr:nvPicPr>
        <xdr:cNvPr id="37" name="15 Imagen">
          <a:hlinkClick xmlns:r="http://schemas.openxmlformats.org/officeDocument/2006/relationships" r:id="rId19" tooltip="IR A RESUMEN"/>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4607502" y="37492998"/>
          <a:ext cx="247650" cy="2311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0863852" name="1 Gráfico">
          <a:extLst>
            <a:ext uri="{FF2B5EF4-FFF2-40B4-BE49-F238E27FC236}">
              <a16:creationId xmlns:a16="http://schemas.microsoft.com/office/drawing/2014/main" id="{00000000-0008-0000-0300-0000EC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0863853" name="2 Gráfico">
          <a:extLst>
            <a:ext uri="{FF2B5EF4-FFF2-40B4-BE49-F238E27FC236}">
              <a16:creationId xmlns:a16="http://schemas.microsoft.com/office/drawing/2014/main" id="{00000000-0008-0000-0300-0000ED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0863854" name="3 Gráfico">
          <a:extLst>
            <a:ext uri="{FF2B5EF4-FFF2-40B4-BE49-F238E27FC236}">
              <a16:creationId xmlns:a16="http://schemas.microsoft.com/office/drawing/2014/main" id="{00000000-0008-0000-0300-0000EE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15</xdr:row>
      <xdr:rowOff>542925</xdr:rowOff>
    </xdr:to>
    <xdr:graphicFrame macro="">
      <xdr:nvGraphicFramePr>
        <xdr:cNvPr id="50863855" name="4 Gráfico">
          <a:extLst>
            <a:ext uri="{FF2B5EF4-FFF2-40B4-BE49-F238E27FC236}">
              <a16:creationId xmlns:a16="http://schemas.microsoft.com/office/drawing/2014/main" id="{00000000-0008-0000-0300-0000EF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15</xdr:row>
      <xdr:rowOff>561975</xdr:rowOff>
    </xdr:to>
    <xdr:graphicFrame macro="">
      <xdr:nvGraphicFramePr>
        <xdr:cNvPr id="50863856" name="5 Gráfico">
          <a:extLst>
            <a:ext uri="{FF2B5EF4-FFF2-40B4-BE49-F238E27FC236}">
              <a16:creationId xmlns:a16="http://schemas.microsoft.com/office/drawing/2014/main" id="{00000000-0008-0000-0300-0000F0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15</xdr:row>
      <xdr:rowOff>561975</xdr:rowOff>
    </xdr:to>
    <xdr:graphicFrame macro="">
      <xdr:nvGraphicFramePr>
        <xdr:cNvPr id="50863857" name="6 Gráfico">
          <a:extLst>
            <a:ext uri="{FF2B5EF4-FFF2-40B4-BE49-F238E27FC236}">
              <a16:creationId xmlns:a16="http://schemas.microsoft.com/office/drawing/2014/main" id="{00000000-0008-0000-0300-0000F1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16</xdr:row>
      <xdr:rowOff>0</xdr:rowOff>
    </xdr:from>
    <xdr:to>
      <xdr:col>27</xdr:col>
      <xdr:colOff>0</xdr:colOff>
      <xdr:row>20</xdr:row>
      <xdr:rowOff>85725</xdr:rowOff>
    </xdr:to>
    <xdr:graphicFrame macro="">
      <xdr:nvGraphicFramePr>
        <xdr:cNvPr id="50863858" name="7 Gráfico">
          <a:extLst>
            <a:ext uri="{FF2B5EF4-FFF2-40B4-BE49-F238E27FC236}">
              <a16:creationId xmlns:a16="http://schemas.microsoft.com/office/drawing/2014/main" id="{00000000-0008-0000-0300-0000F2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16</xdr:row>
      <xdr:rowOff>0</xdr:rowOff>
    </xdr:from>
    <xdr:to>
      <xdr:col>32</xdr:col>
      <xdr:colOff>742950</xdr:colOff>
      <xdr:row>20</xdr:row>
      <xdr:rowOff>85725</xdr:rowOff>
    </xdr:to>
    <xdr:graphicFrame macro="">
      <xdr:nvGraphicFramePr>
        <xdr:cNvPr id="50863859" name="8 Gráfico">
          <a:extLst>
            <a:ext uri="{FF2B5EF4-FFF2-40B4-BE49-F238E27FC236}">
              <a16:creationId xmlns:a16="http://schemas.microsoft.com/office/drawing/2014/main" id="{00000000-0008-0000-0300-0000F3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16</xdr:row>
      <xdr:rowOff>0</xdr:rowOff>
    </xdr:from>
    <xdr:to>
      <xdr:col>38</xdr:col>
      <xdr:colOff>733425</xdr:colOff>
      <xdr:row>20</xdr:row>
      <xdr:rowOff>95250</xdr:rowOff>
    </xdr:to>
    <xdr:graphicFrame macro="">
      <xdr:nvGraphicFramePr>
        <xdr:cNvPr id="50863860" name="9 Gráfico">
          <a:extLst>
            <a:ext uri="{FF2B5EF4-FFF2-40B4-BE49-F238E27FC236}">
              <a16:creationId xmlns:a16="http://schemas.microsoft.com/office/drawing/2014/main" id="{00000000-0008-0000-0300-0000F4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0863861" name="10 Gráfico">
          <a:extLst>
            <a:ext uri="{FF2B5EF4-FFF2-40B4-BE49-F238E27FC236}">
              <a16:creationId xmlns:a16="http://schemas.microsoft.com/office/drawing/2014/main" id="{00000000-0008-0000-0300-0000F5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15</xdr:row>
      <xdr:rowOff>609600</xdr:rowOff>
    </xdr:to>
    <xdr:graphicFrame macro="">
      <xdr:nvGraphicFramePr>
        <xdr:cNvPr id="50863862" name="11 Gráfico">
          <a:extLst>
            <a:ext uri="{FF2B5EF4-FFF2-40B4-BE49-F238E27FC236}">
              <a16:creationId xmlns:a16="http://schemas.microsoft.com/office/drawing/2014/main" id="{00000000-0008-0000-0300-0000F6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16</xdr:row>
      <xdr:rowOff>9525</xdr:rowOff>
    </xdr:from>
    <xdr:to>
      <xdr:col>52</xdr:col>
      <xdr:colOff>495300</xdr:colOff>
      <xdr:row>20</xdr:row>
      <xdr:rowOff>104775</xdr:rowOff>
    </xdr:to>
    <xdr:graphicFrame macro="">
      <xdr:nvGraphicFramePr>
        <xdr:cNvPr id="50863863" name="12 Gráfico">
          <a:extLst>
            <a:ext uri="{FF2B5EF4-FFF2-40B4-BE49-F238E27FC236}">
              <a16:creationId xmlns:a16="http://schemas.microsoft.com/office/drawing/2014/main" id="{00000000-0008-0000-0300-0000F7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21</xdr:row>
      <xdr:rowOff>0</xdr:rowOff>
    </xdr:from>
    <xdr:to>
      <xdr:col>27</xdr:col>
      <xdr:colOff>0</xdr:colOff>
      <xdr:row>26</xdr:row>
      <xdr:rowOff>257175</xdr:rowOff>
    </xdr:to>
    <xdr:graphicFrame macro="">
      <xdr:nvGraphicFramePr>
        <xdr:cNvPr id="50863864" name="7 Gráfico">
          <a:extLst>
            <a:ext uri="{FF2B5EF4-FFF2-40B4-BE49-F238E27FC236}">
              <a16:creationId xmlns:a16="http://schemas.microsoft.com/office/drawing/2014/main" id="{00000000-0008-0000-0300-0000F8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21</xdr:row>
      <xdr:rowOff>0</xdr:rowOff>
    </xdr:from>
    <xdr:to>
      <xdr:col>32</xdr:col>
      <xdr:colOff>742950</xdr:colOff>
      <xdr:row>26</xdr:row>
      <xdr:rowOff>257175</xdr:rowOff>
    </xdr:to>
    <xdr:graphicFrame macro="">
      <xdr:nvGraphicFramePr>
        <xdr:cNvPr id="50863865" name="8 Gráfico">
          <a:extLst>
            <a:ext uri="{FF2B5EF4-FFF2-40B4-BE49-F238E27FC236}">
              <a16:creationId xmlns:a16="http://schemas.microsoft.com/office/drawing/2014/main" id="{00000000-0008-0000-0300-0000F9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21</xdr:row>
      <xdr:rowOff>0</xdr:rowOff>
    </xdr:from>
    <xdr:to>
      <xdr:col>38</xdr:col>
      <xdr:colOff>733425</xdr:colOff>
      <xdr:row>26</xdr:row>
      <xdr:rowOff>276225</xdr:rowOff>
    </xdr:to>
    <xdr:graphicFrame macro="">
      <xdr:nvGraphicFramePr>
        <xdr:cNvPr id="50863866" name="9 Gráfico">
          <a:extLst>
            <a:ext uri="{FF2B5EF4-FFF2-40B4-BE49-F238E27FC236}">
              <a16:creationId xmlns:a16="http://schemas.microsoft.com/office/drawing/2014/main" id="{00000000-0008-0000-0300-0000FA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20</xdr:row>
      <xdr:rowOff>152400</xdr:rowOff>
    </xdr:from>
    <xdr:to>
      <xdr:col>52</xdr:col>
      <xdr:colOff>457200</xdr:colOff>
      <xdr:row>26</xdr:row>
      <xdr:rowOff>219075</xdr:rowOff>
    </xdr:to>
    <xdr:graphicFrame macro="">
      <xdr:nvGraphicFramePr>
        <xdr:cNvPr id="50863867" name="16 Gráfico">
          <a:extLst>
            <a:ext uri="{FF2B5EF4-FFF2-40B4-BE49-F238E27FC236}">
              <a16:creationId xmlns:a16="http://schemas.microsoft.com/office/drawing/2014/main" id="{00000000-0008-0000-0300-0000FB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26</xdr:row>
      <xdr:rowOff>371475</xdr:rowOff>
    </xdr:from>
    <xdr:to>
      <xdr:col>27</xdr:col>
      <xdr:colOff>0</xdr:colOff>
      <xdr:row>31</xdr:row>
      <xdr:rowOff>285750</xdr:rowOff>
    </xdr:to>
    <xdr:graphicFrame macro="">
      <xdr:nvGraphicFramePr>
        <xdr:cNvPr id="50863868" name="7 Gráfico">
          <a:extLst>
            <a:ext uri="{FF2B5EF4-FFF2-40B4-BE49-F238E27FC236}">
              <a16:creationId xmlns:a16="http://schemas.microsoft.com/office/drawing/2014/main" id="{00000000-0008-0000-0300-0000FC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26</xdr:row>
      <xdr:rowOff>371475</xdr:rowOff>
    </xdr:from>
    <xdr:to>
      <xdr:col>32</xdr:col>
      <xdr:colOff>742950</xdr:colOff>
      <xdr:row>31</xdr:row>
      <xdr:rowOff>285750</xdr:rowOff>
    </xdr:to>
    <xdr:graphicFrame macro="">
      <xdr:nvGraphicFramePr>
        <xdr:cNvPr id="50863869" name="8 Gráfico">
          <a:extLst>
            <a:ext uri="{FF2B5EF4-FFF2-40B4-BE49-F238E27FC236}">
              <a16:creationId xmlns:a16="http://schemas.microsoft.com/office/drawing/2014/main" id="{00000000-0008-0000-0300-0000FD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26</xdr:row>
      <xdr:rowOff>371475</xdr:rowOff>
    </xdr:from>
    <xdr:to>
      <xdr:col>38</xdr:col>
      <xdr:colOff>733425</xdr:colOff>
      <xdr:row>31</xdr:row>
      <xdr:rowOff>295275</xdr:rowOff>
    </xdr:to>
    <xdr:graphicFrame macro="">
      <xdr:nvGraphicFramePr>
        <xdr:cNvPr id="50863870" name="9 Gráfico">
          <a:extLst>
            <a:ext uri="{FF2B5EF4-FFF2-40B4-BE49-F238E27FC236}">
              <a16:creationId xmlns:a16="http://schemas.microsoft.com/office/drawing/2014/main" id="{00000000-0008-0000-0300-0000FE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26</xdr:row>
      <xdr:rowOff>371475</xdr:rowOff>
    </xdr:from>
    <xdr:to>
      <xdr:col>52</xdr:col>
      <xdr:colOff>533400</xdr:colOff>
      <xdr:row>31</xdr:row>
      <xdr:rowOff>304800</xdr:rowOff>
    </xdr:to>
    <xdr:graphicFrame macro="">
      <xdr:nvGraphicFramePr>
        <xdr:cNvPr id="50863871" name="16 Gráfico">
          <a:extLst>
            <a:ext uri="{FF2B5EF4-FFF2-40B4-BE49-F238E27FC236}">
              <a16:creationId xmlns:a16="http://schemas.microsoft.com/office/drawing/2014/main" id="{00000000-0008-0000-0300-0000FF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32</xdr:row>
      <xdr:rowOff>123825</xdr:rowOff>
    </xdr:from>
    <xdr:to>
      <xdr:col>26</xdr:col>
      <xdr:colOff>752475</xdr:colOff>
      <xdr:row>39</xdr:row>
      <xdr:rowOff>200025</xdr:rowOff>
    </xdr:to>
    <xdr:graphicFrame macro="">
      <xdr:nvGraphicFramePr>
        <xdr:cNvPr id="50863872" name="7 Gráfico">
          <a:extLst>
            <a:ext uri="{FF2B5EF4-FFF2-40B4-BE49-F238E27FC236}">
              <a16:creationId xmlns:a16="http://schemas.microsoft.com/office/drawing/2014/main" id="{00000000-0008-0000-0300-000000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32</xdr:row>
      <xdr:rowOff>123825</xdr:rowOff>
    </xdr:from>
    <xdr:to>
      <xdr:col>32</xdr:col>
      <xdr:colOff>733425</xdr:colOff>
      <xdr:row>39</xdr:row>
      <xdr:rowOff>200025</xdr:rowOff>
    </xdr:to>
    <xdr:graphicFrame macro="">
      <xdr:nvGraphicFramePr>
        <xdr:cNvPr id="50863873" name="8 Gráfico">
          <a:extLst>
            <a:ext uri="{FF2B5EF4-FFF2-40B4-BE49-F238E27FC236}">
              <a16:creationId xmlns:a16="http://schemas.microsoft.com/office/drawing/2014/main" id="{00000000-0008-0000-0300-000001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32</xdr:row>
      <xdr:rowOff>123825</xdr:rowOff>
    </xdr:from>
    <xdr:to>
      <xdr:col>38</xdr:col>
      <xdr:colOff>723900</xdr:colOff>
      <xdr:row>39</xdr:row>
      <xdr:rowOff>209550</xdr:rowOff>
    </xdr:to>
    <xdr:graphicFrame macro="">
      <xdr:nvGraphicFramePr>
        <xdr:cNvPr id="50863874" name="9 Gráfico">
          <a:extLst>
            <a:ext uri="{FF2B5EF4-FFF2-40B4-BE49-F238E27FC236}">
              <a16:creationId xmlns:a16="http://schemas.microsoft.com/office/drawing/2014/main" id="{00000000-0008-0000-0300-000002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32</xdr:row>
      <xdr:rowOff>76200</xdr:rowOff>
    </xdr:from>
    <xdr:to>
      <xdr:col>52</xdr:col>
      <xdr:colOff>609600</xdr:colOff>
      <xdr:row>39</xdr:row>
      <xdr:rowOff>171450</xdr:rowOff>
    </xdr:to>
    <xdr:graphicFrame macro="">
      <xdr:nvGraphicFramePr>
        <xdr:cNvPr id="50863875" name="16 Gráfico">
          <a:extLst>
            <a:ext uri="{FF2B5EF4-FFF2-40B4-BE49-F238E27FC236}">
              <a16:creationId xmlns:a16="http://schemas.microsoft.com/office/drawing/2014/main" id="{00000000-0008-0000-0300-000003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0863876"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300-0000041F08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0863877" name="2 Imagen" descr="MC900433801.PNG">
          <a:hlinkClick xmlns:r="http://schemas.openxmlformats.org/officeDocument/2006/relationships" r:id="rId25" tooltip="Ir a academica"/>
          <a:extLst>
            <a:ext uri="{FF2B5EF4-FFF2-40B4-BE49-F238E27FC236}">
              <a16:creationId xmlns:a16="http://schemas.microsoft.com/office/drawing/2014/main" id="{00000000-0008-0000-0300-0000051F08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0863878" name="1 Gráfico">
          <a:extLst>
            <a:ext uri="{FF2B5EF4-FFF2-40B4-BE49-F238E27FC236}">
              <a16:creationId xmlns:a16="http://schemas.microsoft.com/office/drawing/2014/main" id="{00000000-0008-0000-0300-000006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15</xdr:row>
      <xdr:rowOff>552450</xdr:rowOff>
    </xdr:to>
    <xdr:graphicFrame macro="">
      <xdr:nvGraphicFramePr>
        <xdr:cNvPr id="50863879" name="4 Gráfico">
          <a:extLst>
            <a:ext uri="{FF2B5EF4-FFF2-40B4-BE49-F238E27FC236}">
              <a16:creationId xmlns:a16="http://schemas.microsoft.com/office/drawing/2014/main" id="{00000000-0008-0000-0300-000007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16</xdr:row>
      <xdr:rowOff>0</xdr:rowOff>
    </xdr:from>
    <xdr:to>
      <xdr:col>44</xdr:col>
      <xdr:colOff>200025</xdr:colOff>
      <xdr:row>20</xdr:row>
      <xdr:rowOff>85725</xdr:rowOff>
    </xdr:to>
    <xdr:graphicFrame macro="">
      <xdr:nvGraphicFramePr>
        <xdr:cNvPr id="50863880" name="5 Gráfico">
          <a:extLst>
            <a:ext uri="{FF2B5EF4-FFF2-40B4-BE49-F238E27FC236}">
              <a16:creationId xmlns:a16="http://schemas.microsoft.com/office/drawing/2014/main" id="{00000000-0008-0000-0300-000008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21</xdr:row>
      <xdr:rowOff>19050</xdr:rowOff>
    </xdr:from>
    <xdr:to>
      <xdr:col>44</xdr:col>
      <xdr:colOff>228600</xdr:colOff>
      <xdr:row>26</xdr:row>
      <xdr:rowOff>276225</xdr:rowOff>
    </xdr:to>
    <xdr:graphicFrame macro="">
      <xdr:nvGraphicFramePr>
        <xdr:cNvPr id="50863881" name="6 Gráfico">
          <a:extLst>
            <a:ext uri="{FF2B5EF4-FFF2-40B4-BE49-F238E27FC236}">
              <a16:creationId xmlns:a16="http://schemas.microsoft.com/office/drawing/2014/main" id="{00000000-0008-0000-0300-000009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26</xdr:row>
      <xdr:rowOff>409575</xdr:rowOff>
    </xdr:from>
    <xdr:to>
      <xdr:col>44</xdr:col>
      <xdr:colOff>238125</xdr:colOff>
      <xdr:row>31</xdr:row>
      <xdr:rowOff>285750</xdr:rowOff>
    </xdr:to>
    <xdr:graphicFrame macro="">
      <xdr:nvGraphicFramePr>
        <xdr:cNvPr id="50863882" name="7 Gráfico">
          <a:extLst>
            <a:ext uri="{FF2B5EF4-FFF2-40B4-BE49-F238E27FC236}">
              <a16:creationId xmlns:a16="http://schemas.microsoft.com/office/drawing/2014/main" id="{00000000-0008-0000-0300-00000A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32</xdr:row>
      <xdr:rowOff>114300</xdr:rowOff>
    </xdr:from>
    <xdr:to>
      <xdr:col>44</xdr:col>
      <xdr:colOff>257175</xdr:colOff>
      <xdr:row>39</xdr:row>
      <xdr:rowOff>219075</xdr:rowOff>
    </xdr:to>
    <xdr:graphicFrame macro="">
      <xdr:nvGraphicFramePr>
        <xdr:cNvPr id="50863883" name="8 Gráfico">
          <a:extLst>
            <a:ext uri="{FF2B5EF4-FFF2-40B4-BE49-F238E27FC236}">
              <a16:creationId xmlns:a16="http://schemas.microsoft.com/office/drawing/2014/main" id="{00000000-0008-0000-0300-00000B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NGELITA%202021/GESTION%20PMI/Formato%20D02.03F01%20V.5%20-%20PMI%20CERLAANGELITA%202021%2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ICIO"/>
      <sheetName val="OBJS- META-ACCIONES"/>
    </sheetNames>
    <sheetDataSet>
      <sheetData sheetId="0">
        <row r="14">
          <cell r="A14" t="str">
            <v>GUSTAVO CASTRO YANQUEN</v>
          </cell>
        </row>
        <row r="15">
          <cell r="A15" t="str">
            <v>MILENA COMBITA SOLANO</v>
          </cell>
          <cell r="D15" t="str">
            <v>DOCENTE</v>
          </cell>
        </row>
        <row r="16">
          <cell r="D16" t="str">
            <v>DOCENTE</v>
          </cell>
        </row>
        <row r="17">
          <cell r="D17" t="str">
            <v>DOCENTE</v>
          </cell>
        </row>
        <row r="18">
          <cell r="A18" t="str">
            <v>YARIXA SOTO AMADO</v>
          </cell>
          <cell r="D18" t="str">
            <v>DOCENTE</v>
          </cell>
        </row>
        <row r="19">
          <cell r="A19" t="str">
            <v>CESAR DANIEL PEREZ</v>
          </cell>
          <cell r="D19" t="str">
            <v>DOCENTE</v>
          </cell>
        </row>
        <row r="20">
          <cell r="A20" t="str">
            <v>MARTHA O MANTILLA</v>
          </cell>
          <cell r="D20" t="str">
            <v>DOCENTE</v>
          </cell>
        </row>
        <row r="21">
          <cell r="D21" t="str">
            <v>DOCENTE</v>
          </cell>
        </row>
        <row r="22">
          <cell r="D22" t="str">
            <v>DOCENTE</v>
          </cell>
        </row>
        <row r="23">
          <cell r="D23" t="str">
            <v>DOCENTE</v>
          </cell>
        </row>
      </sheetData>
      <sheetData sheetId="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15" zoomScale="80" zoomScaleNormal="80" workbookViewId="0">
      <selection activeCell="A10" sqref="A10:XFD10"/>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42578125" style="18" customWidth="1"/>
    <col min="8" max="8" width="16.42578125" style="18" customWidth="1"/>
    <col min="9" max="9" width="18.42578125" style="18" customWidth="1"/>
    <col min="10" max="10" width="3.42578125" style="18" customWidth="1"/>
    <col min="11" max="11" width="46.42578125" style="18" bestFit="1" customWidth="1"/>
    <col min="12" max="12" width="85.42578125" style="18" customWidth="1"/>
    <col min="13" max="13" width="33.5703125" style="18" customWidth="1"/>
    <col min="14" max="16384" width="11.42578125" style="18"/>
  </cols>
  <sheetData>
    <row r="1" spans="1:13" ht="27.2" customHeight="1" x14ac:dyDescent="0.25">
      <c r="A1" s="239"/>
      <c r="B1" s="240"/>
      <c r="C1" s="247" t="s">
        <v>0</v>
      </c>
      <c r="D1" s="248"/>
      <c r="E1" s="248"/>
      <c r="F1" s="248"/>
      <c r="G1" s="248"/>
      <c r="H1" s="245" t="s">
        <v>1</v>
      </c>
      <c r="I1" s="246"/>
      <c r="J1" s="151"/>
      <c r="K1" s="151"/>
      <c r="L1" s="151"/>
      <c r="M1" s="151"/>
    </row>
    <row r="2" spans="1:13" ht="18.75" customHeight="1" x14ac:dyDescent="0.25">
      <c r="A2" s="241"/>
      <c r="B2" s="242"/>
      <c r="C2" s="247" t="s">
        <v>2</v>
      </c>
      <c r="D2" s="248"/>
      <c r="E2" s="248"/>
      <c r="F2" s="248"/>
      <c r="G2" s="248"/>
      <c r="H2" s="63">
        <v>41241</v>
      </c>
      <c r="I2" s="64" t="s">
        <v>3</v>
      </c>
      <c r="J2" s="151"/>
      <c r="K2" s="151"/>
      <c r="L2" s="151"/>
      <c r="M2" s="151"/>
    </row>
    <row r="3" spans="1:13" ht="21" customHeight="1" x14ac:dyDescent="0.25">
      <c r="A3" s="243"/>
      <c r="B3" s="244"/>
      <c r="C3" s="247" t="s">
        <v>4</v>
      </c>
      <c r="D3" s="248"/>
      <c r="E3" s="248"/>
      <c r="F3" s="248"/>
      <c r="G3" s="248"/>
      <c r="H3" s="245" t="s">
        <v>5</v>
      </c>
      <c r="I3" s="246"/>
      <c r="J3" s="151"/>
      <c r="K3" s="151"/>
      <c r="L3" s="151"/>
      <c r="M3" s="151"/>
    </row>
    <row r="4" spans="1:13" ht="5.25" customHeight="1" x14ac:dyDescent="0.2">
      <c r="A4" s="151"/>
      <c r="B4" s="151"/>
      <c r="C4" s="151"/>
      <c r="D4" s="151"/>
      <c r="E4" s="151"/>
      <c r="F4" s="151"/>
      <c r="G4" s="151"/>
      <c r="H4" s="151"/>
      <c r="I4" s="151"/>
      <c r="J4" s="151"/>
      <c r="K4" s="151"/>
      <c r="L4" s="151"/>
      <c r="M4" s="151"/>
    </row>
    <row r="5" spans="1:13" ht="34.700000000000003" customHeight="1" x14ac:dyDescent="0.2">
      <c r="A5" s="195" t="s">
        <v>6</v>
      </c>
      <c r="B5" s="195"/>
      <c r="C5" s="195"/>
      <c r="D5" s="195"/>
      <c r="E5" s="195"/>
      <c r="F5" s="195"/>
      <c r="G5" s="195"/>
      <c r="H5" s="195"/>
      <c r="I5" s="195"/>
      <c r="J5" s="151"/>
      <c r="K5" s="196" t="s">
        <v>7</v>
      </c>
      <c r="L5" s="196"/>
      <c r="M5" s="196"/>
    </row>
    <row r="6" spans="1:13" ht="23.25" customHeight="1" x14ac:dyDescent="0.2">
      <c r="A6" s="197" t="s">
        <v>8</v>
      </c>
      <c r="B6" s="198"/>
      <c r="C6" s="198"/>
      <c r="D6" s="198"/>
      <c r="E6" s="198"/>
      <c r="F6" s="209" t="s">
        <v>9</v>
      </c>
      <c r="G6" s="210"/>
      <c r="H6" s="210"/>
      <c r="I6" s="210"/>
      <c r="J6" s="151"/>
      <c r="K6" s="66" t="s">
        <v>10</v>
      </c>
      <c r="L6" s="67" t="s">
        <v>11</v>
      </c>
      <c r="M6" s="68" t="s">
        <v>12</v>
      </c>
    </row>
    <row r="7" spans="1:13" ht="20.25" customHeight="1" x14ac:dyDescent="0.2">
      <c r="A7" s="199" t="s">
        <v>13</v>
      </c>
      <c r="B7" s="200"/>
      <c r="C7" s="200"/>
      <c r="D7" s="200"/>
      <c r="E7" s="200"/>
      <c r="F7" s="211" t="s">
        <v>14</v>
      </c>
      <c r="G7" s="211"/>
      <c r="H7" s="211"/>
      <c r="I7" s="211"/>
      <c r="J7" s="151"/>
      <c r="K7" s="201" t="s">
        <v>15</v>
      </c>
      <c r="L7" s="192" t="s">
        <v>16</v>
      </c>
      <c r="M7" s="202" t="s">
        <v>17</v>
      </c>
    </row>
    <row r="8" spans="1:13" ht="33.75" customHeight="1" x14ac:dyDescent="0.2">
      <c r="A8" s="199"/>
      <c r="B8" s="200"/>
      <c r="C8" s="200"/>
      <c r="D8" s="200"/>
      <c r="E8" s="200"/>
      <c r="F8" s="203" t="s">
        <v>18</v>
      </c>
      <c r="G8" s="204"/>
      <c r="H8" s="205">
        <v>254264000506</v>
      </c>
      <c r="I8" s="206"/>
      <c r="J8" s="151"/>
      <c r="K8" s="202"/>
      <c r="L8" s="192" t="s">
        <v>19</v>
      </c>
      <c r="M8" s="202"/>
    </row>
    <row r="9" spans="1:13" ht="20.25" customHeight="1" x14ac:dyDescent="0.2">
      <c r="A9" s="61" t="s">
        <v>20</v>
      </c>
      <c r="B9" s="62"/>
      <c r="C9" s="235" t="s">
        <v>21</v>
      </c>
      <c r="D9" s="235"/>
      <c r="E9" s="236"/>
      <c r="F9" s="237" t="s">
        <v>22</v>
      </c>
      <c r="G9" s="238"/>
      <c r="H9" s="212" t="s">
        <v>23</v>
      </c>
      <c r="I9" s="213"/>
      <c r="J9" s="151"/>
      <c r="K9" s="202"/>
      <c r="L9" s="192" t="s">
        <v>24</v>
      </c>
      <c r="M9" s="202" t="s">
        <v>25</v>
      </c>
    </row>
    <row r="10" spans="1:13" ht="20.25" customHeight="1" x14ac:dyDescent="0.2">
      <c r="A10" s="233" t="s">
        <v>26</v>
      </c>
      <c r="B10" s="234"/>
      <c r="C10" s="235" t="s">
        <v>746</v>
      </c>
      <c r="D10" s="235"/>
      <c r="E10" s="235"/>
      <c r="F10" s="236"/>
      <c r="G10" s="65" t="s">
        <v>27</v>
      </c>
      <c r="H10" s="207">
        <v>3212153179</v>
      </c>
      <c r="I10" s="208"/>
      <c r="J10" s="151"/>
      <c r="K10" s="202"/>
      <c r="L10" s="192" t="s">
        <v>28</v>
      </c>
      <c r="M10" s="202"/>
    </row>
    <row r="11" spans="1:13" ht="20.25" customHeight="1" x14ac:dyDescent="0.2">
      <c r="A11" s="233" t="s">
        <v>29</v>
      </c>
      <c r="B11" s="234"/>
      <c r="C11" s="235" t="s">
        <v>30</v>
      </c>
      <c r="D11" s="235"/>
      <c r="E11" s="235"/>
      <c r="F11" s="236"/>
      <c r="G11" s="65" t="s">
        <v>31</v>
      </c>
      <c r="H11" s="214" t="s">
        <v>32</v>
      </c>
      <c r="I11" s="215"/>
      <c r="J11" s="151"/>
      <c r="K11" s="216"/>
      <c r="L11" s="191"/>
      <c r="M11" s="191"/>
    </row>
    <row r="12" spans="1:13" ht="19.5" customHeight="1" x14ac:dyDescent="0.2">
      <c r="A12" s="218" t="s">
        <v>33</v>
      </c>
      <c r="B12" s="219"/>
      <c r="C12" s="219"/>
      <c r="D12" s="219"/>
      <c r="E12" s="219"/>
      <c r="F12" s="219"/>
      <c r="G12" s="219"/>
      <c r="H12" s="219"/>
      <c r="I12" s="220"/>
      <c r="J12" s="151"/>
      <c r="K12" s="217"/>
      <c r="L12" s="191"/>
      <c r="M12" s="217"/>
    </row>
    <row r="13" spans="1:13" ht="20.25" customHeight="1" x14ac:dyDescent="0.2">
      <c r="A13" s="221" t="s">
        <v>34</v>
      </c>
      <c r="B13" s="221"/>
      <c r="C13" s="221"/>
      <c r="D13" s="221" t="s">
        <v>35</v>
      </c>
      <c r="E13" s="221"/>
      <c r="F13" s="221"/>
      <c r="G13" s="221" t="s">
        <v>36</v>
      </c>
      <c r="H13" s="221"/>
      <c r="I13" s="221"/>
      <c r="J13" s="151"/>
      <c r="K13" s="217"/>
      <c r="L13" s="191"/>
      <c r="M13" s="217"/>
    </row>
    <row r="14" spans="1:13" ht="20.25" customHeight="1" x14ac:dyDescent="0.2">
      <c r="A14" s="222" t="str">
        <f>[1]INICIO!A14</f>
        <v>GUSTAVO CASTRO YANQUEN</v>
      </c>
      <c r="B14" s="223"/>
      <c r="C14" s="224"/>
      <c r="D14" s="222" t="s">
        <v>37</v>
      </c>
      <c r="E14" s="223"/>
      <c r="F14" s="224"/>
      <c r="G14" s="222" t="s">
        <v>38</v>
      </c>
      <c r="H14" s="223"/>
      <c r="I14" s="224"/>
      <c r="J14" s="151"/>
      <c r="K14" s="217"/>
      <c r="L14" s="191"/>
      <c r="M14" s="217"/>
    </row>
    <row r="15" spans="1:13" ht="20.25" customHeight="1" x14ac:dyDescent="0.2">
      <c r="A15" s="222" t="str">
        <f>[1]INICIO!A15</f>
        <v>MILENA COMBITA SOLANO</v>
      </c>
      <c r="B15" s="223"/>
      <c r="C15" s="224"/>
      <c r="D15" s="222" t="str">
        <f>[1]INICIO!D15</f>
        <v>DOCENTE</v>
      </c>
      <c r="E15" s="223"/>
      <c r="F15" s="224"/>
      <c r="G15" s="222" t="s">
        <v>38</v>
      </c>
      <c r="H15" s="223"/>
      <c r="I15" s="224"/>
      <c r="J15" s="151"/>
      <c r="K15" s="217"/>
      <c r="L15" s="191"/>
      <c r="M15" s="191"/>
    </row>
    <row r="16" spans="1:13" ht="20.25" customHeight="1" x14ac:dyDescent="0.2">
      <c r="A16" s="222" t="s">
        <v>737</v>
      </c>
      <c r="B16" s="223"/>
      <c r="C16" s="224"/>
      <c r="D16" s="222" t="str">
        <f>[1]INICIO!D16</f>
        <v>DOCENTE</v>
      </c>
      <c r="E16" s="223"/>
      <c r="F16" s="224"/>
      <c r="G16" s="222" t="s">
        <v>38</v>
      </c>
      <c r="H16" s="223"/>
      <c r="I16" s="224"/>
      <c r="J16" s="151"/>
      <c r="K16" s="217"/>
      <c r="L16" s="191"/>
      <c r="M16" s="191"/>
    </row>
    <row r="17" spans="1:13" ht="20.25" customHeight="1" x14ac:dyDescent="0.2">
      <c r="A17" s="222" t="s">
        <v>39</v>
      </c>
      <c r="B17" s="223"/>
      <c r="C17" s="224"/>
      <c r="D17" s="222" t="str">
        <f>[1]INICIO!D17</f>
        <v>DOCENTE</v>
      </c>
      <c r="E17" s="223"/>
      <c r="F17" s="224"/>
      <c r="G17" s="222" t="s">
        <v>38</v>
      </c>
      <c r="H17" s="223"/>
      <c r="I17" s="224"/>
      <c r="J17" s="151"/>
      <c r="K17" s="217"/>
      <c r="L17" s="191"/>
      <c r="M17" s="191"/>
    </row>
    <row r="18" spans="1:13" ht="20.25" customHeight="1" x14ac:dyDescent="0.2">
      <c r="A18" s="222" t="str">
        <f>[1]INICIO!A18</f>
        <v>YARIXA SOTO AMADO</v>
      </c>
      <c r="B18" s="223"/>
      <c r="C18" s="224"/>
      <c r="D18" s="222" t="str">
        <f>[1]INICIO!D18</f>
        <v>DOCENTE</v>
      </c>
      <c r="E18" s="223"/>
      <c r="F18" s="224"/>
      <c r="G18" s="222" t="s">
        <v>38</v>
      </c>
      <c r="H18" s="223"/>
      <c r="I18" s="224"/>
      <c r="J18" s="151"/>
      <c r="K18" s="225"/>
      <c r="L18" s="191"/>
      <c r="M18" s="191"/>
    </row>
    <row r="19" spans="1:13" ht="20.25" customHeight="1" x14ac:dyDescent="0.2">
      <c r="A19" s="222" t="str">
        <f>[1]INICIO!A19</f>
        <v>CESAR DANIEL PEREZ</v>
      </c>
      <c r="B19" s="223"/>
      <c r="C19" s="224"/>
      <c r="D19" s="222" t="str">
        <f>[1]INICIO!D19</f>
        <v>DOCENTE</v>
      </c>
      <c r="E19" s="223"/>
      <c r="F19" s="224"/>
      <c r="G19" s="222" t="s">
        <v>38</v>
      </c>
      <c r="H19" s="223"/>
      <c r="I19" s="224"/>
      <c r="J19" s="151"/>
      <c r="K19" s="217"/>
      <c r="L19" s="191"/>
      <c r="M19" s="191"/>
    </row>
    <row r="20" spans="1:13" ht="20.25" customHeight="1" x14ac:dyDescent="0.2">
      <c r="A20" s="222" t="str">
        <f>[1]INICIO!A20</f>
        <v>MARTHA O MANTILLA</v>
      </c>
      <c r="B20" s="223"/>
      <c r="C20" s="224"/>
      <c r="D20" s="222" t="str">
        <f>[1]INICIO!D20</f>
        <v>DOCENTE</v>
      </c>
      <c r="E20" s="223"/>
      <c r="F20" s="224"/>
      <c r="G20" s="222" t="s">
        <v>38</v>
      </c>
      <c r="H20" s="223"/>
      <c r="I20" s="224"/>
      <c r="J20" s="151"/>
      <c r="K20" s="217"/>
      <c r="L20" s="191"/>
      <c r="M20" s="191"/>
    </row>
    <row r="21" spans="1:13" ht="20.25" customHeight="1" x14ac:dyDescent="0.2">
      <c r="A21" s="222" t="s">
        <v>742</v>
      </c>
      <c r="B21" s="223"/>
      <c r="C21" s="224"/>
      <c r="D21" s="222" t="str">
        <f>[1]INICIO!D21</f>
        <v>DOCENTE</v>
      </c>
      <c r="E21" s="223"/>
      <c r="F21" s="224"/>
      <c r="G21" s="222" t="s">
        <v>38</v>
      </c>
      <c r="H21" s="223"/>
      <c r="I21" s="224"/>
      <c r="J21" s="151"/>
      <c r="K21" s="217"/>
      <c r="L21" s="191"/>
      <c r="M21" s="79"/>
    </row>
    <row r="22" spans="1:13" ht="20.25" customHeight="1" x14ac:dyDescent="0.2">
      <c r="A22" s="222" t="s">
        <v>743</v>
      </c>
      <c r="B22" s="223"/>
      <c r="C22" s="224"/>
      <c r="D22" s="222" t="str">
        <f>[1]INICIO!D22</f>
        <v>DOCENTE</v>
      </c>
      <c r="E22" s="223"/>
      <c r="F22" s="224"/>
      <c r="G22" s="222" t="s">
        <v>38</v>
      </c>
      <c r="H22" s="223"/>
      <c r="I22" s="224"/>
      <c r="J22" s="151"/>
      <c r="K22" s="151"/>
      <c r="L22" s="151"/>
      <c r="M22" s="151"/>
    </row>
    <row r="23" spans="1:13" s="19" customFormat="1" ht="20.25" x14ac:dyDescent="0.3">
      <c r="A23" s="222" t="s">
        <v>739</v>
      </c>
      <c r="B23" s="223"/>
      <c r="C23" s="224"/>
      <c r="D23" s="222" t="str">
        <f>[1]INICIO!D23</f>
        <v>DOCENTE</v>
      </c>
      <c r="E23" s="223"/>
      <c r="F23" s="224"/>
      <c r="G23" s="222" t="s">
        <v>38</v>
      </c>
      <c r="H23" s="223"/>
      <c r="I23" s="224"/>
      <c r="K23" s="231"/>
      <c r="L23" s="231"/>
    </row>
    <row r="24" spans="1:13" ht="30" customHeight="1" x14ac:dyDescent="0.2">
      <c r="A24" s="232" t="s">
        <v>40</v>
      </c>
      <c r="B24" s="232"/>
      <c r="C24" s="232"/>
      <c r="D24" s="232"/>
      <c r="E24" s="232"/>
      <c r="F24" s="232"/>
      <c r="G24" s="232"/>
      <c r="H24" s="232"/>
      <c r="I24" s="232"/>
      <c r="J24" s="151"/>
      <c r="K24" s="20"/>
      <c r="L24" s="20"/>
      <c r="M24" s="151"/>
    </row>
    <row r="25" spans="1:13" ht="33.75" customHeight="1" x14ac:dyDescent="0.2">
      <c r="A25" s="221" t="s">
        <v>34</v>
      </c>
      <c r="B25" s="221"/>
      <c r="C25" s="221"/>
      <c r="D25" s="221" t="s">
        <v>35</v>
      </c>
      <c r="E25" s="221"/>
      <c r="F25" s="221"/>
      <c r="G25" s="221" t="s">
        <v>41</v>
      </c>
      <c r="H25" s="221"/>
      <c r="I25" s="221"/>
      <c r="J25" s="151"/>
      <c r="K25" s="21"/>
      <c r="L25" s="22"/>
      <c r="M25" s="151" t="s">
        <v>42</v>
      </c>
    </row>
    <row r="26" spans="1:13" ht="20.25" customHeight="1" x14ac:dyDescent="0.2">
      <c r="A26" s="222" t="s">
        <v>43</v>
      </c>
      <c r="B26" s="223"/>
      <c r="C26" s="224"/>
      <c r="D26" s="222" t="s">
        <v>37</v>
      </c>
      <c r="E26" s="223"/>
      <c r="F26" s="224"/>
      <c r="G26" s="222" t="s">
        <v>44</v>
      </c>
      <c r="H26" s="223"/>
      <c r="I26" s="224"/>
      <c r="J26" s="151"/>
      <c r="K26" s="21"/>
      <c r="L26" s="22"/>
      <c r="M26" s="151"/>
    </row>
    <row r="27" spans="1:13" ht="20.25" customHeight="1" x14ac:dyDescent="0.2">
      <c r="A27" s="222" t="s">
        <v>45</v>
      </c>
      <c r="B27" s="223"/>
      <c r="C27" s="224"/>
      <c r="D27" s="227" t="s">
        <v>46</v>
      </c>
      <c r="E27" s="227"/>
      <c r="F27" s="227"/>
      <c r="G27" s="222" t="s">
        <v>44</v>
      </c>
      <c r="H27" s="223"/>
      <c r="I27" s="224"/>
      <c r="J27" s="151"/>
      <c r="K27" s="21"/>
      <c r="L27" s="152"/>
      <c r="M27" s="151"/>
    </row>
    <row r="28" spans="1:13" ht="20.25" customHeight="1" x14ac:dyDescent="0.2">
      <c r="A28" s="226" t="s">
        <v>738</v>
      </c>
      <c r="B28" s="226"/>
      <c r="C28" s="226"/>
      <c r="D28" s="227" t="s">
        <v>46</v>
      </c>
      <c r="E28" s="227"/>
      <c r="F28" s="227"/>
      <c r="G28" s="226" t="s">
        <v>47</v>
      </c>
      <c r="H28" s="226"/>
      <c r="I28" s="226"/>
      <c r="J28" s="151"/>
      <c r="K28" s="21"/>
      <c r="L28" s="152"/>
      <c r="M28" s="151"/>
    </row>
    <row r="29" spans="1:13" ht="20.25" customHeight="1" x14ac:dyDescent="0.2">
      <c r="A29" s="226" t="s">
        <v>740</v>
      </c>
      <c r="B29" s="226"/>
      <c r="C29" s="226"/>
      <c r="D29" s="227" t="s">
        <v>46</v>
      </c>
      <c r="E29" s="227"/>
      <c r="F29" s="227"/>
      <c r="G29" s="226" t="s">
        <v>47</v>
      </c>
      <c r="H29" s="226"/>
      <c r="I29" s="226"/>
      <c r="J29" s="151"/>
      <c r="K29" s="21"/>
      <c r="L29" s="22"/>
      <c r="M29" s="151"/>
    </row>
    <row r="30" spans="1:13" ht="20.25" customHeight="1" x14ac:dyDescent="0.2">
      <c r="A30" s="226" t="s">
        <v>741</v>
      </c>
      <c r="B30" s="226"/>
      <c r="C30" s="226"/>
      <c r="D30" s="227" t="s">
        <v>46</v>
      </c>
      <c r="E30" s="227"/>
      <c r="F30" s="227"/>
      <c r="G30" s="226" t="s">
        <v>48</v>
      </c>
      <c r="H30" s="226"/>
      <c r="I30" s="226"/>
      <c r="J30" s="151"/>
      <c r="K30" s="21"/>
      <c r="L30" s="152"/>
      <c r="M30" s="151"/>
    </row>
    <row r="31" spans="1:13" ht="20.25" customHeight="1" x14ac:dyDescent="0.2">
      <c r="A31" s="226" t="s">
        <v>745</v>
      </c>
      <c r="B31" s="226"/>
      <c r="C31" s="226"/>
      <c r="D31" s="227" t="s">
        <v>46</v>
      </c>
      <c r="E31" s="227"/>
      <c r="F31" s="227"/>
      <c r="G31" s="226" t="s">
        <v>48</v>
      </c>
      <c r="H31" s="226"/>
      <c r="I31" s="226"/>
      <c r="J31" s="151"/>
      <c r="K31" s="21"/>
      <c r="L31" s="153"/>
      <c r="M31" s="151"/>
    </row>
    <row r="32" spans="1:13" ht="20.25" customHeight="1" x14ac:dyDescent="0.2">
      <c r="A32" s="226" t="s">
        <v>744</v>
      </c>
      <c r="B32" s="226"/>
      <c r="C32" s="226"/>
      <c r="D32" s="227" t="s">
        <v>46</v>
      </c>
      <c r="E32" s="227"/>
      <c r="F32" s="227"/>
      <c r="G32" s="226" t="s">
        <v>49</v>
      </c>
      <c r="H32" s="226"/>
      <c r="I32" s="226"/>
      <c r="J32" s="151"/>
      <c r="K32" s="228"/>
      <c r="L32" s="22"/>
      <c r="M32" s="151"/>
    </row>
    <row r="33" spans="11:12" ht="15" x14ac:dyDescent="0.2">
      <c r="K33" s="228"/>
      <c r="L33" s="24"/>
    </row>
    <row r="34" spans="11:12" ht="19.5" customHeight="1" x14ac:dyDescent="0.2">
      <c r="K34" s="151"/>
      <c r="L34" s="151"/>
    </row>
    <row r="35" spans="11:12" ht="51" customHeight="1" x14ac:dyDescent="0.2">
      <c r="K35" s="151"/>
      <c r="L35" s="151"/>
    </row>
    <row r="36" spans="11:12" ht="51.75" customHeight="1" x14ac:dyDescent="0.2">
      <c r="K36" s="151"/>
      <c r="L36" s="151"/>
    </row>
    <row r="37" spans="11:12" ht="42.75" customHeight="1" x14ac:dyDescent="0.2">
      <c r="K37" s="151"/>
      <c r="L37" s="151"/>
    </row>
    <row r="38" spans="11:12" ht="107.45" customHeight="1" x14ac:dyDescent="0.2">
      <c r="K38" s="151"/>
      <c r="L38" s="151"/>
    </row>
    <row r="39" spans="11:12" ht="58.7" customHeight="1" x14ac:dyDescent="0.2">
      <c r="K39" s="151"/>
      <c r="L39" s="151"/>
    </row>
    <row r="40" spans="11:12" ht="30.95" customHeight="1" x14ac:dyDescent="0.2">
      <c r="K40" s="151"/>
      <c r="L40" s="151"/>
    </row>
    <row r="41" spans="11:12" ht="30.95" customHeight="1" x14ac:dyDescent="0.2">
      <c r="K41" s="151"/>
      <c r="L41" s="151"/>
    </row>
    <row r="42" spans="11:12" ht="47.25" customHeight="1" x14ac:dyDescent="0.2">
      <c r="K42" s="151"/>
      <c r="L42" s="151"/>
    </row>
    <row r="65526" spans="1:5" ht="15" x14ac:dyDescent="0.25">
      <c r="A65526" s="229" t="s">
        <v>50</v>
      </c>
      <c r="B65526" s="229"/>
      <c r="C65526" s="229"/>
      <c r="D65526" s="229"/>
      <c r="E65526" s="229"/>
    </row>
    <row r="65527" spans="1:5" x14ac:dyDescent="0.2">
      <c r="A65527" s="230" t="s">
        <v>51</v>
      </c>
      <c r="B65527" s="230"/>
      <c r="C65527" s="230"/>
      <c r="D65527" s="230"/>
      <c r="E65527" s="230"/>
    </row>
    <row r="65528" spans="1:5" x14ac:dyDescent="0.2">
      <c r="A65528" s="230" t="s">
        <v>52</v>
      </c>
      <c r="B65528" s="230"/>
      <c r="C65528" s="230"/>
      <c r="D65528" s="230"/>
      <c r="E65528" s="230"/>
    </row>
    <row r="65529" spans="1:5" x14ac:dyDescent="0.2">
      <c r="A65529" s="151" t="s">
        <v>53</v>
      </c>
      <c r="B65529" s="151"/>
      <c r="C65529" s="151"/>
      <c r="D65529" s="151" t="s">
        <v>54</v>
      </c>
      <c r="E65529" s="151"/>
    </row>
  </sheetData>
  <sheetProtection password="F5F0" sheet="1"/>
  <mergeCells count="93">
    <mergeCell ref="A1:B3"/>
    <mergeCell ref="H1:I1"/>
    <mergeCell ref="H3:I3"/>
    <mergeCell ref="C1:G1"/>
    <mergeCell ref="C2:G2"/>
    <mergeCell ref="C3:G3"/>
    <mergeCell ref="A11:B11"/>
    <mergeCell ref="C10:F10"/>
    <mergeCell ref="C11:F11"/>
    <mergeCell ref="F9:G9"/>
    <mergeCell ref="A10:B10"/>
    <mergeCell ref="C9:E9"/>
    <mergeCell ref="K23:L23"/>
    <mergeCell ref="A24:I24"/>
    <mergeCell ref="A25:C25"/>
    <mergeCell ref="D25:F25"/>
    <mergeCell ref="G25:I25"/>
    <mergeCell ref="K32:K33"/>
    <mergeCell ref="A65526:E65526"/>
    <mergeCell ref="A65527:E65527"/>
    <mergeCell ref="A65528:E65528"/>
    <mergeCell ref="A32:C32"/>
    <mergeCell ref="D32:F32"/>
    <mergeCell ref="G32:I32"/>
    <mergeCell ref="A27:C27"/>
    <mergeCell ref="D27:F27"/>
    <mergeCell ref="G27:I27"/>
    <mergeCell ref="A28:C28"/>
    <mergeCell ref="D28:F28"/>
    <mergeCell ref="G28:I28"/>
    <mergeCell ref="A31:C31"/>
    <mergeCell ref="D31:F31"/>
    <mergeCell ref="G31:I31"/>
    <mergeCell ref="A29:C29"/>
    <mergeCell ref="D29:F29"/>
    <mergeCell ref="G29:I29"/>
    <mergeCell ref="A30:C30"/>
    <mergeCell ref="D30:F30"/>
    <mergeCell ref="G30:I30"/>
    <mergeCell ref="G26:I26"/>
    <mergeCell ref="A22:C22"/>
    <mergeCell ref="D22:F22"/>
    <mergeCell ref="G22:I22"/>
    <mergeCell ref="A23:C23"/>
    <mergeCell ref="D23:F23"/>
    <mergeCell ref="G23:I23"/>
    <mergeCell ref="A26:C26"/>
    <mergeCell ref="D26:F26"/>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F6:I6"/>
    <mergeCell ref="F7:I7"/>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AA65532"/>
  <sheetViews>
    <sheetView showGridLines="0" zoomScale="118" zoomScaleNormal="118" workbookViewId="0">
      <pane xSplit="2" topLeftCell="I1" activePane="topRight" state="frozen"/>
      <selection activeCell="A109" sqref="A109"/>
      <selection pane="topRight" activeCell="N148" sqref="N148"/>
    </sheetView>
  </sheetViews>
  <sheetFormatPr baseColWidth="10" defaultColWidth="11.28515625" defaultRowHeight="14.25" x14ac:dyDescent="0.2"/>
  <cols>
    <col min="1" max="1" width="0.42578125" style="18" customWidth="1"/>
    <col min="2" max="2" width="1.42578125" style="18" customWidth="1"/>
    <col min="3" max="3" width="42.85546875" style="18" customWidth="1"/>
    <col min="4" max="4" width="5.7109375" style="23" customWidth="1"/>
    <col min="5" max="5" width="36.28515625" style="43" customWidth="1"/>
    <col min="6" max="6" width="25.7109375" style="43" customWidth="1"/>
    <col min="7" max="7" width="6.42578125" style="23" customWidth="1"/>
    <col min="8" max="8" width="67.140625" style="43" customWidth="1"/>
    <col min="9" max="9" width="48.7109375" style="43" customWidth="1"/>
    <col min="10" max="10" width="11.7109375" style="23" customWidth="1"/>
    <col min="11" max="11" width="60.140625" style="43" customWidth="1"/>
    <col min="12" max="12" width="41.140625" style="43" customWidth="1"/>
    <col min="13" max="13" width="11.5703125" style="23" customWidth="1"/>
    <col min="14" max="14" width="35.85546875" style="43" customWidth="1"/>
    <col min="15" max="15" width="33.5703125" style="43" customWidth="1"/>
    <col min="16" max="16" width="3.140625" style="18" customWidth="1"/>
    <col min="17" max="17" width="2.42578125" style="18" customWidth="1"/>
    <col min="18" max="18" width="7.42578125" style="18" hidden="1" customWidth="1"/>
    <col min="19" max="20" width="7.140625" style="18" hidden="1" customWidth="1"/>
    <col min="21" max="21" width="7" style="18" hidden="1" customWidth="1"/>
    <col min="22" max="22" width="11.42578125" style="18"/>
    <col min="23" max="23" width="13" style="18" customWidth="1"/>
    <col min="24" max="24" width="15.85546875" style="18" customWidth="1"/>
    <col min="25" max="25" width="13" style="18" customWidth="1"/>
    <col min="26" max="27" width="11.42578125" style="18" customWidth="1"/>
    <col min="28" max="16384" width="11.28515625" style="18"/>
  </cols>
  <sheetData>
    <row r="1" spans="1:21" ht="33" customHeight="1" x14ac:dyDescent="0.2">
      <c r="A1" s="151"/>
      <c r="B1" s="298" t="s">
        <v>55</v>
      </c>
      <c r="C1" s="298"/>
      <c r="D1" s="298"/>
      <c r="E1" s="298"/>
      <c r="F1" s="298"/>
      <c r="G1" s="298"/>
      <c r="H1" s="298"/>
      <c r="I1" s="298"/>
      <c r="J1" s="299"/>
      <c r="K1" s="299"/>
      <c r="L1" s="25"/>
      <c r="M1" s="25"/>
      <c r="N1" s="25"/>
      <c r="O1" s="25"/>
      <c r="P1" s="151"/>
      <c r="Q1" s="151"/>
      <c r="R1" s="151"/>
      <c r="S1" s="151"/>
      <c r="T1" s="151"/>
      <c r="U1" s="151"/>
    </row>
    <row r="2" spans="1:21" ht="15.75" x14ac:dyDescent="0.2">
      <c r="A2" s="151"/>
      <c r="B2" s="300" t="s">
        <v>56</v>
      </c>
      <c r="C2" s="300"/>
      <c r="D2" s="250">
        <v>2023</v>
      </c>
      <c r="E2" s="250"/>
      <c r="F2" s="250"/>
      <c r="G2" s="251">
        <v>2024</v>
      </c>
      <c r="H2" s="251"/>
      <c r="I2" s="251"/>
      <c r="J2" s="252">
        <v>2025</v>
      </c>
      <c r="K2" s="252"/>
      <c r="L2" s="252"/>
      <c r="M2" s="313">
        <v>2026</v>
      </c>
      <c r="N2" s="313"/>
      <c r="O2" s="313"/>
      <c r="P2" s="151"/>
      <c r="Q2" s="151">
        <v>1</v>
      </c>
      <c r="R2" s="151"/>
      <c r="S2" s="151"/>
      <c r="T2" s="151"/>
      <c r="U2" s="151"/>
    </row>
    <row r="3" spans="1:21" ht="15" customHeight="1" x14ac:dyDescent="0.2">
      <c r="A3" s="151"/>
      <c r="B3" s="300"/>
      <c r="C3" s="300"/>
      <c r="D3" s="308" t="s">
        <v>57</v>
      </c>
      <c r="E3" s="255" t="s">
        <v>58</v>
      </c>
      <c r="F3" s="255" t="s">
        <v>59</v>
      </c>
      <c r="G3" s="253" t="s">
        <v>57</v>
      </c>
      <c r="H3" s="255" t="s">
        <v>58</v>
      </c>
      <c r="I3" s="255" t="s">
        <v>59</v>
      </c>
      <c r="J3" s="253" t="s">
        <v>57</v>
      </c>
      <c r="K3" s="263" t="s">
        <v>58</v>
      </c>
      <c r="L3" s="256" t="s">
        <v>59</v>
      </c>
      <c r="M3" s="314" t="s">
        <v>57</v>
      </c>
      <c r="N3" s="315" t="s">
        <v>58</v>
      </c>
      <c r="O3" s="315" t="s">
        <v>59</v>
      </c>
      <c r="P3" s="151"/>
      <c r="Q3" s="151">
        <v>2</v>
      </c>
      <c r="R3" s="151"/>
      <c r="S3" s="151"/>
      <c r="T3" s="151"/>
      <c r="U3" s="151"/>
    </row>
    <row r="4" spans="1:21" ht="15.75" customHeight="1" x14ac:dyDescent="0.2">
      <c r="A4" s="151"/>
      <c r="B4" s="300"/>
      <c r="C4" s="300"/>
      <c r="D4" s="309"/>
      <c r="E4" s="256"/>
      <c r="F4" s="256"/>
      <c r="G4" s="254"/>
      <c r="H4" s="256"/>
      <c r="I4" s="256"/>
      <c r="J4" s="254"/>
      <c r="K4" s="264"/>
      <c r="L4" s="265"/>
      <c r="M4" s="254"/>
      <c r="N4" s="256"/>
      <c r="O4" s="256"/>
      <c r="P4" s="151"/>
      <c r="Q4" s="151">
        <v>3</v>
      </c>
      <c r="R4" s="151"/>
      <c r="S4" s="151"/>
      <c r="T4" s="151"/>
      <c r="U4" s="151"/>
    </row>
    <row r="5" spans="1:21" ht="15.75" x14ac:dyDescent="0.2">
      <c r="A5" s="151"/>
      <c r="B5" s="300"/>
      <c r="C5" s="300"/>
      <c r="D5" s="26"/>
      <c r="E5" s="27"/>
      <c r="F5" s="27"/>
      <c r="G5" s="28"/>
      <c r="H5" s="29"/>
      <c r="I5" s="29"/>
      <c r="J5" s="28"/>
      <c r="K5" s="30"/>
      <c r="L5" s="29"/>
      <c r="M5" s="28"/>
      <c r="N5" s="30"/>
      <c r="O5" s="29"/>
      <c r="P5" s="151"/>
      <c r="Q5" s="151">
        <v>4</v>
      </c>
      <c r="R5" s="151"/>
      <c r="S5" s="151"/>
      <c r="T5" s="151"/>
      <c r="U5" s="151"/>
    </row>
    <row r="6" spans="1:21" ht="18.75" x14ac:dyDescent="0.2">
      <c r="A6" s="249"/>
      <c r="B6" s="305"/>
      <c r="C6" s="31" t="s">
        <v>60</v>
      </c>
      <c r="D6" s="32"/>
      <c r="E6" s="32"/>
      <c r="F6" s="32"/>
      <c r="G6" s="32"/>
      <c r="H6" s="32"/>
      <c r="I6" s="32"/>
      <c r="J6" s="32"/>
      <c r="K6" s="32"/>
      <c r="L6" s="33"/>
      <c r="M6" s="32"/>
      <c r="N6" s="32"/>
      <c r="O6" s="33"/>
      <c r="P6" s="151"/>
      <c r="Q6" s="151"/>
      <c r="R6" s="151"/>
      <c r="S6" s="151"/>
      <c r="T6" s="151"/>
      <c r="U6" s="151"/>
    </row>
    <row r="7" spans="1:21" ht="40.15" customHeight="1" x14ac:dyDescent="0.2">
      <c r="A7" s="249"/>
      <c r="B7" s="306"/>
      <c r="C7" s="154" t="s">
        <v>61</v>
      </c>
      <c r="D7" s="50">
        <v>3</v>
      </c>
      <c r="E7" s="118" t="s">
        <v>62</v>
      </c>
      <c r="F7" s="73" t="s">
        <v>63</v>
      </c>
      <c r="G7" s="87">
        <v>3</v>
      </c>
      <c r="H7" s="146" t="s">
        <v>64</v>
      </c>
      <c r="I7" s="145" t="s">
        <v>65</v>
      </c>
      <c r="J7" s="88">
        <v>3</v>
      </c>
      <c r="K7" s="184" t="s">
        <v>66</v>
      </c>
      <c r="L7" s="185" t="s">
        <v>65</v>
      </c>
      <c r="M7" s="89"/>
      <c r="N7" s="98"/>
      <c r="O7" s="86"/>
      <c r="P7" s="151"/>
      <c r="Q7" s="151"/>
      <c r="R7" s="151">
        <f>COUNTIF(D7:D10,"1")</f>
        <v>0</v>
      </c>
      <c r="S7" s="151">
        <f>COUNTIF(G7:G10,"1")</f>
        <v>0</v>
      </c>
      <c r="T7" s="151">
        <f>COUNTIF(J7:J10,"1")</f>
        <v>0</v>
      </c>
      <c r="U7" s="151">
        <f>COUNTIF(M7:M10,"1")</f>
        <v>0</v>
      </c>
    </row>
    <row r="8" spans="1:21" ht="40.15" customHeight="1" x14ac:dyDescent="0.2">
      <c r="A8" s="249"/>
      <c r="B8" s="306"/>
      <c r="C8" s="121" t="s">
        <v>67</v>
      </c>
      <c r="D8" s="50">
        <v>3</v>
      </c>
      <c r="E8" s="119" t="s">
        <v>68</v>
      </c>
      <c r="F8" s="140" t="s">
        <v>69</v>
      </c>
      <c r="G8" s="87">
        <v>3</v>
      </c>
      <c r="H8" s="147" t="s">
        <v>70</v>
      </c>
      <c r="I8" s="145" t="s">
        <v>71</v>
      </c>
      <c r="J8" s="88">
        <v>3</v>
      </c>
      <c r="K8" s="184" t="s">
        <v>72</v>
      </c>
      <c r="L8" s="186" t="s">
        <v>69</v>
      </c>
      <c r="M8" s="89"/>
      <c r="N8" s="99"/>
      <c r="O8" s="86"/>
      <c r="P8" s="151"/>
      <c r="Q8" s="151"/>
      <c r="R8" s="151">
        <f>COUNTIF(D7:D10,"2")</f>
        <v>1</v>
      </c>
      <c r="S8" s="151">
        <f>COUNTIF(G7:G10,"2")</f>
        <v>1</v>
      </c>
      <c r="T8" s="151">
        <f>COUNTIF(J7:J10,"2")</f>
        <v>0</v>
      </c>
      <c r="U8" s="151">
        <f>COUNTIF(M7:M10,"2")</f>
        <v>0</v>
      </c>
    </row>
    <row r="9" spans="1:21" ht="40.15" customHeight="1" x14ac:dyDescent="0.2">
      <c r="A9" s="249"/>
      <c r="B9" s="306"/>
      <c r="C9" s="155" t="s">
        <v>73</v>
      </c>
      <c r="D9" s="50">
        <v>2</v>
      </c>
      <c r="E9" s="119" t="s">
        <v>74</v>
      </c>
      <c r="F9" s="73" t="s">
        <v>75</v>
      </c>
      <c r="G9" s="87">
        <v>3</v>
      </c>
      <c r="H9" s="147" t="s">
        <v>76</v>
      </c>
      <c r="I9" s="145" t="s">
        <v>77</v>
      </c>
      <c r="J9" s="88">
        <v>3</v>
      </c>
      <c r="K9" s="184" t="s">
        <v>78</v>
      </c>
      <c r="L9" s="186" t="s">
        <v>77</v>
      </c>
      <c r="M9" s="89"/>
      <c r="N9" s="99"/>
      <c r="O9" s="86"/>
      <c r="P9" s="151"/>
      <c r="Q9" s="151"/>
      <c r="R9" s="151">
        <f>COUNTIF(D7:D10,"3")</f>
        <v>3</v>
      </c>
      <c r="S9" s="151">
        <f>COUNTIF(G7:G10,"3")</f>
        <v>3</v>
      </c>
      <c r="T9" s="151">
        <f>COUNTIF(J7:J10,"3")</f>
        <v>4</v>
      </c>
      <c r="U9" s="151">
        <f>COUNTIF(M7:M10,"3")</f>
        <v>0</v>
      </c>
    </row>
    <row r="10" spans="1:21" ht="40.15" customHeight="1" x14ac:dyDescent="0.2">
      <c r="A10" s="249"/>
      <c r="B10" s="307"/>
      <c r="C10" s="155" t="s">
        <v>79</v>
      </c>
      <c r="D10" s="50">
        <v>3</v>
      </c>
      <c r="E10" s="119" t="s">
        <v>80</v>
      </c>
      <c r="F10" s="73" t="s">
        <v>81</v>
      </c>
      <c r="G10" s="87">
        <v>2</v>
      </c>
      <c r="H10" s="147" t="s">
        <v>82</v>
      </c>
      <c r="I10" s="145" t="s">
        <v>83</v>
      </c>
      <c r="J10" s="88">
        <v>3</v>
      </c>
      <c r="K10" s="184" t="s">
        <v>84</v>
      </c>
      <c r="L10" s="186" t="s">
        <v>85</v>
      </c>
      <c r="M10" s="89"/>
      <c r="N10" s="99"/>
      <c r="O10" s="86"/>
      <c r="P10" s="151"/>
      <c r="Q10" s="151"/>
      <c r="R10" s="151">
        <f>COUNTIF(D7:D10,"4")</f>
        <v>0</v>
      </c>
      <c r="S10" s="151">
        <f>COUNTIF(G7:G10,"4")</f>
        <v>0</v>
      </c>
      <c r="T10" s="151">
        <f>COUNTIF(J7:J10,"4")</f>
        <v>0</v>
      </c>
      <c r="U10" s="151">
        <f>COUNTIF(M7:M10,"4")</f>
        <v>0</v>
      </c>
    </row>
    <row r="11" spans="1:21" ht="6" customHeight="1" x14ac:dyDescent="0.25">
      <c r="A11" s="151"/>
      <c r="B11" s="274"/>
      <c r="C11" s="275"/>
      <c r="D11" s="275"/>
      <c r="E11" s="275"/>
      <c r="F11" s="275"/>
      <c r="G11" s="275"/>
      <c r="H11" s="275"/>
      <c r="I11" s="275"/>
      <c r="J11" s="275"/>
      <c r="K11" s="276"/>
      <c r="L11" s="190"/>
      <c r="M11" s="90"/>
      <c r="N11" s="190"/>
      <c r="O11" s="190"/>
      <c r="P11" s="151"/>
      <c r="Q11" s="151">
        <f>COUNTIF(D7:D10,"1")</f>
        <v>0</v>
      </c>
      <c r="R11" s="151">
        <f>COUNTIF(D7:D10,"1")</f>
        <v>0</v>
      </c>
      <c r="S11" s="151">
        <f>COUNTIF(D7:D10,"3")</f>
        <v>3</v>
      </c>
      <c r="T11" s="151"/>
      <c r="U11" s="151"/>
    </row>
    <row r="12" spans="1:21" ht="18.75" x14ac:dyDescent="0.2">
      <c r="A12" s="249"/>
      <c r="B12" s="269"/>
      <c r="C12" s="34" t="s">
        <v>86</v>
      </c>
      <c r="D12" s="35"/>
      <c r="E12" s="35"/>
      <c r="F12" s="35"/>
      <c r="G12" s="35"/>
      <c r="H12" s="35"/>
      <c r="I12" s="35"/>
      <c r="J12" s="35"/>
      <c r="K12" s="36"/>
      <c r="L12" s="37"/>
      <c r="M12" s="35"/>
      <c r="N12" s="36"/>
      <c r="O12" s="37"/>
      <c r="P12" s="151"/>
      <c r="Q12" s="151"/>
      <c r="R12" s="151"/>
      <c r="S12" s="151"/>
      <c r="T12" s="151"/>
      <c r="U12" s="151"/>
    </row>
    <row r="13" spans="1:21" ht="40.15" customHeight="1" x14ac:dyDescent="0.2">
      <c r="A13" s="249"/>
      <c r="B13" s="270"/>
      <c r="C13" s="156" t="s">
        <v>87</v>
      </c>
      <c r="D13" s="122">
        <v>3</v>
      </c>
      <c r="E13" s="72" t="s">
        <v>88</v>
      </c>
      <c r="F13" s="73" t="s">
        <v>89</v>
      </c>
      <c r="G13" s="126">
        <v>3</v>
      </c>
      <c r="H13" s="51" t="s">
        <v>88</v>
      </c>
      <c r="I13" s="52" t="s">
        <v>89</v>
      </c>
      <c r="J13" s="129">
        <v>3</v>
      </c>
      <c r="K13" s="186" t="s">
        <v>90</v>
      </c>
      <c r="L13" s="187" t="s">
        <v>89</v>
      </c>
      <c r="M13" s="100"/>
      <c r="N13" s="85"/>
      <c r="O13" s="86"/>
      <c r="P13" s="151"/>
      <c r="Q13" s="151"/>
      <c r="R13" s="151">
        <f>COUNTIF(D13:D17,"1")</f>
        <v>0</v>
      </c>
      <c r="S13" s="151">
        <f>COUNTIF(G13:G17,"1")</f>
        <v>0</v>
      </c>
      <c r="T13" s="151">
        <f>COUNTIF(J13:J17,"1")</f>
        <v>0</v>
      </c>
      <c r="U13" s="151">
        <f>COUNTIF(M13:M17,"1")</f>
        <v>0</v>
      </c>
    </row>
    <row r="14" spans="1:21" ht="40.15" customHeight="1" x14ac:dyDescent="0.2">
      <c r="A14" s="249"/>
      <c r="B14" s="270"/>
      <c r="C14" s="121" t="s">
        <v>91</v>
      </c>
      <c r="D14" s="122">
        <v>3</v>
      </c>
      <c r="E14" s="73" t="s">
        <v>92</v>
      </c>
      <c r="F14" s="73" t="s">
        <v>93</v>
      </c>
      <c r="G14" s="126">
        <v>3</v>
      </c>
      <c r="H14" s="52" t="s">
        <v>94</v>
      </c>
      <c r="I14" s="52" t="s">
        <v>95</v>
      </c>
      <c r="J14" s="129">
        <v>3</v>
      </c>
      <c r="K14" s="186" t="s">
        <v>96</v>
      </c>
      <c r="L14" s="188" t="s">
        <v>97</v>
      </c>
      <c r="M14" s="100"/>
      <c r="N14" s="86"/>
      <c r="O14" s="86"/>
      <c r="P14" s="151"/>
      <c r="Q14" s="151"/>
      <c r="R14" s="151">
        <f>COUNTIF(D13:D17,"2")</f>
        <v>1</v>
      </c>
      <c r="S14" s="151">
        <f>COUNTIF(G13:G17,"2")</f>
        <v>0</v>
      </c>
      <c r="T14" s="151">
        <f>COUNTIF(J13:J17,"2")</f>
        <v>0</v>
      </c>
      <c r="U14" s="151">
        <f>COUNTIF(M13:M17,"2")</f>
        <v>0</v>
      </c>
    </row>
    <row r="15" spans="1:21" ht="40.15" customHeight="1" x14ac:dyDescent="0.2">
      <c r="A15" s="249"/>
      <c r="B15" s="270"/>
      <c r="C15" s="121" t="s">
        <v>98</v>
      </c>
      <c r="D15" s="122">
        <v>3</v>
      </c>
      <c r="E15" s="73" t="s">
        <v>99</v>
      </c>
      <c r="F15" s="73" t="s">
        <v>100</v>
      </c>
      <c r="G15" s="126">
        <v>3</v>
      </c>
      <c r="H15" s="52" t="s">
        <v>99</v>
      </c>
      <c r="I15" s="52" t="s">
        <v>100</v>
      </c>
      <c r="J15" s="129">
        <v>3</v>
      </c>
      <c r="K15" s="186" t="s">
        <v>101</v>
      </c>
      <c r="L15" s="188" t="s">
        <v>100</v>
      </c>
      <c r="M15" s="100"/>
      <c r="N15" s="86"/>
      <c r="O15" s="86"/>
      <c r="P15" s="151"/>
      <c r="Q15" s="151"/>
      <c r="R15" s="151">
        <f>COUNTIF(D13:D17,"3")</f>
        <v>4</v>
      </c>
      <c r="S15" s="151">
        <f>COUNTIF(G13:G17,"3")</f>
        <v>5</v>
      </c>
      <c r="T15" s="151">
        <f>COUNTIF(J13:J17,"3")</f>
        <v>5</v>
      </c>
      <c r="U15" s="151">
        <f>COUNTIF(M13:M17,"3")</f>
        <v>0</v>
      </c>
    </row>
    <row r="16" spans="1:21" ht="40.15" customHeight="1" x14ac:dyDescent="0.2">
      <c r="A16" s="249"/>
      <c r="B16" s="270"/>
      <c r="C16" s="155" t="s">
        <v>102</v>
      </c>
      <c r="D16" s="122">
        <v>2</v>
      </c>
      <c r="E16" s="120" t="s">
        <v>103</v>
      </c>
      <c r="F16" s="73" t="s">
        <v>104</v>
      </c>
      <c r="G16" s="126">
        <v>3</v>
      </c>
      <c r="H16" s="148" t="s">
        <v>105</v>
      </c>
      <c r="I16" s="52" t="s">
        <v>106</v>
      </c>
      <c r="J16" s="129">
        <v>3</v>
      </c>
      <c r="K16" s="186" t="s">
        <v>107</v>
      </c>
      <c r="L16" s="188" t="s">
        <v>108</v>
      </c>
      <c r="M16" s="100"/>
      <c r="N16" s="86"/>
      <c r="O16" s="86"/>
      <c r="P16" s="151"/>
      <c r="Q16" s="151"/>
      <c r="R16" s="151">
        <f>COUNTIF(D13:D17,"4")</f>
        <v>0</v>
      </c>
      <c r="S16" s="151">
        <f>COUNTIF(G13:G17,"4")</f>
        <v>0</v>
      </c>
      <c r="T16" s="151">
        <f>COUNTIF(J13:J17,"4")</f>
        <v>0</v>
      </c>
      <c r="U16" s="151">
        <f>COUNTIF(M13:M17,"4")</f>
        <v>0</v>
      </c>
    </row>
    <row r="17" spans="1:21" ht="40.15" customHeight="1" x14ac:dyDescent="0.2">
      <c r="A17" s="249"/>
      <c r="B17" s="271"/>
      <c r="C17" s="121" t="s">
        <v>109</v>
      </c>
      <c r="D17" s="122">
        <v>3</v>
      </c>
      <c r="E17" s="73" t="s">
        <v>110</v>
      </c>
      <c r="F17" s="73" t="s">
        <v>111</v>
      </c>
      <c r="G17" s="126">
        <v>3</v>
      </c>
      <c r="H17" s="52" t="s">
        <v>112</v>
      </c>
      <c r="I17" s="143" t="s">
        <v>113</v>
      </c>
      <c r="J17" s="129">
        <v>3</v>
      </c>
      <c r="K17" s="186" t="s">
        <v>114</v>
      </c>
      <c r="L17" s="188" t="s">
        <v>115</v>
      </c>
      <c r="M17" s="100"/>
      <c r="N17" s="86"/>
      <c r="O17" s="86"/>
      <c r="P17" s="151"/>
      <c r="Q17" s="151"/>
      <c r="R17" s="151"/>
      <c r="S17" s="151"/>
      <c r="T17" s="151"/>
      <c r="U17" s="151"/>
    </row>
    <row r="18" spans="1:21" ht="7.5" customHeight="1" x14ac:dyDescent="0.25">
      <c r="A18" s="151"/>
      <c r="B18" s="266"/>
      <c r="C18" s="267"/>
      <c r="D18" s="267"/>
      <c r="E18" s="267"/>
      <c r="F18" s="267"/>
      <c r="G18" s="267"/>
      <c r="H18" s="267"/>
      <c r="I18" s="267"/>
      <c r="J18" s="267"/>
      <c r="K18" s="268"/>
      <c r="L18" s="190"/>
      <c r="M18" s="90"/>
      <c r="N18" s="190"/>
      <c r="O18" s="190"/>
      <c r="P18" s="151"/>
      <c r="Q18" s="151"/>
      <c r="R18" s="151"/>
      <c r="S18" s="151"/>
      <c r="T18" s="151"/>
      <c r="U18" s="151"/>
    </row>
    <row r="19" spans="1:21" ht="18.75" x14ac:dyDescent="0.2">
      <c r="A19" s="249"/>
      <c r="B19" s="269"/>
      <c r="C19" s="34" t="s">
        <v>116</v>
      </c>
      <c r="D19" s="35"/>
      <c r="E19" s="35"/>
      <c r="F19" s="35"/>
      <c r="G19" s="35"/>
      <c r="H19" s="35"/>
      <c r="I19" s="35"/>
      <c r="J19" s="35"/>
      <c r="K19" s="36"/>
      <c r="L19" s="37"/>
      <c r="M19" s="35"/>
      <c r="N19" s="36"/>
      <c r="O19" s="37"/>
      <c r="P19" s="151"/>
      <c r="Q19" s="151"/>
      <c r="R19" s="151"/>
      <c r="S19" s="151"/>
      <c r="T19" s="151"/>
      <c r="U19" s="151"/>
    </row>
    <row r="20" spans="1:21" ht="46.5" customHeight="1" x14ac:dyDescent="0.2">
      <c r="A20" s="249"/>
      <c r="B20" s="272"/>
      <c r="C20" s="157" t="s">
        <v>117</v>
      </c>
      <c r="D20" s="122">
        <v>3</v>
      </c>
      <c r="E20" s="85" t="s">
        <v>118</v>
      </c>
      <c r="F20" s="73" t="s">
        <v>119</v>
      </c>
      <c r="G20" s="126">
        <v>3</v>
      </c>
      <c r="H20" s="95" t="s">
        <v>120</v>
      </c>
      <c r="I20" s="143" t="s">
        <v>121</v>
      </c>
      <c r="J20" s="129">
        <v>3</v>
      </c>
      <c r="K20" s="186" t="s">
        <v>122</v>
      </c>
      <c r="L20" s="187" t="s">
        <v>121</v>
      </c>
      <c r="M20" s="100"/>
      <c r="N20" s="102"/>
      <c r="O20" s="85"/>
      <c r="P20" s="151"/>
      <c r="Q20" s="151"/>
      <c r="R20" s="151">
        <f>COUNTIF(D20:D27,"1")</f>
        <v>0</v>
      </c>
      <c r="S20" s="151">
        <f>COUNTIF(G20:G27,"1")</f>
        <v>0</v>
      </c>
      <c r="T20" s="151">
        <f>COUNTIF(J20:J27,"1")</f>
        <v>0</v>
      </c>
      <c r="U20" s="151">
        <f>COUNTIF(M20:M27,"1")</f>
        <v>0</v>
      </c>
    </row>
    <row r="21" spans="1:21" ht="40.15" customHeight="1" x14ac:dyDescent="0.2">
      <c r="A21" s="249"/>
      <c r="B21" s="272"/>
      <c r="C21" s="158" t="s">
        <v>123</v>
      </c>
      <c r="D21" s="122">
        <v>3</v>
      </c>
      <c r="E21" s="86" t="s">
        <v>124</v>
      </c>
      <c r="F21" s="86" t="s">
        <v>125</v>
      </c>
      <c r="G21" s="126">
        <v>3</v>
      </c>
      <c r="H21" s="95" t="s">
        <v>126</v>
      </c>
      <c r="I21" s="52" t="s">
        <v>127</v>
      </c>
      <c r="J21" s="129">
        <v>3</v>
      </c>
      <c r="K21" s="186" t="s">
        <v>128</v>
      </c>
      <c r="L21" s="188" t="s">
        <v>127</v>
      </c>
      <c r="M21" s="100"/>
      <c r="N21" s="73"/>
      <c r="O21" s="73"/>
      <c r="P21" s="151"/>
      <c r="Q21" s="151"/>
      <c r="R21" s="151">
        <f>COUNTIF(D20:D27,"2")</f>
        <v>4</v>
      </c>
      <c r="S21" s="151">
        <f>COUNTIF(G20:G27,"2")</f>
        <v>4</v>
      </c>
      <c r="T21" s="151">
        <f>COUNTIF(J20:J27,"2")</f>
        <v>4</v>
      </c>
      <c r="U21" s="151">
        <f>COUNTIF(M20:M27,"2")</f>
        <v>0</v>
      </c>
    </row>
    <row r="22" spans="1:21" ht="40.15" customHeight="1" x14ac:dyDescent="0.2">
      <c r="A22" s="249"/>
      <c r="B22" s="272"/>
      <c r="C22" s="158" t="s">
        <v>129</v>
      </c>
      <c r="D22" s="122">
        <v>3</v>
      </c>
      <c r="E22" s="86" t="s">
        <v>130</v>
      </c>
      <c r="F22" s="86" t="s">
        <v>131</v>
      </c>
      <c r="G22" s="126">
        <v>3</v>
      </c>
      <c r="H22" s="95" t="s">
        <v>132</v>
      </c>
      <c r="I22" s="52" t="s">
        <v>133</v>
      </c>
      <c r="J22" s="129">
        <v>3</v>
      </c>
      <c r="K22" s="186" t="s">
        <v>134</v>
      </c>
      <c r="L22" s="188" t="s">
        <v>133</v>
      </c>
      <c r="M22" s="100"/>
      <c r="N22" s="103"/>
      <c r="O22" s="86"/>
      <c r="P22" s="151"/>
      <c r="Q22" s="151"/>
      <c r="R22" s="151">
        <f>COUNTIF(D20:D27,"3")</f>
        <v>4</v>
      </c>
      <c r="S22" s="151">
        <f>COUNTIF(G20:G27,"3")</f>
        <v>4</v>
      </c>
      <c r="T22" s="151">
        <f>COUNTIF(J20:J27,"3")</f>
        <v>4</v>
      </c>
      <c r="U22" s="151">
        <f>COUNTIF(M20:M27,"3")</f>
        <v>0</v>
      </c>
    </row>
    <row r="23" spans="1:21" ht="40.15" customHeight="1" x14ac:dyDescent="0.2">
      <c r="A23" s="249"/>
      <c r="B23" s="272"/>
      <c r="C23" s="158" t="s">
        <v>135</v>
      </c>
      <c r="D23" s="122">
        <v>2</v>
      </c>
      <c r="E23" s="86" t="s">
        <v>136</v>
      </c>
      <c r="F23" s="73" t="s">
        <v>137</v>
      </c>
      <c r="G23" s="126">
        <v>2</v>
      </c>
      <c r="H23" s="95" t="s">
        <v>138</v>
      </c>
      <c r="I23" s="143" t="s">
        <v>139</v>
      </c>
      <c r="J23" s="129">
        <v>2</v>
      </c>
      <c r="K23" s="186" t="s">
        <v>140</v>
      </c>
      <c r="L23" s="188" t="s">
        <v>139</v>
      </c>
      <c r="M23" s="100"/>
      <c r="N23" s="86"/>
      <c r="O23" s="86"/>
      <c r="P23" s="151"/>
      <c r="Q23" s="151"/>
      <c r="R23" s="151">
        <f>COUNTIF(D20:D27,"4")</f>
        <v>0</v>
      </c>
      <c r="S23" s="151">
        <f>COUNTIF(G20:G27,"4")</f>
        <v>0</v>
      </c>
      <c r="T23" s="151">
        <f>COUNTIF(J20:J27,"4")</f>
        <v>0</v>
      </c>
      <c r="U23" s="151">
        <f>COUNTIF(M20:M27,"4")</f>
        <v>0</v>
      </c>
    </row>
    <row r="24" spans="1:21" ht="40.15" customHeight="1" x14ac:dyDescent="0.2">
      <c r="A24" s="249"/>
      <c r="B24" s="272"/>
      <c r="C24" s="158" t="s">
        <v>141</v>
      </c>
      <c r="D24" s="122">
        <v>2</v>
      </c>
      <c r="E24" s="86" t="s">
        <v>142</v>
      </c>
      <c r="F24" s="73" t="s">
        <v>143</v>
      </c>
      <c r="G24" s="126">
        <v>2</v>
      </c>
      <c r="H24" s="95" t="s">
        <v>144</v>
      </c>
      <c r="I24" s="143" t="s">
        <v>145</v>
      </c>
      <c r="J24" s="129">
        <v>2</v>
      </c>
      <c r="K24" s="186" t="s">
        <v>146</v>
      </c>
      <c r="L24" s="188" t="s">
        <v>145</v>
      </c>
      <c r="M24" s="100"/>
      <c r="N24" s="104"/>
      <c r="O24" s="86"/>
      <c r="P24" s="151"/>
      <c r="Q24" s="151"/>
      <c r="R24" s="151"/>
      <c r="S24" s="151"/>
      <c r="T24" s="151"/>
      <c r="U24" s="151"/>
    </row>
    <row r="25" spans="1:21" ht="40.15" customHeight="1" x14ac:dyDescent="0.2">
      <c r="A25" s="249"/>
      <c r="B25" s="272"/>
      <c r="C25" s="158" t="s">
        <v>147</v>
      </c>
      <c r="D25" s="122">
        <v>3</v>
      </c>
      <c r="E25" s="86" t="s">
        <v>148</v>
      </c>
      <c r="F25" s="73" t="s">
        <v>149</v>
      </c>
      <c r="G25" s="126">
        <v>3</v>
      </c>
      <c r="H25" s="95" t="s">
        <v>150</v>
      </c>
      <c r="I25" s="144" t="s">
        <v>151</v>
      </c>
      <c r="J25" s="129">
        <v>3</v>
      </c>
      <c r="K25" s="186" t="s">
        <v>152</v>
      </c>
      <c r="L25" s="188" t="s">
        <v>153</v>
      </c>
      <c r="M25" s="100"/>
      <c r="N25" s="105"/>
      <c r="O25" s="86"/>
      <c r="P25" s="151"/>
      <c r="Q25" s="151"/>
      <c r="R25" s="151"/>
      <c r="S25" s="151"/>
      <c r="T25" s="151"/>
      <c r="U25" s="151"/>
    </row>
    <row r="26" spans="1:21" ht="40.15" customHeight="1" x14ac:dyDescent="0.2">
      <c r="A26" s="249"/>
      <c r="B26" s="272"/>
      <c r="C26" s="158" t="s">
        <v>154</v>
      </c>
      <c r="D26" s="122">
        <v>2</v>
      </c>
      <c r="E26" s="86" t="s">
        <v>155</v>
      </c>
      <c r="F26" s="73" t="s">
        <v>156</v>
      </c>
      <c r="G26" s="126">
        <v>2</v>
      </c>
      <c r="H26" s="95" t="s">
        <v>157</v>
      </c>
      <c r="I26" s="145" t="s">
        <v>158</v>
      </c>
      <c r="J26" s="129">
        <v>2</v>
      </c>
      <c r="K26" s="186" t="s">
        <v>159</v>
      </c>
      <c r="L26" s="188" t="s">
        <v>158</v>
      </c>
      <c r="M26" s="100"/>
      <c r="N26" s="73"/>
      <c r="O26" s="73"/>
      <c r="P26" s="151"/>
      <c r="Q26" s="151"/>
      <c r="R26" s="151"/>
      <c r="S26" s="151"/>
      <c r="T26" s="151"/>
      <c r="U26" s="151"/>
    </row>
    <row r="27" spans="1:21" ht="40.15" customHeight="1" x14ac:dyDescent="0.2">
      <c r="A27" s="249"/>
      <c r="B27" s="273"/>
      <c r="C27" s="158" t="s">
        <v>160</v>
      </c>
      <c r="D27" s="122">
        <v>2</v>
      </c>
      <c r="E27" s="86" t="s">
        <v>161</v>
      </c>
      <c r="F27" s="73" t="s">
        <v>162</v>
      </c>
      <c r="G27" s="126">
        <v>2</v>
      </c>
      <c r="H27" s="82" t="s">
        <v>163</v>
      </c>
      <c r="I27" s="52" t="s">
        <v>164</v>
      </c>
      <c r="J27" s="129">
        <v>2</v>
      </c>
      <c r="K27" s="186" t="s">
        <v>165</v>
      </c>
      <c r="L27" s="188" t="s">
        <v>164</v>
      </c>
      <c r="M27" s="100"/>
      <c r="N27" s="105"/>
      <c r="O27" s="73"/>
      <c r="P27" s="151"/>
      <c r="Q27" s="151"/>
      <c r="R27" s="151"/>
      <c r="S27" s="151"/>
      <c r="T27" s="151"/>
      <c r="U27" s="151"/>
    </row>
    <row r="28" spans="1:21" ht="7.5" customHeight="1" x14ac:dyDescent="0.25">
      <c r="A28" s="151"/>
      <c r="B28" s="274"/>
      <c r="C28" s="275"/>
      <c r="D28" s="275"/>
      <c r="E28" s="275"/>
      <c r="F28" s="275"/>
      <c r="G28" s="275"/>
      <c r="H28" s="275"/>
      <c r="I28" s="275"/>
      <c r="J28" s="275"/>
      <c r="K28" s="276"/>
      <c r="L28" s="190"/>
      <c r="M28" s="90"/>
      <c r="N28" s="190"/>
      <c r="O28" s="190"/>
      <c r="P28" s="151"/>
      <c r="Q28" s="151"/>
      <c r="R28" s="151"/>
      <c r="S28" s="151"/>
      <c r="T28" s="151"/>
      <c r="U28" s="151"/>
    </row>
    <row r="29" spans="1:21" ht="18.75" x14ac:dyDescent="0.2">
      <c r="A29" s="249"/>
      <c r="B29" s="269"/>
      <c r="C29" s="34" t="s">
        <v>166</v>
      </c>
      <c r="D29" s="35"/>
      <c r="E29" s="35"/>
      <c r="F29" s="35"/>
      <c r="G29" s="35"/>
      <c r="H29" s="35"/>
      <c r="I29" s="35"/>
      <c r="J29" s="35"/>
      <c r="K29" s="36"/>
      <c r="L29" s="37"/>
      <c r="M29" s="35"/>
      <c r="N29" s="36"/>
      <c r="O29" s="37"/>
      <c r="P29" s="151"/>
      <c r="Q29" s="151"/>
      <c r="R29" s="151"/>
      <c r="S29" s="151"/>
      <c r="T29" s="151"/>
      <c r="U29" s="151"/>
    </row>
    <row r="30" spans="1:21" ht="40.15" customHeight="1" x14ac:dyDescent="0.2">
      <c r="A30" s="249"/>
      <c r="B30" s="270"/>
      <c r="C30" s="156" t="s">
        <v>167</v>
      </c>
      <c r="D30" s="122">
        <v>3</v>
      </c>
      <c r="E30" s="85" t="s">
        <v>168</v>
      </c>
      <c r="F30" s="117" t="s">
        <v>169</v>
      </c>
      <c r="G30" s="126">
        <v>3</v>
      </c>
      <c r="H30" s="141" t="s">
        <v>170</v>
      </c>
      <c r="I30" s="81" t="s">
        <v>171</v>
      </c>
      <c r="J30" s="129">
        <v>3</v>
      </c>
      <c r="K30" s="186" t="s">
        <v>172</v>
      </c>
      <c r="L30" s="187" t="s">
        <v>171</v>
      </c>
      <c r="M30" s="100"/>
      <c r="N30" s="72"/>
      <c r="O30" s="73"/>
      <c r="P30" s="151"/>
      <c r="Q30" s="151"/>
      <c r="R30" s="151">
        <f>COUNTIF(D30:D33,"1")</f>
        <v>0</v>
      </c>
      <c r="S30" s="151">
        <f>COUNTIF(G30:G33,"1")</f>
        <v>0</v>
      </c>
      <c r="T30" s="151">
        <f>COUNTIF(J30:J33,"1")</f>
        <v>0</v>
      </c>
      <c r="U30" s="151">
        <f>COUNTIF(M30:M33,"1")</f>
        <v>0</v>
      </c>
    </row>
    <row r="31" spans="1:21" ht="40.15" customHeight="1" x14ac:dyDescent="0.2">
      <c r="A31" s="249"/>
      <c r="B31" s="270"/>
      <c r="C31" s="121" t="s">
        <v>173</v>
      </c>
      <c r="D31" s="122">
        <v>3</v>
      </c>
      <c r="E31" s="86" t="s">
        <v>174</v>
      </c>
      <c r="F31" s="73" t="s">
        <v>175</v>
      </c>
      <c r="G31" s="126">
        <v>3</v>
      </c>
      <c r="H31" s="82" t="s">
        <v>176</v>
      </c>
      <c r="I31" s="81" t="s">
        <v>177</v>
      </c>
      <c r="J31" s="129">
        <v>3</v>
      </c>
      <c r="K31" s="186" t="s">
        <v>178</v>
      </c>
      <c r="L31" s="188" t="s">
        <v>177</v>
      </c>
      <c r="M31" s="100"/>
      <c r="N31" s="73"/>
      <c r="O31" s="73"/>
      <c r="P31" s="151"/>
      <c r="Q31" s="151"/>
      <c r="R31" s="151">
        <f>COUNTIF(D30:D33,"2")</f>
        <v>1</v>
      </c>
      <c r="S31" s="151">
        <f>COUNTIF(G30:G33,"2")</f>
        <v>1</v>
      </c>
      <c r="T31" s="151">
        <f>COUNTIF(J30:J33,"2")</f>
        <v>1</v>
      </c>
      <c r="U31" s="151">
        <f>COUNTIF(M30:M33,"2")</f>
        <v>0</v>
      </c>
    </row>
    <row r="32" spans="1:21" ht="40.15" customHeight="1" x14ac:dyDescent="0.2">
      <c r="A32" s="249"/>
      <c r="B32" s="270"/>
      <c r="C32" s="121" t="s">
        <v>179</v>
      </c>
      <c r="D32" s="122">
        <v>3</v>
      </c>
      <c r="E32" s="86" t="s">
        <v>180</v>
      </c>
      <c r="F32" s="73" t="s">
        <v>181</v>
      </c>
      <c r="G32" s="126">
        <v>3</v>
      </c>
      <c r="H32" s="82" t="s">
        <v>182</v>
      </c>
      <c r="I32" s="81" t="s">
        <v>183</v>
      </c>
      <c r="J32" s="129">
        <v>3</v>
      </c>
      <c r="K32" s="186" t="s">
        <v>184</v>
      </c>
      <c r="L32" s="188" t="s">
        <v>185</v>
      </c>
      <c r="M32" s="100"/>
      <c r="N32" s="86"/>
      <c r="O32" s="73"/>
      <c r="P32" s="151"/>
      <c r="Q32" s="151"/>
      <c r="R32" s="151">
        <f>COUNTIF(D30:D33,"3")</f>
        <v>3</v>
      </c>
      <c r="S32" s="151">
        <f>COUNTIF(G30:G33,"3")</f>
        <v>3</v>
      </c>
      <c r="T32" s="151">
        <f>COUNTIF(J30:J33,"31")</f>
        <v>0</v>
      </c>
      <c r="U32" s="151">
        <f>COUNTIF(M30:M33,"3")</f>
        <v>0</v>
      </c>
    </row>
    <row r="33" spans="1:21" ht="40.15" customHeight="1" x14ac:dyDescent="0.2">
      <c r="A33" s="249"/>
      <c r="B33" s="271"/>
      <c r="C33" s="121" t="s">
        <v>186</v>
      </c>
      <c r="D33" s="122">
        <v>2</v>
      </c>
      <c r="E33" s="86" t="s">
        <v>187</v>
      </c>
      <c r="F33" s="73" t="s">
        <v>188</v>
      </c>
      <c r="G33" s="126">
        <v>2</v>
      </c>
      <c r="H33" s="82" t="s">
        <v>189</v>
      </c>
      <c r="I33" s="81" t="s">
        <v>190</v>
      </c>
      <c r="J33" s="129">
        <v>2</v>
      </c>
      <c r="K33" s="186" t="s">
        <v>191</v>
      </c>
      <c r="L33" s="188" t="s">
        <v>190</v>
      </c>
      <c r="M33" s="100"/>
      <c r="N33" s="73"/>
      <c r="O33" s="73"/>
      <c r="P33" s="151"/>
      <c r="Q33" s="151"/>
      <c r="R33" s="151">
        <f>COUNTIF(D30:D33,"4")</f>
        <v>0</v>
      </c>
      <c r="S33" s="151">
        <f>COUNTIF(G30:G33,"4")</f>
        <v>0</v>
      </c>
      <c r="T33" s="151">
        <f>COUNTIF(J30:J33,"4")</f>
        <v>0</v>
      </c>
      <c r="U33" s="151">
        <f>COUNTIF(M30:M33,"4")</f>
        <v>0</v>
      </c>
    </row>
    <row r="34" spans="1:21" ht="9.1999999999999993" customHeight="1" x14ac:dyDescent="0.25">
      <c r="A34" s="151"/>
      <c r="B34" s="266"/>
      <c r="C34" s="267"/>
      <c r="D34" s="267"/>
      <c r="E34" s="267"/>
      <c r="F34" s="267"/>
      <c r="G34" s="267"/>
      <c r="H34" s="267"/>
      <c r="I34" s="267"/>
      <c r="J34" s="267"/>
      <c r="K34" s="268"/>
      <c r="L34" s="190"/>
      <c r="M34" s="90"/>
      <c r="N34" s="190"/>
      <c r="O34" s="190"/>
      <c r="P34" s="151"/>
      <c r="Q34" s="151"/>
      <c r="R34" s="151"/>
      <c r="S34" s="151"/>
      <c r="T34" s="151"/>
      <c r="U34" s="151"/>
    </row>
    <row r="35" spans="1:21" ht="18.75" x14ac:dyDescent="0.2">
      <c r="A35" s="249"/>
      <c r="B35" s="269"/>
      <c r="C35" s="38" t="s">
        <v>192</v>
      </c>
      <c r="D35" s="277"/>
      <c r="E35" s="277"/>
      <c r="F35" s="277"/>
      <c r="G35" s="277"/>
      <c r="H35" s="277"/>
      <c r="I35" s="277"/>
      <c r="J35" s="277"/>
      <c r="K35" s="277"/>
      <c r="L35" s="194"/>
      <c r="M35" s="69"/>
      <c r="N35" s="69"/>
      <c r="O35" s="194"/>
      <c r="P35" s="151"/>
      <c r="Q35" s="151"/>
      <c r="R35" s="151"/>
      <c r="S35" s="151"/>
      <c r="T35" s="151"/>
      <c r="U35" s="151"/>
    </row>
    <row r="36" spans="1:21" ht="40.15" customHeight="1" x14ac:dyDescent="0.2">
      <c r="A36" s="249"/>
      <c r="B36" s="270"/>
      <c r="C36" s="156" t="s">
        <v>193</v>
      </c>
      <c r="D36" s="122">
        <v>3</v>
      </c>
      <c r="E36" s="85" t="s">
        <v>194</v>
      </c>
      <c r="F36" s="86" t="s">
        <v>195</v>
      </c>
      <c r="G36" s="126">
        <v>2</v>
      </c>
      <c r="H36" s="81" t="s">
        <v>194</v>
      </c>
      <c r="I36" s="82" t="s">
        <v>195</v>
      </c>
      <c r="J36" s="129">
        <v>2</v>
      </c>
      <c r="K36" s="186" t="s">
        <v>196</v>
      </c>
      <c r="L36" s="187" t="s">
        <v>195</v>
      </c>
      <c r="M36" s="100"/>
      <c r="N36" s="85"/>
      <c r="O36" s="86"/>
      <c r="P36" s="151"/>
      <c r="Q36" s="151"/>
      <c r="R36" s="151">
        <f>COUNTIF(D36:D44,"1")</f>
        <v>0</v>
      </c>
      <c r="S36" s="151">
        <f>COUNTIF(G36:G44,"1")</f>
        <v>0</v>
      </c>
      <c r="T36" s="151">
        <f>COUNTIF(J36:J44,"1")</f>
        <v>0</v>
      </c>
      <c r="U36" s="151">
        <f>COUNTIF(M36:M44,"1")</f>
        <v>0</v>
      </c>
    </row>
    <row r="37" spans="1:21" ht="40.15" customHeight="1" x14ac:dyDescent="0.2">
      <c r="A37" s="249"/>
      <c r="B37" s="270"/>
      <c r="C37" s="121" t="s">
        <v>197</v>
      </c>
      <c r="D37" s="122">
        <v>2</v>
      </c>
      <c r="E37" s="86" t="s">
        <v>198</v>
      </c>
      <c r="F37" s="86" t="s">
        <v>199</v>
      </c>
      <c r="G37" s="126">
        <v>2</v>
      </c>
      <c r="H37" s="82" t="s">
        <v>200</v>
      </c>
      <c r="I37" s="82" t="s">
        <v>201</v>
      </c>
      <c r="J37" s="129">
        <v>2</v>
      </c>
      <c r="K37" s="186" t="s">
        <v>202</v>
      </c>
      <c r="L37" s="188" t="s">
        <v>201</v>
      </c>
      <c r="M37" s="100"/>
      <c r="N37" s="86"/>
      <c r="O37" s="86"/>
      <c r="P37" s="151"/>
      <c r="Q37" s="151"/>
      <c r="R37" s="151">
        <f>COUNTIF(D36:D44,"2")</f>
        <v>2</v>
      </c>
      <c r="S37" s="151">
        <f>COUNTIF(G36:G44,"2")</f>
        <v>2</v>
      </c>
      <c r="T37" s="151">
        <f>COUNTIF(J36:J44,"2")</f>
        <v>2</v>
      </c>
      <c r="U37" s="151">
        <f>COUNTIF(M36:M44,"2")</f>
        <v>0</v>
      </c>
    </row>
    <row r="38" spans="1:21" ht="40.15" customHeight="1" x14ac:dyDescent="0.2">
      <c r="A38" s="249"/>
      <c r="B38" s="270"/>
      <c r="C38" s="121" t="s">
        <v>203</v>
      </c>
      <c r="D38" s="122">
        <v>3</v>
      </c>
      <c r="E38" s="73" t="s">
        <v>204</v>
      </c>
      <c r="F38" s="73" t="s">
        <v>205</v>
      </c>
      <c r="G38" s="126">
        <v>4</v>
      </c>
      <c r="H38" s="82" t="s">
        <v>206</v>
      </c>
      <c r="I38" s="52" t="s">
        <v>207</v>
      </c>
      <c r="J38" s="129">
        <v>4</v>
      </c>
      <c r="K38" s="186" t="s">
        <v>208</v>
      </c>
      <c r="L38" s="188" t="s">
        <v>207</v>
      </c>
      <c r="M38" s="100"/>
      <c r="N38" s="73"/>
      <c r="O38" s="73"/>
      <c r="P38" s="151"/>
      <c r="Q38" s="151"/>
      <c r="R38" s="151">
        <f>COUNTIF(D36:D44,"3")</f>
        <v>7</v>
      </c>
      <c r="S38" s="151">
        <f>COUNTIF(G36:G44,"3")</f>
        <v>6</v>
      </c>
      <c r="T38" s="151">
        <f>COUNTIF(J36:J44,"3")</f>
        <v>5</v>
      </c>
      <c r="U38" s="151">
        <f>COUNTIF(M36:M44,"3")</f>
        <v>0</v>
      </c>
    </row>
    <row r="39" spans="1:21" ht="40.15" customHeight="1" x14ac:dyDescent="0.2">
      <c r="A39" s="249"/>
      <c r="B39" s="270"/>
      <c r="C39" s="121" t="s">
        <v>209</v>
      </c>
      <c r="D39" s="122">
        <v>3</v>
      </c>
      <c r="E39" s="73" t="s">
        <v>210</v>
      </c>
      <c r="F39" s="86" t="s">
        <v>211</v>
      </c>
      <c r="G39" s="126">
        <v>3</v>
      </c>
      <c r="H39" s="82" t="s">
        <v>212</v>
      </c>
      <c r="I39" s="82" t="s">
        <v>213</v>
      </c>
      <c r="J39" s="129">
        <v>3</v>
      </c>
      <c r="K39" s="186" t="s">
        <v>214</v>
      </c>
      <c r="L39" s="188" t="s">
        <v>207</v>
      </c>
      <c r="M39" s="100"/>
      <c r="N39" s="73"/>
      <c r="O39" s="86"/>
      <c r="P39" s="151"/>
      <c r="Q39" s="151"/>
      <c r="R39" s="151">
        <f>COUNTIF(D36:D44,"4")</f>
        <v>0</v>
      </c>
      <c r="S39" s="151">
        <f>COUNTIF(G36:G44,"4")</f>
        <v>1</v>
      </c>
      <c r="T39" s="151">
        <f>COUNTIF(J36:J44,"4")</f>
        <v>2</v>
      </c>
      <c r="U39" s="151">
        <f>COUNTIF(M36:M44,"4")</f>
        <v>0</v>
      </c>
    </row>
    <row r="40" spans="1:21" ht="40.15" customHeight="1" x14ac:dyDescent="0.2">
      <c r="A40" s="249"/>
      <c r="B40" s="270"/>
      <c r="C40" s="121" t="s">
        <v>215</v>
      </c>
      <c r="D40" s="122">
        <v>3</v>
      </c>
      <c r="E40" s="73" t="s">
        <v>216</v>
      </c>
      <c r="F40" s="73" t="s">
        <v>217</v>
      </c>
      <c r="G40" s="126">
        <v>3</v>
      </c>
      <c r="H40" s="82" t="s">
        <v>218</v>
      </c>
      <c r="I40" s="52" t="s">
        <v>219</v>
      </c>
      <c r="J40" s="129">
        <v>4</v>
      </c>
      <c r="K40" s="186" t="s">
        <v>220</v>
      </c>
      <c r="L40" s="188" t="s">
        <v>219</v>
      </c>
      <c r="M40" s="100"/>
      <c r="N40" s="73"/>
      <c r="O40" s="73"/>
      <c r="P40" s="151"/>
      <c r="Q40" s="151"/>
      <c r="R40" s="151"/>
      <c r="S40" s="151"/>
      <c r="T40" s="151"/>
      <c r="U40" s="151"/>
    </row>
    <row r="41" spans="1:21" ht="40.15" customHeight="1" x14ac:dyDescent="0.2">
      <c r="A41" s="249"/>
      <c r="B41" s="270"/>
      <c r="C41" s="121" t="s">
        <v>221</v>
      </c>
      <c r="D41" s="122">
        <v>2</v>
      </c>
      <c r="E41" s="86" t="s">
        <v>222</v>
      </c>
      <c r="F41" s="73" t="s">
        <v>223</v>
      </c>
      <c r="G41" s="126">
        <v>3</v>
      </c>
      <c r="H41" s="82" t="s">
        <v>224</v>
      </c>
      <c r="I41" s="52" t="s">
        <v>225</v>
      </c>
      <c r="J41" s="129">
        <v>3</v>
      </c>
      <c r="K41" s="186" t="s">
        <v>226</v>
      </c>
      <c r="L41" s="188" t="s">
        <v>225</v>
      </c>
      <c r="M41" s="100"/>
      <c r="N41" s="86"/>
      <c r="O41" s="73"/>
      <c r="P41" s="151"/>
      <c r="Q41" s="151"/>
      <c r="R41" s="151"/>
      <c r="S41" s="151"/>
      <c r="T41" s="151"/>
      <c r="U41" s="151"/>
    </row>
    <row r="42" spans="1:21" ht="40.15" customHeight="1" x14ac:dyDescent="0.2">
      <c r="A42" s="249"/>
      <c r="B42" s="270"/>
      <c r="C42" s="121" t="s">
        <v>227</v>
      </c>
      <c r="D42" s="122">
        <v>3</v>
      </c>
      <c r="E42" s="73" t="s">
        <v>228</v>
      </c>
      <c r="F42" s="73" t="s">
        <v>229</v>
      </c>
      <c r="G42" s="126">
        <v>3</v>
      </c>
      <c r="H42" s="82" t="s">
        <v>230</v>
      </c>
      <c r="I42" s="52" t="s">
        <v>231</v>
      </c>
      <c r="J42" s="129">
        <v>3</v>
      </c>
      <c r="K42" s="186" t="s">
        <v>232</v>
      </c>
      <c r="L42" s="188" t="s">
        <v>231</v>
      </c>
      <c r="M42" s="100"/>
      <c r="N42" s="73"/>
      <c r="O42" s="73"/>
      <c r="P42" s="151"/>
      <c r="Q42" s="151"/>
      <c r="R42" s="151"/>
      <c r="S42" s="151"/>
      <c r="T42" s="151"/>
      <c r="U42" s="151"/>
    </row>
    <row r="43" spans="1:21" ht="40.15" customHeight="1" x14ac:dyDescent="0.2">
      <c r="A43" s="249"/>
      <c r="B43" s="270"/>
      <c r="C43" s="121" t="s">
        <v>233</v>
      </c>
      <c r="D43" s="122">
        <v>3</v>
      </c>
      <c r="E43" s="73" t="s">
        <v>234</v>
      </c>
      <c r="F43" s="73" t="s">
        <v>235</v>
      </c>
      <c r="G43" s="126">
        <v>3</v>
      </c>
      <c r="H43" s="82" t="s">
        <v>236</v>
      </c>
      <c r="I43" s="52" t="s">
        <v>237</v>
      </c>
      <c r="J43" s="129">
        <v>3</v>
      </c>
      <c r="K43" s="186" t="s">
        <v>238</v>
      </c>
      <c r="L43" s="188" t="s">
        <v>237</v>
      </c>
      <c r="M43" s="100"/>
      <c r="N43" s="73"/>
      <c r="O43" s="73"/>
      <c r="P43" s="151"/>
      <c r="Q43" s="151"/>
      <c r="R43" s="151"/>
      <c r="S43" s="151"/>
      <c r="T43" s="151"/>
      <c r="U43" s="151"/>
    </row>
    <row r="44" spans="1:21" ht="40.15" customHeight="1" x14ac:dyDescent="0.2">
      <c r="A44" s="249"/>
      <c r="B44" s="271"/>
      <c r="C44" s="121" t="s">
        <v>239</v>
      </c>
      <c r="D44" s="122">
        <v>3</v>
      </c>
      <c r="E44" s="73" t="s">
        <v>240</v>
      </c>
      <c r="F44" s="73" t="s">
        <v>241</v>
      </c>
      <c r="G44" s="126">
        <v>3</v>
      </c>
      <c r="H44" s="82" t="s">
        <v>242</v>
      </c>
      <c r="I44" s="52" t="s">
        <v>243</v>
      </c>
      <c r="J44" s="129">
        <v>3</v>
      </c>
      <c r="K44" s="186" t="s">
        <v>244</v>
      </c>
      <c r="L44" s="188" t="s">
        <v>243</v>
      </c>
      <c r="M44" s="100"/>
      <c r="N44" s="73"/>
      <c r="O44" s="73"/>
      <c r="P44" s="151"/>
      <c r="Q44" s="151"/>
      <c r="R44" s="151"/>
      <c r="S44" s="151"/>
      <c r="T44" s="151"/>
      <c r="U44" s="151"/>
    </row>
    <row r="45" spans="1:21" ht="6.75" customHeight="1" x14ac:dyDescent="0.25">
      <c r="A45" s="151"/>
      <c r="B45" s="266"/>
      <c r="C45" s="267"/>
      <c r="D45" s="267"/>
      <c r="E45" s="267"/>
      <c r="F45" s="267"/>
      <c r="G45" s="267"/>
      <c r="H45" s="267"/>
      <c r="I45" s="267"/>
      <c r="J45" s="267"/>
      <c r="K45" s="268"/>
      <c r="L45" s="190"/>
      <c r="M45" s="90"/>
      <c r="N45" s="190"/>
      <c r="O45" s="190"/>
      <c r="P45" s="151"/>
      <c r="Q45" s="151"/>
      <c r="R45" s="151"/>
      <c r="S45" s="151"/>
      <c r="T45" s="151"/>
      <c r="U45" s="151"/>
    </row>
    <row r="46" spans="1:21" ht="18.75" x14ac:dyDescent="0.2">
      <c r="A46" s="249"/>
      <c r="B46" s="269">
        <v>0</v>
      </c>
      <c r="C46" s="34" t="s">
        <v>245</v>
      </c>
      <c r="D46" s="35"/>
      <c r="E46" s="35"/>
      <c r="F46" s="35"/>
      <c r="G46" s="35"/>
      <c r="H46" s="35"/>
      <c r="I46" s="35"/>
      <c r="J46" s="35"/>
      <c r="K46" s="36"/>
      <c r="L46" s="37"/>
      <c r="M46" s="35"/>
      <c r="N46" s="36"/>
      <c r="O46" s="37"/>
      <c r="P46" s="151"/>
      <c r="Q46" s="151"/>
      <c r="R46" s="151"/>
      <c r="S46" s="151"/>
      <c r="T46" s="151"/>
      <c r="U46" s="151"/>
    </row>
    <row r="47" spans="1:21" ht="40.15" customHeight="1" x14ac:dyDescent="0.2">
      <c r="A47" s="249"/>
      <c r="B47" s="270"/>
      <c r="C47" s="156" t="s">
        <v>246</v>
      </c>
      <c r="D47" s="122">
        <v>2</v>
      </c>
      <c r="E47" s="72" t="s">
        <v>247</v>
      </c>
      <c r="F47" s="73" t="s">
        <v>248</v>
      </c>
      <c r="G47" s="128">
        <v>3</v>
      </c>
      <c r="H47" s="51" t="s">
        <v>249</v>
      </c>
      <c r="I47" s="51" t="s">
        <v>250</v>
      </c>
      <c r="J47" s="134">
        <v>3</v>
      </c>
      <c r="K47" s="186" t="s">
        <v>251</v>
      </c>
      <c r="L47" s="187" t="s">
        <v>250</v>
      </c>
      <c r="M47" s="106"/>
      <c r="N47" s="72"/>
      <c r="O47" s="73"/>
      <c r="P47" s="151"/>
      <c r="Q47" s="151"/>
      <c r="R47" s="151">
        <f>COUNTIF(D47:D50,"1")</f>
        <v>0</v>
      </c>
      <c r="S47" s="151">
        <f>COUNTIF(G47:G50,"1")</f>
        <v>0</v>
      </c>
      <c r="T47" s="151">
        <f>COUNTIF(J47:J50,"1")</f>
        <v>0</v>
      </c>
      <c r="U47" s="151">
        <f>COUNTIF(M47:M50,"1")</f>
        <v>0</v>
      </c>
    </row>
    <row r="48" spans="1:21" ht="40.15" customHeight="1" x14ac:dyDescent="0.2">
      <c r="A48" s="249"/>
      <c r="B48" s="270"/>
      <c r="C48" s="121" t="s">
        <v>252</v>
      </c>
      <c r="D48" s="122">
        <v>3</v>
      </c>
      <c r="E48" s="73" t="s">
        <v>253</v>
      </c>
      <c r="F48" s="73" t="s">
        <v>254</v>
      </c>
      <c r="G48" s="128">
        <v>3</v>
      </c>
      <c r="H48" s="52" t="s">
        <v>255</v>
      </c>
      <c r="I48" s="51" t="s">
        <v>256</v>
      </c>
      <c r="J48" s="134">
        <v>3</v>
      </c>
      <c r="K48" s="186" t="s">
        <v>257</v>
      </c>
      <c r="L48" s="188" t="s">
        <v>256</v>
      </c>
      <c r="M48" s="106"/>
      <c r="N48" s="73"/>
      <c r="O48" s="73"/>
      <c r="P48" s="151"/>
      <c r="Q48" s="151"/>
      <c r="R48" s="151">
        <f>COUNTIF(D47:D50,"2")</f>
        <v>3</v>
      </c>
      <c r="S48" s="151">
        <f>COUNTIF(G47:G50,"2")</f>
        <v>0</v>
      </c>
      <c r="T48" s="151">
        <f>COUNTIF(J47:J50,"2")</f>
        <v>0</v>
      </c>
      <c r="U48" s="151">
        <f>COUNTIF(M47:M50,"2")</f>
        <v>0</v>
      </c>
    </row>
    <row r="49" spans="1:21" ht="40.15" customHeight="1" x14ac:dyDescent="0.2">
      <c r="A49" s="249"/>
      <c r="B49" s="270"/>
      <c r="C49" s="121" t="s">
        <v>258</v>
      </c>
      <c r="D49" s="122">
        <v>2</v>
      </c>
      <c r="E49" s="73" t="s">
        <v>259</v>
      </c>
      <c r="F49" s="73" t="s">
        <v>260</v>
      </c>
      <c r="G49" s="128">
        <v>3</v>
      </c>
      <c r="H49" s="142" t="s">
        <v>261</v>
      </c>
      <c r="I49" s="142" t="s">
        <v>262</v>
      </c>
      <c r="J49" s="134">
        <v>3</v>
      </c>
      <c r="K49" s="186" t="s">
        <v>263</v>
      </c>
      <c r="L49" s="188" t="s">
        <v>262</v>
      </c>
      <c r="M49" s="106"/>
      <c r="N49" s="73"/>
      <c r="O49" s="73"/>
      <c r="P49" s="151"/>
      <c r="Q49" s="151"/>
      <c r="R49" s="151">
        <f>COUNTIF(D47:D50,"3")</f>
        <v>1</v>
      </c>
      <c r="S49" s="151">
        <f>COUNTIF(G47:G50,"3")</f>
        <v>4</v>
      </c>
      <c r="T49" s="151">
        <f>COUNTIF(J47:J50,"3")</f>
        <v>4</v>
      </c>
      <c r="U49" s="151">
        <f>COUNTIF(M47:M50,"3")</f>
        <v>0</v>
      </c>
    </row>
    <row r="50" spans="1:21" ht="40.15" customHeight="1" x14ac:dyDescent="0.2">
      <c r="A50" s="249"/>
      <c r="B50" s="271"/>
      <c r="C50" s="121" t="s">
        <v>264</v>
      </c>
      <c r="D50" s="122">
        <v>2</v>
      </c>
      <c r="E50" s="73" t="s">
        <v>265</v>
      </c>
      <c r="F50" s="73" t="s">
        <v>266</v>
      </c>
      <c r="G50" s="128">
        <v>3</v>
      </c>
      <c r="H50" s="52" t="s">
        <v>267</v>
      </c>
      <c r="I50" s="51" t="s">
        <v>268</v>
      </c>
      <c r="J50" s="134">
        <v>3</v>
      </c>
      <c r="K50" s="186" t="s">
        <v>269</v>
      </c>
      <c r="L50" s="188" t="s">
        <v>268</v>
      </c>
      <c r="M50" s="106"/>
      <c r="N50" s="73"/>
      <c r="O50" s="73"/>
      <c r="P50" s="151"/>
      <c r="Q50" s="151"/>
      <c r="R50" s="151">
        <f>COUNTIF(D47:D50,"4")</f>
        <v>0</v>
      </c>
      <c r="S50" s="151">
        <f>COUNTIF(G47:G50,"4")</f>
        <v>0</v>
      </c>
      <c r="T50" s="151">
        <f>COUNTIF(J47:J50,"4")</f>
        <v>0</v>
      </c>
      <c r="U50" s="151">
        <f>COUNTIF(M47:M50,"4")</f>
        <v>0</v>
      </c>
    </row>
    <row r="51" spans="1:21" ht="8.4499999999999993" customHeight="1" x14ac:dyDescent="0.25">
      <c r="A51" s="151"/>
      <c r="B51" s="266"/>
      <c r="C51" s="267"/>
      <c r="D51" s="267"/>
      <c r="E51" s="267"/>
      <c r="F51" s="267"/>
      <c r="G51" s="267"/>
      <c r="H51" s="267"/>
      <c r="I51" s="267"/>
      <c r="J51" s="267"/>
      <c r="K51" s="268"/>
      <c r="L51" s="190"/>
      <c r="M51" s="90"/>
      <c r="N51" s="190"/>
      <c r="O51" s="190"/>
      <c r="P51" s="151"/>
      <c r="Q51" s="151"/>
      <c r="R51" s="151"/>
      <c r="S51" s="151"/>
      <c r="T51" s="151"/>
      <c r="U51" s="151"/>
    </row>
    <row r="52" spans="1:21" ht="24" customHeight="1" x14ac:dyDescent="0.2">
      <c r="A52" s="151"/>
      <c r="B52" s="290" t="s">
        <v>270</v>
      </c>
      <c r="C52" s="291"/>
      <c r="D52" s="278">
        <v>2023</v>
      </c>
      <c r="E52" s="279"/>
      <c r="F52" s="280"/>
      <c r="G52" s="295">
        <v>2024</v>
      </c>
      <c r="H52" s="296"/>
      <c r="I52" s="297"/>
      <c r="J52" s="257">
        <v>2025</v>
      </c>
      <c r="K52" s="258"/>
      <c r="L52" s="259"/>
      <c r="M52" s="310">
        <v>2026</v>
      </c>
      <c r="N52" s="311"/>
      <c r="O52" s="312"/>
      <c r="P52" s="151"/>
      <c r="Q52" s="151"/>
      <c r="R52" s="151"/>
      <c r="S52" s="151"/>
      <c r="T52" s="151"/>
      <c r="U52" s="151"/>
    </row>
    <row r="53" spans="1:21" ht="33" customHeight="1" x14ac:dyDescent="0.2">
      <c r="A53" s="151"/>
      <c r="B53" s="292"/>
      <c r="C53" s="293"/>
      <c r="D53" s="39" t="s">
        <v>57</v>
      </c>
      <c r="E53" s="40" t="s">
        <v>271</v>
      </c>
      <c r="F53" s="40" t="s">
        <v>59</v>
      </c>
      <c r="G53" s="39" t="s">
        <v>57</v>
      </c>
      <c r="H53" s="40" t="s">
        <v>271</v>
      </c>
      <c r="I53" s="40" t="s">
        <v>59</v>
      </c>
      <c r="J53" s="39" t="s">
        <v>57</v>
      </c>
      <c r="K53" s="40" t="s">
        <v>271</v>
      </c>
      <c r="L53" s="41" t="s">
        <v>59</v>
      </c>
      <c r="M53" s="39"/>
      <c r="N53" s="40"/>
      <c r="O53" s="41"/>
      <c r="P53" s="151"/>
      <c r="Q53" s="151"/>
      <c r="R53" s="151"/>
      <c r="S53" s="151"/>
      <c r="T53" s="151"/>
      <c r="U53" s="151"/>
    </row>
    <row r="54" spans="1:21" ht="18.75" x14ac:dyDescent="0.2">
      <c r="A54" s="249"/>
      <c r="B54" s="159"/>
      <c r="C54" s="260" t="s">
        <v>272</v>
      </c>
      <c r="D54" s="261"/>
      <c r="E54" s="261"/>
      <c r="F54" s="261"/>
      <c r="G54" s="261"/>
      <c r="H54" s="261"/>
      <c r="I54" s="261"/>
      <c r="J54" s="261"/>
      <c r="K54" s="261"/>
      <c r="L54" s="42"/>
      <c r="M54" s="44"/>
      <c r="N54" s="44"/>
      <c r="O54" s="42"/>
      <c r="P54" s="151"/>
      <c r="Q54" s="151"/>
      <c r="R54" s="151"/>
      <c r="S54" s="151"/>
      <c r="T54" s="151"/>
      <c r="U54" s="151"/>
    </row>
    <row r="55" spans="1:21" ht="29.65" customHeight="1" x14ac:dyDescent="0.2">
      <c r="A55" s="249"/>
      <c r="B55" s="160"/>
      <c r="C55" s="156" t="s">
        <v>273</v>
      </c>
      <c r="D55" s="122">
        <v>2</v>
      </c>
      <c r="E55" s="80" t="s">
        <v>274</v>
      </c>
      <c r="F55" s="124" t="s">
        <v>275</v>
      </c>
      <c r="G55" s="126">
        <v>3</v>
      </c>
      <c r="H55" s="81" t="s">
        <v>276</v>
      </c>
      <c r="I55" s="81" t="s">
        <v>277</v>
      </c>
      <c r="J55" s="129">
        <v>3</v>
      </c>
      <c r="K55" s="186" t="s">
        <v>278</v>
      </c>
      <c r="L55" s="187" t="s">
        <v>277</v>
      </c>
      <c r="M55" s="100"/>
      <c r="N55" s="72"/>
      <c r="O55" s="73"/>
      <c r="P55" s="151"/>
      <c r="Q55" s="151"/>
      <c r="R55" s="151">
        <f>COUNTIF(D55:D59,"1")</f>
        <v>1</v>
      </c>
      <c r="S55" s="151">
        <f>COUNTIF(G55:G59,"1")</f>
        <v>1</v>
      </c>
      <c r="T55" s="151">
        <f>COUNTIF(J55:J59,"1")</f>
        <v>0</v>
      </c>
      <c r="U55" s="151">
        <f>COUNTIF(M55:M59,"1")</f>
        <v>0</v>
      </c>
    </row>
    <row r="56" spans="1:21" ht="51" customHeight="1" x14ac:dyDescent="0.2">
      <c r="A56" s="249"/>
      <c r="B56" s="160"/>
      <c r="C56" s="161" t="s">
        <v>279</v>
      </c>
      <c r="D56" s="122">
        <v>2</v>
      </c>
      <c r="E56" s="139" t="s">
        <v>280</v>
      </c>
      <c r="F56" s="124" t="s">
        <v>281</v>
      </c>
      <c r="G56" s="126">
        <v>3</v>
      </c>
      <c r="H56" s="82" t="s">
        <v>282</v>
      </c>
      <c r="I56" s="81" t="s">
        <v>283</v>
      </c>
      <c r="J56" s="129">
        <v>3</v>
      </c>
      <c r="K56" s="186" t="s">
        <v>284</v>
      </c>
      <c r="L56" s="188" t="s">
        <v>285</v>
      </c>
      <c r="M56" s="100"/>
      <c r="N56" s="86"/>
      <c r="O56" s="86"/>
      <c r="P56" s="151"/>
      <c r="Q56" s="151"/>
      <c r="R56" s="151">
        <f>COUNTIF(D55:D59,"2")</f>
        <v>2</v>
      </c>
      <c r="S56" s="151">
        <f>COUNTIF(G55:G59,"2")</f>
        <v>1</v>
      </c>
      <c r="T56" s="151">
        <f>COUNTIF(J55:J59,"2")</f>
        <v>1</v>
      </c>
      <c r="U56" s="151">
        <f>COUNTIF(M55:M59,"2")</f>
        <v>0</v>
      </c>
    </row>
    <row r="57" spans="1:21" ht="36.6" customHeight="1" x14ac:dyDescent="0.2">
      <c r="A57" s="249"/>
      <c r="B57" s="160"/>
      <c r="C57" s="121" t="s">
        <v>286</v>
      </c>
      <c r="D57" s="122">
        <v>1</v>
      </c>
      <c r="E57" s="83" t="s">
        <v>287</v>
      </c>
      <c r="F57" s="124" t="s">
        <v>288</v>
      </c>
      <c r="G57" s="126">
        <v>1</v>
      </c>
      <c r="H57" s="82" t="s">
        <v>289</v>
      </c>
      <c r="I57" s="81" t="s">
        <v>290</v>
      </c>
      <c r="J57" s="129">
        <v>2</v>
      </c>
      <c r="K57" s="186" t="s">
        <v>291</v>
      </c>
      <c r="L57" s="189" t="s">
        <v>292</v>
      </c>
      <c r="M57" s="100"/>
      <c r="N57" s="107"/>
      <c r="O57" s="86"/>
      <c r="P57" s="151"/>
      <c r="Q57" s="151"/>
      <c r="R57" s="151">
        <f>COUNTIF(D55:D59,"3")</f>
        <v>2</v>
      </c>
      <c r="S57" s="151">
        <f>COUNTIF(G55:G59,"3")</f>
        <v>3</v>
      </c>
      <c r="T57" s="151">
        <f>COUNTIF(J55:J59,"3")</f>
        <v>4</v>
      </c>
      <c r="U57" s="151">
        <f>COUNTIF(M55:M59,"3")</f>
        <v>0</v>
      </c>
    </row>
    <row r="58" spans="1:21" ht="30" customHeight="1" x14ac:dyDescent="0.2">
      <c r="A58" s="249"/>
      <c r="B58" s="160"/>
      <c r="C58" s="161" t="s">
        <v>293</v>
      </c>
      <c r="D58" s="122">
        <v>3</v>
      </c>
      <c r="E58" s="83" t="s">
        <v>294</v>
      </c>
      <c r="F58" s="124" t="s">
        <v>295</v>
      </c>
      <c r="G58" s="126">
        <v>2</v>
      </c>
      <c r="H58" s="82" t="s">
        <v>296</v>
      </c>
      <c r="I58" s="81" t="s">
        <v>297</v>
      </c>
      <c r="J58" s="129">
        <v>3</v>
      </c>
      <c r="K58" s="186" t="s">
        <v>298</v>
      </c>
      <c r="L58" s="188" t="s">
        <v>299</v>
      </c>
      <c r="M58" s="100"/>
      <c r="N58" s="107"/>
      <c r="O58" s="86"/>
      <c r="P58" s="151"/>
      <c r="Q58" s="151"/>
      <c r="R58" s="151">
        <f>COUNTIF(D55:D59,"4")</f>
        <v>0</v>
      </c>
      <c r="S58" s="151">
        <f>COUNTIF(G55:G59,"4")</f>
        <v>0</v>
      </c>
      <c r="T58" s="151">
        <f>COUNTIF(J55:J59,"4")</f>
        <v>0</v>
      </c>
      <c r="U58" s="151">
        <f>COUNTIF(M55:M59,"4")</f>
        <v>0</v>
      </c>
    </row>
    <row r="59" spans="1:21" ht="58.9" customHeight="1" x14ac:dyDescent="0.2">
      <c r="A59" s="249"/>
      <c r="B59" s="162"/>
      <c r="C59" s="121" t="s">
        <v>300</v>
      </c>
      <c r="D59" s="122">
        <v>3</v>
      </c>
      <c r="E59" s="83" t="s">
        <v>301</v>
      </c>
      <c r="F59" s="124" t="s">
        <v>295</v>
      </c>
      <c r="G59" s="126">
        <v>3</v>
      </c>
      <c r="H59" s="82" t="s">
        <v>302</v>
      </c>
      <c r="I59" s="81" t="s">
        <v>303</v>
      </c>
      <c r="J59" s="129">
        <v>3</v>
      </c>
      <c r="K59" s="186" t="s">
        <v>304</v>
      </c>
      <c r="L59" s="188" t="s">
        <v>305</v>
      </c>
      <c r="M59" s="100"/>
      <c r="N59" s="108"/>
      <c r="O59" s="85"/>
      <c r="P59" s="151"/>
      <c r="Q59" s="151"/>
      <c r="R59" s="151"/>
      <c r="S59" s="151"/>
      <c r="T59" s="151"/>
      <c r="U59" s="151"/>
    </row>
    <row r="60" spans="1:21" ht="6.75" customHeight="1" x14ac:dyDescent="0.25">
      <c r="A60" s="151"/>
      <c r="B60" s="281"/>
      <c r="C60" s="282"/>
      <c r="D60" s="131"/>
      <c r="E60" s="163"/>
      <c r="F60" s="163"/>
      <c r="G60" s="131"/>
      <c r="H60" s="163"/>
      <c r="I60" s="163"/>
      <c r="J60" s="131"/>
      <c r="K60" s="163"/>
      <c r="L60" s="133"/>
      <c r="M60" s="131"/>
      <c r="N60" s="163"/>
      <c r="O60" s="133"/>
      <c r="P60" s="151"/>
      <c r="Q60" s="151"/>
      <c r="R60" s="151"/>
      <c r="S60" s="151"/>
      <c r="T60" s="151"/>
      <c r="U60" s="151"/>
    </row>
    <row r="61" spans="1:21" ht="18.75" x14ac:dyDescent="0.2">
      <c r="A61" s="249"/>
      <c r="B61" s="159"/>
      <c r="C61" s="260" t="s">
        <v>306</v>
      </c>
      <c r="D61" s="261"/>
      <c r="E61" s="261"/>
      <c r="F61" s="261"/>
      <c r="G61" s="261"/>
      <c r="H61" s="261"/>
      <c r="I61" s="261"/>
      <c r="J61" s="261"/>
      <c r="K61" s="262"/>
      <c r="L61" s="44"/>
      <c r="M61" s="44"/>
      <c r="N61" s="44"/>
      <c r="O61" s="44"/>
      <c r="P61" s="151"/>
      <c r="Q61" s="151"/>
      <c r="R61" s="151"/>
      <c r="S61" s="151"/>
      <c r="T61" s="151"/>
      <c r="U61" s="151"/>
    </row>
    <row r="62" spans="1:21" s="92" customFormat="1" ht="28.35" customHeight="1" x14ac:dyDescent="0.2">
      <c r="A62" s="249"/>
      <c r="B62" s="164"/>
      <c r="C62" s="165" t="s">
        <v>307</v>
      </c>
      <c r="D62" s="123">
        <v>1</v>
      </c>
      <c r="E62" s="91" t="s">
        <v>308</v>
      </c>
      <c r="F62" s="125" t="s">
        <v>309</v>
      </c>
      <c r="G62" s="127">
        <v>3</v>
      </c>
      <c r="H62" s="81" t="s">
        <v>310</v>
      </c>
      <c r="I62" s="81" t="s">
        <v>311</v>
      </c>
      <c r="J62" s="130">
        <v>3</v>
      </c>
      <c r="K62" s="185" t="s">
        <v>312</v>
      </c>
      <c r="L62" s="187" t="s">
        <v>313</v>
      </c>
      <c r="M62" s="109"/>
      <c r="N62" s="110"/>
      <c r="O62" s="72"/>
      <c r="P62" s="166"/>
      <c r="Q62" s="166"/>
      <c r="R62" s="166">
        <f>COUNTIF(D62:D65,"1")</f>
        <v>3</v>
      </c>
      <c r="S62" s="166">
        <f>COUNTIF(G62:G65,"1")</f>
        <v>0</v>
      </c>
      <c r="T62" s="166">
        <f>COUNTIF(J62:J65,"1")</f>
        <v>0</v>
      </c>
      <c r="U62" s="166">
        <f>COUNTIF(M62:M65,"1")</f>
        <v>0</v>
      </c>
    </row>
    <row r="63" spans="1:21" ht="36" customHeight="1" x14ac:dyDescent="0.2">
      <c r="A63" s="249"/>
      <c r="B63" s="160"/>
      <c r="C63" s="161" t="s">
        <v>314</v>
      </c>
      <c r="D63" s="122">
        <v>1</v>
      </c>
      <c r="E63" s="94" t="s">
        <v>315</v>
      </c>
      <c r="F63" s="124" t="s">
        <v>295</v>
      </c>
      <c r="G63" s="126">
        <v>4</v>
      </c>
      <c r="H63" s="82" t="s">
        <v>316</v>
      </c>
      <c r="I63" s="81" t="s">
        <v>317</v>
      </c>
      <c r="J63" s="129">
        <v>2</v>
      </c>
      <c r="K63" s="186" t="s">
        <v>318</v>
      </c>
      <c r="L63" s="188" t="s">
        <v>319</v>
      </c>
      <c r="M63" s="100"/>
      <c r="N63" s="86"/>
      <c r="O63" s="85"/>
      <c r="P63" s="151"/>
      <c r="Q63" s="151"/>
      <c r="R63" s="151">
        <f>COUNTIF(D62:D65,"2")</f>
        <v>0</v>
      </c>
      <c r="S63" s="151">
        <f>COUNTIF(G62:G65,"2")</f>
        <v>1</v>
      </c>
      <c r="T63" s="151">
        <f>COUNTIF(J62:J65,"2")</f>
        <v>1</v>
      </c>
      <c r="U63" s="151">
        <f>COUNTIF(M62:M65,"2")</f>
        <v>0</v>
      </c>
    </row>
    <row r="64" spans="1:21" ht="38.65" customHeight="1" x14ac:dyDescent="0.2">
      <c r="A64" s="249"/>
      <c r="B64" s="160"/>
      <c r="C64" s="121" t="s">
        <v>320</v>
      </c>
      <c r="D64" s="122">
        <v>1</v>
      </c>
      <c r="E64" s="93" t="s">
        <v>321</v>
      </c>
      <c r="F64" s="124" t="s">
        <v>322</v>
      </c>
      <c r="G64" s="126">
        <v>2</v>
      </c>
      <c r="H64" s="82" t="s">
        <v>323</v>
      </c>
      <c r="I64" s="81" t="s">
        <v>324</v>
      </c>
      <c r="J64" s="129">
        <v>3</v>
      </c>
      <c r="K64" s="186" t="s">
        <v>325</v>
      </c>
      <c r="L64" s="188" t="s">
        <v>326</v>
      </c>
      <c r="M64" s="100"/>
      <c r="N64" s="107"/>
      <c r="O64" s="86"/>
      <c r="P64" s="151"/>
      <c r="Q64" s="151"/>
      <c r="R64" s="151">
        <f>COUNTIF(D62:D65,"3")</f>
        <v>1</v>
      </c>
      <c r="S64" s="151">
        <f>COUNTIF(G62:G65,"3")</f>
        <v>2</v>
      </c>
      <c r="T64" s="151">
        <f>COUNTIF(J62:J65,"3")</f>
        <v>3</v>
      </c>
      <c r="U64" s="151">
        <f>COUNTIF(M62:M65,"3")</f>
        <v>0</v>
      </c>
    </row>
    <row r="65" spans="1:21" ht="51.6" customHeight="1" x14ac:dyDescent="0.2">
      <c r="A65" s="249"/>
      <c r="B65" s="162"/>
      <c r="C65" s="121" t="s">
        <v>327</v>
      </c>
      <c r="D65" s="122">
        <v>3</v>
      </c>
      <c r="E65" s="94" t="s">
        <v>328</v>
      </c>
      <c r="F65" s="113" t="s">
        <v>329</v>
      </c>
      <c r="G65" s="126">
        <v>3</v>
      </c>
      <c r="H65" s="82" t="s">
        <v>330</v>
      </c>
      <c r="I65" s="81" t="s">
        <v>331</v>
      </c>
      <c r="J65" s="129">
        <v>3</v>
      </c>
      <c r="K65" s="186" t="s">
        <v>332</v>
      </c>
      <c r="L65" s="188" t="s">
        <v>333</v>
      </c>
      <c r="M65" s="100"/>
      <c r="N65" s="107"/>
      <c r="O65" s="73"/>
      <c r="P65" s="151"/>
      <c r="Q65" s="151"/>
      <c r="R65" s="151">
        <f>COUNTIF(D62:D65,"4")</f>
        <v>0</v>
      </c>
      <c r="S65" s="151">
        <f>COUNTIF(G62:G65,"4")</f>
        <v>1</v>
      </c>
      <c r="T65" s="151">
        <f>COUNTIF(J62:J65,"4")</f>
        <v>0</v>
      </c>
      <c r="U65" s="151">
        <f>COUNTIF(M62:M65,"4")</f>
        <v>0</v>
      </c>
    </row>
    <row r="66" spans="1:21" ht="9.1999999999999993" customHeight="1" x14ac:dyDescent="0.25">
      <c r="A66" s="151"/>
      <c r="B66" s="274"/>
      <c r="C66" s="275"/>
      <c r="D66" s="275"/>
      <c r="E66" s="275"/>
      <c r="F66" s="275"/>
      <c r="G66" s="275"/>
      <c r="H66" s="275"/>
      <c r="I66" s="275"/>
      <c r="J66" s="275"/>
      <c r="K66" s="285"/>
      <c r="L66" s="190"/>
      <c r="M66" s="90"/>
      <c r="N66" s="190"/>
      <c r="O66" s="190"/>
      <c r="P66" s="151"/>
      <c r="Q66" s="151"/>
      <c r="R66" s="151"/>
      <c r="S66" s="151"/>
      <c r="T66" s="151"/>
      <c r="U66" s="151"/>
    </row>
    <row r="67" spans="1:21" ht="18.75" x14ac:dyDescent="0.2">
      <c r="A67" s="249"/>
      <c r="B67" s="159"/>
      <c r="C67" s="260" t="s">
        <v>334</v>
      </c>
      <c r="D67" s="261"/>
      <c r="E67" s="261"/>
      <c r="F67" s="261"/>
      <c r="G67" s="261"/>
      <c r="H67" s="261"/>
      <c r="I67" s="261"/>
      <c r="J67" s="261"/>
      <c r="K67" s="262"/>
      <c r="L67" s="45"/>
      <c r="M67" s="45"/>
      <c r="N67" s="45"/>
      <c r="O67" s="45"/>
      <c r="P67" s="151"/>
      <c r="Q67" s="151"/>
      <c r="R67" s="151"/>
      <c r="S67" s="151"/>
      <c r="T67" s="151"/>
      <c r="U67" s="151"/>
    </row>
    <row r="68" spans="1:21" ht="40.9" customHeight="1" x14ac:dyDescent="0.2">
      <c r="A68" s="249"/>
      <c r="B68" s="160"/>
      <c r="C68" s="156" t="s">
        <v>335</v>
      </c>
      <c r="D68" s="122">
        <v>2</v>
      </c>
      <c r="E68" s="113" t="s">
        <v>336</v>
      </c>
      <c r="F68" s="113" t="s">
        <v>337</v>
      </c>
      <c r="G68" s="126">
        <v>3</v>
      </c>
      <c r="H68" s="81" t="s">
        <v>338</v>
      </c>
      <c r="I68" s="81" t="s">
        <v>339</v>
      </c>
      <c r="J68" s="129">
        <v>3</v>
      </c>
      <c r="K68" s="185" t="s">
        <v>340</v>
      </c>
      <c r="L68" s="187" t="s">
        <v>341</v>
      </c>
      <c r="M68" s="100"/>
      <c r="N68" s="85"/>
      <c r="O68" s="85"/>
      <c r="P68" s="151"/>
      <c r="Q68" s="151"/>
      <c r="R68" s="151">
        <f>COUNTIF(D68:D71,"1")</f>
        <v>1</v>
      </c>
      <c r="S68" s="151">
        <f>COUNTIF(G68:G71,"1")</f>
        <v>1</v>
      </c>
      <c r="T68" s="151">
        <f>COUNTIF(J68:J71,"1")</f>
        <v>0</v>
      </c>
      <c r="U68" s="151">
        <f>COUNTIF(M68:M71,"1")</f>
        <v>0</v>
      </c>
    </row>
    <row r="69" spans="1:21" ht="54.6" customHeight="1" x14ac:dyDescent="0.2">
      <c r="A69" s="249"/>
      <c r="B69" s="160"/>
      <c r="C69" s="121" t="s">
        <v>342</v>
      </c>
      <c r="D69" s="122">
        <v>3</v>
      </c>
      <c r="E69" s="94" t="s">
        <v>343</v>
      </c>
      <c r="F69" s="113" t="s">
        <v>344</v>
      </c>
      <c r="G69" s="126">
        <v>2</v>
      </c>
      <c r="H69" s="82" t="s">
        <v>345</v>
      </c>
      <c r="I69" s="81" t="s">
        <v>346</v>
      </c>
      <c r="J69" s="129">
        <v>3</v>
      </c>
      <c r="K69" s="186" t="s">
        <v>347</v>
      </c>
      <c r="L69" s="188" t="s">
        <v>348</v>
      </c>
      <c r="M69" s="100"/>
      <c r="N69" s="86"/>
      <c r="O69" s="111"/>
      <c r="P69" s="151"/>
      <c r="Q69" s="151"/>
      <c r="R69" s="151">
        <f>COUNTIF(D68:D71,"2")</f>
        <v>1</v>
      </c>
      <c r="S69" s="151">
        <f>COUNTIF(G68:G71,"2")</f>
        <v>1</v>
      </c>
      <c r="T69" s="151">
        <f>COUNTIF(J68:J71,"2")</f>
        <v>1</v>
      </c>
      <c r="U69" s="151">
        <f>COUNTIF(M68:M71,"2")</f>
        <v>0</v>
      </c>
    </row>
    <row r="70" spans="1:21" ht="41.45" customHeight="1" x14ac:dyDescent="0.2">
      <c r="A70" s="249"/>
      <c r="B70" s="160"/>
      <c r="C70" s="121" t="s">
        <v>349</v>
      </c>
      <c r="D70" s="122">
        <v>1</v>
      </c>
      <c r="E70" s="94" t="s">
        <v>350</v>
      </c>
      <c r="F70" s="113" t="s">
        <v>351</v>
      </c>
      <c r="G70" s="126">
        <v>1</v>
      </c>
      <c r="H70" s="82" t="s">
        <v>352</v>
      </c>
      <c r="I70" s="81" t="s">
        <v>346</v>
      </c>
      <c r="J70" s="129">
        <v>2</v>
      </c>
      <c r="K70" s="186" t="s">
        <v>353</v>
      </c>
      <c r="L70" s="188" t="s">
        <v>354</v>
      </c>
      <c r="M70" s="100"/>
      <c r="N70" s="137"/>
      <c r="O70" s="85"/>
      <c r="P70" s="151"/>
      <c r="Q70" s="151"/>
      <c r="R70" s="151">
        <f>COUNTIF(D68:D71,"3")</f>
        <v>2</v>
      </c>
      <c r="S70" s="151">
        <f>COUNTIF(G68:G71,"3")</f>
        <v>1</v>
      </c>
      <c r="T70" s="151">
        <f>COUNTIF(J68:J71,"3")</f>
        <v>2</v>
      </c>
      <c r="U70" s="151">
        <f>COUNTIF(M68:M71,"3")</f>
        <v>0</v>
      </c>
    </row>
    <row r="71" spans="1:21" ht="47.65" customHeight="1" x14ac:dyDescent="0.2">
      <c r="A71" s="249"/>
      <c r="B71" s="162"/>
      <c r="C71" s="121" t="s">
        <v>355</v>
      </c>
      <c r="D71" s="122">
        <v>3</v>
      </c>
      <c r="E71" s="94" t="s">
        <v>356</v>
      </c>
      <c r="F71" s="113" t="s">
        <v>357</v>
      </c>
      <c r="G71" s="126">
        <v>4</v>
      </c>
      <c r="H71" s="82" t="s">
        <v>358</v>
      </c>
      <c r="I71" s="81" t="s">
        <v>359</v>
      </c>
      <c r="J71" s="129">
        <v>4</v>
      </c>
      <c r="K71" s="186" t="s">
        <v>360</v>
      </c>
      <c r="L71" s="188" t="s">
        <v>361</v>
      </c>
      <c r="M71" s="100"/>
      <c r="N71" s="108"/>
      <c r="O71" s="85"/>
      <c r="P71" s="151"/>
      <c r="Q71" s="151"/>
      <c r="R71" s="151">
        <f>COUNTIF(D68:D71,"4")</f>
        <v>0</v>
      </c>
      <c r="S71" s="151">
        <f>COUNTIF(G68:G71,"4")</f>
        <v>1</v>
      </c>
      <c r="T71" s="151">
        <f>COUNTIF(J68:J71,"4")</f>
        <v>1</v>
      </c>
      <c r="U71" s="151">
        <f>COUNTIF(M68:M71,"4")</f>
        <v>0</v>
      </c>
    </row>
    <row r="72" spans="1:21" ht="8.4499999999999993" customHeight="1" x14ac:dyDescent="0.25">
      <c r="A72" s="151"/>
      <c r="B72" s="274"/>
      <c r="C72" s="275"/>
      <c r="D72" s="275"/>
      <c r="E72" s="275"/>
      <c r="F72" s="275"/>
      <c r="G72" s="275"/>
      <c r="H72" s="275"/>
      <c r="I72" s="275"/>
      <c r="J72" s="275"/>
      <c r="K72" s="285"/>
      <c r="L72" s="190"/>
      <c r="M72" s="90"/>
      <c r="N72" s="190"/>
      <c r="O72" s="190"/>
      <c r="P72" s="151"/>
      <c r="Q72" s="151"/>
      <c r="R72" s="151"/>
      <c r="S72" s="151"/>
      <c r="T72" s="151"/>
      <c r="U72" s="151"/>
    </row>
    <row r="73" spans="1:21" ht="18.75" x14ac:dyDescent="0.2">
      <c r="A73" s="249"/>
      <c r="B73" s="159"/>
      <c r="C73" s="260" t="s">
        <v>362</v>
      </c>
      <c r="D73" s="261"/>
      <c r="E73" s="261"/>
      <c r="F73" s="261"/>
      <c r="G73" s="261"/>
      <c r="H73" s="261"/>
      <c r="I73" s="261"/>
      <c r="J73" s="261"/>
      <c r="K73" s="262"/>
      <c r="L73" s="44"/>
      <c r="M73" s="44"/>
      <c r="N73" s="44"/>
      <c r="O73" s="44"/>
      <c r="P73" s="151"/>
      <c r="Q73" s="151"/>
      <c r="R73" s="151"/>
      <c r="S73" s="151"/>
      <c r="T73" s="151"/>
      <c r="U73" s="151"/>
    </row>
    <row r="74" spans="1:21" ht="30" customHeight="1" x14ac:dyDescent="0.2">
      <c r="A74" s="249"/>
      <c r="B74" s="160"/>
      <c r="C74" s="156" t="s">
        <v>363</v>
      </c>
      <c r="D74" s="122">
        <v>2</v>
      </c>
      <c r="E74" s="80" t="s">
        <v>364</v>
      </c>
      <c r="F74" s="113" t="s">
        <v>365</v>
      </c>
      <c r="G74" s="126">
        <v>2</v>
      </c>
      <c r="H74" s="81" t="s">
        <v>366</v>
      </c>
      <c r="I74" s="81" t="s">
        <v>367</v>
      </c>
      <c r="J74" s="129">
        <v>2</v>
      </c>
      <c r="K74" s="185" t="s">
        <v>364</v>
      </c>
      <c r="L74" s="187" t="s">
        <v>368</v>
      </c>
      <c r="M74" s="100"/>
      <c r="N74" s="138"/>
      <c r="O74" s="85"/>
      <c r="P74" s="151"/>
      <c r="Q74" s="151"/>
      <c r="R74" s="151">
        <f>COUNTIF(D74:D79,"1")</f>
        <v>2</v>
      </c>
      <c r="S74" s="151">
        <f>COUNTIF(G74:G79,"1")</f>
        <v>0</v>
      </c>
      <c r="T74" s="151">
        <f>COUNTIF(J74:J79,"1")</f>
        <v>1</v>
      </c>
      <c r="U74" s="151">
        <f>COUNTIF(M74:M79,"1")</f>
        <v>0</v>
      </c>
    </row>
    <row r="75" spans="1:21" ht="30" customHeight="1" x14ac:dyDescent="0.2">
      <c r="A75" s="249"/>
      <c r="B75" s="160"/>
      <c r="C75" s="161" t="s">
        <v>369</v>
      </c>
      <c r="D75" s="122">
        <v>3</v>
      </c>
      <c r="E75" s="83" t="s">
        <v>370</v>
      </c>
      <c r="F75" s="113" t="s">
        <v>371</v>
      </c>
      <c r="G75" s="126">
        <v>3</v>
      </c>
      <c r="H75" s="82" t="s">
        <v>372</v>
      </c>
      <c r="I75" s="81" t="s">
        <v>373</v>
      </c>
      <c r="J75" s="129">
        <v>4</v>
      </c>
      <c r="K75" s="186" t="s">
        <v>374</v>
      </c>
      <c r="L75" s="188" t="s">
        <v>375</v>
      </c>
      <c r="M75" s="100"/>
      <c r="N75" s="110"/>
      <c r="O75" s="85"/>
      <c r="P75" s="151"/>
      <c r="Q75" s="151"/>
      <c r="R75" s="151">
        <f>COUNTIF(D74:D79,"2")</f>
        <v>3</v>
      </c>
      <c r="S75" s="151">
        <f>COUNTIF(G74:G79,"2")</f>
        <v>2</v>
      </c>
      <c r="T75" s="151">
        <f>COUNTIF(J74:J79,"2")</f>
        <v>1</v>
      </c>
      <c r="U75" s="151">
        <f>COUNTIF(M74:M79,"2")</f>
        <v>0</v>
      </c>
    </row>
    <row r="76" spans="1:21" ht="50.45" customHeight="1" x14ac:dyDescent="0.2">
      <c r="A76" s="249"/>
      <c r="B76" s="160"/>
      <c r="C76" s="121" t="s">
        <v>376</v>
      </c>
      <c r="D76" s="122">
        <v>1</v>
      </c>
      <c r="E76" s="83" t="s">
        <v>377</v>
      </c>
      <c r="F76" s="113" t="s">
        <v>378</v>
      </c>
      <c r="G76" s="126">
        <v>3</v>
      </c>
      <c r="H76" s="82" t="s">
        <v>379</v>
      </c>
      <c r="I76" s="81" t="s">
        <v>380</v>
      </c>
      <c r="J76" s="129">
        <v>1</v>
      </c>
      <c r="K76" s="186" t="s">
        <v>377</v>
      </c>
      <c r="L76" s="188" t="s">
        <v>381</v>
      </c>
      <c r="M76" s="100"/>
      <c r="N76" s="86"/>
      <c r="O76" s="85"/>
      <c r="P76" s="151"/>
      <c r="Q76" s="151"/>
      <c r="R76" s="151">
        <f>COUNTIF(D74:D79,"2")</f>
        <v>3</v>
      </c>
      <c r="S76" s="151">
        <f>COUNTIF(G74:G79,"3")</f>
        <v>3</v>
      </c>
      <c r="T76" s="151">
        <f>COUNTIF(J74:J79,"3")</f>
        <v>3</v>
      </c>
      <c r="U76" s="151">
        <f>COUNTIF(M74:M79,"3")</f>
        <v>0</v>
      </c>
    </row>
    <row r="77" spans="1:21" ht="50.45" customHeight="1" x14ac:dyDescent="0.2">
      <c r="A77" s="249"/>
      <c r="B77" s="160"/>
      <c r="C77" s="121" t="s">
        <v>382</v>
      </c>
      <c r="D77" s="122">
        <v>1</v>
      </c>
      <c r="E77" s="83" t="s">
        <v>383</v>
      </c>
      <c r="F77" s="124" t="s">
        <v>384</v>
      </c>
      <c r="G77" s="126">
        <v>4</v>
      </c>
      <c r="H77" s="82" t="s">
        <v>385</v>
      </c>
      <c r="I77" s="81" t="s">
        <v>386</v>
      </c>
      <c r="J77" s="129">
        <v>3</v>
      </c>
      <c r="K77" s="186" t="s">
        <v>387</v>
      </c>
      <c r="L77" s="188" t="s">
        <v>388</v>
      </c>
      <c r="M77" s="100"/>
      <c r="N77" s="107"/>
      <c r="O77" s="85"/>
      <c r="P77" s="151"/>
      <c r="Q77" s="151"/>
      <c r="R77" s="151">
        <f>COUNTIF(D74:D79,"4")</f>
        <v>0</v>
      </c>
      <c r="S77" s="151">
        <f>COUNTIF(G74:G79,"4")</f>
        <v>1</v>
      </c>
      <c r="T77" s="151">
        <f>COUNTIF(J74:J79,"4")</f>
        <v>1</v>
      </c>
      <c r="U77" s="151">
        <f>COUNTIF(M74:M79,"4")</f>
        <v>0</v>
      </c>
    </row>
    <row r="78" spans="1:21" ht="35.450000000000003" customHeight="1" x14ac:dyDescent="0.2">
      <c r="A78" s="249"/>
      <c r="B78" s="167"/>
      <c r="C78" s="168" t="s">
        <v>389</v>
      </c>
      <c r="D78" s="122">
        <v>2</v>
      </c>
      <c r="E78" s="83" t="s">
        <v>390</v>
      </c>
      <c r="F78" s="124" t="s">
        <v>391</v>
      </c>
      <c r="G78" s="126">
        <v>2</v>
      </c>
      <c r="H78" s="82" t="s">
        <v>392</v>
      </c>
      <c r="I78" s="81" t="s">
        <v>393</v>
      </c>
      <c r="J78" s="129">
        <v>3</v>
      </c>
      <c r="K78" s="186" t="s">
        <v>394</v>
      </c>
      <c r="L78" s="188" t="s">
        <v>395</v>
      </c>
      <c r="M78" s="100"/>
      <c r="N78" s="110"/>
      <c r="O78" s="85"/>
      <c r="P78" s="151"/>
      <c r="Q78" s="151"/>
      <c r="R78" s="151"/>
      <c r="S78" s="151"/>
      <c r="T78" s="151"/>
      <c r="U78" s="151"/>
    </row>
    <row r="79" spans="1:21" ht="24.6" customHeight="1" x14ac:dyDescent="0.2">
      <c r="A79" s="249"/>
      <c r="B79" s="162"/>
      <c r="C79" s="161" t="s">
        <v>396</v>
      </c>
      <c r="D79" s="122">
        <v>2</v>
      </c>
      <c r="E79" s="83" t="s">
        <v>397</v>
      </c>
      <c r="F79" s="80" t="s">
        <v>398</v>
      </c>
      <c r="G79" s="126">
        <v>3</v>
      </c>
      <c r="H79" s="82" t="s">
        <v>399</v>
      </c>
      <c r="I79" s="81" t="s">
        <v>400</v>
      </c>
      <c r="J79" s="129">
        <v>3</v>
      </c>
      <c r="K79" s="186" t="s">
        <v>401</v>
      </c>
      <c r="L79" s="188" t="s">
        <v>402</v>
      </c>
      <c r="M79" s="100"/>
      <c r="N79" s="101"/>
      <c r="O79" s="85"/>
      <c r="P79" s="151"/>
      <c r="Q79" s="151"/>
      <c r="R79" s="151"/>
      <c r="S79" s="151"/>
      <c r="T79" s="151"/>
      <c r="U79" s="151"/>
    </row>
    <row r="80" spans="1:21" ht="9.1999999999999993" customHeight="1" x14ac:dyDescent="0.25">
      <c r="A80" s="151"/>
      <c r="B80" s="281"/>
      <c r="C80" s="282"/>
      <c r="D80" s="131"/>
      <c r="E80" s="163"/>
      <c r="F80" s="163"/>
      <c r="G80" s="131"/>
      <c r="H80" s="163"/>
      <c r="I80" s="163"/>
      <c r="J80" s="131"/>
      <c r="K80" s="132"/>
      <c r="L80" s="133"/>
      <c r="M80" s="131"/>
      <c r="N80" s="132"/>
      <c r="O80" s="133"/>
      <c r="P80" s="151"/>
      <c r="Q80" s="151"/>
      <c r="R80" s="151"/>
      <c r="S80" s="151"/>
      <c r="T80" s="151"/>
      <c r="U80" s="151"/>
    </row>
    <row r="81" spans="1:21" ht="18.75" customHeight="1" x14ac:dyDescent="0.2">
      <c r="A81" s="151"/>
      <c r="B81" s="301" t="s">
        <v>403</v>
      </c>
      <c r="C81" s="302"/>
      <c r="D81" s="278">
        <v>2023</v>
      </c>
      <c r="E81" s="279"/>
      <c r="F81" s="280"/>
      <c r="G81" s="295">
        <v>2024</v>
      </c>
      <c r="H81" s="296"/>
      <c r="I81" s="297"/>
      <c r="J81" s="257">
        <v>2025</v>
      </c>
      <c r="K81" s="258"/>
      <c r="L81" s="259"/>
      <c r="M81" s="310">
        <v>2022</v>
      </c>
      <c r="N81" s="311"/>
      <c r="O81" s="312"/>
      <c r="P81" s="151"/>
      <c r="Q81" s="151"/>
      <c r="R81" s="151"/>
      <c r="S81" s="151"/>
      <c r="T81" s="151"/>
      <c r="U81" s="151"/>
    </row>
    <row r="82" spans="1:21" ht="34.700000000000003" customHeight="1" x14ac:dyDescent="0.2">
      <c r="A82" s="151"/>
      <c r="B82" s="303"/>
      <c r="C82" s="304"/>
      <c r="D82" s="39" t="s">
        <v>57</v>
      </c>
      <c r="E82" s="40" t="s">
        <v>58</v>
      </c>
      <c r="F82" s="40"/>
      <c r="G82" s="39" t="s">
        <v>57</v>
      </c>
      <c r="H82" s="40" t="s">
        <v>58</v>
      </c>
      <c r="I82" s="40" t="s">
        <v>59</v>
      </c>
      <c r="J82" s="39" t="s">
        <v>57</v>
      </c>
      <c r="K82" s="40" t="s">
        <v>58</v>
      </c>
      <c r="L82" s="41" t="s">
        <v>59</v>
      </c>
      <c r="M82" s="39" t="s">
        <v>57</v>
      </c>
      <c r="N82" s="40" t="s">
        <v>58</v>
      </c>
      <c r="O82" s="41" t="s">
        <v>59</v>
      </c>
      <c r="P82" s="151"/>
      <c r="Q82" s="151"/>
      <c r="R82" s="151"/>
      <c r="S82" s="151"/>
      <c r="T82" s="151"/>
      <c r="U82" s="151"/>
    </row>
    <row r="83" spans="1:21" ht="18.75" x14ac:dyDescent="0.2">
      <c r="A83" s="249"/>
      <c r="B83" s="169"/>
      <c r="C83" s="261" t="s">
        <v>404</v>
      </c>
      <c r="D83" s="261"/>
      <c r="E83" s="261"/>
      <c r="F83" s="261"/>
      <c r="G83" s="261"/>
      <c r="H83" s="261"/>
      <c r="I83" s="261"/>
      <c r="J83" s="261"/>
      <c r="K83" s="261"/>
      <c r="L83" s="46"/>
      <c r="M83" s="70"/>
      <c r="N83" s="70"/>
      <c r="O83" s="46"/>
      <c r="P83" s="151"/>
      <c r="Q83" s="151"/>
      <c r="R83" s="151"/>
      <c r="S83" s="151"/>
      <c r="T83" s="151"/>
      <c r="U83" s="151"/>
    </row>
    <row r="84" spans="1:21" ht="66" customHeight="1" x14ac:dyDescent="0.2">
      <c r="A84" s="249"/>
      <c r="B84" s="162"/>
      <c r="C84" s="156" t="s">
        <v>405</v>
      </c>
      <c r="D84" s="126">
        <v>3</v>
      </c>
      <c r="E84" s="82" t="s">
        <v>406</v>
      </c>
      <c r="F84" s="81" t="s">
        <v>407</v>
      </c>
      <c r="G84" s="126">
        <v>3</v>
      </c>
      <c r="H84" s="82" t="s">
        <v>408</v>
      </c>
      <c r="I84" s="96" t="s">
        <v>409</v>
      </c>
      <c r="J84" s="129">
        <v>3</v>
      </c>
      <c r="K84" s="84" t="s">
        <v>410</v>
      </c>
      <c r="L84" s="84" t="s">
        <v>411</v>
      </c>
      <c r="M84" s="100"/>
      <c r="N84" s="86"/>
      <c r="O84" s="85"/>
      <c r="P84" s="151"/>
      <c r="Q84" s="151"/>
      <c r="R84" s="151">
        <f>COUNTIF(D84:D86,"1")</f>
        <v>1</v>
      </c>
      <c r="S84" s="151">
        <f>COUNTIF(G84:G86,"1")</f>
        <v>0</v>
      </c>
      <c r="T84" s="151">
        <f>COUNTIF(J84:J86,"1")</f>
        <v>0</v>
      </c>
      <c r="U84" s="151">
        <f>COUNTIF(M84:M86,"1")</f>
        <v>0</v>
      </c>
    </row>
    <row r="85" spans="1:21" ht="151.5" customHeight="1" x14ac:dyDescent="0.2">
      <c r="A85" s="249"/>
      <c r="B85" s="169"/>
      <c r="C85" s="121" t="s">
        <v>412</v>
      </c>
      <c r="D85" s="126">
        <v>1</v>
      </c>
      <c r="E85" s="82" t="s">
        <v>413</v>
      </c>
      <c r="F85" s="81" t="s">
        <v>414</v>
      </c>
      <c r="G85" s="126">
        <v>2</v>
      </c>
      <c r="H85" s="82" t="s">
        <v>415</v>
      </c>
      <c r="I85" s="96" t="s">
        <v>416</v>
      </c>
      <c r="J85" s="129">
        <v>3</v>
      </c>
      <c r="K85" s="84" t="s">
        <v>417</v>
      </c>
      <c r="L85" s="84" t="s">
        <v>418</v>
      </c>
      <c r="M85" s="100"/>
      <c r="N85" s="86"/>
      <c r="O85" s="85"/>
      <c r="P85" s="151"/>
      <c r="Q85" s="151"/>
      <c r="R85" s="151">
        <f>COUNTIF(D84:D86,"2")</f>
        <v>0</v>
      </c>
      <c r="S85" s="151">
        <f>COUNTIF(G84:G86,"2")</f>
        <v>1</v>
      </c>
      <c r="T85" s="151">
        <f>COUNTIF(J84:J86,"2")</f>
        <v>0</v>
      </c>
      <c r="U85" s="151">
        <f>COUNTIF(M84:M86,"2")</f>
        <v>0</v>
      </c>
    </row>
    <row r="86" spans="1:21" ht="75" customHeight="1" x14ac:dyDescent="0.2">
      <c r="A86" s="249"/>
      <c r="B86" s="169"/>
      <c r="C86" s="121" t="s">
        <v>419</v>
      </c>
      <c r="D86" s="126">
        <v>4</v>
      </c>
      <c r="E86" s="82" t="s">
        <v>420</v>
      </c>
      <c r="F86" s="81" t="s">
        <v>421</v>
      </c>
      <c r="G86" s="126">
        <v>4</v>
      </c>
      <c r="H86" s="82" t="s">
        <v>422</v>
      </c>
      <c r="I86" s="81" t="s">
        <v>423</v>
      </c>
      <c r="J86" s="129">
        <v>3</v>
      </c>
      <c r="K86" s="84" t="s">
        <v>424</v>
      </c>
      <c r="L86" s="84" t="s">
        <v>425</v>
      </c>
      <c r="M86" s="100"/>
      <c r="N86" s="86"/>
      <c r="O86" s="85"/>
      <c r="P86" s="151"/>
      <c r="Q86" s="151"/>
      <c r="R86" s="151">
        <f>COUNTIF(D84:D86,"3")</f>
        <v>1</v>
      </c>
      <c r="S86" s="151">
        <f>COUNTIF(G84:G86,"3")</f>
        <v>1</v>
      </c>
      <c r="T86" s="151">
        <f>COUNTIF(J84:J86,"3")</f>
        <v>3</v>
      </c>
      <c r="U86" s="151">
        <f>COUNTIF(M84:M86,"3")</f>
        <v>0</v>
      </c>
    </row>
    <row r="87" spans="1:21" ht="18.75" x14ac:dyDescent="0.2">
      <c r="A87" s="249"/>
      <c r="B87" s="47"/>
      <c r="C87" s="286" t="s">
        <v>426</v>
      </c>
      <c r="D87" s="287"/>
      <c r="E87" s="287"/>
      <c r="F87" s="287"/>
      <c r="G87" s="287"/>
      <c r="H87" s="287"/>
      <c r="I87" s="287"/>
      <c r="J87" s="287"/>
      <c r="K87" s="288"/>
      <c r="L87" s="44"/>
      <c r="M87" s="44"/>
      <c r="N87" s="44"/>
      <c r="O87" s="44"/>
      <c r="P87" s="151"/>
      <c r="Q87" s="151"/>
      <c r="R87" s="151"/>
      <c r="S87" s="151"/>
      <c r="T87" s="151"/>
      <c r="U87" s="151"/>
    </row>
    <row r="88" spans="1:21" ht="122.25" customHeight="1" x14ac:dyDescent="0.2">
      <c r="A88" s="249"/>
      <c r="B88" s="162"/>
      <c r="C88" s="170" t="s">
        <v>427</v>
      </c>
      <c r="D88" s="126">
        <v>3</v>
      </c>
      <c r="E88" s="81" t="s">
        <v>428</v>
      </c>
      <c r="F88" s="81" t="s">
        <v>429</v>
      </c>
      <c r="G88" s="126">
        <v>2</v>
      </c>
      <c r="H88" s="81" t="s">
        <v>430</v>
      </c>
      <c r="I88" s="96" t="s">
        <v>431</v>
      </c>
      <c r="J88" s="129">
        <v>2</v>
      </c>
      <c r="K88" s="84" t="s">
        <v>432</v>
      </c>
      <c r="L88" s="97" t="s">
        <v>433</v>
      </c>
      <c r="M88" s="100"/>
      <c r="N88" s="86"/>
      <c r="O88" s="86"/>
      <c r="P88" s="151"/>
      <c r="Q88" s="151"/>
      <c r="R88" s="151">
        <f>COUNTIF(D88:D94,"1")</f>
        <v>0</v>
      </c>
      <c r="S88" s="151">
        <f>COUNTIF(G88:G94,"1")</f>
        <v>0</v>
      </c>
      <c r="T88" s="151">
        <f>COUNTIF(J88:J94,"1")</f>
        <v>0</v>
      </c>
      <c r="U88" s="151">
        <f>COUNTIF(M88:M94,"1")</f>
        <v>0</v>
      </c>
    </row>
    <row r="89" spans="1:21" ht="114" customHeight="1" x14ac:dyDescent="0.2">
      <c r="A89" s="249"/>
      <c r="B89" s="171"/>
      <c r="C89" s="168" t="s">
        <v>434</v>
      </c>
      <c r="D89" s="126">
        <v>3</v>
      </c>
      <c r="E89" s="82" t="s">
        <v>435</v>
      </c>
      <c r="F89" s="81" t="s">
        <v>436</v>
      </c>
      <c r="G89" s="126">
        <v>2</v>
      </c>
      <c r="H89" s="82" t="s">
        <v>437</v>
      </c>
      <c r="I89" s="96" t="s">
        <v>438</v>
      </c>
      <c r="J89" s="129">
        <v>2</v>
      </c>
      <c r="K89" s="84" t="s">
        <v>439</v>
      </c>
      <c r="L89" s="84" t="s">
        <v>438</v>
      </c>
      <c r="M89" s="100"/>
      <c r="N89" s="86"/>
      <c r="O89" s="86"/>
      <c r="P89" s="151"/>
      <c r="Q89" s="151"/>
      <c r="R89" s="151">
        <f>COUNTIF(D88:D94,"2")</f>
        <v>3</v>
      </c>
      <c r="S89" s="151">
        <f>COUNTIF(G88:G94,"2")</f>
        <v>5</v>
      </c>
      <c r="T89" s="151">
        <f>COUNTIF(J88:J94,"2")</f>
        <v>3</v>
      </c>
      <c r="U89" s="151">
        <f>COUNTIF(M88:M94,"2")</f>
        <v>0</v>
      </c>
    </row>
    <row r="90" spans="1:21" ht="93.75" customHeight="1" x14ac:dyDescent="0.2">
      <c r="A90" s="249"/>
      <c r="B90" s="169"/>
      <c r="C90" s="161" t="s">
        <v>440</v>
      </c>
      <c r="D90" s="126">
        <v>2</v>
      </c>
      <c r="E90" s="82" t="s">
        <v>441</v>
      </c>
      <c r="F90" s="81" t="s">
        <v>442</v>
      </c>
      <c r="G90" s="126">
        <v>3</v>
      </c>
      <c r="H90" s="82" t="s">
        <v>443</v>
      </c>
      <c r="I90" s="96" t="s">
        <v>444</v>
      </c>
      <c r="J90" s="129">
        <v>2</v>
      </c>
      <c r="K90" s="84" t="s">
        <v>445</v>
      </c>
      <c r="L90" s="84" t="s">
        <v>446</v>
      </c>
      <c r="M90" s="100"/>
      <c r="N90" s="86"/>
      <c r="O90" s="86"/>
      <c r="P90" s="151"/>
      <c r="Q90" s="151"/>
      <c r="R90" s="151">
        <f>COUNTIF(D88:D94,"3")</f>
        <v>4</v>
      </c>
      <c r="S90" s="151">
        <f>COUNTIF(G88:G94,"3")</f>
        <v>2</v>
      </c>
      <c r="T90" s="151">
        <f>COUNTIF(J88:J94,"3")</f>
        <v>4</v>
      </c>
      <c r="U90" s="151">
        <f>COUNTIF(M88:M94,"3")</f>
        <v>0</v>
      </c>
    </row>
    <row r="91" spans="1:21" ht="99.75" customHeight="1" x14ac:dyDescent="0.2">
      <c r="A91" s="249"/>
      <c r="B91" s="169">
        <v>0</v>
      </c>
      <c r="C91" s="168" t="s">
        <v>447</v>
      </c>
      <c r="D91" s="126">
        <v>3</v>
      </c>
      <c r="E91" s="82" t="s">
        <v>448</v>
      </c>
      <c r="F91" s="81" t="s">
        <v>449</v>
      </c>
      <c r="G91" s="126">
        <v>2</v>
      </c>
      <c r="H91" s="82" t="s">
        <v>450</v>
      </c>
      <c r="I91" s="96" t="s">
        <v>451</v>
      </c>
      <c r="J91" s="129">
        <v>3</v>
      </c>
      <c r="K91" s="84" t="s">
        <v>452</v>
      </c>
      <c r="L91" s="84" t="s">
        <v>453</v>
      </c>
      <c r="M91" s="100"/>
      <c r="N91" s="86"/>
      <c r="O91" s="85"/>
      <c r="P91" s="151"/>
      <c r="Q91" s="151"/>
      <c r="R91" s="151">
        <f>COUNTIF(D88:D94,"4")</f>
        <v>0</v>
      </c>
      <c r="S91" s="151">
        <f>COUNTIF(G88:G94,"4")</f>
        <v>0</v>
      </c>
      <c r="T91" s="151">
        <f>COUNTIF(J88:J94,"4")</f>
        <v>0</v>
      </c>
      <c r="U91" s="151">
        <f>COUNTIF(M88:M94,"4")</f>
        <v>0</v>
      </c>
    </row>
    <row r="92" spans="1:21" ht="123.75" customHeight="1" x14ac:dyDescent="0.2">
      <c r="A92" s="249"/>
      <c r="B92" s="169"/>
      <c r="C92" s="161" t="s">
        <v>454</v>
      </c>
      <c r="D92" s="126">
        <v>3</v>
      </c>
      <c r="E92" s="82" t="s">
        <v>455</v>
      </c>
      <c r="F92" s="81" t="s">
        <v>456</v>
      </c>
      <c r="G92" s="126">
        <v>3</v>
      </c>
      <c r="H92" s="82" t="s">
        <v>457</v>
      </c>
      <c r="I92" s="96" t="s">
        <v>458</v>
      </c>
      <c r="J92" s="129">
        <v>3</v>
      </c>
      <c r="K92" s="84" t="s">
        <v>459</v>
      </c>
      <c r="L92" s="84" t="s">
        <v>453</v>
      </c>
      <c r="M92" s="100"/>
      <c r="N92" s="86"/>
      <c r="O92" s="85"/>
      <c r="P92" s="151"/>
      <c r="Q92" s="151"/>
      <c r="R92" s="151"/>
      <c r="S92" s="151"/>
      <c r="T92" s="151"/>
      <c r="U92" s="151"/>
    </row>
    <row r="93" spans="1:21" ht="84.75" customHeight="1" x14ac:dyDescent="0.2">
      <c r="A93" s="249"/>
      <c r="B93" s="171"/>
      <c r="C93" s="168" t="s">
        <v>460</v>
      </c>
      <c r="D93" s="126">
        <v>2</v>
      </c>
      <c r="E93" s="149" t="s">
        <v>461</v>
      </c>
      <c r="F93" s="81" t="s">
        <v>462</v>
      </c>
      <c r="G93" s="126">
        <v>2</v>
      </c>
      <c r="H93" s="82" t="s">
        <v>463</v>
      </c>
      <c r="I93" s="81" t="s">
        <v>464</v>
      </c>
      <c r="J93" s="129">
        <v>3</v>
      </c>
      <c r="K93" s="84" t="s">
        <v>465</v>
      </c>
      <c r="L93" s="84" t="s">
        <v>464</v>
      </c>
      <c r="M93" s="100"/>
      <c r="N93" s="86"/>
      <c r="O93" s="85"/>
      <c r="P93" s="151"/>
      <c r="Q93" s="151"/>
      <c r="R93" s="151"/>
      <c r="S93" s="151"/>
      <c r="T93" s="151"/>
      <c r="U93" s="151"/>
    </row>
    <row r="94" spans="1:21" ht="86.25" customHeight="1" x14ac:dyDescent="0.2">
      <c r="A94" s="249"/>
      <c r="B94" s="169"/>
      <c r="C94" s="161" t="s">
        <v>466</v>
      </c>
      <c r="D94" s="126">
        <v>2</v>
      </c>
      <c r="E94" s="82" t="s">
        <v>467</v>
      </c>
      <c r="F94" s="81" t="s">
        <v>468</v>
      </c>
      <c r="G94" s="126">
        <v>2</v>
      </c>
      <c r="H94" s="82" t="s">
        <v>469</v>
      </c>
      <c r="I94" s="81" t="s">
        <v>470</v>
      </c>
      <c r="J94" s="129">
        <v>3</v>
      </c>
      <c r="K94" s="84" t="s">
        <v>471</v>
      </c>
      <c r="L94" s="84" t="s">
        <v>472</v>
      </c>
      <c r="M94" s="100"/>
      <c r="N94" s="86"/>
      <c r="O94" s="85"/>
      <c r="P94" s="151"/>
      <c r="Q94" s="151"/>
      <c r="R94" s="151"/>
      <c r="S94" s="151"/>
      <c r="T94" s="151"/>
      <c r="U94" s="151"/>
    </row>
    <row r="95" spans="1:21" ht="5.25" customHeight="1" x14ac:dyDescent="0.25">
      <c r="A95" s="151"/>
      <c r="B95" s="281"/>
      <c r="C95" s="282"/>
      <c r="D95" s="131"/>
      <c r="E95" s="163"/>
      <c r="F95" s="163"/>
      <c r="G95" s="131"/>
      <c r="H95" s="163"/>
      <c r="I95" s="163"/>
      <c r="J95" s="131"/>
      <c r="K95" s="132"/>
      <c r="L95" s="133"/>
      <c r="M95" s="131"/>
      <c r="N95" s="132"/>
      <c r="O95" s="133"/>
      <c r="P95" s="151"/>
      <c r="Q95" s="151"/>
      <c r="R95" s="151"/>
      <c r="S95" s="151"/>
      <c r="T95" s="151"/>
      <c r="U95" s="151"/>
    </row>
    <row r="96" spans="1:21" ht="18.75" x14ac:dyDescent="0.2">
      <c r="A96" s="249"/>
      <c r="B96" s="159"/>
      <c r="C96" s="260" t="s">
        <v>473</v>
      </c>
      <c r="D96" s="261"/>
      <c r="E96" s="261"/>
      <c r="F96" s="261"/>
      <c r="G96" s="261"/>
      <c r="H96" s="261"/>
      <c r="I96" s="261"/>
      <c r="J96" s="261"/>
      <c r="K96" s="261"/>
      <c r="L96" s="261"/>
      <c r="M96" s="71"/>
      <c r="N96" s="71"/>
      <c r="O96" s="172"/>
      <c r="P96" s="151"/>
      <c r="Q96" s="151"/>
      <c r="R96" s="151"/>
      <c r="S96" s="151"/>
      <c r="T96" s="151"/>
      <c r="U96" s="151"/>
    </row>
    <row r="97" spans="1:27" ht="90" customHeight="1" x14ac:dyDescent="0.2">
      <c r="A97" s="249"/>
      <c r="B97" s="167"/>
      <c r="C97" s="154" t="s">
        <v>474</v>
      </c>
      <c r="D97" s="128">
        <v>3</v>
      </c>
      <c r="E97" s="51" t="s">
        <v>475</v>
      </c>
      <c r="F97" s="51" t="s">
        <v>476</v>
      </c>
      <c r="G97" s="128">
        <v>3</v>
      </c>
      <c r="H97" s="51" t="s">
        <v>477</v>
      </c>
      <c r="I97" s="51" t="s">
        <v>478</v>
      </c>
      <c r="J97" s="134">
        <v>3</v>
      </c>
      <c r="K97" s="53" t="s">
        <v>479</v>
      </c>
      <c r="L97" s="150" t="s">
        <v>480</v>
      </c>
      <c r="M97" s="106"/>
      <c r="N97" s="73"/>
      <c r="O97" s="73"/>
      <c r="P97" s="151"/>
      <c r="Q97" s="151"/>
      <c r="R97" s="151">
        <f>COUNTIF(D97:D98,"1")</f>
        <v>0</v>
      </c>
      <c r="S97" s="151">
        <f>COUNTIF(G97:G98,"1")</f>
        <v>0</v>
      </c>
      <c r="T97" s="151">
        <f>COUNTIF(J97:J98,"1")</f>
        <v>0</v>
      </c>
      <c r="U97" s="151">
        <f>COUNTIF(M97:M98,"1")</f>
        <v>0</v>
      </c>
      <c r="V97" s="151"/>
      <c r="W97" s="151"/>
      <c r="X97" s="151"/>
      <c r="Y97" s="151"/>
      <c r="Z97" s="151"/>
      <c r="AA97" s="151"/>
    </row>
    <row r="98" spans="1:27" ht="72.75" customHeight="1" x14ac:dyDescent="0.2">
      <c r="A98" s="249"/>
      <c r="B98" s="173"/>
      <c r="C98" s="155" t="s">
        <v>481</v>
      </c>
      <c r="D98" s="128">
        <v>3</v>
      </c>
      <c r="E98" s="52" t="s">
        <v>482</v>
      </c>
      <c r="F98" s="51" t="s">
        <v>483</v>
      </c>
      <c r="G98" s="128">
        <v>3</v>
      </c>
      <c r="H98" s="52" t="s">
        <v>484</v>
      </c>
      <c r="I98" s="51" t="s">
        <v>485</v>
      </c>
      <c r="J98" s="134">
        <v>3</v>
      </c>
      <c r="K98" s="53" t="s">
        <v>486</v>
      </c>
      <c r="L98" s="53" t="s">
        <v>487</v>
      </c>
      <c r="M98" s="106"/>
      <c r="N98" s="73"/>
      <c r="O98" s="72"/>
      <c r="P98" s="151"/>
      <c r="Q98" s="151"/>
      <c r="R98" s="151">
        <f>COUNTIF(D97:D98,"2")</f>
        <v>0</v>
      </c>
      <c r="S98" s="151">
        <f>COUNTIF(G97:G98,"2")</f>
        <v>0</v>
      </c>
      <c r="T98" s="151">
        <f>COUNTIF(J97:J98,"2")</f>
        <v>0</v>
      </c>
      <c r="U98" s="151">
        <f>COUNTIF(M97:M98,"2")</f>
        <v>0</v>
      </c>
      <c r="V98" s="151"/>
      <c r="W98" s="151"/>
      <c r="X98" s="151"/>
      <c r="Y98" s="151"/>
      <c r="Z98" s="151"/>
      <c r="AA98" s="151"/>
    </row>
    <row r="99" spans="1:27" ht="8.4499999999999993" customHeight="1" x14ac:dyDescent="0.25">
      <c r="A99" s="151"/>
      <c r="B99" s="281"/>
      <c r="C99" s="282"/>
      <c r="D99" s="131"/>
      <c r="E99" s="163"/>
      <c r="F99" s="163"/>
      <c r="G99" s="131"/>
      <c r="H99" s="163"/>
      <c r="I99" s="163"/>
      <c r="J99" s="131"/>
      <c r="K99" s="132"/>
      <c r="L99" s="133"/>
      <c r="M99" s="131"/>
      <c r="N99" s="132"/>
      <c r="O99" s="133"/>
      <c r="P99" s="151"/>
      <c r="Q99" s="151"/>
      <c r="R99" s="151">
        <f>COUNTIF(D97:D98,"3")</f>
        <v>2</v>
      </c>
      <c r="S99" s="151">
        <f>COUNTIF(G97:G98,"3")</f>
        <v>2</v>
      </c>
      <c r="T99" s="151">
        <f>COUNTIF(J97:J98,"3")</f>
        <v>2</v>
      </c>
      <c r="U99" s="151">
        <f>COUNTIF(M97:M98,"3")</f>
        <v>0</v>
      </c>
      <c r="V99" s="151"/>
      <c r="W99" s="151"/>
      <c r="X99" s="151"/>
      <c r="Y99" s="151"/>
      <c r="Z99" s="151"/>
      <c r="AA99" s="151"/>
    </row>
    <row r="100" spans="1:27" ht="18.75" x14ac:dyDescent="0.2">
      <c r="A100" s="249"/>
      <c r="B100" s="169"/>
      <c r="C100" s="261" t="s">
        <v>488</v>
      </c>
      <c r="D100" s="261"/>
      <c r="E100" s="261"/>
      <c r="F100" s="261"/>
      <c r="G100" s="261"/>
      <c r="H100" s="261"/>
      <c r="I100" s="261"/>
      <c r="J100" s="261"/>
      <c r="K100" s="262"/>
      <c r="L100" s="44"/>
      <c r="M100" s="44"/>
      <c r="N100" s="44"/>
      <c r="O100" s="44"/>
      <c r="P100" s="151"/>
      <c r="Q100" s="151"/>
      <c r="R100" s="151">
        <f>COUNTIF(D97:D98,"4")</f>
        <v>0</v>
      </c>
      <c r="S100" s="151">
        <f>COUNTIF(G97:G98,"4")</f>
        <v>0</v>
      </c>
      <c r="T100" s="151">
        <f>COUNTIF(J97:J98,"4")</f>
        <v>0</v>
      </c>
      <c r="U100" s="151">
        <f>COUNTIF(M97:M98,"4")</f>
        <v>0</v>
      </c>
      <c r="V100" s="151"/>
      <c r="W100" s="151"/>
      <c r="X100" s="151"/>
      <c r="Y100" s="151"/>
      <c r="Z100" s="151"/>
      <c r="AA100" s="151"/>
    </row>
    <row r="101" spans="1:27" ht="95.25" customHeight="1" x14ac:dyDescent="0.2">
      <c r="A101" s="249"/>
      <c r="B101" s="162"/>
      <c r="C101" s="156" t="s">
        <v>489</v>
      </c>
      <c r="D101" s="126">
        <v>3</v>
      </c>
      <c r="E101" s="81" t="s">
        <v>490</v>
      </c>
      <c r="F101" s="81" t="s">
        <v>491</v>
      </c>
      <c r="G101" s="126">
        <v>3</v>
      </c>
      <c r="H101" s="81" t="s">
        <v>492</v>
      </c>
      <c r="I101" s="96" t="s">
        <v>493</v>
      </c>
      <c r="J101" s="129">
        <v>3</v>
      </c>
      <c r="K101" s="182" t="s">
        <v>494</v>
      </c>
      <c r="L101" s="181" t="s">
        <v>495</v>
      </c>
      <c r="M101" s="100"/>
      <c r="N101" s="86"/>
      <c r="O101" s="86"/>
      <c r="P101" s="151"/>
      <c r="Q101" s="151"/>
      <c r="R101" s="151">
        <f>COUNTIF(D101:D110,"1")</f>
        <v>0</v>
      </c>
      <c r="S101" s="151">
        <f>COUNTIF(G101:G110,"1")</f>
        <v>0</v>
      </c>
      <c r="T101" s="151">
        <f>COUNTIF(J101:J110,"1")</f>
        <v>1</v>
      </c>
      <c r="U101" s="151">
        <f>COUNTIF(M101:M110,"1")</f>
        <v>0</v>
      </c>
      <c r="V101" s="151"/>
      <c r="W101" s="151"/>
      <c r="X101" s="151"/>
      <c r="Y101" s="151"/>
      <c r="Z101" s="151"/>
      <c r="AA101" s="151"/>
    </row>
    <row r="102" spans="1:27" ht="127.5" customHeight="1" x14ac:dyDescent="0.2">
      <c r="A102" s="249"/>
      <c r="B102" s="169">
        <v>0</v>
      </c>
      <c r="C102" s="121" t="s">
        <v>496</v>
      </c>
      <c r="D102" s="126">
        <v>3</v>
      </c>
      <c r="E102" s="82" t="s">
        <v>497</v>
      </c>
      <c r="F102" s="81" t="s">
        <v>498</v>
      </c>
      <c r="G102" s="126">
        <v>3</v>
      </c>
      <c r="H102" s="82" t="s">
        <v>499</v>
      </c>
      <c r="I102" s="81" t="s">
        <v>500</v>
      </c>
      <c r="J102" s="129">
        <v>3</v>
      </c>
      <c r="K102" s="84" t="s">
        <v>501</v>
      </c>
      <c r="L102" s="84" t="s">
        <v>502</v>
      </c>
      <c r="M102" s="100"/>
      <c r="N102" s="86"/>
      <c r="O102" s="86"/>
      <c r="P102" s="151"/>
      <c r="Q102" s="151"/>
      <c r="R102" s="151">
        <f>COUNTIF(D101:D110,"2")</f>
        <v>1</v>
      </c>
      <c r="S102" s="151">
        <f>COUNTIF(G101:G110,"2")</f>
        <v>3</v>
      </c>
      <c r="T102" s="151">
        <f>COUNTIF(J101:J110,"2")</f>
        <v>1</v>
      </c>
      <c r="U102" s="151">
        <f>COUNTIF(M101:M110,"2")</f>
        <v>0</v>
      </c>
      <c r="V102" s="151"/>
      <c r="W102" s="151"/>
      <c r="X102" s="151"/>
      <c r="Y102" s="151"/>
      <c r="Z102" s="151"/>
      <c r="AA102" s="151"/>
    </row>
    <row r="103" spans="1:27" ht="72.75" customHeight="1" x14ac:dyDescent="0.2">
      <c r="A103" s="249"/>
      <c r="B103" s="169"/>
      <c r="C103" s="161" t="s">
        <v>503</v>
      </c>
      <c r="D103" s="126">
        <v>3</v>
      </c>
      <c r="E103" s="82" t="s">
        <v>504</v>
      </c>
      <c r="F103" s="81" t="s">
        <v>505</v>
      </c>
      <c r="G103" s="126">
        <v>2</v>
      </c>
      <c r="H103" s="82" t="s">
        <v>506</v>
      </c>
      <c r="I103" s="96" t="s">
        <v>507</v>
      </c>
      <c r="J103" s="129">
        <v>2</v>
      </c>
      <c r="K103" s="97" t="s">
        <v>508</v>
      </c>
      <c r="L103" s="97" t="s">
        <v>507</v>
      </c>
      <c r="M103" s="100"/>
      <c r="N103" s="86"/>
      <c r="O103" s="86"/>
      <c r="P103" s="151"/>
      <c r="Q103" s="151"/>
      <c r="R103" s="151">
        <f>COUNTIF(D101:D110,"3")</f>
        <v>8</v>
      </c>
      <c r="S103" s="151">
        <f>COUNTIF(G101:G110,"3")</f>
        <v>6</v>
      </c>
      <c r="T103" s="151">
        <f>COUNTIF(J101:J110,"3")</f>
        <v>7</v>
      </c>
      <c r="U103" s="151">
        <f>COUNTIF(M101:M110,"3")</f>
        <v>0</v>
      </c>
      <c r="V103" s="151"/>
      <c r="W103" s="151"/>
      <c r="X103" s="151"/>
      <c r="Y103" s="151"/>
      <c r="Z103" s="151"/>
      <c r="AA103" s="151"/>
    </row>
    <row r="104" spans="1:27" ht="67.5" customHeight="1" x14ac:dyDescent="0.2">
      <c r="A104" s="249"/>
      <c r="B104" s="169"/>
      <c r="C104" s="121" t="s">
        <v>509</v>
      </c>
      <c r="D104" s="126">
        <v>4</v>
      </c>
      <c r="E104" s="82" t="s">
        <v>510</v>
      </c>
      <c r="F104" s="81" t="s">
        <v>511</v>
      </c>
      <c r="G104" s="126">
        <v>4</v>
      </c>
      <c r="H104" s="82" t="s">
        <v>512</v>
      </c>
      <c r="I104" s="81" t="s">
        <v>513</v>
      </c>
      <c r="J104" s="129">
        <v>4</v>
      </c>
      <c r="K104" s="84" t="s">
        <v>514</v>
      </c>
      <c r="L104" s="97" t="s">
        <v>513</v>
      </c>
      <c r="M104" s="100"/>
      <c r="N104" s="86"/>
      <c r="O104" s="86"/>
      <c r="P104" s="151"/>
      <c r="Q104" s="151"/>
      <c r="R104" s="151">
        <f>COUNTIF(D101:D110,"4")</f>
        <v>1</v>
      </c>
      <c r="S104" s="151">
        <f>COUNTIF(G101:G110,"4")</f>
        <v>1</v>
      </c>
      <c r="T104" s="151">
        <f>COUNTIF(J101:J110,"4")</f>
        <v>1</v>
      </c>
      <c r="U104" s="151">
        <f>COUNTIF(M101:M110,"4")</f>
        <v>0</v>
      </c>
      <c r="V104" s="151"/>
      <c r="W104" s="151"/>
      <c r="X104" s="151"/>
      <c r="Y104" s="151"/>
      <c r="Z104" s="151"/>
      <c r="AA104" s="151"/>
    </row>
    <row r="105" spans="1:27" ht="80.25" customHeight="1" x14ac:dyDescent="0.2">
      <c r="A105" s="249"/>
      <c r="B105" s="169"/>
      <c r="C105" s="121" t="s">
        <v>515</v>
      </c>
      <c r="D105" s="126">
        <v>3</v>
      </c>
      <c r="E105" s="82" t="s">
        <v>516</v>
      </c>
      <c r="F105" s="81" t="s">
        <v>517</v>
      </c>
      <c r="G105" s="126">
        <v>3</v>
      </c>
      <c r="H105" s="82" t="s">
        <v>518</v>
      </c>
      <c r="I105" s="96" t="s">
        <v>500</v>
      </c>
      <c r="J105" s="129">
        <v>3</v>
      </c>
      <c r="K105" s="97" t="s">
        <v>519</v>
      </c>
      <c r="L105" s="97" t="s">
        <v>500</v>
      </c>
      <c r="M105" s="100"/>
      <c r="N105" s="107"/>
      <c r="O105" s="85"/>
      <c r="P105" s="151"/>
      <c r="Q105" s="151"/>
      <c r="R105" s="151"/>
      <c r="S105" s="151"/>
      <c r="T105" s="151"/>
      <c r="U105" s="151"/>
      <c r="V105" s="151"/>
      <c r="W105" s="151"/>
      <c r="X105" s="151"/>
      <c r="Y105" s="151"/>
      <c r="Z105" s="151"/>
      <c r="AA105" s="151"/>
    </row>
    <row r="106" spans="1:27" ht="84" customHeight="1" x14ac:dyDescent="0.2">
      <c r="A106" s="249"/>
      <c r="B106" s="169"/>
      <c r="C106" s="121" t="s">
        <v>520</v>
      </c>
      <c r="D106" s="126">
        <v>3</v>
      </c>
      <c r="E106" s="82" t="s">
        <v>521</v>
      </c>
      <c r="F106" s="81" t="s">
        <v>522</v>
      </c>
      <c r="G106" s="126">
        <v>3</v>
      </c>
      <c r="H106" s="82" t="s">
        <v>523</v>
      </c>
      <c r="I106" s="96" t="s">
        <v>524</v>
      </c>
      <c r="J106" s="129">
        <v>3</v>
      </c>
      <c r="K106" s="97" t="s">
        <v>525</v>
      </c>
      <c r="L106" s="97" t="s">
        <v>526</v>
      </c>
      <c r="M106" s="100"/>
      <c r="N106" s="110"/>
      <c r="O106" s="86"/>
      <c r="P106" s="151"/>
      <c r="Q106" s="151"/>
      <c r="R106" s="151"/>
      <c r="S106" s="151"/>
      <c r="T106" s="151"/>
      <c r="U106" s="151"/>
      <c r="V106" s="151"/>
      <c r="W106" s="151"/>
      <c r="X106" s="151"/>
      <c r="Y106" s="151"/>
      <c r="Z106" s="151"/>
      <c r="AA106" s="151"/>
    </row>
    <row r="107" spans="1:27" ht="109.5" customHeight="1" x14ac:dyDescent="0.2">
      <c r="A107" s="249"/>
      <c r="B107" s="169">
        <v>0</v>
      </c>
      <c r="C107" s="121" t="s">
        <v>527</v>
      </c>
      <c r="D107" s="126">
        <v>3</v>
      </c>
      <c r="E107" s="82" t="s">
        <v>528</v>
      </c>
      <c r="F107" s="81" t="s">
        <v>529</v>
      </c>
      <c r="G107" s="126">
        <v>3</v>
      </c>
      <c r="H107" s="82" t="s">
        <v>528</v>
      </c>
      <c r="I107" s="81" t="s">
        <v>530</v>
      </c>
      <c r="J107" s="129">
        <v>3</v>
      </c>
      <c r="K107" s="84" t="s">
        <v>531</v>
      </c>
      <c r="L107" s="183" t="s">
        <v>532</v>
      </c>
      <c r="M107" s="100"/>
      <c r="N107" s="86"/>
      <c r="O107" s="85"/>
      <c r="P107" s="151"/>
      <c r="Q107" s="151"/>
      <c r="R107" s="151"/>
      <c r="S107" s="151"/>
      <c r="T107" s="151"/>
      <c r="U107" s="151"/>
      <c r="V107" s="151"/>
      <c r="W107" s="151"/>
      <c r="X107" s="151"/>
      <c r="Y107" s="151"/>
      <c r="Z107" s="151"/>
      <c r="AA107" s="151"/>
    </row>
    <row r="108" spans="1:27" ht="60.75" customHeight="1" x14ac:dyDescent="0.2">
      <c r="A108" s="249"/>
      <c r="B108" s="169"/>
      <c r="C108" s="121" t="s">
        <v>533</v>
      </c>
      <c r="D108" s="126">
        <v>2</v>
      </c>
      <c r="E108" s="82" t="s">
        <v>534</v>
      </c>
      <c r="F108" s="81" t="s">
        <v>281</v>
      </c>
      <c r="G108" s="126">
        <v>2</v>
      </c>
      <c r="H108" s="82" t="s">
        <v>535</v>
      </c>
      <c r="I108" s="81" t="s">
        <v>536</v>
      </c>
      <c r="J108" s="129">
        <v>1</v>
      </c>
      <c r="K108" s="84" t="s">
        <v>537</v>
      </c>
      <c r="L108" s="183" t="s">
        <v>538</v>
      </c>
      <c r="M108" s="100"/>
      <c r="N108" s="86"/>
      <c r="O108" s="86"/>
      <c r="P108" s="151"/>
      <c r="Q108" s="151"/>
      <c r="R108" s="151"/>
      <c r="S108" s="151"/>
      <c r="T108" s="151"/>
      <c r="U108" s="151"/>
      <c r="V108" s="151"/>
      <c r="W108" s="151"/>
      <c r="X108" s="151"/>
      <c r="Y108" s="151"/>
      <c r="Z108" s="151"/>
      <c r="AA108" s="151"/>
    </row>
    <row r="109" spans="1:27" ht="66.75" customHeight="1" x14ac:dyDescent="0.2">
      <c r="A109" s="249"/>
      <c r="B109" s="169"/>
      <c r="C109" s="121" t="s">
        <v>539</v>
      </c>
      <c r="D109" s="126">
        <v>3</v>
      </c>
      <c r="E109" s="82" t="s">
        <v>540</v>
      </c>
      <c r="F109" s="81" t="s">
        <v>541</v>
      </c>
      <c r="G109" s="126">
        <v>3</v>
      </c>
      <c r="H109" s="82" t="s">
        <v>542</v>
      </c>
      <c r="I109" s="96" t="s">
        <v>543</v>
      </c>
      <c r="J109" s="129">
        <v>3</v>
      </c>
      <c r="K109" s="97" t="s">
        <v>544</v>
      </c>
      <c r="L109" s="84" t="s">
        <v>543</v>
      </c>
      <c r="M109" s="100"/>
      <c r="N109" s="86"/>
      <c r="O109" s="86"/>
      <c r="P109" s="151"/>
      <c r="Q109" s="151"/>
      <c r="R109" s="151"/>
      <c r="S109" s="151"/>
      <c r="T109" s="151"/>
      <c r="U109" s="151"/>
      <c r="V109" s="151"/>
      <c r="W109" s="151"/>
      <c r="X109" s="151"/>
      <c r="Y109" s="151"/>
      <c r="Z109" s="151"/>
      <c r="AA109" s="151"/>
    </row>
    <row r="110" spans="1:27" ht="62.25" customHeight="1" x14ac:dyDescent="0.2">
      <c r="A110" s="249"/>
      <c r="B110" s="169"/>
      <c r="C110" s="121" t="s">
        <v>545</v>
      </c>
      <c r="D110" s="126">
        <v>3</v>
      </c>
      <c r="E110" s="82" t="s">
        <v>546</v>
      </c>
      <c r="F110" s="81" t="s">
        <v>547</v>
      </c>
      <c r="G110" s="126">
        <v>2</v>
      </c>
      <c r="H110" s="82" t="s">
        <v>548</v>
      </c>
      <c r="I110" s="96" t="s">
        <v>549</v>
      </c>
      <c r="J110" s="129">
        <v>3</v>
      </c>
      <c r="K110" s="97" t="s">
        <v>550</v>
      </c>
      <c r="L110" s="97" t="s">
        <v>551</v>
      </c>
      <c r="M110" s="100"/>
      <c r="N110" s="135"/>
      <c r="O110" s="86"/>
      <c r="P110" s="151"/>
      <c r="Q110" s="151"/>
      <c r="R110" s="151"/>
      <c r="S110" s="151"/>
      <c r="T110" s="151"/>
      <c r="U110" s="151"/>
      <c r="V110" s="151"/>
      <c r="W110" s="151"/>
      <c r="X110" s="151"/>
      <c r="Y110" s="151"/>
      <c r="Z110" s="151"/>
      <c r="AA110" s="151"/>
    </row>
    <row r="111" spans="1:27" ht="5.25" customHeight="1" x14ac:dyDescent="0.25">
      <c r="A111" s="151"/>
      <c r="B111" s="283"/>
      <c r="C111" s="284"/>
      <c r="D111" s="174"/>
      <c r="E111" s="175"/>
      <c r="F111" s="175"/>
      <c r="G111" s="174"/>
      <c r="H111" s="175"/>
      <c r="I111" s="175"/>
      <c r="J111" s="174"/>
      <c r="K111" s="176"/>
      <c r="L111" s="133"/>
      <c r="M111" s="174"/>
      <c r="N111" s="176"/>
      <c r="O111" s="133"/>
      <c r="P111" s="151"/>
      <c r="Q111" s="151"/>
      <c r="R111" s="151"/>
      <c r="S111" s="151"/>
      <c r="T111" s="151"/>
      <c r="U111" s="151"/>
      <c r="V111" s="151"/>
      <c r="W111" s="151"/>
      <c r="X111" s="151"/>
      <c r="Y111" s="151"/>
      <c r="Z111" s="151"/>
      <c r="AA111" s="151"/>
    </row>
    <row r="112" spans="1:27" ht="18.75" x14ac:dyDescent="0.2">
      <c r="A112" s="249"/>
      <c r="B112" s="169"/>
      <c r="C112" s="261" t="s">
        <v>552</v>
      </c>
      <c r="D112" s="261"/>
      <c r="E112" s="261"/>
      <c r="F112" s="261"/>
      <c r="G112" s="261"/>
      <c r="H112" s="261"/>
      <c r="I112" s="261"/>
      <c r="J112" s="261"/>
      <c r="K112" s="262"/>
      <c r="L112" s="44"/>
      <c r="M112" s="44"/>
      <c r="N112" s="44"/>
      <c r="O112" s="44"/>
      <c r="P112" s="151"/>
      <c r="Q112" s="151"/>
      <c r="R112" s="151"/>
      <c r="S112" s="151"/>
      <c r="T112" s="151"/>
      <c r="U112" s="151"/>
      <c r="V112" s="151"/>
      <c r="W112" s="151"/>
      <c r="X112" s="151"/>
      <c r="Y112" s="151"/>
      <c r="Z112" s="151"/>
      <c r="AA112" s="151"/>
    </row>
    <row r="113" spans="1:27" ht="52.5" customHeight="1" x14ac:dyDescent="0.2">
      <c r="A113" s="249"/>
      <c r="B113" s="171"/>
      <c r="C113" s="155" t="s">
        <v>553</v>
      </c>
      <c r="D113" s="126">
        <v>3</v>
      </c>
      <c r="E113" s="82" t="s">
        <v>554</v>
      </c>
      <c r="F113" s="81" t="s">
        <v>555</v>
      </c>
      <c r="G113" s="126">
        <v>3</v>
      </c>
      <c r="H113" s="82" t="s">
        <v>556</v>
      </c>
      <c r="I113" s="96" t="s">
        <v>557</v>
      </c>
      <c r="J113" s="129">
        <v>3</v>
      </c>
      <c r="K113" s="84" t="s">
        <v>730</v>
      </c>
      <c r="L113" s="84" t="s">
        <v>731</v>
      </c>
      <c r="M113" s="100"/>
      <c r="N113" s="86"/>
      <c r="O113" s="86"/>
      <c r="P113" s="151"/>
      <c r="Q113" s="151"/>
      <c r="R113" s="151">
        <f>COUNTIF(D113:D116,"1")</f>
        <v>0</v>
      </c>
      <c r="S113" s="151">
        <f>COUNTIF(G113:G116,"1")</f>
        <v>0</v>
      </c>
      <c r="T113" s="151">
        <f>COUNTIF(J113:J116,"1")</f>
        <v>0</v>
      </c>
      <c r="U113" s="151">
        <f>COUNTIF(M113:M116,"1")</f>
        <v>0</v>
      </c>
      <c r="V113" s="151"/>
      <c r="W113" s="151"/>
      <c r="X113" s="151"/>
      <c r="Y113" s="151"/>
      <c r="Z113" s="151"/>
      <c r="AA113" s="151"/>
    </row>
    <row r="114" spans="1:27" ht="43.5" customHeight="1" x14ac:dyDescent="0.2">
      <c r="A114" s="249"/>
      <c r="B114" s="169"/>
      <c r="C114" s="121" t="s">
        <v>558</v>
      </c>
      <c r="D114" s="126">
        <v>3</v>
      </c>
      <c r="E114" s="82" t="s">
        <v>559</v>
      </c>
      <c r="F114" s="81" t="s">
        <v>560</v>
      </c>
      <c r="G114" s="126">
        <v>4</v>
      </c>
      <c r="H114" s="82" t="s">
        <v>561</v>
      </c>
      <c r="I114" s="96" t="s">
        <v>562</v>
      </c>
      <c r="J114" s="129">
        <v>4</v>
      </c>
      <c r="K114" s="84" t="s">
        <v>732</v>
      </c>
      <c r="L114" s="84" t="s">
        <v>733</v>
      </c>
      <c r="M114" s="100"/>
      <c r="N114" s="86"/>
      <c r="O114" s="86"/>
      <c r="P114" s="151"/>
      <c r="Q114" s="151"/>
      <c r="R114" s="151">
        <f>COUNTIF(D113:D116,"2")</f>
        <v>0</v>
      </c>
      <c r="S114" s="151">
        <f>COUNTIF(G113:G116,"2")</f>
        <v>0</v>
      </c>
      <c r="T114" s="151">
        <f>COUNTIF(J113:J116,"2")</f>
        <v>0</v>
      </c>
      <c r="U114" s="151">
        <f>COUNTIF(M113:M116,"2")</f>
        <v>0</v>
      </c>
      <c r="V114" s="151"/>
      <c r="W114" s="151"/>
      <c r="X114" s="151"/>
      <c r="Y114" s="151"/>
      <c r="Z114" s="151"/>
      <c r="AA114" s="151"/>
    </row>
    <row r="115" spans="1:27" ht="40.5" customHeight="1" x14ac:dyDescent="0.2">
      <c r="A115" s="249"/>
      <c r="B115" s="169"/>
      <c r="C115" s="121" t="s">
        <v>563</v>
      </c>
      <c r="D115" s="126">
        <v>3</v>
      </c>
      <c r="E115" s="82" t="s">
        <v>564</v>
      </c>
      <c r="F115" s="81" t="s">
        <v>555</v>
      </c>
      <c r="G115" s="126">
        <v>3</v>
      </c>
      <c r="H115" s="82" t="s">
        <v>565</v>
      </c>
      <c r="I115" s="96" t="s">
        <v>566</v>
      </c>
      <c r="J115" s="129">
        <v>3</v>
      </c>
      <c r="K115" s="84" t="s">
        <v>734</v>
      </c>
      <c r="L115" s="84" t="s">
        <v>735</v>
      </c>
      <c r="M115" s="100"/>
      <c r="N115" s="86"/>
      <c r="O115" s="86"/>
      <c r="P115" s="151"/>
      <c r="Q115" s="151"/>
      <c r="R115" s="151">
        <f>COUNTIF(D113:D116,"3")</f>
        <v>4</v>
      </c>
      <c r="S115" s="151">
        <f>COUNTIF(G113:G116,"3")</f>
        <v>2</v>
      </c>
      <c r="T115" s="151">
        <f>COUNTIF(J113:J116,"3")</f>
        <v>3</v>
      </c>
      <c r="U115" s="151">
        <f>COUNTIF(M113:M116,"3")</f>
        <v>0</v>
      </c>
      <c r="V115" s="151"/>
      <c r="W115" s="151"/>
      <c r="X115" s="151"/>
      <c r="Y115" s="151"/>
      <c r="Z115" s="151"/>
      <c r="AA115" s="151"/>
    </row>
    <row r="116" spans="1:27" ht="43.5" customHeight="1" x14ac:dyDescent="0.2">
      <c r="A116" s="249"/>
      <c r="B116" s="169"/>
      <c r="C116" s="121" t="s">
        <v>567</v>
      </c>
      <c r="D116" s="126">
        <v>3</v>
      </c>
      <c r="E116" s="82" t="s">
        <v>568</v>
      </c>
      <c r="F116" s="81" t="s">
        <v>569</v>
      </c>
      <c r="G116" s="126">
        <v>4</v>
      </c>
      <c r="H116" s="82" t="s">
        <v>570</v>
      </c>
      <c r="I116" s="96" t="s">
        <v>571</v>
      </c>
      <c r="J116" s="129">
        <v>3</v>
      </c>
      <c r="K116" s="84" t="s">
        <v>736</v>
      </c>
      <c r="L116" s="84" t="s">
        <v>571</v>
      </c>
      <c r="M116" s="100"/>
      <c r="N116" s="136"/>
      <c r="O116" s="86"/>
      <c r="P116" s="151"/>
      <c r="Q116" s="151"/>
      <c r="R116" s="151">
        <f>COUNTIF(D113:D116,"4")</f>
        <v>0</v>
      </c>
      <c r="S116" s="151">
        <f>COUNTIF(G113:G116,"4")</f>
        <v>2</v>
      </c>
      <c r="T116" s="151">
        <f>COUNTIF(J113:J116,"4")</f>
        <v>1</v>
      </c>
      <c r="U116" s="151">
        <f>COUNTIF(M113:M116,"4")</f>
        <v>0</v>
      </c>
      <c r="V116" s="151"/>
      <c r="W116" s="151"/>
      <c r="X116" s="151"/>
      <c r="Y116" s="151"/>
      <c r="Z116" s="151"/>
      <c r="AA116" s="151"/>
    </row>
    <row r="117" spans="1:27" ht="7.5" customHeight="1" x14ac:dyDescent="0.25">
      <c r="A117" s="151"/>
      <c r="B117" s="281"/>
      <c r="C117" s="282"/>
      <c r="D117" s="174"/>
      <c r="E117" s="175"/>
      <c r="F117" s="175"/>
      <c r="G117" s="174"/>
      <c r="H117" s="175"/>
      <c r="I117" s="175"/>
      <c r="J117" s="131"/>
      <c r="K117" s="132"/>
      <c r="L117" s="133"/>
      <c r="M117" s="131"/>
      <c r="N117" s="132"/>
      <c r="O117" s="133"/>
      <c r="P117" s="151"/>
      <c r="Q117" s="151"/>
      <c r="R117" s="151"/>
      <c r="S117" s="151"/>
      <c r="T117" s="151"/>
      <c r="U117" s="151"/>
      <c r="V117" s="151"/>
      <c r="W117" s="151"/>
      <c r="X117" s="151"/>
      <c r="Y117" s="151"/>
      <c r="Z117" s="151"/>
      <c r="AA117" s="151"/>
    </row>
    <row r="118" spans="1:27" ht="15.75" customHeight="1" x14ac:dyDescent="0.2">
      <c r="A118" s="151"/>
      <c r="B118" s="290" t="s">
        <v>572</v>
      </c>
      <c r="C118" s="291"/>
      <c r="D118" s="278">
        <v>2023</v>
      </c>
      <c r="E118" s="279"/>
      <c r="F118" s="280"/>
      <c r="G118" s="295">
        <v>2024</v>
      </c>
      <c r="H118" s="296"/>
      <c r="I118" s="297"/>
      <c r="J118" s="294">
        <v>2025</v>
      </c>
      <c r="K118" s="294"/>
      <c r="L118" s="294"/>
      <c r="M118" s="310">
        <v>2022</v>
      </c>
      <c r="N118" s="311"/>
      <c r="O118" s="312"/>
      <c r="P118" s="151"/>
      <c r="Q118" s="151"/>
      <c r="R118" s="151"/>
      <c r="S118" s="151"/>
      <c r="T118" s="151"/>
      <c r="U118" s="151"/>
      <c r="V118" s="151"/>
      <c r="W118" s="151"/>
      <c r="X118" s="151"/>
      <c r="Y118" s="151"/>
      <c r="Z118" s="151"/>
      <c r="AA118" s="151"/>
    </row>
    <row r="119" spans="1:27" ht="15.75" customHeight="1" x14ac:dyDescent="0.2">
      <c r="A119" s="151"/>
      <c r="B119" s="292"/>
      <c r="C119" s="293"/>
      <c r="D119" s="39" t="s">
        <v>57</v>
      </c>
      <c r="E119" s="40" t="s">
        <v>58</v>
      </c>
      <c r="F119" s="40"/>
      <c r="G119" s="39" t="s">
        <v>57</v>
      </c>
      <c r="H119" s="40" t="s">
        <v>58</v>
      </c>
      <c r="I119" s="40"/>
      <c r="J119" s="39" t="s">
        <v>57</v>
      </c>
      <c r="K119" s="40" t="s">
        <v>58</v>
      </c>
      <c r="L119" s="48" t="s">
        <v>59</v>
      </c>
      <c r="M119" s="39" t="s">
        <v>57</v>
      </c>
      <c r="N119" s="40" t="s">
        <v>58</v>
      </c>
      <c r="O119" s="48"/>
      <c r="P119" s="151"/>
      <c r="Q119" s="151"/>
      <c r="R119" s="151"/>
      <c r="S119" s="151"/>
      <c r="T119" s="151"/>
      <c r="U119" s="151"/>
      <c r="V119" s="151"/>
      <c r="W119" s="151"/>
      <c r="X119" s="151"/>
      <c r="Y119" s="151"/>
      <c r="Z119" s="151"/>
      <c r="AA119" s="151"/>
    </row>
    <row r="120" spans="1:27" ht="18.75" x14ac:dyDescent="0.2">
      <c r="A120" s="249"/>
      <c r="B120" s="47"/>
      <c r="C120" s="261" t="s">
        <v>573</v>
      </c>
      <c r="D120" s="261"/>
      <c r="E120" s="261"/>
      <c r="F120" s="261"/>
      <c r="G120" s="261"/>
      <c r="H120" s="261"/>
      <c r="I120" s="261"/>
      <c r="J120" s="261"/>
      <c r="K120" s="262"/>
      <c r="L120" s="44"/>
      <c r="M120" s="44"/>
      <c r="N120" s="44"/>
      <c r="O120" s="44"/>
      <c r="P120" s="151"/>
      <c r="Q120" s="151"/>
      <c r="R120" s="151"/>
      <c r="S120" s="151"/>
      <c r="T120" s="151"/>
      <c r="U120" s="151"/>
      <c r="V120" s="151"/>
      <c r="W120" s="151"/>
      <c r="X120" s="151"/>
      <c r="Y120" s="151"/>
      <c r="Z120" s="151"/>
      <c r="AA120" s="151"/>
    </row>
    <row r="121" spans="1:27" ht="54.75" customHeight="1" x14ac:dyDescent="0.2">
      <c r="A121" s="249"/>
      <c r="B121" s="173"/>
      <c r="C121" s="49" t="s">
        <v>574</v>
      </c>
      <c r="D121" s="122">
        <v>3</v>
      </c>
      <c r="E121" s="80" t="s">
        <v>575</v>
      </c>
      <c r="F121" s="80" t="s">
        <v>576</v>
      </c>
      <c r="G121" s="122">
        <v>3</v>
      </c>
      <c r="H121" s="80" t="s">
        <v>577</v>
      </c>
      <c r="I121" s="80" t="s">
        <v>578</v>
      </c>
      <c r="J121" s="122">
        <v>2</v>
      </c>
      <c r="K121" s="179" t="s">
        <v>579</v>
      </c>
      <c r="L121" s="180" t="s">
        <v>580</v>
      </c>
      <c r="M121" s="100"/>
      <c r="N121" s="85"/>
      <c r="O121" s="85"/>
      <c r="P121" s="151"/>
      <c r="Q121" s="151"/>
      <c r="R121" s="151">
        <f>COUNTIF(D121:D124,"1")</f>
        <v>0</v>
      </c>
      <c r="S121" s="151">
        <f>COUNTIF(G121:G124,"1")</f>
        <v>0</v>
      </c>
      <c r="T121" s="151">
        <f>COUNTIF(J121:J124,"1")</f>
        <v>0</v>
      </c>
      <c r="U121" s="151">
        <f>COUNTIF(M121:M124,"1")</f>
        <v>0</v>
      </c>
      <c r="V121" s="151"/>
      <c r="W121" s="151"/>
      <c r="X121" s="151"/>
      <c r="Y121" s="151"/>
      <c r="Z121" s="151"/>
      <c r="AA121" s="151"/>
    </row>
    <row r="122" spans="1:27" ht="30" customHeight="1" x14ac:dyDescent="0.2">
      <c r="A122" s="249"/>
      <c r="B122" s="171"/>
      <c r="C122" s="155" t="s">
        <v>581</v>
      </c>
      <c r="D122" s="122">
        <v>2</v>
      </c>
      <c r="E122" s="80" t="s">
        <v>582</v>
      </c>
      <c r="F122" s="113" t="s">
        <v>583</v>
      </c>
      <c r="G122" s="122">
        <v>3</v>
      </c>
      <c r="H122" s="83" t="s">
        <v>584</v>
      </c>
      <c r="I122" s="80" t="s">
        <v>585</v>
      </c>
      <c r="J122" s="122">
        <v>3</v>
      </c>
      <c r="K122" s="179" t="s">
        <v>586</v>
      </c>
      <c r="L122" s="180" t="s">
        <v>587</v>
      </c>
      <c r="M122" s="100"/>
      <c r="N122" s="86"/>
      <c r="O122" s="112"/>
      <c r="P122" s="151"/>
      <c r="Q122" s="151"/>
      <c r="R122" s="151">
        <f>COUNTIF(D121:D124,"2")</f>
        <v>2</v>
      </c>
      <c r="S122" s="151">
        <f>COUNTIF(G121:G124,"2")</f>
        <v>0</v>
      </c>
      <c r="T122" s="151">
        <f>COUNTIF(J121:J124,"2")</f>
        <v>1</v>
      </c>
      <c r="U122" s="151">
        <f>COUNTIF(M121:M124,"2")</f>
        <v>0</v>
      </c>
      <c r="V122" s="151"/>
      <c r="W122" s="151"/>
      <c r="X122" s="151"/>
      <c r="Y122" s="151"/>
      <c r="Z122" s="151"/>
      <c r="AA122" s="151"/>
    </row>
    <row r="123" spans="1:27" ht="30" customHeight="1" x14ac:dyDescent="0.2">
      <c r="A123" s="249"/>
      <c r="B123" s="169"/>
      <c r="C123" s="155" t="s">
        <v>588</v>
      </c>
      <c r="D123" s="122">
        <v>3</v>
      </c>
      <c r="E123" s="83" t="s">
        <v>589</v>
      </c>
      <c r="F123" s="80" t="s">
        <v>590</v>
      </c>
      <c r="G123" s="122">
        <v>3</v>
      </c>
      <c r="H123" s="83" t="s">
        <v>591</v>
      </c>
      <c r="I123" s="80" t="s">
        <v>592</v>
      </c>
      <c r="J123" s="122">
        <v>3</v>
      </c>
      <c r="K123" s="179" t="s">
        <v>593</v>
      </c>
      <c r="L123" s="180" t="s">
        <v>594</v>
      </c>
      <c r="M123" s="100"/>
      <c r="N123" s="73"/>
      <c r="O123" s="85"/>
      <c r="P123" s="151"/>
      <c r="Q123" s="151"/>
      <c r="R123" s="151">
        <f>COUNTIF(D121:D124,"3")</f>
        <v>2</v>
      </c>
      <c r="S123" s="151">
        <f>COUNTIF(G121:G124,"3")</f>
        <v>4</v>
      </c>
      <c r="T123" s="151">
        <f>COUNTIF(J121:J124,"3")</f>
        <v>3</v>
      </c>
      <c r="U123" s="151">
        <f>COUNTIF(M121:M124,"3")</f>
        <v>0</v>
      </c>
      <c r="V123" s="151"/>
      <c r="W123" s="151"/>
      <c r="X123" s="151"/>
      <c r="Y123" s="151"/>
      <c r="Z123" s="151"/>
      <c r="AA123" s="151"/>
    </row>
    <row r="124" spans="1:27" ht="30" customHeight="1" x14ac:dyDescent="0.2">
      <c r="A124" s="249"/>
      <c r="B124" s="169"/>
      <c r="C124" s="161" t="s">
        <v>595</v>
      </c>
      <c r="D124" s="122">
        <v>2</v>
      </c>
      <c r="E124" s="114" t="s">
        <v>596</v>
      </c>
      <c r="F124" s="115" t="s">
        <v>597</v>
      </c>
      <c r="G124" s="122">
        <v>3</v>
      </c>
      <c r="H124" s="83" t="s">
        <v>598</v>
      </c>
      <c r="I124" s="80" t="s">
        <v>599</v>
      </c>
      <c r="J124" s="122">
        <v>3</v>
      </c>
      <c r="K124" s="179" t="s">
        <v>600</v>
      </c>
      <c r="L124" s="180" t="s">
        <v>601</v>
      </c>
      <c r="M124" s="100"/>
      <c r="N124" s="73"/>
      <c r="O124" s="112"/>
      <c r="P124" s="151"/>
      <c r="Q124" s="151"/>
      <c r="R124" s="151">
        <f>COUNTIF(D121:D124,"4")</f>
        <v>0</v>
      </c>
      <c r="S124" s="151">
        <f>COUNTIF(G121:G124,"4")</f>
        <v>0</v>
      </c>
      <c r="T124" s="151">
        <f>COUNTIF(J121:J124,"4")</f>
        <v>0</v>
      </c>
      <c r="U124" s="151">
        <f>COUNTIF(M121:M124,"4")</f>
        <v>0</v>
      </c>
      <c r="V124" s="151"/>
      <c r="W124" s="151"/>
      <c r="X124" s="151"/>
      <c r="Y124" s="151"/>
      <c r="Z124" s="151"/>
      <c r="AA124" s="151"/>
    </row>
    <row r="125" spans="1:27" ht="8.4499999999999993" customHeight="1" x14ac:dyDescent="0.25">
      <c r="A125" s="151"/>
      <c r="B125" s="281"/>
      <c r="C125" s="282"/>
      <c r="D125" s="131"/>
      <c r="E125" s="163"/>
      <c r="F125" s="163"/>
      <c r="G125" s="131"/>
      <c r="H125" s="163"/>
      <c r="I125" s="163"/>
      <c r="J125" s="131"/>
      <c r="K125" s="132"/>
      <c r="L125" s="133"/>
      <c r="M125" s="131"/>
      <c r="N125" s="132"/>
      <c r="O125" s="133"/>
      <c r="P125" s="151"/>
      <c r="Q125" s="151"/>
      <c r="R125" s="151"/>
      <c r="S125" s="151"/>
      <c r="T125" s="151"/>
      <c r="U125" s="151"/>
      <c r="V125" s="151"/>
      <c r="W125" s="151"/>
      <c r="X125" s="151"/>
      <c r="Y125" s="151"/>
      <c r="Z125" s="151"/>
      <c r="AA125" s="151"/>
    </row>
    <row r="126" spans="1:27" ht="18.75" x14ac:dyDescent="0.2">
      <c r="A126" s="249"/>
      <c r="B126" s="169"/>
      <c r="C126" s="261" t="s">
        <v>602</v>
      </c>
      <c r="D126" s="261"/>
      <c r="E126" s="261"/>
      <c r="F126" s="261"/>
      <c r="G126" s="261"/>
      <c r="H126" s="261"/>
      <c r="I126" s="261"/>
      <c r="J126" s="261"/>
      <c r="K126" s="262"/>
      <c r="L126" s="44"/>
      <c r="M126" s="44"/>
      <c r="N126" s="44"/>
      <c r="O126" s="44"/>
      <c r="P126" s="151"/>
      <c r="Q126" s="151"/>
      <c r="R126" s="151"/>
      <c r="S126" s="151"/>
      <c r="T126" s="151"/>
      <c r="U126" s="151"/>
      <c r="V126" s="151"/>
      <c r="W126" s="151"/>
      <c r="X126" s="151"/>
      <c r="Y126" s="151"/>
      <c r="Z126" s="151"/>
      <c r="AA126" s="151"/>
    </row>
    <row r="127" spans="1:27" ht="47.25" customHeight="1" x14ac:dyDescent="0.2">
      <c r="A127" s="249"/>
      <c r="B127" s="162"/>
      <c r="C127" s="177" t="s">
        <v>603</v>
      </c>
      <c r="D127" s="122">
        <v>3</v>
      </c>
      <c r="E127" s="116" t="s">
        <v>604</v>
      </c>
      <c r="F127" s="116" t="s">
        <v>605</v>
      </c>
      <c r="G127" s="122">
        <v>2</v>
      </c>
      <c r="H127" s="80" t="s">
        <v>606</v>
      </c>
      <c r="I127" s="80" t="s">
        <v>607</v>
      </c>
      <c r="J127" s="122">
        <v>4</v>
      </c>
      <c r="K127" s="179" t="s">
        <v>608</v>
      </c>
      <c r="L127" s="180" t="s">
        <v>609</v>
      </c>
      <c r="M127" s="100"/>
      <c r="N127" s="72"/>
      <c r="O127" s="72"/>
      <c r="P127" s="151"/>
      <c r="Q127" s="151"/>
      <c r="R127" s="151">
        <f>COUNTIF(D127:D130,"1")</f>
        <v>0</v>
      </c>
      <c r="S127" s="151">
        <f>COUNTIF(G127:G130,"1")</f>
        <v>0</v>
      </c>
      <c r="T127" s="151">
        <f>COUNTIF(J127:J130,"1")</f>
        <v>0</v>
      </c>
      <c r="U127" s="151">
        <f>COUNTIF(M127:M130,"1")</f>
        <v>0</v>
      </c>
      <c r="V127" s="151"/>
      <c r="W127" s="151"/>
      <c r="X127" s="151"/>
      <c r="Y127" s="151"/>
      <c r="Z127" s="151"/>
      <c r="AA127" s="151"/>
    </row>
    <row r="128" spans="1:27" ht="30" customHeight="1" x14ac:dyDescent="0.2">
      <c r="A128" s="249"/>
      <c r="B128" s="169"/>
      <c r="C128" s="121" t="s">
        <v>610</v>
      </c>
      <c r="D128" s="122">
        <v>2</v>
      </c>
      <c r="E128" s="83" t="s">
        <v>611</v>
      </c>
      <c r="F128" s="113" t="s">
        <v>612</v>
      </c>
      <c r="G128" s="122">
        <v>3</v>
      </c>
      <c r="H128" s="83" t="s">
        <v>613</v>
      </c>
      <c r="I128" s="80" t="s">
        <v>614</v>
      </c>
      <c r="J128" s="122">
        <v>3</v>
      </c>
      <c r="K128" s="179" t="s">
        <v>615</v>
      </c>
      <c r="L128" s="180" t="s">
        <v>616</v>
      </c>
      <c r="M128" s="100"/>
      <c r="N128" s="73"/>
      <c r="O128" s="72"/>
      <c r="P128" s="151"/>
      <c r="Q128" s="151"/>
      <c r="R128" s="151">
        <f>COUNTIF(D127:D130,"2")</f>
        <v>1</v>
      </c>
      <c r="S128" s="151">
        <f>COUNTIF(G127:G130,"2")</f>
        <v>2</v>
      </c>
      <c r="T128" s="151">
        <f>COUNTIF(J127:J130,"2")</f>
        <v>1</v>
      </c>
      <c r="U128" s="151">
        <f>COUNTIF(M127:M130,"2")</f>
        <v>0</v>
      </c>
      <c r="V128" s="151"/>
      <c r="W128" s="151"/>
      <c r="X128" s="151"/>
      <c r="Y128" s="151"/>
      <c r="Z128" s="151"/>
      <c r="AA128" s="151"/>
    </row>
    <row r="129" spans="1:27" ht="30" customHeight="1" x14ac:dyDescent="0.2">
      <c r="A129" s="249"/>
      <c r="B129" s="169"/>
      <c r="C129" s="121" t="s">
        <v>617</v>
      </c>
      <c r="D129" s="122">
        <v>3</v>
      </c>
      <c r="E129" s="83" t="s">
        <v>618</v>
      </c>
      <c r="F129" s="80" t="s">
        <v>619</v>
      </c>
      <c r="G129" s="122">
        <v>2</v>
      </c>
      <c r="H129" s="83" t="s">
        <v>620</v>
      </c>
      <c r="I129" s="80" t="s">
        <v>621</v>
      </c>
      <c r="J129" s="122">
        <v>3</v>
      </c>
      <c r="K129" s="179" t="s">
        <v>622</v>
      </c>
      <c r="L129" s="180" t="s">
        <v>623</v>
      </c>
      <c r="M129" s="100"/>
      <c r="N129" s="73"/>
      <c r="O129" s="72"/>
      <c r="P129" s="151"/>
      <c r="Q129" s="151"/>
      <c r="R129" s="151">
        <f>COUNTIF(D127:D130,"3")</f>
        <v>3</v>
      </c>
      <c r="S129" s="151">
        <f>COUNTIF(G127:G130,"3")</f>
        <v>2</v>
      </c>
      <c r="T129" s="151">
        <f>COUNTIF(J127:J130,"3")</f>
        <v>2</v>
      </c>
      <c r="U129" s="151">
        <f>COUNTIF(M127:M130,"3")</f>
        <v>0</v>
      </c>
      <c r="V129" s="151"/>
      <c r="W129" s="151"/>
      <c r="X129" s="151"/>
      <c r="Y129" s="151"/>
      <c r="Z129" s="151"/>
      <c r="AA129" s="151"/>
    </row>
    <row r="130" spans="1:27" ht="30" customHeight="1" x14ac:dyDescent="0.2">
      <c r="A130" s="249"/>
      <c r="B130" s="169"/>
      <c r="C130" s="121" t="s">
        <v>624</v>
      </c>
      <c r="D130" s="122">
        <v>3</v>
      </c>
      <c r="E130" s="83" t="s">
        <v>625</v>
      </c>
      <c r="F130" s="113" t="s">
        <v>626</v>
      </c>
      <c r="G130" s="122">
        <v>3</v>
      </c>
      <c r="H130" s="83" t="s">
        <v>627</v>
      </c>
      <c r="I130" s="80" t="s">
        <v>628</v>
      </c>
      <c r="J130" s="122">
        <v>2</v>
      </c>
      <c r="K130" s="179" t="s">
        <v>629</v>
      </c>
      <c r="L130" s="180" t="s">
        <v>630</v>
      </c>
      <c r="M130" s="100"/>
      <c r="N130" s="73"/>
      <c r="O130" s="72"/>
      <c r="P130" s="151"/>
      <c r="Q130" s="151"/>
      <c r="R130" s="151">
        <f>COUNTIF(D127:D130,"4")</f>
        <v>0</v>
      </c>
      <c r="S130" s="151">
        <f>COUNTIF(G127:G130,"4")</f>
        <v>0</v>
      </c>
      <c r="T130" s="151">
        <f>COUNTIF(J127:J130,"4")</f>
        <v>1</v>
      </c>
      <c r="U130" s="151">
        <f>COUNTIF(M127:M130,"4")</f>
        <v>0</v>
      </c>
      <c r="V130" s="151"/>
      <c r="W130" s="151"/>
      <c r="X130" s="151"/>
      <c r="Y130" s="151"/>
      <c r="Z130" s="151"/>
      <c r="AA130" s="151"/>
    </row>
    <row r="131" spans="1:27" ht="9.1999999999999993" customHeight="1" x14ac:dyDescent="0.25">
      <c r="A131" s="151"/>
      <c r="B131" s="281"/>
      <c r="C131" s="282"/>
      <c r="D131" s="131"/>
      <c r="E131" s="163"/>
      <c r="F131" s="163"/>
      <c r="G131" s="131"/>
      <c r="H131" s="163"/>
      <c r="I131" s="163"/>
      <c r="J131" s="131"/>
      <c r="K131" s="132"/>
      <c r="L131" s="133"/>
      <c r="M131" s="131"/>
      <c r="N131" s="132"/>
      <c r="O131" s="133"/>
      <c r="P131" s="151"/>
      <c r="Q131" s="151"/>
      <c r="R131" s="151"/>
      <c r="S131" s="151"/>
      <c r="T131" s="151"/>
      <c r="U131" s="151"/>
      <c r="V131" s="151"/>
      <c r="W131" s="151"/>
      <c r="X131" s="151"/>
      <c r="Y131" s="151"/>
      <c r="Z131" s="151"/>
      <c r="AA131" s="151"/>
    </row>
    <row r="132" spans="1:27" ht="18.75" x14ac:dyDescent="0.2">
      <c r="A132" s="249"/>
      <c r="B132" s="169"/>
      <c r="C132" s="261" t="s">
        <v>631</v>
      </c>
      <c r="D132" s="261"/>
      <c r="E132" s="261"/>
      <c r="F132" s="261"/>
      <c r="G132" s="261"/>
      <c r="H132" s="261"/>
      <c r="I132" s="261"/>
      <c r="J132" s="261"/>
      <c r="K132" s="262"/>
      <c r="L132" s="44"/>
      <c r="M132" s="44"/>
      <c r="N132" s="44"/>
      <c r="O132" s="44"/>
      <c r="P132" s="151"/>
      <c r="Q132" s="151"/>
      <c r="R132" s="151"/>
      <c r="S132" s="151"/>
      <c r="T132" s="151"/>
      <c r="U132" s="151"/>
      <c r="V132" s="151"/>
      <c r="W132" s="151"/>
      <c r="X132" s="151"/>
      <c r="Y132" s="151"/>
      <c r="Z132" s="151"/>
      <c r="AA132" s="151"/>
    </row>
    <row r="133" spans="1:27" ht="30" customHeight="1" x14ac:dyDescent="0.2">
      <c r="A133" s="249"/>
      <c r="B133" s="162"/>
      <c r="C133" s="156" t="s">
        <v>632</v>
      </c>
      <c r="D133" s="122">
        <v>3</v>
      </c>
      <c r="E133" s="80" t="s">
        <v>633</v>
      </c>
      <c r="F133" s="80" t="s">
        <v>634</v>
      </c>
      <c r="G133" s="122">
        <v>3</v>
      </c>
      <c r="H133" s="80" t="s">
        <v>635</v>
      </c>
      <c r="I133" s="80" t="s">
        <v>636</v>
      </c>
      <c r="J133" s="122">
        <v>3</v>
      </c>
      <c r="K133" s="179" t="s">
        <v>637</v>
      </c>
      <c r="L133" s="180" t="s">
        <v>638</v>
      </c>
      <c r="M133" s="100"/>
      <c r="N133" s="72"/>
      <c r="O133" s="72"/>
      <c r="P133" s="151"/>
      <c r="Q133" s="151"/>
      <c r="R133" s="151">
        <f>COUNTIF(D133:D135,"1")</f>
        <v>0</v>
      </c>
      <c r="S133" s="151">
        <f>COUNTIF(G133:G135,"1")</f>
        <v>0</v>
      </c>
      <c r="T133" s="151">
        <f>COUNTIF(J133:J135,"1")</f>
        <v>0</v>
      </c>
      <c r="U133" s="151">
        <f>COUNTIF(M133:M135,"1")</f>
        <v>0</v>
      </c>
      <c r="V133" s="151"/>
      <c r="W133" s="151"/>
      <c r="X133" s="151"/>
      <c r="Y133" s="151"/>
      <c r="Z133" s="151"/>
      <c r="AA133" s="151"/>
    </row>
    <row r="134" spans="1:27" ht="30" customHeight="1" x14ac:dyDescent="0.2">
      <c r="A134" s="249"/>
      <c r="B134" s="169"/>
      <c r="C134" s="161" t="s">
        <v>639</v>
      </c>
      <c r="D134" s="122">
        <v>3</v>
      </c>
      <c r="E134" s="116" t="s">
        <v>640</v>
      </c>
      <c r="F134" s="116" t="s">
        <v>641</v>
      </c>
      <c r="G134" s="122">
        <v>3</v>
      </c>
      <c r="H134" s="80" t="s">
        <v>642</v>
      </c>
      <c r="I134" s="80" t="s">
        <v>643</v>
      </c>
      <c r="J134" s="122">
        <v>3</v>
      </c>
      <c r="K134" s="179" t="s">
        <v>644</v>
      </c>
      <c r="L134" s="180" t="s">
        <v>645</v>
      </c>
      <c r="M134" s="100"/>
      <c r="N134" s="72"/>
      <c r="O134" s="72"/>
      <c r="P134" s="151"/>
      <c r="Q134" s="151"/>
      <c r="R134" s="151">
        <f>COUNTIF(D133:D135,"2")</f>
        <v>0</v>
      </c>
      <c r="S134" s="151">
        <f>COUNTIF(G133:G135,"2")</f>
        <v>0</v>
      </c>
      <c r="T134" s="151">
        <f>COUNTIF(J133:J135,"2")</f>
        <v>0</v>
      </c>
      <c r="U134" s="151">
        <f>COUNTIF(M133:M135,"2")</f>
        <v>0</v>
      </c>
      <c r="V134" s="151"/>
      <c r="W134" s="151"/>
      <c r="X134" s="151"/>
      <c r="Y134" s="151"/>
      <c r="Z134" s="151"/>
      <c r="AA134" s="151"/>
    </row>
    <row r="135" spans="1:27" ht="30" customHeight="1" x14ac:dyDescent="0.2">
      <c r="A135" s="249"/>
      <c r="B135" s="169"/>
      <c r="C135" s="121" t="s">
        <v>646</v>
      </c>
      <c r="D135" s="122">
        <v>3</v>
      </c>
      <c r="E135" s="83" t="s">
        <v>647</v>
      </c>
      <c r="F135" s="113" t="s">
        <v>641</v>
      </c>
      <c r="G135" s="122">
        <v>3</v>
      </c>
      <c r="H135" s="83" t="s">
        <v>648</v>
      </c>
      <c r="I135" s="80" t="s">
        <v>649</v>
      </c>
      <c r="J135" s="122">
        <v>3</v>
      </c>
      <c r="K135" s="179" t="s">
        <v>650</v>
      </c>
      <c r="L135" s="180" t="s">
        <v>651</v>
      </c>
      <c r="M135" s="100"/>
      <c r="N135" s="73"/>
      <c r="O135" s="72"/>
      <c r="P135" s="151"/>
      <c r="Q135" s="151"/>
      <c r="R135" s="151">
        <f>COUNTIF(D133:D135,"3")</f>
        <v>3</v>
      </c>
      <c r="S135" s="151">
        <f>COUNTIF(G133:G135,"3")</f>
        <v>3</v>
      </c>
      <c r="T135" s="151">
        <f>COUNTIF(J133:J135,"3")</f>
        <v>3</v>
      </c>
      <c r="U135" s="151">
        <f>COUNTIF(M133:M135,"3")</f>
        <v>0</v>
      </c>
      <c r="V135" s="151"/>
      <c r="W135" s="151"/>
      <c r="X135" s="151"/>
      <c r="Y135" s="151"/>
      <c r="Z135" s="151"/>
      <c r="AA135" s="151"/>
    </row>
    <row r="136" spans="1:27" ht="9.1999999999999993" customHeight="1" x14ac:dyDescent="0.25">
      <c r="A136" s="151"/>
      <c r="B136" s="281"/>
      <c r="C136" s="282"/>
      <c r="D136" s="131"/>
      <c r="E136" s="163"/>
      <c r="F136" s="163"/>
      <c r="G136" s="131"/>
      <c r="H136" s="163"/>
      <c r="I136" s="163"/>
      <c r="J136" s="131"/>
      <c r="K136" s="132"/>
      <c r="L136" s="133"/>
      <c r="M136" s="131"/>
      <c r="N136" s="132"/>
      <c r="O136" s="133"/>
      <c r="P136" s="151"/>
      <c r="Q136" s="151"/>
      <c r="R136" s="151">
        <f>COUNTIF(D133:D135,"4")</f>
        <v>0</v>
      </c>
      <c r="S136" s="151">
        <f>COUNTIF(G133:G135,"4")</f>
        <v>0</v>
      </c>
      <c r="T136" s="151">
        <f>COUNTIF(J133:J135,"4")</f>
        <v>0</v>
      </c>
      <c r="U136" s="151"/>
      <c r="V136" s="151"/>
      <c r="W136" s="151"/>
      <c r="X136" s="151"/>
      <c r="Y136" s="151"/>
      <c r="Z136" s="151"/>
      <c r="AA136" s="151"/>
    </row>
    <row r="137" spans="1:27" ht="18.75" x14ac:dyDescent="0.2">
      <c r="A137" s="249"/>
      <c r="B137" s="169"/>
      <c r="C137" s="261" t="s">
        <v>652</v>
      </c>
      <c r="D137" s="261"/>
      <c r="E137" s="261"/>
      <c r="F137" s="261"/>
      <c r="G137" s="261"/>
      <c r="H137" s="261"/>
      <c r="I137" s="261"/>
      <c r="J137" s="261"/>
      <c r="K137" s="262"/>
      <c r="L137" s="44"/>
      <c r="M137" s="44"/>
      <c r="N137" s="44"/>
      <c r="O137" s="44"/>
      <c r="P137" s="151"/>
      <c r="Q137" s="151"/>
      <c r="R137" s="151"/>
      <c r="S137" s="151"/>
      <c r="T137" s="151"/>
      <c r="U137" s="151"/>
      <c r="V137" s="151"/>
      <c r="W137" s="151"/>
      <c r="X137" s="151"/>
      <c r="Y137" s="151"/>
      <c r="Z137" s="151"/>
      <c r="AA137" s="151"/>
    </row>
    <row r="138" spans="1:27" ht="30" customHeight="1" x14ac:dyDescent="0.2">
      <c r="A138" s="249"/>
      <c r="B138" s="162"/>
      <c r="C138" s="156" t="s">
        <v>653</v>
      </c>
      <c r="D138" s="122">
        <v>2</v>
      </c>
      <c r="E138" s="80" t="s">
        <v>654</v>
      </c>
      <c r="F138" s="80" t="s">
        <v>655</v>
      </c>
      <c r="G138" s="122">
        <v>2</v>
      </c>
      <c r="H138" s="80" t="s">
        <v>656</v>
      </c>
      <c r="I138" s="80" t="s">
        <v>657</v>
      </c>
      <c r="J138" s="122">
        <v>3</v>
      </c>
      <c r="K138" s="179" t="s">
        <v>658</v>
      </c>
      <c r="L138" s="180" t="s">
        <v>659</v>
      </c>
      <c r="M138" s="100"/>
      <c r="N138" s="85"/>
      <c r="O138" s="85"/>
      <c r="P138" s="178"/>
      <c r="Q138" s="178"/>
      <c r="R138" s="151">
        <f>COUNTIF(D138:D140,"1")</f>
        <v>0</v>
      </c>
      <c r="S138" s="151">
        <f>COUNTIF(G138:G140,"1")</f>
        <v>2</v>
      </c>
      <c r="T138" s="151">
        <f>COUNTIF(J138:J140,"1")</f>
        <v>1</v>
      </c>
      <c r="U138" s="151">
        <f>COUNTIF(M138:M140,"1")</f>
        <v>0</v>
      </c>
      <c r="V138" s="151"/>
      <c r="W138" s="151"/>
      <c r="X138" s="151"/>
      <c r="Y138" s="151"/>
      <c r="Z138" s="151"/>
      <c r="AA138" s="151"/>
    </row>
    <row r="139" spans="1:27" ht="30" customHeight="1" x14ac:dyDescent="0.2">
      <c r="A139" s="249"/>
      <c r="B139" s="169"/>
      <c r="C139" s="161" t="s">
        <v>660</v>
      </c>
      <c r="D139" s="122">
        <v>2</v>
      </c>
      <c r="E139" s="114" t="s">
        <v>661</v>
      </c>
      <c r="F139" s="116" t="s">
        <v>662</v>
      </c>
      <c r="G139" s="122">
        <v>1</v>
      </c>
      <c r="H139" s="83" t="s">
        <v>663</v>
      </c>
      <c r="I139" s="80" t="s">
        <v>664</v>
      </c>
      <c r="J139" s="122">
        <v>2</v>
      </c>
      <c r="K139" s="179" t="s">
        <v>665</v>
      </c>
      <c r="L139" s="180" t="s">
        <v>666</v>
      </c>
      <c r="M139" s="100"/>
      <c r="N139" s="86"/>
      <c r="O139" s="72"/>
      <c r="P139" s="178"/>
      <c r="Q139" s="178"/>
      <c r="R139" s="151">
        <f>COUNTIF(D138:D140,"2")</f>
        <v>3</v>
      </c>
      <c r="S139" s="151">
        <f>COUNTIF(G138:G140,"2")</f>
        <v>1</v>
      </c>
      <c r="T139" s="151">
        <f>COUNTIF(J138:J140,"2")</f>
        <v>1</v>
      </c>
      <c r="U139" s="151">
        <f>COUNTIF(M138:M140,"2")</f>
        <v>0</v>
      </c>
      <c r="V139" s="151"/>
      <c r="W139" s="151"/>
      <c r="X139" s="151"/>
      <c r="Y139" s="151"/>
      <c r="Z139" s="151"/>
      <c r="AA139" s="151"/>
    </row>
    <row r="140" spans="1:27" ht="30" customHeight="1" x14ac:dyDescent="0.2">
      <c r="A140" s="249"/>
      <c r="B140" s="169"/>
      <c r="C140" s="121" t="s">
        <v>667</v>
      </c>
      <c r="D140" s="122">
        <v>2</v>
      </c>
      <c r="E140" s="83" t="s">
        <v>668</v>
      </c>
      <c r="F140" s="80" t="s">
        <v>669</v>
      </c>
      <c r="G140" s="122">
        <v>1</v>
      </c>
      <c r="H140" s="83" t="s">
        <v>670</v>
      </c>
      <c r="I140" s="80" t="s">
        <v>671</v>
      </c>
      <c r="J140" s="122">
        <v>1</v>
      </c>
      <c r="K140" s="179" t="s">
        <v>672</v>
      </c>
      <c r="L140" s="180" t="s">
        <v>673</v>
      </c>
      <c r="M140" s="100"/>
      <c r="N140" s="73"/>
      <c r="O140" s="72"/>
      <c r="P140" s="178"/>
      <c r="Q140" s="178"/>
      <c r="R140" s="151">
        <f>COUNTIF(D138:D140,"3")</f>
        <v>0</v>
      </c>
      <c r="S140" s="151">
        <f>COUNTIF(G138:G140,"3")</f>
        <v>0</v>
      </c>
      <c r="T140" s="151">
        <f>COUNTIF(J138:J140,"3")</f>
        <v>1</v>
      </c>
      <c r="U140" s="151">
        <f>COUNTIF(M138:M140,"3")</f>
        <v>0</v>
      </c>
      <c r="V140" s="151"/>
      <c r="W140" s="151"/>
      <c r="X140" s="151"/>
      <c r="Y140" s="151"/>
      <c r="Z140" s="151"/>
      <c r="AA140" s="151"/>
    </row>
    <row r="141" spans="1:27" ht="14.1" customHeight="1" x14ac:dyDescent="0.2">
      <c r="A141" s="151"/>
      <c r="B141" s="151"/>
      <c r="C141" s="151"/>
      <c r="D141" s="153"/>
      <c r="E141" s="133"/>
      <c r="F141" s="133"/>
      <c r="G141" s="153"/>
      <c r="H141" s="133"/>
      <c r="I141" s="133"/>
      <c r="J141" s="153"/>
      <c r="K141" s="133"/>
      <c r="L141" s="133"/>
      <c r="M141" s="153"/>
      <c r="N141" s="133"/>
      <c r="O141" s="133"/>
      <c r="P141" s="151"/>
      <c r="Q141" s="151"/>
      <c r="R141" s="151">
        <f>COUNTIF(D138:D140,"4")</f>
        <v>0</v>
      </c>
      <c r="S141" s="151">
        <f>COUNTIF(G138:G140,"4")</f>
        <v>0</v>
      </c>
      <c r="T141" s="151">
        <f>COUNTIF(J138:J140,"4")</f>
        <v>0</v>
      </c>
      <c r="U141" s="151"/>
      <c r="V141" s="151"/>
      <c r="W141" s="151"/>
      <c r="X141" s="151"/>
      <c r="Y141" s="151"/>
      <c r="Z141" s="151"/>
      <c r="AA141" s="151"/>
    </row>
    <row r="144" spans="1:27" x14ac:dyDescent="0.2">
      <c r="A144" s="151"/>
      <c r="B144" s="151"/>
      <c r="C144" s="151"/>
      <c r="D144" s="153"/>
      <c r="E144" s="133"/>
      <c r="F144" s="133"/>
      <c r="G144" s="153"/>
      <c r="H144" s="133"/>
      <c r="I144" s="133"/>
      <c r="J144" s="153"/>
      <c r="K144" s="133"/>
      <c r="L144" s="133"/>
      <c r="M144" s="153"/>
      <c r="N144" s="133"/>
      <c r="O144" s="133"/>
      <c r="P144" s="151"/>
      <c r="Q144" s="151"/>
      <c r="R144" s="151"/>
      <c r="S144" s="151"/>
      <c r="T144" s="151"/>
      <c r="U144" s="151"/>
      <c r="V144" s="151"/>
      <c r="W144" s="151"/>
      <c r="X144" s="151"/>
      <c r="Y144" s="151"/>
      <c r="Z144" s="151"/>
      <c r="AA144" s="151"/>
    </row>
    <row r="65520" spans="1:27" x14ac:dyDescent="0.2">
      <c r="A65520" s="151"/>
      <c r="B65520" s="151"/>
      <c r="C65520" s="151"/>
      <c r="D65520" s="153"/>
      <c r="E65520" s="133"/>
      <c r="F65520" s="133"/>
      <c r="G65520" s="153"/>
      <c r="H65520" s="133"/>
      <c r="I65520" s="133"/>
      <c r="J65520" s="153"/>
      <c r="K65520" s="133"/>
      <c r="L65520" s="133"/>
      <c r="M65520" s="153"/>
      <c r="N65520" s="133"/>
      <c r="O65520" s="133"/>
      <c r="P65520" s="151"/>
      <c r="Q65520" s="151"/>
      <c r="R65520" s="151"/>
      <c r="S65520" s="151"/>
      <c r="T65520" s="151"/>
      <c r="U65520" s="151"/>
      <c r="V65520" s="151"/>
      <c r="W65520" s="151"/>
      <c r="X65520" s="151"/>
      <c r="Y65520" s="151"/>
      <c r="Z65520" s="151"/>
      <c r="AA65520" s="151"/>
    </row>
    <row r="65529" spans="1:27" ht="15" x14ac:dyDescent="0.25">
      <c r="A65529" s="151"/>
      <c r="B65529" s="229" t="s">
        <v>50</v>
      </c>
      <c r="C65529" s="229"/>
      <c r="D65529" s="229"/>
      <c r="E65529" s="229"/>
      <c r="F65529" s="190"/>
      <c r="G65529" s="153"/>
      <c r="H65529" s="133"/>
      <c r="I65529" s="133"/>
      <c r="J65529" s="153"/>
      <c r="K65529" s="133"/>
      <c r="L65529" s="133"/>
      <c r="M65529" s="153"/>
      <c r="N65529" s="133"/>
      <c r="O65529" s="133"/>
      <c r="P65529" s="151"/>
      <c r="Q65529" s="151"/>
      <c r="R65529" s="151"/>
      <c r="S65529" s="151"/>
      <c r="T65529" s="151"/>
      <c r="U65529" s="151"/>
      <c r="V65529" s="151"/>
      <c r="W65529" s="151"/>
      <c r="X65529" s="151"/>
      <c r="Y65529" s="151"/>
      <c r="Z65529" s="151"/>
      <c r="AA65529" s="151"/>
    </row>
    <row r="65530" spans="1:27" x14ac:dyDescent="0.2">
      <c r="A65530" s="151"/>
      <c r="B65530" s="289" t="s">
        <v>51</v>
      </c>
      <c r="C65530" s="289"/>
      <c r="D65530" s="289"/>
      <c r="E65530" s="289"/>
      <c r="F65530" s="193"/>
      <c r="G65530" s="153"/>
      <c r="H65530" s="133"/>
      <c r="I65530" s="133"/>
      <c r="J65530" s="153"/>
      <c r="K65530" s="133"/>
      <c r="L65530" s="133"/>
      <c r="M65530" s="153"/>
      <c r="N65530" s="133"/>
      <c r="O65530" s="133"/>
      <c r="P65530" s="151"/>
      <c r="Q65530" s="151"/>
      <c r="R65530" s="151"/>
      <c r="S65530" s="151"/>
      <c r="T65530" s="151"/>
      <c r="U65530" s="151"/>
      <c r="V65530" s="151"/>
      <c r="W65530" s="151"/>
      <c r="X65530" s="151"/>
      <c r="Y65530" s="151"/>
      <c r="Z65530" s="151"/>
      <c r="AA65530" s="151"/>
    </row>
    <row r="65531" spans="1:27" x14ac:dyDescent="0.2">
      <c r="A65531" s="151"/>
      <c r="B65531" s="289" t="s">
        <v>52</v>
      </c>
      <c r="C65531" s="289"/>
      <c r="D65531" s="289"/>
      <c r="E65531" s="289"/>
      <c r="F65531" s="193"/>
      <c r="G65531" s="153"/>
      <c r="H65531" s="133"/>
      <c r="I65531" s="133"/>
      <c r="J65531" s="153"/>
      <c r="K65531" s="133"/>
      <c r="L65531" s="133"/>
      <c r="M65531" s="153"/>
      <c r="N65531" s="133"/>
      <c r="O65531" s="133"/>
      <c r="P65531" s="151"/>
      <c r="Q65531" s="151"/>
      <c r="R65531" s="151"/>
      <c r="S65531" s="151"/>
      <c r="T65531" s="151"/>
      <c r="U65531" s="151"/>
      <c r="V65531" s="151"/>
      <c r="W65531" s="151"/>
      <c r="X65531" s="151"/>
      <c r="Y65531" s="151"/>
      <c r="Z65531" s="151"/>
      <c r="AA65531" s="151"/>
    </row>
    <row r="65532" spans="1:27" x14ac:dyDescent="0.2">
      <c r="A65532" s="151"/>
      <c r="B65532" s="151"/>
      <c r="C65532" s="151"/>
      <c r="D65532" s="153"/>
      <c r="E65532" s="133"/>
      <c r="F65532" s="133"/>
      <c r="G65532" s="153"/>
      <c r="H65532" s="133"/>
      <c r="I65532" s="133"/>
      <c r="J65532" s="153"/>
      <c r="K65532" s="133"/>
      <c r="L65532" s="133"/>
      <c r="M65532" s="153"/>
      <c r="N65532" s="133"/>
      <c r="O65532" s="133"/>
      <c r="P65532" s="151"/>
      <c r="Q65532" s="151"/>
      <c r="R65532" s="151"/>
      <c r="S65532" s="151"/>
      <c r="T65532" s="151"/>
      <c r="U65532" s="151"/>
      <c r="V65532" s="151"/>
      <c r="W65532" s="151"/>
      <c r="X65532" s="151"/>
      <c r="Y65532" s="151"/>
      <c r="Z65532" s="151"/>
      <c r="AA65532" s="151"/>
    </row>
  </sheetData>
  <mergeCells count="92">
    <mergeCell ref="M118:O118"/>
    <mergeCell ref="M2:O2"/>
    <mergeCell ref="M3:M4"/>
    <mergeCell ref="N3:N4"/>
    <mergeCell ref="O3:O4"/>
    <mergeCell ref="M52:O52"/>
    <mergeCell ref="M81:O81"/>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B65531:E65531"/>
    <mergeCell ref="C137:K137"/>
    <mergeCell ref="B65530:E65530"/>
    <mergeCell ref="B60:C60"/>
    <mergeCell ref="C126:K126"/>
    <mergeCell ref="B65529:E65529"/>
    <mergeCell ref="B136:C136"/>
    <mergeCell ref="B125:C125"/>
    <mergeCell ref="B66:K66"/>
    <mergeCell ref="C132:K132"/>
    <mergeCell ref="B117:C117"/>
    <mergeCell ref="C112:K112"/>
    <mergeCell ref="B118:C119"/>
    <mergeCell ref="C96:L96"/>
    <mergeCell ref="J118:L118"/>
    <mergeCell ref="G118:I118"/>
    <mergeCell ref="D118:F118"/>
    <mergeCell ref="C67:K67"/>
    <mergeCell ref="B131:C131"/>
    <mergeCell ref="C120:K120"/>
    <mergeCell ref="B111:C111"/>
    <mergeCell ref="C100:K100"/>
    <mergeCell ref="B99:C99"/>
    <mergeCell ref="B72:K72"/>
    <mergeCell ref="C73:K73"/>
    <mergeCell ref="B80:C80"/>
    <mergeCell ref="C87:K87"/>
    <mergeCell ref="B95:C95"/>
    <mergeCell ref="C83:K83"/>
    <mergeCell ref="D81:F81"/>
    <mergeCell ref="J52:L52"/>
    <mergeCell ref="C61:K61"/>
    <mergeCell ref="K3:K4"/>
    <mergeCell ref="H3:H4"/>
    <mergeCell ref="L3:L4"/>
    <mergeCell ref="B51:K51"/>
    <mergeCell ref="B12:B17"/>
    <mergeCell ref="B19:B27"/>
    <mergeCell ref="B35:B44"/>
    <mergeCell ref="B46:B50"/>
    <mergeCell ref="B28:K28"/>
    <mergeCell ref="D35:K35"/>
    <mergeCell ref="B34:K34"/>
    <mergeCell ref="D2:F2"/>
    <mergeCell ref="G2:I2"/>
    <mergeCell ref="J2:L2"/>
    <mergeCell ref="G3:G4"/>
    <mergeCell ref="J3:J4"/>
    <mergeCell ref="F3:F4"/>
    <mergeCell ref="I3:I4"/>
    <mergeCell ref="A6:A10"/>
    <mergeCell ref="A12:A17"/>
    <mergeCell ref="A19:A27"/>
    <mergeCell ref="A29:A33"/>
    <mergeCell ref="A35:A44"/>
    <mergeCell ref="A46:A50"/>
    <mergeCell ref="A54:A59"/>
    <mergeCell ref="A61:A65"/>
    <mergeCell ref="A67:A71"/>
    <mergeCell ref="A73:A79"/>
    <mergeCell ref="A83:A86"/>
    <mergeCell ref="A87:A94"/>
    <mergeCell ref="A137:A140"/>
    <mergeCell ref="A96:A98"/>
    <mergeCell ref="A100:A110"/>
    <mergeCell ref="A112:A116"/>
    <mergeCell ref="A120:A124"/>
    <mergeCell ref="A126:A130"/>
    <mergeCell ref="A132:A135"/>
  </mergeCells>
  <phoneticPr fontId="3" type="noConversion"/>
  <conditionalFormatting sqref="D7:D10">
    <cfRule type="iconSet" priority="222">
      <iconSet iconSet="4TrafficLights">
        <cfvo type="percent" val="0"/>
        <cfvo type="num" val="1"/>
        <cfvo type="num" val="3"/>
        <cfvo type="num" val="4"/>
      </iconSet>
    </cfRule>
  </conditionalFormatting>
  <conditionalFormatting sqref="D13:D17">
    <cfRule type="iconSet" priority="218">
      <iconSet iconSet="4TrafficLights">
        <cfvo type="percent" val="0"/>
        <cfvo type="num" val="1"/>
        <cfvo type="num" val="3"/>
        <cfvo type="num" val="4"/>
      </iconSet>
    </cfRule>
  </conditionalFormatting>
  <conditionalFormatting sqref="D20:D27">
    <cfRule type="iconSet" priority="211">
      <iconSet iconSet="4TrafficLights">
        <cfvo type="percent" val="0"/>
        <cfvo type="num" val="1"/>
        <cfvo type="num" val="3"/>
        <cfvo type="num" val="4"/>
      </iconSet>
    </cfRule>
  </conditionalFormatting>
  <conditionalFormatting sqref="D30:D33">
    <cfRule type="iconSet" priority="206">
      <iconSet iconSet="4TrafficLights">
        <cfvo type="percent" val="0"/>
        <cfvo type="num" val="1"/>
        <cfvo type="num" val="3"/>
        <cfvo type="num" val="4"/>
      </iconSet>
    </cfRule>
  </conditionalFormatting>
  <conditionalFormatting sqref="D36:D44">
    <cfRule type="iconSet" priority="201">
      <iconSet iconSet="4TrafficLights">
        <cfvo type="percent" val="0"/>
        <cfvo type="num" val="1"/>
        <cfvo type="num" val="3"/>
        <cfvo type="num" val="4"/>
      </iconSet>
    </cfRule>
  </conditionalFormatting>
  <conditionalFormatting sqref="D47:D50">
    <cfRule type="iconSet" priority="196">
      <iconSet iconSet="4TrafficLights">
        <cfvo type="percent" val="0"/>
        <cfvo type="num" val="1"/>
        <cfvo type="num" val="3"/>
        <cfvo type="num" val="4"/>
      </iconSet>
    </cfRule>
  </conditionalFormatting>
  <conditionalFormatting sqref="D55:D59">
    <cfRule type="iconSet" priority="54">
      <iconSet iconSet="4TrafficLights">
        <cfvo type="percent" val="0"/>
        <cfvo type="num" val="1"/>
        <cfvo type="num" val="3"/>
        <cfvo type="num" val="4"/>
      </iconSet>
    </cfRule>
  </conditionalFormatting>
  <conditionalFormatting sqref="D62:D65">
    <cfRule type="iconSet" priority="53">
      <iconSet iconSet="4TrafficLights">
        <cfvo type="percent" val="0"/>
        <cfvo type="num" val="1"/>
        <cfvo type="num" val="3"/>
        <cfvo type="num" val="4"/>
      </iconSet>
    </cfRule>
  </conditionalFormatting>
  <conditionalFormatting sqref="D68:D71">
    <cfRule type="iconSet" priority="52">
      <iconSet iconSet="4TrafficLights">
        <cfvo type="percent" val="0"/>
        <cfvo type="num" val="1"/>
        <cfvo type="num" val="3"/>
        <cfvo type="num" val="4"/>
      </iconSet>
    </cfRule>
  </conditionalFormatting>
  <conditionalFormatting sqref="D74:D79">
    <cfRule type="iconSet" priority="51">
      <iconSet iconSet="4TrafficLights">
        <cfvo type="percent" val="0"/>
        <cfvo type="num" val="1"/>
        <cfvo type="num" val="3"/>
        <cfvo type="num" val="4"/>
      </iconSet>
    </cfRule>
  </conditionalFormatting>
  <conditionalFormatting sqref="D84:D86">
    <cfRule type="iconSet" priority="10">
      <iconSet iconSet="4TrafficLights">
        <cfvo type="percent" val="0"/>
        <cfvo type="num" val="1"/>
        <cfvo type="num" val="3"/>
        <cfvo type="num" val="4"/>
      </iconSet>
    </cfRule>
  </conditionalFormatting>
  <conditionalFormatting sqref="D88:D94">
    <cfRule type="iconSet" priority="9">
      <iconSet iconSet="4TrafficLights">
        <cfvo type="percent" val="0"/>
        <cfvo type="num" val="1"/>
        <cfvo type="num" val="3"/>
        <cfvo type="num" val="4"/>
      </iconSet>
    </cfRule>
  </conditionalFormatting>
  <conditionalFormatting sqref="D97:D98">
    <cfRule type="iconSet" priority="8">
      <iconSet iconSet="4TrafficLights">
        <cfvo type="percent" val="0"/>
        <cfvo type="num" val="1"/>
        <cfvo type="num" val="3"/>
        <cfvo type="num" val="4"/>
      </iconSet>
    </cfRule>
  </conditionalFormatting>
  <conditionalFormatting sqref="D101:D110">
    <cfRule type="iconSet" priority="223">
      <iconSet iconSet="4TrafficLights">
        <cfvo type="percent" val="0"/>
        <cfvo type="num" val="1"/>
        <cfvo type="num" val="3"/>
        <cfvo type="num" val="4"/>
      </iconSet>
    </cfRule>
  </conditionalFormatting>
  <conditionalFormatting sqref="D113:D116">
    <cfRule type="iconSet" priority="6">
      <iconSet iconSet="4TrafficLights">
        <cfvo type="percent" val="0"/>
        <cfvo type="num" val="1"/>
        <cfvo type="num" val="3"/>
        <cfvo type="num" val="4"/>
      </iconSet>
    </cfRule>
  </conditionalFormatting>
  <conditionalFormatting sqref="D121:D124">
    <cfRule type="iconSet" priority="5">
      <iconSet iconSet="4TrafficLights">
        <cfvo type="percent" val="0"/>
        <cfvo type="num" val="1"/>
        <cfvo type="num" val="3"/>
        <cfvo type="num" val="4"/>
      </iconSet>
    </cfRule>
  </conditionalFormatting>
  <conditionalFormatting sqref="D127:D130">
    <cfRule type="iconSet" priority="4">
      <iconSet iconSet="4TrafficLights">
        <cfvo type="percent" val="0"/>
        <cfvo type="num" val="1"/>
        <cfvo type="num" val="3"/>
        <cfvo type="num" val="4"/>
      </iconSet>
    </cfRule>
  </conditionalFormatting>
  <conditionalFormatting sqref="D133:D135">
    <cfRule type="iconSet" priority="2">
      <iconSet iconSet="4TrafficLights">
        <cfvo type="percent" val="0"/>
        <cfvo type="num" val="1"/>
        <cfvo type="num" val="3"/>
        <cfvo type="num" val="4"/>
      </iconSet>
    </cfRule>
    <cfRule type="iconSet" priority="3">
      <iconSet iconSet="4TrafficLights">
        <cfvo type="percent" val="0"/>
        <cfvo type="num" val="1"/>
        <cfvo type="num" val="3"/>
        <cfvo type="num" val="4"/>
      </iconSet>
    </cfRule>
  </conditionalFormatting>
  <conditionalFormatting sqref="D138:D140">
    <cfRule type="iconSet" priority="1">
      <iconSet iconSet="4TrafficLights">
        <cfvo type="percent" val="0"/>
        <cfvo type="num" val="1"/>
        <cfvo type="num" val="3"/>
        <cfvo type="num" val="4"/>
      </iconSet>
    </cfRule>
  </conditionalFormatting>
  <conditionalFormatting sqref="G7:G10">
    <cfRule type="iconSet" priority="37">
      <iconSet iconSet="4TrafficLights">
        <cfvo type="percent" val="0"/>
        <cfvo type="num" val="1"/>
        <cfvo type="num" val="3"/>
        <cfvo type="num" val="4"/>
      </iconSet>
    </cfRule>
  </conditionalFormatting>
  <conditionalFormatting sqref="G13:G17">
    <cfRule type="iconSet" priority="36">
      <iconSet iconSet="4TrafficLights">
        <cfvo type="percent" val="0"/>
        <cfvo type="num" val="1"/>
        <cfvo type="num" val="3"/>
        <cfvo type="num" val="4"/>
      </iconSet>
    </cfRule>
  </conditionalFormatting>
  <conditionalFormatting sqref="G20:G27">
    <cfRule type="iconSet" priority="35">
      <iconSet iconSet="4TrafficLights">
        <cfvo type="percent" val="0"/>
        <cfvo type="num" val="1"/>
        <cfvo type="num" val="3"/>
        <cfvo type="num" val="4"/>
      </iconSet>
    </cfRule>
  </conditionalFormatting>
  <conditionalFormatting sqref="G30:G33">
    <cfRule type="iconSet" priority="34">
      <iconSet iconSet="4TrafficLights">
        <cfvo type="percent" val="0"/>
        <cfvo type="num" val="1"/>
        <cfvo type="num" val="3"/>
        <cfvo type="num" val="4"/>
      </iconSet>
    </cfRule>
  </conditionalFormatting>
  <conditionalFormatting sqref="G36:G44">
    <cfRule type="iconSet" priority="33">
      <iconSet iconSet="4TrafficLights">
        <cfvo type="percent" val="0"/>
        <cfvo type="num" val="1"/>
        <cfvo type="num" val="3"/>
        <cfvo type="num" val="4"/>
      </iconSet>
    </cfRule>
  </conditionalFormatting>
  <conditionalFormatting sqref="G47:G50">
    <cfRule type="iconSet" priority="32">
      <iconSet iconSet="4TrafficLights">
        <cfvo type="percent" val="0"/>
        <cfvo type="num" val="1"/>
        <cfvo type="num" val="3"/>
        <cfvo type="num" val="4"/>
      </iconSet>
    </cfRule>
  </conditionalFormatting>
  <conditionalFormatting sqref="G55:G59">
    <cfRule type="iconSet" priority="45">
      <iconSet iconSet="4TrafficLights">
        <cfvo type="percent" val="0"/>
        <cfvo type="num" val="1"/>
        <cfvo type="num" val="3"/>
        <cfvo type="num" val="4"/>
      </iconSet>
    </cfRule>
  </conditionalFormatting>
  <conditionalFormatting sqref="G62:G65">
    <cfRule type="iconSet" priority="44">
      <iconSet iconSet="4TrafficLights">
        <cfvo type="percent" val="0"/>
        <cfvo type="num" val="1"/>
        <cfvo type="num" val="3"/>
        <cfvo type="num" val="4"/>
      </iconSet>
    </cfRule>
  </conditionalFormatting>
  <conditionalFormatting sqref="G68:G71">
    <cfRule type="iconSet" priority="43">
      <iconSet iconSet="4TrafficLights">
        <cfvo type="percent" val="0"/>
        <cfvo type="num" val="1"/>
        <cfvo type="num" val="3"/>
        <cfvo type="num" val="4"/>
      </iconSet>
    </cfRule>
  </conditionalFormatting>
  <conditionalFormatting sqref="G74:G79">
    <cfRule type="iconSet" priority="42">
      <iconSet iconSet="4TrafficLights">
        <cfvo type="percent" val="0"/>
        <cfvo type="num" val="1"/>
        <cfvo type="num" val="3"/>
        <cfvo type="num" val="4"/>
      </iconSet>
    </cfRule>
  </conditionalFormatting>
  <conditionalFormatting sqref="G84:G86">
    <cfRule type="iconSet" priority="128">
      <iconSet iconSet="4TrafficLights">
        <cfvo type="percent" val="0"/>
        <cfvo type="num" val="1"/>
        <cfvo type="num" val="3"/>
        <cfvo type="num" val="4"/>
      </iconSet>
    </cfRule>
  </conditionalFormatting>
  <conditionalFormatting sqref="G88:G94">
    <cfRule type="iconSet" priority="125">
      <iconSet iconSet="4TrafficLights">
        <cfvo type="percent" val="0"/>
        <cfvo type="num" val="1"/>
        <cfvo type="num" val="3"/>
        <cfvo type="num" val="4"/>
      </iconSet>
    </cfRule>
  </conditionalFormatting>
  <conditionalFormatting sqref="G97:G98">
    <cfRule type="iconSet" priority="122">
      <iconSet iconSet="4TrafficLights">
        <cfvo type="percent" val="0"/>
        <cfvo type="num" val="1"/>
        <cfvo type="num" val="3"/>
        <cfvo type="num" val="4"/>
      </iconSet>
    </cfRule>
  </conditionalFormatting>
  <conditionalFormatting sqref="G101:G110">
    <cfRule type="iconSet" priority="225">
      <iconSet iconSet="4TrafficLights">
        <cfvo type="percent" val="0"/>
        <cfvo type="num" val="1"/>
        <cfvo type="num" val="3"/>
        <cfvo type="num" val="4"/>
      </iconSet>
    </cfRule>
  </conditionalFormatting>
  <conditionalFormatting sqref="G113:G116">
    <cfRule type="iconSet" priority="116">
      <iconSet iconSet="4TrafficLights">
        <cfvo type="percent" val="0"/>
        <cfvo type="num" val="1"/>
        <cfvo type="num" val="3"/>
        <cfvo type="num" val="4"/>
      </iconSet>
    </cfRule>
  </conditionalFormatting>
  <conditionalFormatting sqref="G121:G124">
    <cfRule type="iconSet" priority="41">
      <iconSet iconSet="4TrafficLights">
        <cfvo type="percent" val="0"/>
        <cfvo type="num" val="1"/>
        <cfvo type="num" val="3"/>
        <cfvo type="num" val="4"/>
      </iconSet>
    </cfRule>
  </conditionalFormatting>
  <conditionalFormatting sqref="G127:G130">
    <cfRule type="iconSet" priority="40">
      <iconSet iconSet="4TrafficLights">
        <cfvo type="percent" val="0"/>
        <cfvo type="num" val="1"/>
        <cfvo type="num" val="3"/>
        <cfvo type="num" val="4"/>
      </iconSet>
    </cfRule>
  </conditionalFormatting>
  <conditionalFormatting sqref="G133:G135">
    <cfRule type="iconSet" priority="39">
      <iconSet iconSet="4TrafficLights">
        <cfvo type="percent" val="0"/>
        <cfvo type="num" val="1"/>
        <cfvo type="num" val="3"/>
        <cfvo type="num" val="4"/>
      </iconSet>
    </cfRule>
  </conditionalFormatting>
  <conditionalFormatting sqref="G138:G140">
    <cfRule type="iconSet" priority="38">
      <iconSet iconSet="4TrafficLights">
        <cfvo type="percent" val="0"/>
        <cfvo type="num" val="1"/>
        <cfvo type="num" val="3"/>
        <cfvo type="num" val="4"/>
      </iconSet>
    </cfRule>
  </conditionalFormatting>
  <conditionalFormatting sqref="J7:J10">
    <cfRule type="iconSet" priority="219">
      <iconSet iconSet="4TrafficLights">
        <cfvo type="percent" val="0"/>
        <cfvo type="num" val="1"/>
        <cfvo type="num" val="3"/>
        <cfvo type="num" val="4"/>
      </iconSet>
    </cfRule>
  </conditionalFormatting>
  <conditionalFormatting sqref="J13:J17">
    <cfRule type="iconSet" priority="216">
      <iconSet iconSet="4TrafficLights">
        <cfvo type="percent" val="0"/>
        <cfvo type="num" val="1"/>
        <cfvo type="num" val="3"/>
        <cfvo type="num" val="4"/>
      </iconSet>
    </cfRule>
  </conditionalFormatting>
  <conditionalFormatting sqref="J20:J27">
    <cfRule type="iconSet" priority="30">
      <iconSet iconSet="4TrafficLights">
        <cfvo type="percent" val="0"/>
        <cfvo type="num" val="1"/>
        <cfvo type="num" val="3"/>
        <cfvo type="num" val="4"/>
      </iconSet>
    </cfRule>
  </conditionalFormatting>
  <conditionalFormatting sqref="J30:J33">
    <cfRule type="iconSet" priority="31">
      <iconSet iconSet="4TrafficLights">
        <cfvo type="percent" val="0"/>
        <cfvo type="num" val="1"/>
        <cfvo type="num" val="3"/>
        <cfvo type="num" val="4"/>
      </iconSet>
    </cfRule>
  </conditionalFormatting>
  <conditionalFormatting sqref="J36:J44">
    <cfRule type="iconSet" priority="197">
      <iconSet iconSet="4TrafficLights">
        <cfvo type="percent" val="0"/>
        <cfvo type="num" val="1"/>
        <cfvo type="num" val="3"/>
        <cfvo type="num" val="4"/>
      </iconSet>
    </cfRule>
  </conditionalFormatting>
  <conditionalFormatting sqref="J47:J50">
    <cfRule type="iconSet" priority="192">
      <iconSet iconSet="4TrafficLights">
        <cfvo type="percent" val="0"/>
        <cfvo type="num" val="1"/>
        <cfvo type="num" val="3"/>
        <cfvo type="num" val="4"/>
      </iconSet>
    </cfRule>
  </conditionalFormatting>
  <conditionalFormatting sqref="J55:J59">
    <cfRule type="iconSet" priority="29">
      <iconSet iconSet="4TrafficLights">
        <cfvo type="percent" val="0"/>
        <cfvo type="num" val="1"/>
        <cfvo type="num" val="3"/>
        <cfvo type="num" val="4"/>
      </iconSet>
    </cfRule>
  </conditionalFormatting>
  <conditionalFormatting sqref="J62:J65">
    <cfRule type="iconSet" priority="28">
      <iconSet iconSet="4TrafficLights">
        <cfvo type="percent" val="0"/>
        <cfvo type="num" val="1"/>
        <cfvo type="num" val="3"/>
        <cfvo type="num" val="4"/>
      </iconSet>
    </cfRule>
  </conditionalFormatting>
  <conditionalFormatting sqref="J68:J71">
    <cfRule type="iconSet" priority="27">
      <iconSet iconSet="4TrafficLights">
        <cfvo type="percent" val="0"/>
        <cfvo type="num" val="1"/>
        <cfvo type="num" val="3"/>
        <cfvo type="num" val="4"/>
      </iconSet>
    </cfRule>
  </conditionalFormatting>
  <conditionalFormatting sqref="J74:J79">
    <cfRule type="iconSet" priority="26">
      <iconSet iconSet="4TrafficLights">
        <cfvo type="percent" val="0"/>
        <cfvo type="num" val="1"/>
        <cfvo type="num" val="3"/>
        <cfvo type="num" val="4"/>
      </iconSet>
    </cfRule>
  </conditionalFormatting>
  <conditionalFormatting sqref="J84:J86">
    <cfRule type="iconSet" priority="20">
      <iconSet iconSet="4TrafficLights">
        <cfvo type="percent" val="0"/>
        <cfvo type="num" val="1"/>
        <cfvo type="num" val="3"/>
        <cfvo type="num" val="4"/>
      </iconSet>
    </cfRule>
  </conditionalFormatting>
  <conditionalFormatting sqref="J88:J94">
    <cfRule type="iconSet" priority="19">
      <iconSet iconSet="4TrafficLights">
        <cfvo type="percent" val="0"/>
        <cfvo type="num" val="1"/>
        <cfvo type="num" val="3"/>
        <cfvo type="num" val="4"/>
      </iconSet>
    </cfRule>
  </conditionalFormatting>
  <conditionalFormatting sqref="J97:J98">
    <cfRule type="iconSet" priority="18">
      <iconSet iconSet="4TrafficLights">
        <cfvo type="percent" val="0"/>
        <cfvo type="num" val="1"/>
        <cfvo type="num" val="3"/>
        <cfvo type="num" val="4"/>
      </iconSet>
    </cfRule>
  </conditionalFormatting>
  <conditionalFormatting sqref="J101:J110">
    <cfRule type="iconSet" priority="227">
      <iconSet iconSet="4TrafficLights">
        <cfvo type="percent" val="0"/>
        <cfvo type="num" val="1"/>
        <cfvo type="num" val="3"/>
        <cfvo type="num" val="4"/>
      </iconSet>
    </cfRule>
  </conditionalFormatting>
  <conditionalFormatting sqref="J113:J116">
    <cfRule type="iconSet" priority="16">
      <iconSet iconSet="4TrafficLights">
        <cfvo type="percent" val="0"/>
        <cfvo type="num" val="1"/>
        <cfvo type="num" val="3"/>
        <cfvo type="num" val="4"/>
      </iconSet>
    </cfRule>
  </conditionalFormatting>
  <conditionalFormatting sqref="J121:J124">
    <cfRule type="iconSet" priority="25">
      <iconSet iconSet="4TrafficLights">
        <cfvo type="percent" val="0"/>
        <cfvo type="num" val="1"/>
        <cfvo type="num" val="3"/>
        <cfvo type="num" val="4"/>
      </iconSet>
    </cfRule>
  </conditionalFormatting>
  <conditionalFormatting sqref="J127:J130">
    <cfRule type="iconSet" priority="24">
      <iconSet iconSet="4TrafficLights">
        <cfvo type="percent" val="0"/>
        <cfvo type="num" val="1"/>
        <cfvo type="num" val="3"/>
        <cfvo type="num" val="4"/>
      </iconSet>
    </cfRule>
  </conditionalFormatting>
  <conditionalFormatting sqref="J133:J135">
    <cfRule type="iconSet" priority="23">
      <iconSet iconSet="4TrafficLights">
        <cfvo type="percent" val="0"/>
        <cfvo type="num" val="1"/>
        <cfvo type="num" val="3"/>
        <cfvo type="num" val="4"/>
      </iconSet>
    </cfRule>
    <cfRule type="iconSet" priority="22">
      <iconSet iconSet="4TrafficLights">
        <cfvo type="percent" val="0"/>
        <cfvo type="num" val="1"/>
        <cfvo type="num" val="3"/>
        <cfvo type="num" val="4"/>
      </iconSet>
    </cfRule>
  </conditionalFormatting>
  <conditionalFormatting sqref="J138:J140">
    <cfRule type="iconSet" priority="21">
      <iconSet iconSet="4TrafficLights">
        <cfvo type="percent" val="0"/>
        <cfvo type="num" val="1"/>
        <cfvo type="num" val="3"/>
        <cfvo type="num" val="4"/>
      </iconSet>
    </cfRule>
  </conditionalFormatting>
  <conditionalFormatting sqref="M7:M10">
    <cfRule type="iconSet" priority="82">
      <iconSet iconSet="4TrafficLights">
        <cfvo type="percent" val="0"/>
        <cfvo type="num" val="1"/>
        <cfvo type="num" val="3"/>
        <cfvo type="num" val="4"/>
      </iconSet>
    </cfRule>
  </conditionalFormatting>
  <conditionalFormatting sqref="M13:M17">
    <cfRule type="iconSet" priority="81">
      <iconSet iconSet="4TrafficLights">
        <cfvo type="percent" val="0"/>
        <cfvo type="num" val="1"/>
        <cfvo type="num" val="3"/>
        <cfvo type="num" val="4"/>
      </iconSet>
    </cfRule>
  </conditionalFormatting>
  <conditionalFormatting sqref="M20:M27">
    <cfRule type="iconSet" priority="80">
      <iconSet iconSet="4TrafficLights">
        <cfvo type="percent" val="0"/>
        <cfvo type="num" val="1"/>
        <cfvo type="num" val="3"/>
        <cfvo type="num" val="4"/>
      </iconSet>
    </cfRule>
  </conditionalFormatting>
  <conditionalFormatting sqref="M30:M33">
    <cfRule type="iconSet" priority="79">
      <iconSet iconSet="4TrafficLights">
        <cfvo type="percent" val="0"/>
        <cfvo type="num" val="1"/>
        <cfvo type="num" val="3"/>
        <cfvo type="num" val="4"/>
      </iconSet>
    </cfRule>
  </conditionalFormatting>
  <conditionalFormatting sqref="M36:M44">
    <cfRule type="iconSet" priority="78">
      <iconSet iconSet="4TrafficLights">
        <cfvo type="percent" val="0"/>
        <cfvo type="num" val="1"/>
        <cfvo type="num" val="3"/>
        <cfvo type="num" val="4"/>
      </iconSet>
    </cfRule>
  </conditionalFormatting>
  <conditionalFormatting sqref="M47:M50">
    <cfRule type="iconSet" priority="77">
      <iconSet iconSet="4TrafficLights">
        <cfvo type="percent" val="0"/>
        <cfvo type="num" val="1"/>
        <cfvo type="num" val="3"/>
        <cfvo type="num" val="4"/>
      </iconSet>
    </cfRule>
  </conditionalFormatting>
  <conditionalFormatting sqref="M55:M59">
    <cfRule type="iconSet" priority="15">
      <iconSet iconSet="4TrafficLights">
        <cfvo type="percent" val="0"/>
        <cfvo type="num" val="1"/>
        <cfvo type="num" val="3"/>
        <cfvo type="num" val="4"/>
      </iconSet>
    </cfRule>
  </conditionalFormatting>
  <conditionalFormatting sqref="M62:M65">
    <cfRule type="iconSet" priority="14">
      <iconSet iconSet="4TrafficLights">
        <cfvo type="percent" val="0"/>
        <cfvo type="num" val="1"/>
        <cfvo type="num" val="3"/>
        <cfvo type="num" val="4"/>
      </iconSet>
    </cfRule>
  </conditionalFormatting>
  <conditionalFormatting sqref="M68 M70:M71">
    <cfRule type="iconSet" priority="13">
      <iconSet iconSet="4TrafficLights">
        <cfvo type="percent" val="0"/>
        <cfvo type="num" val="1"/>
        <cfvo type="num" val="3"/>
        <cfvo type="num" val="4"/>
      </iconSet>
    </cfRule>
  </conditionalFormatting>
  <conditionalFormatting sqref="M69">
    <cfRule type="iconSet" priority="12">
      <iconSet iconSet="4TrafficLights">
        <cfvo type="percent" val="0"/>
        <cfvo type="num" val="1"/>
        <cfvo type="num" val="3"/>
        <cfvo type="num" val="4"/>
      </iconSet>
    </cfRule>
  </conditionalFormatting>
  <conditionalFormatting sqref="M74:M79">
    <cfRule type="iconSet" priority="11">
      <iconSet iconSet="4TrafficLights">
        <cfvo type="percent" val="0"/>
        <cfvo type="num" val="1"/>
        <cfvo type="num" val="3"/>
        <cfvo type="num" val="4"/>
      </iconSet>
    </cfRule>
  </conditionalFormatting>
  <conditionalFormatting sqref="M84:M86">
    <cfRule type="iconSet" priority="71">
      <iconSet iconSet="4TrafficLights">
        <cfvo type="percent" val="0"/>
        <cfvo type="num" val="1"/>
        <cfvo type="num" val="3"/>
        <cfvo type="num" val="4"/>
      </iconSet>
    </cfRule>
  </conditionalFormatting>
  <conditionalFormatting sqref="M88:M90">
    <cfRule type="iconSet" priority="70">
      <iconSet iconSet="4TrafficLights">
        <cfvo type="percent" val="0"/>
        <cfvo type="num" val="1"/>
        <cfvo type="num" val="3"/>
        <cfvo type="num" val="4"/>
      </iconSet>
    </cfRule>
  </conditionalFormatting>
  <conditionalFormatting sqref="M91">
    <cfRule type="iconSet" priority="69">
      <iconSet iconSet="4TrafficLights">
        <cfvo type="percent" val="0"/>
        <cfvo type="num" val="1"/>
        <cfvo type="num" val="3"/>
        <cfvo type="num" val="4"/>
      </iconSet>
    </cfRule>
  </conditionalFormatting>
  <conditionalFormatting sqref="M92">
    <cfRule type="iconSet" priority="68">
      <iconSet iconSet="4TrafficLights">
        <cfvo type="percent" val="0"/>
        <cfvo type="num" val="1"/>
        <cfvo type="num" val="3"/>
        <cfvo type="num" val="4"/>
      </iconSet>
    </cfRule>
  </conditionalFormatting>
  <conditionalFormatting sqref="M93">
    <cfRule type="iconSet" priority="67">
      <iconSet iconSet="4TrafficLights">
        <cfvo type="percent" val="0"/>
        <cfvo type="num" val="1"/>
        <cfvo type="num" val="3"/>
        <cfvo type="num" val="4"/>
      </iconSet>
    </cfRule>
  </conditionalFormatting>
  <conditionalFormatting sqref="M94">
    <cfRule type="iconSet" priority="66">
      <iconSet iconSet="4TrafficLights">
        <cfvo type="percent" val="0"/>
        <cfvo type="num" val="1"/>
        <cfvo type="num" val="3"/>
        <cfvo type="num" val="4"/>
      </iconSet>
    </cfRule>
  </conditionalFormatting>
  <conditionalFormatting sqref="M97">
    <cfRule type="iconSet" priority="65">
      <iconSet iconSet="4TrafficLights">
        <cfvo type="percent" val="0"/>
        <cfvo type="num" val="1"/>
        <cfvo type="num" val="3"/>
        <cfvo type="num" val="4"/>
      </iconSet>
    </cfRule>
  </conditionalFormatting>
  <conditionalFormatting sqref="M98">
    <cfRule type="iconSet" priority="64">
      <iconSet iconSet="4TrafficLights">
        <cfvo type="percent" val="0"/>
        <cfvo type="num" val="1"/>
        <cfvo type="num" val="3"/>
        <cfvo type="num" val="4"/>
      </iconSet>
    </cfRule>
  </conditionalFormatting>
  <conditionalFormatting sqref="M101">
    <cfRule type="iconSet" priority="62">
      <iconSet iconSet="4TrafficLights">
        <cfvo type="percent" val="0"/>
        <cfvo type="num" val="1"/>
        <cfvo type="num" val="3"/>
        <cfvo type="num" val="4"/>
      </iconSet>
    </cfRule>
  </conditionalFormatting>
  <conditionalFormatting sqref="M102:M110">
    <cfRule type="iconSet" priority="229">
      <iconSet iconSet="4TrafficLights">
        <cfvo type="percent" val="0"/>
        <cfvo type="num" val="1"/>
        <cfvo type="num" val="3"/>
        <cfvo type="num" val="4"/>
      </iconSet>
    </cfRule>
  </conditionalFormatting>
  <conditionalFormatting sqref="M113:M116">
    <cfRule type="iconSet" priority="61">
      <iconSet iconSet="4TrafficLights">
        <cfvo type="percent" val="0"/>
        <cfvo type="num" val="1"/>
        <cfvo type="num" val="3"/>
        <cfvo type="num" val="4"/>
      </iconSet>
    </cfRule>
  </conditionalFormatting>
  <conditionalFormatting sqref="M121:M123">
    <cfRule type="iconSet" priority="60">
      <iconSet iconSet="4TrafficLights">
        <cfvo type="percent" val="0"/>
        <cfvo type="num" val="1"/>
        <cfvo type="num" val="3"/>
        <cfvo type="num" val="4"/>
      </iconSet>
    </cfRule>
  </conditionalFormatting>
  <conditionalFormatting sqref="M124">
    <cfRule type="iconSet" priority="59">
      <iconSet iconSet="4TrafficLights">
        <cfvo type="percent" val="0"/>
        <cfvo type="num" val="1"/>
        <cfvo type="num" val="3"/>
        <cfvo type="num" val="4"/>
      </iconSet>
    </cfRule>
  </conditionalFormatting>
  <conditionalFormatting sqref="M127:M130">
    <cfRule type="iconSet" priority="58">
      <iconSet iconSet="4TrafficLights">
        <cfvo type="percent" val="0"/>
        <cfvo type="num" val="1"/>
        <cfvo type="num" val="3"/>
        <cfvo type="num" val="4"/>
      </iconSet>
    </cfRule>
  </conditionalFormatting>
  <conditionalFormatting sqref="M133:M135">
    <cfRule type="iconSet" priority="57">
      <iconSet iconSet="4TrafficLights">
        <cfvo type="percent" val="0"/>
        <cfvo type="num" val="1"/>
        <cfvo type="num" val="3"/>
        <cfvo type="num" val="4"/>
      </iconSet>
    </cfRule>
  </conditionalFormatting>
  <conditionalFormatting sqref="M138 M140">
    <cfRule type="iconSet" priority="56">
      <iconSet iconSet="4TrafficLights">
        <cfvo type="percent" val="0"/>
        <cfvo type="num" val="1"/>
        <cfvo type="num" val="3"/>
        <cfvo type="num" val="4"/>
      </iconSet>
    </cfRule>
  </conditionalFormatting>
  <conditionalFormatting sqref="M139">
    <cfRule type="iconSet" priority="55">
      <iconSet iconSet="4TrafficLights">
        <cfvo type="percent" val="0"/>
        <cfvo type="num" val="1"/>
        <cfvo type="num" val="3"/>
        <cfvo type="num" val="4"/>
      </iconSet>
    </cfRule>
  </conditionalFormatting>
  <conditionalFormatting sqref="P7:P9">
    <cfRule type="iconSet" priority="212">
      <iconSet iconSet="3Flags">
        <cfvo type="percent" val="0"/>
        <cfvo type="num" val="0"/>
        <cfvo type="num" val="1" gte="0"/>
      </iconSet>
    </cfRule>
  </conditionalFormatting>
  <conditionalFormatting sqref="Q7">
    <cfRule type="cellIs" dxfId="1" priority="213" stopIfTrue="1" operator="lessThan">
      <formula>$Q$7</formula>
    </cfRule>
  </conditionalFormatting>
  <dataValidations count="1">
    <dataValidation type="list" allowBlank="1" showInputMessage="1" showErrorMessage="1" sqref="J127:J130 D133:D135 J97:J98 J88:J94 J84:J86 J138:J140 D74:D79 D55:D59 D127:D130 G84:G86 D84:D86 G88:G94 M74:M79 G97:G98 D97:D98 G68:G71 G36:G44 G30:G33 G20:G27 G13:G17 G7:G10 G138:G140 J7:J10 D13:D17 D7:D10 J30:J33 G47:G50 D20:D27 J36:J44 D30:D33 J47:J50 D36:D44 D47:D50 G62:G65 J13:J17 D68:D71 J55:J59 D62:D65 M138:M140 G55:G59 J20:J27 J62:J65 J68:J71 G113:G116 G127:G130 G121:G124 D88:D94 G74:G79 D121:D124 D113:D116 J133:J135 G133:G135 J74:J79 J121:J124 M127:M130 M97:M98 M88:M94 M84:M86 M68:M71 M121:M124 M13:M17 M20:M27 M30:M33 M36:M44 M7:M10 J113:J116 M47:M50 M55:M59 M62:M65 M133:M135 M113:M116 D138:D140 M101:M110 J101:J110 D101:D110 G101:G110" xr:uid="{00000000-0002-0000-0100-000000000000}">
      <formula1>$Q$2:$Q$5</formula1>
    </dataValidation>
  </dataValidations>
  <hyperlinks>
    <hyperlink ref="B65531" r:id="rId1" xr:uid="{00000000-0004-0000-0100-000000000000}"/>
    <hyperlink ref="B65530"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B1:V65497"/>
  <sheetViews>
    <sheetView showGridLines="0" tabSelected="1" zoomScale="70" zoomScaleNormal="70" workbookViewId="0">
      <selection activeCell="I8" sqref="I8"/>
    </sheetView>
  </sheetViews>
  <sheetFormatPr baseColWidth="10" defaultColWidth="11.42578125" defaultRowHeight="15" x14ac:dyDescent="0.2"/>
  <cols>
    <col min="1" max="1" width="1.42578125" style="1" customWidth="1"/>
    <col min="2" max="2" width="34.5703125" style="1" customWidth="1"/>
    <col min="3" max="6" width="7.5703125" style="1" customWidth="1"/>
    <col min="7" max="7" width="1.5703125" style="1" customWidth="1"/>
    <col min="8" max="11" width="7.5703125" style="1" customWidth="1"/>
    <col min="12" max="12" width="1.5703125" style="1" customWidth="1"/>
    <col min="13" max="16" width="7.5703125" style="1" customWidth="1"/>
    <col min="17" max="17" width="2.85546875" style="1" customWidth="1"/>
    <col min="18" max="21" width="7.570312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7" customHeight="1" x14ac:dyDescent="0.2">
      <c r="B2" s="325" t="s">
        <v>674</v>
      </c>
      <c r="C2" s="319" t="s">
        <v>675</v>
      </c>
      <c r="D2" s="319"/>
      <c r="E2" s="319"/>
      <c r="F2" s="319"/>
      <c r="G2" s="2"/>
      <c r="H2" s="328" t="s">
        <v>676</v>
      </c>
      <c r="I2" s="328"/>
      <c r="J2" s="328"/>
      <c r="K2" s="328"/>
      <c r="L2" s="2"/>
      <c r="M2" s="327" t="s">
        <v>677</v>
      </c>
      <c r="N2" s="327"/>
      <c r="O2" s="327"/>
      <c r="P2" s="327"/>
      <c r="Q2" s="77"/>
      <c r="R2" s="329" t="s">
        <v>678</v>
      </c>
      <c r="S2" s="329"/>
      <c r="T2" s="329"/>
      <c r="U2" s="329"/>
      <c r="V2" s="316"/>
    </row>
    <row r="3" spans="2:22" ht="24.75" customHeight="1" thickBot="1" x14ac:dyDescent="0.25">
      <c r="B3" s="326"/>
      <c r="C3" s="3">
        <v>1</v>
      </c>
      <c r="D3" s="3">
        <v>2</v>
      </c>
      <c r="E3" s="4">
        <v>3</v>
      </c>
      <c r="F3" s="5">
        <v>4</v>
      </c>
      <c r="G3" s="323"/>
      <c r="H3" s="3">
        <v>1</v>
      </c>
      <c r="I3" s="3">
        <v>2</v>
      </c>
      <c r="J3" s="4">
        <v>3</v>
      </c>
      <c r="K3" s="5">
        <v>4</v>
      </c>
      <c r="L3" s="317"/>
      <c r="M3" s="3">
        <v>1</v>
      </c>
      <c r="N3" s="3">
        <v>2</v>
      </c>
      <c r="O3" s="4">
        <v>3</v>
      </c>
      <c r="P3" s="5">
        <v>4</v>
      </c>
      <c r="Q3" s="78"/>
      <c r="R3" s="3">
        <v>1</v>
      </c>
      <c r="S3" s="3">
        <v>2</v>
      </c>
      <c r="T3" s="4">
        <v>3</v>
      </c>
      <c r="U3" s="5">
        <v>4</v>
      </c>
      <c r="V3" s="316"/>
    </row>
    <row r="4" spans="2:22" ht="38.25" customHeight="1" thickTop="1" thickBot="1" x14ac:dyDescent="0.25">
      <c r="B4" s="56" t="s">
        <v>679</v>
      </c>
      <c r="C4" s="54">
        <f>Autoevaluación!R55/SUM(Autoevaluación!R55:R58)</f>
        <v>0.2</v>
      </c>
      <c r="D4" s="7">
        <f>Autoevaluación!R56/SUM(Autoevaluación!R55:R58)</f>
        <v>0.4</v>
      </c>
      <c r="E4" s="7">
        <f>Autoevaluación!R57/SUM(Autoevaluación!R55:R58)</f>
        <v>0.4</v>
      </c>
      <c r="F4" s="7">
        <f>Autoevaluación!R58/SUM(Autoevaluación!R55:R58)</f>
        <v>0</v>
      </c>
      <c r="G4" s="324"/>
      <c r="H4" s="7">
        <f>Autoevaluación!S55/SUM(Autoevaluación!S55:S59)</f>
        <v>0.2</v>
      </c>
      <c r="I4" s="7">
        <f>Autoevaluación!S56/SUM(Autoevaluación!S55:S58)</f>
        <v>0.2</v>
      </c>
      <c r="J4" s="7">
        <f>Autoevaluación!S57/SUM(Autoevaluación!S55:S58)</f>
        <v>0.6</v>
      </c>
      <c r="K4" s="7">
        <f>Autoevaluación!S58/SUM(Autoevaluación!S55:S58)</f>
        <v>0</v>
      </c>
      <c r="L4" s="318"/>
      <c r="M4" s="7">
        <f>Autoevaluación!T55/SUM(Autoevaluación!T55:T58)</f>
        <v>0</v>
      </c>
      <c r="N4" s="7">
        <f>Autoevaluación!T56/SUM(Autoevaluación!T55:T58)</f>
        <v>0.2</v>
      </c>
      <c r="O4" s="7">
        <f>Autoevaluación!T57/SUM(Autoevaluación!T55:T58)</f>
        <v>0.8</v>
      </c>
      <c r="P4" s="7">
        <f>Autoevaluación!T58/SUM(Autoevaluación!T55:T58)</f>
        <v>0</v>
      </c>
      <c r="Q4" s="74"/>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25" customHeight="1" thickTop="1" thickBot="1" x14ac:dyDescent="0.25">
      <c r="B5" s="56" t="s">
        <v>680</v>
      </c>
      <c r="C5" s="54">
        <f>Autoevaluación!R62/SUM(Autoevaluación!R62:R65)</f>
        <v>0.75</v>
      </c>
      <c r="D5" s="7">
        <f>Autoevaluación!R63/SUM(Autoevaluación!R62:R65)</f>
        <v>0</v>
      </c>
      <c r="E5" s="7">
        <f>Autoevaluación!R64/SUM(Autoevaluación!R62:R65)</f>
        <v>0.25</v>
      </c>
      <c r="F5" s="7">
        <f>Autoevaluación!R65/SUM(Autoevaluación!R62:R65)</f>
        <v>0</v>
      </c>
      <c r="G5" s="324"/>
      <c r="H5" s="7">
        <f>Autoevaluación!S62/SUM(Autoevaluación!S62:S65)</f>
        <v>0</v>
      </c>
      <c r="I5" s="7">
        <f>Autoevaluación!S63/SUM(Autoevaluación!S62:S65)</f>
        <v>0.25</v>
      </c>
      <c r="J5" s="7">
        <f>Autoevaluación!S64/SUM(Autoevaluación!S62:S65)</f>
        <v>0.5</v>
      </c>
      <c r="K5" s="7">
        <f>Autoevaluación!S65/SUM(Autoevaluación!S62:S65)</f>
        <v>0.25</v>
      </c>
      <c r="L5" s="318"/>
      <c r="M5" s="7">
        <f>Autoevaluación!T62/SUM(Autoevaluación!T62:T65)</f>
        <v>0</v>
      </c>
      <c r="N5" s="7">
        <f>Autoevaluación!T63/SUM(Autoevaluación!T62:T65)</f>
        <v>0.25</v>
      </c>
      <c r="O5" s="7">
        <f>Autoevaluación!T64/SUM(Autoevaluación!T62:T65)</f>
        <v>0.75</v>
      </c>
      <c r="P5" s="7">
        <f>Autoevaluación!T65/SUM(Autoevaluación!T62:T65)</f>
        <v>0</v>
      </c>
      <c r="Q5" s="74"/>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25" customHeight="1" thickTop="1" thickBot="1" x14ac:dyDescent="0.25">
      <c r="B6" s="56" t="s">
        <v>681</v>
      </c>
      <c r="C6" s="54">
        <f>Autoevaluación!R68/SUM(Autoevaluación!R68:R71)</f>
        <v>0.25</v>
      </c>
      <c r="D6" s="7">
        <f>Autoevaluación!R69/SUM(Autoevaluación!R68:R71)</f>
        <v>0.25</v>
      </c>
      <c r="E6" s="7">
        <f>Autoevaluación!R70/SUM(Autoevaluación!R68:R71)</f>
        <v>0.5</v>
      </c>
      <c r="F6" s="7">
        <f>Autoevaluación!R71/SUM(Autoevaluación!R68:R71)</f>
        <v>0</v>
      </c>
      <c r="G6" s="324"/>
      <c r="H6" s="7">
        <f>Autoevaluación!S68/SUM(Autoevaluación!S68:S71)</f>
        <v>0.25</v>
      </c>
      <c r="I6" s="7">
        <f>Autoevaluación!S69/SUM(Autoevaluación!S68:S71)</f>
        <v>0.25</v>
      </c>
      <c r="J6" s="7">
        <f>Autoevaluación!S70/SUM(Autoevaluación!S68:S71)</f>
        <v>0.25</v>
      </c>
      <c r="K6" s="7">
        <f>Autoevaluación!S71/SUM(Autoevaluación!S68:S71)</f>
        <v>0.25</v>
      </c>
      <c r="L6" s="318"/>
      <c r="M6" s="7">
        <f>Autoevaluación!T68/SUM(Autoevaluación!T68:T71)</f>
        <v>0</v>
      </c>
      <c r="N6" s="7">
        <f>Autoevaluación!T69/SUM(Autoevaluación!T68:T71)</f>
        <v>0.25</v>
      </c>
      <c r="O6" s="7">
        <f>Autoevaluación!T70/SUM(Autoevaluación!T68:T71)</f>
        <v>0.5</v>
      </c>
      <c r="P6" s="7">
        <f>Autoevaluación!T71/SUM(Autoevaluación!T68:T71)</f>
        <v>0.25</v>
      </c>
      <c r="Q6" s="74"/>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25" customHeight="1" thickTop="1" thickBot="1" x14ac:dyDescent="0.25">
      <c r="B7" s="56" t="s">
        <v>682</v>
      </c>
      <c r="C7" s="54">
        <f>Autoevaluación!R74/SUM(Autoevaluación!R74:R77)</f>
        <v>0.25</v>
      </c>
      <c r="D7" s="7">
        <f>Autoevaluación!R75/SUM(Autoevaluación!R74:R77)</f>
        <v>0.375</v>
      </c>
      <c r="E7" s="7">
        <f>Autoevaluación!R76/SUM(Autoevaluación!R74:R77)</f>
        <v>0.375</v>
      </c>
      <c r="F7" s="7">
        <f>Autoevaluación!R77/SUM(Autoevaluación!R74:R77)</f>
        <v>0</v>
      </c>
      <c r="G7" s="324"/>
      <c r="H7" s="7">
        <f>Autoevaluación!S74/SUM(Autoevaluación!S74:S77)</f>
        <v>0</v>
      </c>
      <c r="I7" s="7">
        <f>Autoevaluación!S75/SUM(Autoevaluación!S74:S77)</f>
        <v>0.33333333333333331</v>
      </c>
      <c r="J7" s="7">
        <f>Autoevaluación!S76/SUM(Autoevaluación!S74:S77)</f>
        <v>0.5</v>
      </c>
      <c r="K7" s="7">
        <f>Autoevaluación!S77/SUM(Autoevaluación!S74:S77)</f>
        <v>0.16666666666666666</v>
      </c>
      <c r="L7" s="318"/>
      <c r="M7" s="7">
        <f>Autoevaluación!T74/SUM(Autoevaluación!T74:T77)</f>
        <v>0.16666666666666666</v>
      </c>
      <c r="N7" s="7">
        <f>Autoevaluación!T75/SUM(Autoevaluación!T74:T77)</f>
        <v>0.16666666666666666</v>
      </c>
      <c r="O7" s="7">
        <f>Autoevaluación!T76/SUM(Autoevaluación!T74:T77)</f>
        <v>0.5</v>
      </c>
      <c r="P7" s="7">
        <f>Autoevaluación!T77/SUM(Autoevaluación!T74:T77)</f>
        <v>0.16666666666666666</v>
      </c>
      <c r="Q7" s="74"/>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25" customHeight="1" thickTop="1" x14ac:dyDescent="0.2">
      <c r="B8" s="57"/>
      <c r="C8" s="7"/>
      <c r="D8" s="7"/>
      <c r="E8" s="7"/>
      <c r="F8" s="7"/>
      <c r="G8" s="324"/>
      <c r="H8" s="7"/>
      <c r="I8" s="7"/>
      <c r="J8" s="7"/>
      <c r="K8" s="7"/>
      <c r="L8" s="318"/>
      <c r="M8" s="7"/>
      <c r="N8" s="7"/>
      <c r="O8" s="7"/>
      <c r="P8" s="7"/>
      <c r="Q8" s="74"/>
      <c r="R8" s="7"/>
      <c r="S8" s="7"/>
      <c r="T8" s="7"/>
      <c r="U8" s="7"/>
    </row>
    <row r="9" spans="2:22" ht="38.25" customHeight="1" x14ac:dyDescent="0.2">
      <c r="B9" s="6"/>
      <c r="C9" s="7"/>
      <c r="D9" s="7"/>
      <c r="E9" s="7"/>
      <c r="F9" s="7"/>
      <c r="G9" s="324"/>
      <c r="H9" s="7"/>
      <c r="I9" s="7"/>
      <c r="J9" s="7"/>
      <c r="K9" s="7"/>
      <c r="L9" s="318"/>
      <c r="M9" s="7"/>
      <c r="N9" s="7"/>
      <c r="O9" s="7"/>
      <c r="P9" s="7"/>
      <c r="Q9" s="74"/>
      <c r="R9" s="7"/>
      <c r="S9" s="7"/>
      <c r="T9" s="7"/>
      <c r="U9" s="7"/>
    </row>
    <row r="10" spans="2:22" ht="38.25" customHeight="1" x14ac:dyDescent="0.2">
      <c r="B10" s="15" t="s">
        <v>683</v>
      </c>
      <c r="C10" s="12">
        <f>AVERAGE(C4:C9)</f>
        <v>0.36249999999999999</v>
      </c>
      <c r="D10" s="12">
        <f>AVERAGE(D4:D9)</f>
        <v>0.25624999999999998</v>
      </c>
      <c r="E10" s="12">
        <f>AVERAGE(E4:E9)</f>
        <v>0.38124999999999998</v>
      </c>
      <c r="F10" s="12">
        <f>AVERAGE(F4:F9)</f>
        <v>0</v>
      </c>
      <c r="G10" s="9"/>
      <c r="H10" s="12">
        <f>AVERAGE(H4:H9)</f>
        <v>0.1125</v>
      </c>
      <c r="I10" s="12">
        <f>AVERAGE(I4:I9)</f>
        <v>0.2583333333333333</v>
      </c>
      <c r="J10" s="12">
        <f>AVERAGE(J4:J9)</f>
        <v>0.46250000000000002</v>
      </c>
      <c r="K10" s="12">
        <f>AVERAGE(K4:K9)</f>
        <v>0.16666666666666666</v>
      </c>
      <c r="L10" s="9"/>
      <c r="M10" s="12">
        <f>AVERAGE(M4:M9)</f>
        <v>4.1666666666666664E-2</v>
      </c>
      <c r="N10" s="12">
        <f>AVERAGE(N4:N9)</f>
        <v>0.21666666666666665</v>
      </c>
      <c r="O10" s="12">
        <f>AVERAGE(O4:O9)</f>
        <v>0.63749999999999996</v>
      </c>
      <c r="P10" s="12">
        <f>AVERAGE(P4:P9)</f>
        <v>0.10416666666666666</v>
      </c>
      <c r="Q10" s="75"/>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2.15" customHeight="1" x14ac:dyDescent="0.2">
      <c r="B12" s="319" t="s">
        <v>675</v>
      </c>
      <c r="C12" s="319"/>
      <c r="D12" s="319"/>
      <c r="E12" s="319"/>
      <c r="F12" s="319"/>
      <c r="G12" s="319"/>
      <c r="H12" s="319"/>
      <c r="I12" s="319"/>
      <c r="J12" s="319"/>
      <c r="K12" s="319"/>
      <c r="L12" s="319"/>
      <c r="M12" s="319"/>
      <c r="N12" s="319"/>
      <c r="O12" s="319"/>
      <c r="P12" s="319"/>
      <c r="Q12" s="319"/>
      <c r="R12" s="319"/>
      <c r="S12" s="319"/>
      <c r="T12" s="319"/>
      <c r="U12" s="319"/>
    </row>
    <row r="13" spans="2:22" ht="24.95" customHeight="1" x14ac:dyDescent="0.2">
      <c r="B13" s="330" t="s">
        <v>684</v>
      </c>
      <c r="C13" s="330"/>
      <c r="D13" s="330"/>
      <c r="E13" s="330"/>
      <c r="F13" s="330"/>
      <c r="G13" s="330"/>
      <c r="H13" s="330"/>
      <c r="I13" s="330"/>
      <c r="J13" s="330"/>
      <c r="K13" s="330"/>
      <c r="L13" s="330"/>
      <c r="M13" s="330"/>
      <c r="N13" s="330"/>
      <c r="O13" s="330"/>
      <c r="P13" s="330"/>
      <c r="Q13" s="330"/>
      <c r="R13" s="330"/>
      <c r="S13" s="330"/>
      <c r="T13" s="330"/>
      <c r="U13" s="330"/>
    </row>
    <row r="14" spans="2:22" ht="82.5" customHeight="1" x14ac:dyDescent="0.2">
      <c r="B14" s="322" t="s">
        <v>685</v>
      </c>
      <c r="C14" s="322"/>
      <c r="D14" s="322"/>
      <c r="E14" s="322"/>
      <c r="F14" s="322"/>
      <c r="G14" s="322"/>
      <c r="H14" s="322"/>
      <c r="I14" s="322"/>
      <c r="J14" s="322"/>
      <c r="K14" s="322"/>
      <c r="L14" s="322"/>
      <c r="M14" s="322"/>
      <c r="N14" s="322"/>
      <c r="O14" s="322"/>
      <c r="P14" s="322"/>
      <c r="Q14" s="322"/>
      <c r="R14" s="322"/>
      <c r="S14" s="322"/>
      <c r="T14" s="322"/>
      <c r="U14" s="322"/>
    </row>
    <row r="15" spans="2:22" ht="60" customHeight="1" x14ac:dyDescent="0.2">
      <c r="B15" s="322" t="s">
        <v>686</v>
      </c>
      <c r="C15" s="320"/>
      <c r="D15" s="320"/>
      <c r="E15" s="320"/>
      <c r="F15" s="320"/>
      <c r="G15" s="320"/>
      <c r="H15" s="320"/>
      <c r="I15" s="320"/>
      <c r="J15" s="320"/>
      <c r="K15" s="320"/>
      <c r="L15" s="320"/>
      <c r="M15" s="320"/>
      <c r="N15" s="320"/>
      <c r="O15" s="320"/>
      <c r="P15" s="320"/>
      <c r="Q15" s="320"/>
      <c r="R15" s="320"/>
      <c r="S15" s="320"/>
      <c r="T15" s="320"/>
      <c r="U15" s="320"/>
    </row>
    <row r="16" spans="2:22" s="14" customFormat="1" ht="24.95" customHeight="1" x14ac:dyDescent="0.25">
      <c r="B16" s="321" t="s">
        <v>687</v>
      </c>
      <c r="C16" s="321"/>
      <c r="D16" s="321"/>
      <c r="E16" s="321"/>
      <c r="F16" s="321"/>
      <c r="G16" s="321"/>
      <c r="H16" s="321"/>
      <c r="I16" s="321"/>
      <c r="J16" s="321"/>
      <c r="K16" s="321"/>
      <c r="L16" s="321"/>
      <c r="M16" s="321"/>
      <c r="N16" s="321"/>
      <c r="O16" s="321"/>
      <c r="P16" s="321"/>
      <c r="Q16" s="321"/>
      <c r="R16" s="321"/>
      <c r="S16" s="321"/>
      <c r="T16" s="321"/>
      <c r="U16" s="321"/>
    </row>
    <row r="17" spans="2:21" ht="87.75" customHeight="1" x14ac:dyDescent="0.2">
      <c r="B17" s="322" t="s">
        <v>688</v>
      </c>
      <c r="C17" s="322"/>
      <c r="D17" s="322"/>
      <c r="E17" s="322"/>
      <c r="F17" s="322"/>
      <c r="G17" s="322"/>
      <c r="H17" s="322"/>
      <c r="I17" s="322"/>
      <c r="J17" s="322"/>
      <c r="K17" s="322"/>
      <c r="L17" s="322"/>
      <c r="M17" s="322"/>
      <c r="N17" s="322"/>
      <c r="O17" s="322"/>
      <c r="P17" s="322"/>
      <c r="Q17" s="322"/>
      <c r="R17" s="322"/>
      <c r="S17" s="322"/>
      <c r="T17" s="322"/>
      <c r="U17" s="322"/>
    </row>
    <row r="18" spans="2:21" ht="75.75" customHeight="1" x14ac:dyDescent="0.2">
      <c r="B18" s="320" t="s">
        <v>689</v>
      </c>
      <c r="C18" s="320"/>
      <c r="D18" s="320"/>
      <c r="E18" s="320"/>
      <c r="F18" s="320"/>
      <c r="G18" s="320"/>
      <c r="H18" s="320"/>
      <c r="I18" s="320"/>
      <c r="J18" s="320"/>
      <c r="K18" s="320"/>
      <c r="L18" s="320"/>
      <c r="M18" s="320"/>
      <c r="N18" s="320"/>
      <c r="O18" s="320"/>
      <c r="P18" s="320"/>
      <c r="Q18" s="320"/>
      <c r="R18" s="320"/>
      <c r="S18" s="320"/>
      <c r="T18" s="320"/>
      <c r="U18" s="320"/>
    </row>
    <row r="19" spans="2:21" ht="60" customHeight="1" x14ac:dyDescent="0.2">
      <c r="B19" s="322"/>
      <c r="C19" s="320"/>
      <c r="D19" s="320"/>
      <c r="E19" s="320"/>
      <c r="F19" s="320"/>
      <c r="G19" s="320"/>
      <c r="H19" s="320"/>
      <c r="I19" s="320"/>
      <c r="J19" s="320"/>
      <c r="K19" s="320"/>
      <c r="L19" s="320"/>
      <c r="M19" s="320"/>
      <c r="N19" s="320"/>
      <c r="O19" s="320"/>
      <c r="P19" s="320"/>
      <c r="Q19" s="320"/>
      <c r="R19" s="320"/>
      <c r="S19" s="320"/>
      <c r="T19" s="320"/>
      <c r="U19" s="320"/>
    </row>
    <row r="20" spans="2:21" ht="16.7" customHeight="1" x14ac:dyDescent="0.2">
      <c r="B20" s="13"/>
      <c r="C20" s="13"/>
      <c r="D20" s="13"/>
      <c r="E20" s="13"/>
      <c r="F20" s="13"/>
      <c r="G20" s="13"/>
      <c r="H20" s="13"/>
      <c r="I20" s="13"/>
      <c r="J20" s="13"/>
      <c r="K20" s="13"/>
      <c r="L20" s="13"/>
      <c r="M20" s="13"/>
      <c r="N20" s="13"/>
      <c r="O20" s="13"/>
      <c r="P20" s="13"/>
      <c r="Q20" s="13"/>
      <c r="R20" s="13"/>
      <c r="S20" s="13"/>
      <c r="T20" s="13"/>
      <c r="U20" s="13"/>
    </row>
    <row r="21" spans="2:21" ht="22.15" customHeight="1" x14ac:dyDescent="0.2">
      <c r="B21" s="331" t="s">
        <v>676</v>
      </c>
      <c r="C21" s="331"/>
      <c r="D21" s="331"/>
      <c r="E21" s="331"/>
      <c r="F21" s="331"/>
      <c r="G21" s="331"/>
      <c r="H21" s="331"/>
      <c r="I21" s="331"/>
      <c r="J21" s="331"/>
      <c r="K21" s="331"/>
      <c r="L21" s="331"/>
      <c r="M21" s="331"/>
      <c r="N21" s="331"/>
      <c r="O21" s="331"/>
      <c r="P21" s="331"/>
      <c r="Q21" s="331"/>
      <c r="R21" s="331"/>
      <c r="S21" s="331"/>
      <c r="T21" s="331"/>
      <c r="U21" s="331"/>
    </row>
    <row r="22" spans="2:21" ht="24.95" customHeight="1" x14ac:dyDescent="0.2">
      <c r="B22" s="332" t="s">
        <v>684</v>
      </c>
      <c r="C22" s="332"/>
      <c r="D22" s="332"/>
      <c r="E22" s="332"/>
      <c r="F22" s="332"/>
      <c r="G22" s="332"/>
      <c r="H22" s="332"/>
      <c r="I22" s="332"/>
      <c r="J22" s="332"/>
      <c r="K22" s="332"/>
      <c r="L22" s="332"/>
      <c r="M22" s="332"/>
      <c r="N22" s="332"/>
      <c r="O22" s="332"/>
      <c r="P22" s="332"/>
      <c r="Q22" s="332"/>
      <c r="R22" s="332"/>
      <c r="S22" s="332"/>
      <c r="T22" s="332"/>
      <c r="U22" s="332"/>
    </row>
    <row r="23" spans="2:21" ht="60" customHeight="1" x14ac:dyDescent="0.2">
      <c r="B23" s="320"/>
      <c r="C23" s="320"/>
      <c r="D23" s="320"/>
      <c r="E23" s="320"/>
      <c r="F23" s="320"/>
      <c r="G23" s="320"/>
      <c r="H23" s="320"/>
      <c r="I23" s="320"/>
      <c r="J23" s="320"/>
      <c r="K23" s="320"/>
      <c r="L23" s="320"/>
      <c r="M23" s="320"/>
      <c r="N23" s="320"/>
      <c r="O23" s="320"/>
      <c r="P23" s="320"/>
      <c r="Q23" s="320"/>
      <c r="R23" s="320"/>
      <c r="S23" s="320"/>
      <c r="T23" s="320"/>
      <c r="U23" s="320"/>
    </row>
    <row r="24" spans="2:21" ht="60" customHeight="1" x14ac:dyDescent="0.2">
      <c r="B24" s="320"/>
      <c r="C24" s="320"/>
      <c r="D24" s="320"/>
      <c r="E24" s="320"/>
      <c r="F24" s="320"/>
      <c r="G24" s="320"/>
      <c r="H24" s="320"/>
      <c r="I24" s="320"/>
      <c r="J24" s="320"/>
      <c r="K24" s="320"/>
      <c r="L24" s="320"/>
      <c r="M24" s="320"/>
      <c r="N24" s="320"/>
      <c r="O24" s="320"/>
      <c r="P24" s="320"/>
      <c r="Q24" s="320"/>
      <c r="R24" s="320"/>
      <c r="S24" s="320"/>
      <c r="T24" s="320"/>
      <c r="U24" s="320"/>
    </row>
    <row r="25" spans="2:21" s="14" customFormat="1" ht="24.95" customHeight="1" x14ac:dyDescent="0.25">
      <c r="B25" s="321" t="s">
        <v>687</v>
      </c>
      <c r="C25" s="321"/>
      <c r="D25" s="321"/>
      <c r="E25" s="321"/>
      <c r="F25" s="321"/>
      <c r="G25" s="321"/>
      <c r="H25" s="321"/>
      <c r="I25" s="321"/>
      <c r="J25" s="321"/>
      <c r="K25" s="321"/>
      <c r="L25" s="321"/>
      <c r="M25" s="321"/>
      <c r="N25" s="321"/>
      <c r="O25" s="321"/>
      <c r="P25" s="321"/>
      <c r="Q25" s="321"/>
      <c r="R25" s="321"/>
      <c r="S25" s="321"/>
      <c r="T25" s="321"/>
      <c r="U25" s="321"/>
    </row>
    <row r="26" spans="2:21" ht="60" customHeight="1" x14ac:dyDescent="0.2">
      <c r="B26" s="320"/>
      <c r="C26" s="320"/>
      <c r="D26" s="320"/>
      <c r="E26" s="320"/>
      <c r="F26" s="320"/>
      <c r="G26" s="320"/>
      <c r="H26" s="320"/>
      <c r="I26" s="320"/>
      <c r="J26" s="320"/>
      <c r="K26" s="320"/>
      <c r="L26" s="320"/>
      <c r="M26" s="320"/>
      <c r="N26" s="320"/>
      <c r="O26" s="320"/>
      <c r="P26" s="320"/>
      <c r="Q26" s="320"/>
      <c r="R26" s="320"/>
      <c r="S26" s="320"/>
      <c r="T26" s="320"/>
      <c r="U26" s="320"/>
    </row>
    <row r="27" spans="2:21" ht="60" customHeight="1" x14ac:dyDescent="0.2">
      <c r="B27" s="320"/>
      <c r="C27" s="320"/>
      <c r="D27" s="320"/>
      <c r="E27" s="320"/>
      <c r="F27" s="320"/>
      <c r="G27" s="320"/>
      <c r="H27" s="320"/>
      <c r="I27" s="320"/>
      <c r="J27" s="320"/>
      <c r="K27" s="320"/>
      <c r="L27" s="320"/>
      <c r="M27" s="320"/>
      <c r="N27" s="320"/>
      <c r="O27" s="320"/>
      <c r="P27" s="320"/>
      <c r="Q27" s="320"/>
      <c r="R27" s="320"/>
      <c r="S27" s="320"/>
      <c r="T27" s="320"/>
      <c r="U27" s="320"/>
    </row>
    <row r="28" spans="2:21" ht="60" customHeight="1" x14ac:dyDescent="0.2">
      <c r="B28" s="320"/>
      <c r="C28" s="320"/>
      <c r="D28" s="320"/>
      <c r="E28" s="320"/>
      <c r="F28" s="320"/>
      <c r="G28" s="320"/>
      <c r="H28" s="320"/>
      <c r="I28" s="320"/>
      <c r="J28" s="320"/>
      <c r="K28" s="320"/>
      <c r="L28" s="320"/>
      <c r="M28" s="320"/>
      <c r="N28" s="320"/>
      <c r="O28" s="320"/>
      <c r="P28" s="320"/>
      <c r="Q28" s="320"/>
      <c r="R28" s="320"/>
      <c r="S28" s="320"/>
      <c r="T28" s="320"/>
      <c r="U28" s="320"/>
    </row>
    <row r="29" spans="2:21" ht="16.7" customHeight="1" x14ac:dyDescent="0.2">
      <c r="B29" s="13"/>
      <c r="C29" s="13"/>
      <c r="D29" s="13"/>
      <c r="E29" s="13"/>
      <c r="F29" s="13"/>
      <c r="G29" s="13"/>
      <c r="H29" s="13"/>
      <c r="I29" s="13"/>
      <c r="J29" s="13"/>
      <c r="K29" s="13"/>
      <c r="L29" s="13"/>
      <c r="M29" s="13"/>
      <c r="N29" s="13"/>
      <c r="O29" s="13"/>
      <c r="P29" s="13"/>
      <c r="Q29" s="13"/>
      <c r="R29" s="13"/>
      <c r="S29" s="13"/>
      <c r="T29" s="13"/>
      <c r="U29" s="13"/>
    </row>
    <row r="30" spans="2:21" ht="22.15" customHeight="1" x14ac:dyDescent="0.2">
      <c r="B30" s="333" t="s">
        <v>677</v>
      </c>
      <c r="C30" s="333"/>
      <c r="D30" s="333"/>
      <c r="E30" s="333"/>
      <c r="F30" s="333"/>
      <c r="G30" s="333"/>
      <c r="H30" s="333"/>
      <c r="I30" s="333"/>
      <c r="J30" s="333"/>
      <c r="K30" s="333"/>
      <c r="L30" s="333"/>
      <c r="M30" s="333"/>
      <c r="N30" s="333"/>
      <c r="O30" s="333"/>
      <c r="P30" s="333"/>
      <c r="Q30" s="333"/>
      <c r="R30" s="333"/>
      <c r="S30" s="333"/>
      <c r="T30" s="333"/>
      <c r="U30" s="333"/>
    </row>
    <row r="31" spans="2:21" ht="24.95" customHeight="1" x14ac:dyDescent="0.2">
      <c r="B31" s="334" t="s">
        <v>684</v>
      </c>
      <c r="C31" s="335"/>
      <c r="D31" s="335"/>
      <c r="E31" s="335"/>
      <c r="F31" s="335"/>
      <c r="G31" s="335"/>
      <c r="H31" s="335"/>
      <c r="I31" s="335"/>
      <c r="J31" s="335"/>
      <c r="K31" s="335"/>
      <c r="L31" s="335"/>
      <c r="M31" s="335"/>
      <c r="N31" s="335"/>
      <c r="O31" s="335"/>
      <c r="P31" s="335"/>
      <c r="Q31" s="335"/>
      <c r="R31" s="335"/>
      <c r="S31" s="335"/>
      <c r="T31" s="335"/>
      <c r="U31" s="335"/>
    </row>
    <row r="32" spans="2:21" ht="60" customHeight="1" x14ac:dyDescent="0.2">
      <c r="B32" s="320"/>
      <c r="C32" s="320"/>
      <c r="D32" s="320"/>
      <c r="E32" s="320"/>
      <c r="F32" s="320"/>
      <c r="G32" s="320"/>
      <c r="H32" s="320"/>
      <c r="I32" s="320"/>
      <c r="J32" s="320"/>
      <c r="K32" s="320"/>
      <c r="L32" s="320"/>
      <c r="M32" s="320"/>
      <c r="N32" s="320"/>
      <c r="O32" s="320"/>
      <c r="P32" s="320"/>
      <c r="Q32" s="320"/>
      <c r="R32" s="320"/>
      <c r="S32" s="320"/>
      <c r="T32" s="320"/>
      <c r="U32" s="320"/>
    </row>
    <row r="33" spans="2:21" ht="60" customHeight="1" x14ac:dyDescent="0.2">
      <c r="B33" s="320"/>
      <c r="C33" s="320"/>
      <c r="D33" s="320"/>
      <c r="E33" s="320"/>
      <c r="F33" s="320"/>
      <c r="G33" s="320"/>
      <c r="H33" s="320"/>
      <c r="I33" s="320"/>
      <c r="J33" s="320"/>
      <c r="K33" s="320"/>
      <c r="L33" s="320"/>
      <c r="M33" s="320"/>
      <c r="N33" s="320"/>
      <c r="O33" s="320"/>
      <c r="P33" s="320"/>
      <c r="Q33" s="320"/>
      <c r="R33" s="320"/>
      <c r="S33" s="320"/>
      <c r="T33" s="320"/>
      <c r="U33" s="320"/>
    </row>
    <row r="34" spans="2:21" s="14" customFormat="1" ht="24.95" customHeight="1" x14ac:dyDescent="0.25">
      <c r="B34" s="321" t="s">
        <v>687</v>
      </c>
      <c r="C34" s="321"/>
      <c r="D34" s="321"/>
      <c r="E34" s="321"/>
      <c r="F34" s="321"/>
      <c r="G34" s="321"/>
      <c r="H34" s="321"/>
      <c r="I34" s="321"/>
      <c r="J34" s="321"/>
      <c r="K34" s="321"/>
      <c r="L34" s="321"/>
      <c r="M34" s="321"/>
      <c r="N34" s="321"/>
      <c r="O34" s="321"/>
      <c r="P34" s="321"/>
      <c r="Q34" s="321"/>
      <c r="R34" s="321"/>
      <c r="S34" s="321"/>
      <c r="T34" s="321"/>
      <c r="U34" s="321"/>
    </row>
    <row r="35" spans="2:21" ht="60" customHeight="1" x14ac:dyDescent="0.2">
      <c r="B35" s="320"/>
      <c r="C35" s="320"/>
      <c r="D35" s="320"/>
      <c r="E35" s="320"/>
      <c r="F35" s="320"/>
      <c r="G35" s="320"/>
      <c r="H35" s="320"/>
      <c r="I35" s="320"/>
      <c r="J35" s="320"/>
      <c r="K35" s="320"/>
      <c r="L35" s="320"/>
      <c r="M35" s="320"/>
      <c r="N35" s="320"/>
      <c r="O35" s="320"/>
      <c r="P35" s="320"/>
      <c r="Q35" s="320"/>
      <c r="R35" s="320"/>
      <c r="S35" s="320"/>
      <c r="T35" s="320"/>
      <c r="U35" s="320"/>
    </row>
    <row r="36" spans="2:21" ht="60" customHeight="1" x14ac:dyDescent="0.2">
      <c r="B36" s="320"/>
      <c r="C36" s="320"/>
      <c r="D36" s="320"/>
      <c r="E36" s="320"/>
      <c r="F36" s="320"/>
      <c r="G36" s="320"/>
      <c r="H36" s="320"/>
      <c r="I36" s="320"/>
      <c r="J36" s="320"/>
      <c r="K36" s="320"/>
      <c r="L36" s="320"/>
      <c r="M36" s="320"/>
      <c r="N36" s="320"/>
      <c r="O36" s="320"/>
      <c r="P36" s="320"/>
      <c r="Q36" s="320"/>
      <c r="R36" s="320"/>
      <c r="S36" s="320"/>
      <c r="T36" s="320"/>
      <c r="U36" s="320"/>
    </row>
    <row r="37" spans="2:21" ht="60" customHeight="1" x14ac:dyDescent="0.2">
      <c r="B37" s="320"/>
      <c r="C37" s="320"/>
      <c r="D37" s="320"/>
      <c r="E37" s="320"/>
      <c r="F37" s="320"/>
      <c r="G37" s="320"/>
      <c r="H37" s="320"/>
      <c r="I37" s="320"/>
      <c r="J37" s="320"/>
      <c r="K37" s="320"/>
      <c r="L37" s="320"/>
      <c r="M37" s="320"/>
      <c r="N37" s="320"/>
      <c r="O37" s="320"/>
      <c r="P37" s="320"/>
      <c r="Q37" s="320"/>
      <c r="R37" s="320"/>
      <c r="S37" s="320"/>
      <c r="T37" s="320"/>
      <c r="U37" s="320"/>
    </row>
    <row r="39" spans="2:21" x14ac:dyDescent="0.2">
      <c r="B39" s="329" t="s">
        <v>678</v>
      </c>
      <c r="C39" s="329"/>
      <c r="D39" s="329"/>
      <c r="E39" s="329"/>
      <c r="F39" s="329"/>
      <c r="G39" s="329"/>
      <c r="H39" s="329"/>
      <c r="I39" s="329"/>
      <c r="J39" s="329"/>
      <c r="K39" s="329"/>
      <c r="L39" s="329"/>
      <c r="M39" s="329"/>
      <c r="N39" s="329"/>
      <c r="O39" s="329"/>
      <c r="P39" s="329"/>
      <c r="Q39" s="329"/>
      <c r="R39" s="329"/>
      <c r="S39" s="329"/>
      <c r="T39" s="329"/>
      <c r="U39" s="329"/>
    </row>
    <row r="40" spans="2:21" ht="19.5" x14ac:dyDescent="0.2">
      <c r="B40" s="334" t="s">
        <v>684</v>
      </c>
      <c r="C40" s="335"/>
      <c r="D40" s="335"/>
      <c r="E40" s="335"/>
      <c r="F40" s="335"/>
      <c r="G40" s="335"/>
      <c r="H40" s="335"/>
      <c r="I40" s="335"/>
      <c r="J40" s="335"/>
      <c r="K40" s="335"/>
      <c r="L40" s="335"/>
      <c r="M40" s="335"/>
      <c r="N40" s="335"/>
      <c r="O40" s="335"/>
      <c r="P40" s="335"/>
      <c r="Q40" s="335"/>
      <c r="R40" s="335"/>
      <c r="S40" s="335"/>
      <c r="T40" s="335"/>
      <c r="U40" s="335"/>
    </row>
    <row r="41" spans="2:21" ht="51.75" customHeight="1" x14ac:dyDescent="0.2">
      <c r="B41" s="336"/>
      <c r="C41" s="336"/>
      <c r="D41" s="336"/>
      <c r="E41" s="336"/>
      <c r="F41" s="336"/>
      <c r="G41" s="336"/>
      <c r="H41" s="336"/>
      <c r="I41" s="336"/>
      <c r="J41" s="336"/>
      <c r="K41" s="336"/>
      <c r="L41" s="336"/>
      <c r="M41" s="336"/>
      <c r="N41" s="336"/>
      <c r="O41" s="336"/>
      <c r="P41" s="336"/>
      <c r="Q41" s="336"/>
      <c r="R41" s="336"/>
      <c r="S41" s="336"/>
      <c r="T41" s="336"/>
      <c r="U41" s="336"/>
    </row>
    <row r="42" spans="2:21" ht="50.25" customHeight="1" x14ac:dyDescent="0.2">
      <c r="B42" s="337"/>
      <c r="C42" s="337"/>
      <c r="D42" s="337"/>
      <c r="E42" s="337"/>
      <c r="F42" s="337"/>
      <c r="G42" s="337"/>
      <c r="H42" s="337"/>
      <c r="I42" s="337"/>
      <c r="J42" s="337"/>
      <c r="K42" s="337"/>
      <c r="L42" s="337"/>
      <c r="M42" s="337"/>
      <c r="N42" s="337"/>
      <c r="O42" s="337"/>
      <c r="P42" s="337"/>
      <c r="Q42" s="337"/>
      <c r="R42" s="337"/>
      <c r="S42" s="337"/>
      <c r="T42" s="337"/>
      <c r="U42" s="337"/>
    </row>
    <row r="43" spans="2:21" ht="19.5" x14ac:dyDescent="0.2">
      <c r="B43" s="321" t="s">
        <v>687</v>
      </c>
      <c r="C43" s="321"/>
      <c r="D43" s="321"/>
      <c r="E43" s="321"/>
      <c r="F43" s="321"/>
      <c r="G43" s="321"/>
      <c r="H43" s="321"/>
      <c r="I43" s="321"/>
      <c r="J43" s="321"/>
      <c r="K43" s="321"/>
      <c r="L43" s="321"/>
      <c r="M43" s="321"/>
      <c r="N43" s="321"/>
      <c r="O43" s="321"/>
      <c r="P43" s="321"/>
      <c r="Q43" s="321"/>
      <c r="R43" s="321"/>
      <c r="S43" s="321"/>
      <c r="T43" s="321"/>
      <c r="U43" s="321"/>
    </row>
    <row r="44" spans="2:21" ht="69.75" customHeight="1" x14ac:dyDescent="0.2">
      <c r="B44" s="336"/>
      <c r="C44" s="336"/>
      <c r="D44" s="336"/>
      <c r="E44" s="336"/>
      <c r="F44" s="336"/>
      <c r="G44" s="336"/>
      <c r="H44" s="336"/>
      <c r="I44" s="336"/>
      <c r="J44" s="336"/>
      <c r="K44" s="336"/>
      <c r="L44" s="336"/>
      <c r="M44" s="336"/>
      <c r="N44" s="336"/>
      <c r="O44" s="336"/>
      <c r="P44" s="336"/>
      <c r="Q44" s="336"/>
      <c r="R44" s="336"/>
      <c r="S44" s="336"/>
      <c r="T44" s="336"/>
      <c r="U44" s="336"/>
    </row>
    <row r="45" spans="2:21" ht="60" customHeight="1" x14ac:dyDescent="0.2">
      <c r="B45" s="338"/>
      <c r="C45" s="338"/>
      <c r="D45" s="338"/>
      <c r="E45" s="338"/>
      <c r="F45" s="338"/>
      <c r="G45" s="338"/>
      <c r="H45" s="338"/>
      <c r="I45" s="338"/>
      <c r="J45" s="338"/>
      <c r="K45" s="338"/>
      <c r="L45" s="338"/>
      <c r="M45" s="338"/>
      <c r="N45" s="338"/>
      <c r="O45" s="338"/>
      <c r="P45" s="338"/>
      <c r="Q45" s="338"/>
      <c r="R45" s="338"/>
      <c r="S45" s="338"/>
      <c r="T45" s="338"/>
      <c r="U45" s="338"/>
    </row>
    <row r="46" spans="2:21" ht="59.25" customHeight="1" x14ac:dyDescent="0.2">
      <c r="B46" s="336"/>
      <c r="C46" s="336"/>
      <c r="D46" s="336"/>
      <c r="E46" s="336"/>
      <c r="F46" s="336"/>
      <c r="G46" s="336"/>
      <c r="H46" s="336"/>
      <c r="I46" s="336"/>
      <c r="J46" s="336"/>
      <c r="K46" s="336"/>
      <c r="L46" s="336"/>
      <c r="M46" s="336"/>
      <c r="N46" s="336"/>
      <c r="O46" s="336"/>
      <c r="P46" s="336"/>
      <c r="Q46" s="336"/>
      <c r="R46" s="336"/>
      <c r="S46" s="336"/>
      <c r="T46" s="336"/>
      <c r="U46" s="336"/>
    </row>
    <row r="65495" spans="2:22" x14ac:dyDescent="0.2">
      <c r="B65495" s="10" t="s">
        <v>50</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51</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52</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6:U46"/>
    <mergeCell ref="B34:U34"/>
    <mergeCell ref="B35:U35"/>
    <mergeCell ref="B36:U36"/>
    <mergeCell ref="B37:U37"/>
    <mergeCell ref="B39:U39"/>
    <mergeCell ref="B40:U40"/>
    <mergeCell ref="B41:U41"/>
    <mergeCell ref="B42:U42"/>
    <mergeCell ref="B43:U43"/>
    <mergeCell ref="B44:U44"/>
    <mergeCell ref="B45:U45"/>
    <mergeCell ref="B33:U33"/>
    <mergeCell ref="B17:U17"/>
    <mergeCell ref="B18:U18"/>
    <mergeCell ref="B19:U19"/>
    <mergeCell ref="B21:U21"/>
    <mergeCell ref="B22:U22"/>
    <mergeCell ref="B23:U23"/>
    <mergeCell ref="B27:U27"/>
    <mergeCell ref="B28:U28"/>
    <mergeCell ref="B30:U30"/>
    <mergeCell ref="B31:U31"/>
    <mergeCell ref="B32:U32"/>
    <mergeCell ref="B26:U26"/>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s>
  <phoneticPr fontId="3" type="noConversion"/>
  <hyperlinks>
    <hyperlink ref="B65497" r:id="rId1" xr:uid="{00000000-0004-0000-0200-000000000000}"/>
    <hyperlink ref="B65496" r:id="rId2" xr:uid="{00000000-0004-0000-0200-000001000000}"/>
    <hyperlink ref="B4" location="Autoevaluación!A54" tooltip="Ir a autoevaluacion" display="Diseño pedagogico" xr:uid="{00000000-0004-0000-0200-000002000000}"/>
    <hyperlink ref="B5" location="Autoevaluación!A61" tooltip="Ir a autoevaluacion" display="Practicas pedagogicas" xr:uid="{00000000-0004-0000-0200-000003000000}"/>
    <hyperlink ref="B6" location="Autoevaluación!A67" tooltip="Ir a autoevaluación" display="Gestion de aula" xr:uid="{00000000-0004-0000-0200-000004000000}"/>
    <hyperlink ref="B7" location="Autoevaluación!A73" tooltip="Ir a autoevaluación" display="Seguimiento academico" xr:uid="{00000000-0004-0000-0200-000005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1:V65501"/>
  <sheetViews>
    <sheetView showGridLines="0" topLeftCell="A34" zoomScale="80" zoomScaleNormal="80" workbookViewId="0">
      <selection activeCell="B39" sqref="B39:U39"/>
    </sheetView>
  </sheetViews>
  <sheetFormatPr baseColWidth="10" defaultColWidth="11.42578125" defaultRowHeight="15" x14ac:dyDescent="0.2"/>
  <cols>
    <col min="1" max="1" width="1.42578125" style="1" customWidth="1"/>
    <col min="2" max="2" width="34.5703125" style="1" customWidth="1"/>
    <col min="3" max="6" width="7.5703125" style="1" customWidth="1"/>
    <col min="7" max="7" width="1.5703125" style="1" customWidth="1"/>
    <col min="8" max="11" width="7.5703125" style="1" customWidth="1"/>
    <col min="12" max="12" width="1.5703125" style="1" customWidth="1"/>
    <col min="13" max="16" width="7.5703125" style="1" customWidth="1"/>
    <col min="17" max="17" width="2.140625" style="1" customWidth="1"/>
    <col min="18" max="21" width="7.570312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7" customHeight="1" x14ac:dyDescent="0.2">
      <c r="B2" s="325" t="s">
        <v>56</v>
      </c>
      <c r="C2" s="319" t="s">
        <v>675</v>
      </c>
      <c r="D2" s="319"/>
      <c r="E2" s="319"/>
      <c r="F2" s="319"/>
      <c r="G2" s="2"/>
      <c r="H2" s="328">
        <v>2024</v>
      </c>
      <c r="I2" s="328"/>
      <c r="J2" s="328"/>
      <c r="K2" s="328"/>
      <c r="L2" s="2"/>
      <c r="M2" s="327">
        <v>2025</v>
      </c>
      <c r="N2" s="327"/>
      <c r="O2" s="327"/>
      <c r="P2" s="327"/>
      <c r="Q2" s="76"/>
      <c r="R2" s="329">
        <v>2026</v>
      </c>
      <c r="S2" s="329"/>
      <c r="T2" s="329"/>
      <c r="U2" s="329"/>
      <c r="V2" s="316"/>
    </row>
    <row r="3" spans="2:22" ht="24.75" customHeight="1" thickBot="1" x14ac:dyDescent="0.25">
      <c r="B3" s="326"/>
      <c r="C3" s="3">
        <v>1</v>
      </c>
      <c r="D3" s="3">
        <v>2</v>
      </c>
      <c r="E3" s="4">
        <v>3</v>
      </c>
      <c r="F3" s="5">
        <v>4</v>
      </c>
      <c r="G3" s="323"/>
      <c r="H3" s="3">
        <v>1</v>
      </c>
      <c r="I3" s="3">
        <v>2</v>
      </c>
      <c r="J3" s="4">
        <v>3</v>
      </c>
      <c r="K3" s="5">
        <v>4</v>
      </c>
      <c r="L3" s="317"/>
      <c r="M3" s="3">
        <v>1</v>
      </c>
      <c r="N3" s="3">
        <v>2</v>
      </c>
      <c r="O3" s="4">
        <v>3</v>
      </c>
      <c r="P3" s="5">
        <v>4</v>
      </c>
      <c r="Q3" s="76"/>
      <c r="R3" s="3">
        <v>1</v>
      </c>
      <c r="S3" s="3">
        <v>2</v>
      </c>
      <c r="T3" s="4">
        <v>3</v>
      </c>
      <c r="U3" s="5">
        <v>4</v>
      </c>
      <c r="V3" s="316"/>
    </row>
    <row r="4" spans="2:22" ht="38.25" customHeight="1" thickTop="1" thickBot="1" x14ac:dyDescent="0.25">
      <c r="B4" s="56" t="s">
        <v>60</v>
      </c>
      <c r="C4" s="54">
        <f>Autoevaluación!R7/SUM(Autoevaluación!R7:R10)</f>
        <v>0</v>
      </c>
      <c r="D4" s="7">
        <f>Autoevaluación!R8/SUM(Autoevaluación!R7:R10)</f>
        <v>0.25</v>
      </c>
      <c r="E4" s="7">
        <f>Autoevaluación!R9/SUM(Autoevaluación!R7:R10)</f>
        <v>0.75</v>
      </c>
      <c r="F4" s="7">
        <f>Autoevaluación!R10/SUM(Autoevaluación!R7:R10)</f>
        <v>0</v>
      </c>
      <c r="G4" s="324"/>
      <c r="H4" s="7">
        <f>Autoevaluación!S7/SUM(Autoevaluación!S7:S10)</f>
        <v>0</v>
      </c>
      <c r="I4" s="7">
        <f>Autoevaluación!S8/SUM(Autoevaluación!S7:S10)</f>
        <v>0.25</v>
      </c>
      <c r="J4" s="7">
        <f>Autoevaluación!S9/SUM(Autoevaluación!S7:S10)</f>
        <v>0.75</v>
      </c>
      <c r="K4" s="7">
        <f>Autoevaluación!S10/SUM(Autoevaluación!S7:S10)</f>
        <v>0</v>
      </c>
      <c r="L4" s="318"/>
      <c r="M4" s="7">
        <f>Autoevaluación!T7/SUM(Autoevaluación!T7:T10)</f>
        <v>0</v>
      </c>
      <c r="N4" s="7">
        <f>Autoevaluación!T8/SUM(Autoevaluación!T7:T10)</f>
        <v>0</v>
      </c>
      <c r="O4" s="7">
        <f>Autoevaluación!T9/SUM(Autoevaluación!T7:T10)</f>
        <v>1</v>
      </c>
      <c r="P4" s="7">
        <f>Autoevaluación!T10/SUM(Autoevaluación!T7:T10)</f>
        <v>0</v>
      </c>
      <c r="Q4" s="74"/>
      <c r="R4" s="7" t="e">
        <f>Autoevaluación!U7/SUM(Autoevaluación!U7:U10)</f>
        <v>#DIV/0!</v>
      </c>
      <c r="S4" s="7" t="e">
        <f>Autoevaluación!U8/SUM(Autoevaluación!U7:U10)</f>
        <v>#DIV/0!</v>
      </c>
      <c r="T4" s="7" t="e">
        <f>Autoevaluación!U9/SUM(Autoevaluación!U7:U10)</f>
        <v>#DIV/0!</v>
      </c>
      <c r="U4" s="7" t="e">
        <f>Autoevaluación!U10/SUM(Autoevaluación!U7:U10)</f>
        <v>#DIV/0!</v>
      </c>
    </row>
    <row r="5" spans="2:22" ht="38.25" customHeight="1" thickTop="1" thickBot="1" x14ac:dyDescent="0.25">
      <c r="B5" s="56" t="s">
        <v>86</v>
      </c>
      <c r="C5" s="54">
        <f>Autoevaluación!R13/SUM(Autoevaluación!R13:R16)</f>
        <v>0</v>
      </c>
      <c r="D5" s="7">
        <f>Autoevaluación!R14/SUM(Autoevaluación!R13:R16)</f>
        <v>0.2</v>
      </c>
      <c r="E5" s="7">
        <f>Autoevaluación!R15/SUM(Autoevaluación!R13:R16)</f>
        <v>0.8</v>
      </c>
      <c r="F5" s="7">
        <f>Autoevaluación!R16/SUM(Autoevaluación!R13:R16)</f>
        <v>0</v>
      </c>
      <c r="G5" s="324"/>
      <c r="H5" s="7">
        <f>Autoevaluación!S13/SUM(Autoevaluación!S13:S16)</f>
        <v>0</v>
      </c>
      <c r="I5" s="7">
        <f>Autoevaluación!S14/SUM(Autoevaluación!S13:S16)</f>
        <v>0</v>
      </c>
      <c r="J5" s="7">
        <f>Autoevaluación!S15/SUM(Autoevaluación!S13:S16)</f>
        <v>1</v>
      </c>
      <c r="K5" s="7">
        <f>Autoevaluación!S16/SUM(Autoevaluación!S13:S16)</f>
        <v>0</v>
      </c>
      <c r="L5" s="318"/>
      <c r="M5" s="7">
        <f>Autoevaluación!T13/SUM(Autoevaluación!T13:T16)</f>
        <v>0</v>
      </c>
      <c r="N5" s="7">
        <f>Autoevaluación!T14/SUM(Autoevaluación!T13:T16)</f>
        <v>0</v>
      </c>
      <c r="O5" s="7">
        <f>Autoevaluación!T15/SUM(Autoevaluación!T13:T16)</f>
        <v>1</v>
      </c>
      <c r="P5" s="7">
        <f>Autoevaluación!T16/SUM(Autoevaluación!T13:T16)</f>
        <v>0</v>
      </c>
      <c r="Q5" s="74"/>
      <c r="R5" s="7" t="e">
        <f>Autoevaluación!U13/SUM(Autoevaluación!U13:U16)</f>
        <v>#DIV/0!</v>
      </c>
      <c r="S5" s="7" t="e">
        <f>Autoevaluación!U14/SUM(Autoevaluación!U13:U16)</f>
        <v>#DIV/0!</v>
      </c>
      <c r="T5" s="7" t="e">
        <f>Autoevaluación!U15/SUM(Autoevaluación!U13:U16)</f>
        <v>#DIV/0!</v>
      </c>
      <c r="U5" s="7" t="e">
        <f>Autoevaluación!U16/SUM(Autoevaluación!U13:U16)</f>
        <v>#DIV/0!</v>
      </c>
    </row>
    <row r="6" spans="2:22" ht="38.25" customHeight="1" thickTop="1" thickBot="1" x14ac:dyDescent="0.25">
      <c r="B6" s="56" t="s">
        <v>116</v>
      </c>
      <c r="C6" s="54">
        <f>Autoevaluación!R20/SUM(Autoevaluación!R20:R23)</f>
        <v>0</v>
      </c>
      <c r="D6" s="7">
        <f>Autoevaluación!R21/SUM(Autoevaluación!R20:R23)</f>
        <v>0.5</v>
      </c>
      <c r="E6" s="7">
        <f>Autoevaluación!R22/SUM(Autoevaluación!R20:R23)</f>
        <v>0.5</v>
      </c>
      <c r="F6" s="7">
        <f>Autoevaluación!R23/SUM(Autoevaluación!R20:R23)</f>
        <v>0</v>
      </c>
      <c r="G6" s="324"/>
      <c r="H6" s="7">
        <f>Autoevaluación!S20/SUM(Autoevaluación!S20:S23)</f>
        <v>0</v>
      </c>
      <c r="I6" s="7">
        <f>Autoevaluación!S21/SUM(Autoevaluación!S20:S23)</f>
        <v>0.5</v>
      </c>
      <c r="J6" s="7">
        <f>Autoevaluación!S20/SUM(Autoevaluación!S20:S23)</f>
        <v>0</v>
      </c>
      <c r="K6" s="7">
        <f>Autoevaluación!S23/SUM(Autoevaluación!S20:S23)</f>
        <v>0</v>
      </c>
      <c r="L6" s="318"/>
      <c r="M6" s="7">
        <f>Autoevaluación!T20/SUM(Autoevaluación!T20:T23)</f>
        <v>0</v>
      </c>
      <c r="N6" s="7">
        <f>Autoevaluación!T21/SUM(Autoevaluación!T20:T23)</f>
        <v>0.5</v>
      </c>
      <c r="O6" s="7">
        <f>Autoevaluación!T22/SUM(Autoevaluación!T20:T23)</f>
        <v>0.5</v>
      </c>
      <c r="P6" s="7">
        <f>Autoevaluación!T23/SUM(Autoevaluación!T20:T23)</f>
        <v>0</v>
      </c>
      <c r="Q6" s="74"/>
      <c r="R6" s="7" t="e">
        <f>Autoevaluación!U20/SUM(Autoevaluación!U20:U23)</f>
        <v>#DIV/0!</v>
      </c>
      <c r="S6" s="7" t="e">
        <f>Autoevaluación!U21/SUM(Autoevaluación!U20:U23)</f>
        <v>#DIV/0!</v>
      </c>
      <c r="T6" s="7" t="e">
        <f>Autoevaluación!U22/SUM(Autoevaluación!U20:U23)</f>
        <v>#DIV/0!</v>
      </c>
      <c r="U6" s="7" t="e">
        <f>Autoevaluación!U23/SUM(Autoevaluación!U20:U23)</f>
        <v>#DIV/0!</v>
      </c>
      <c r="V6" s="16"/>
    </row>
    <row r="7" spans="2:22" ht="38.25" customHeight="1" thickTop="1" thickBot="1" x14ac:dyDescent="0.25">
      <c r="B7" s="56" t="s">
        <v>166</v>
      </c>
      <c r="C7" s="54">
        <f>Autoevaluación!R30/SUM(Autoevaluación!R30:R33)</f>
        <v>0</v>
      </c>
      <c r="D7" s="7">
        <f>Autoevaluación!R31/SUM(Autoevaluación!R30:R33)</f>
        <v>0.25</v>
      </c>
      <c r="E7" s="7">
        <f>Autoevaluación!R32/SUM(Autoevaluación!R30:R33)</f>
        <v>0.75</v>
      </c>
      <c r="F7" s="7">
        <f>Autoevaluación!R33/SUM(Autoevaluación!R30:R33)</f>
        <v>0</v>
      </c>
      <c r="G7" s="324"/>
      <c r="H7" s="7">
        <f>Autoevaluación!S30/SUM(Autoevaluación!S30:S33)</f>
        <v>0</v>
      </c>
      <c r="I7" s="7">
        <f>Autoevaluación!S31/SUM(Autoevaluación!S30:S33)</f>
        <v>0.25</v>
      </c>
      <c r="J7" s="7">
        <f>Autoevaluación!S32/SUM(Autoevaluación!S30:S33)</f>
        <v>0.75</v>
      </c>
      <c r="K7" s="7">
        <f>Autoevaluación!S33/SUM(Autoevaluación!S30:S33)</f>
        <v>0</v>
      </c>
      <c r="L7" s="318"/>
      <c r="M7" s="7">
        <f>Autoevaluación!T30/SUM(Autoevaluación!T30:T33)</f>
        <v>0</v>
      </c>
      <c r="N7" s="7">
        <f>Autoevaluación!T31/SUM(Autoevaluación!T30:T33)</f>
        <v>1</v>
      </c>
      <c r="O7" s="7">
        <f>Autoevaluación!T32/SUM(Autoevaluación!T30:T33)</f>
        <v>0</v>
      </c>
      <c r="P7" s="7">
        <f>Autoevaluación!T33/SUM(Autoevaluación!T30:T33)</f>
        <v>0</v>
      </c>
      <c r="Q7" s="74"/>
      <c r="R7" s="7" t="e">
        <f>Autoevaluación!U30/SUM(Autoevaluación!U30:U33)</f>
        <v>#DIV/0!</v>
      </c>
      <c r="S7" s="7" t="e">
        <f>Autoevaluación!U31/SUM(Autoevaluación!U30:U33)</f>
        <v>#DIV/0!</v>
      </c>
      <c r="T7" s="7" t="e">
        <f>Autoevaluación!U32/SUM(Autoevaluación!U30:U33)</f>
        <v>#DIV/0!</v>
      </c>
      <c r="U7" s="7" t="e">
        <f>Autoevaluación!U33/SUM(Autoevaluación!U30:U33)</f>
        <v>#DIV/0!</v>
      </c>
    </row>
    <row r="8" spans="2:22" ht="38.25" customHeight="1" thickTop="1" thickBot="1" x14ac:dyDescent="0.25">
      <c r="B8" s="56" t="s">
        <v>192</v>
      </c>
      <c r="C8" s="54">
        <f>Autoevaluación!R36/SUM(Autoevaluación!R36:R39)</f>
        <v>0</v>
      </c>
      <c r="D8" s="7">
        <f>Autoevaluación!R37/SUM(Autoevaluación!R36:R39)</f>
        <v>0.22222222222222221</v>
      </c>
      <c r="E8" s="7">
        <f>Autoevaluación!R38/SUM(Autoevaluación!R36:R39)</f>
        <v>0.77777777777777779</v>
      </c>
      <c r="F8" s="7">
        <f>Autoevaluación!R39/SUM(Autoevaluación!R36:R39)</f>
        <v>0</v>
      </c>
      <c r="G8" s="324"/>
      <c r="H8" s="7">
        <f>Autoevaluación!S36/SUM(Autoevaluación!S36:S39)</f>
        <v>0</v>
      </c>
      <c r="I8" s="7">
        <f>Autoevaluación!S37/SUM(Autoevaluación!S36:S39)</f>
        <v>0.22222222222222221</v>
      </c>
      <c r="J8" s="7">
        <f>Autoevaluación!S38/SUM(Autoevaluación!S36:S39)</f>
        <v>0.66666666666666663</v>
      </c>
      <c r="K8" s="7">
        <f>Autoevaluación!S39/SUM(Autoevaluación!S36:S39)</f>
        <v>0.1111111111111111</v>
      </c>
      <c r="L8" s="318"/>
      <c r="M8" s="7">
        <f>Autoevaluación!T36/SUM(Autoevaluación!T36:T39)</f>
        <v>0</v>
      </c>
      <c r="N8" s="7">
        <f>Autoevaluación!T37/SUM(Autoevaluación!T36:T39)</f>
        <v>0.22222222222222221</v>
      </c>
      <c r="O8" s="7">
        <f>Autoevaluación!T38/SUM(Autoevaluación!T36:T39)</f>
        <v>0.55555555555555558</v>
      </c>
      <c r="P8" s="7">
        <f>Autoevaluación!T39/SUM(Autoevaluación!T36:T39)</f>
        <v>0.22222222222222221</v>
      </c>
      <c r="Q8" s="74"/>
      <c r="R8" s="7" t="e">
        <f>Autoevaluación!U36/SUM(Autoevaluación!U36:U39)</f>
        <v>#DIV/0!</v>
      </c>
      <c r="S8" s="7" t="e">
        <f>Autoevaluación!U37/SUM(Autoevaluación!U36:U39)</f>
        <v>#DIV/0!</v>
      </c>
      <c r="T8" s="7" t="e">
        <f>Autoevaluación!U38/SUM(Autoevaluación!U36:U39)</f>
        <v>#DIV/0!</v>
      </c>
      <c r="U8" s="7" t="e">
        <f>Autoevaluación!U39/SUM(Autoevaluación!U36:U39)</f>
        <v>#DIV/0!</v>
      </c>
    </row>
    <row r="9" spans="2:22" ht="38.25" customHeight="1" thickTop="1" thickBot="1" x14ac:dyDescent="0.25">
      <c r="B9" s="56" t="s">
        <v>245</v>
      </c>
      <c r="C9" s="54">
        <f>Autoevaluación!R47/SUM(Autoevaluación!R47:R50)</f>
        <v>0</v>
      </c>
      <c r="D9" s="7">
        <f>Autoevaluación!R48/SUM(Autoevaluación!R47:R50)</f>
        <v>0.75</v>
      </c>
      <c r="E9" s="7">
        <f>Autoevaluación!R49/SUM(Autoevaluación!R47:R50)</f>
        <v>0.25</v>
      </c>
      <c r="F9" s="7">
        <f>Autoevaluación!R50/SUM(Autoevaluación!R47:R50)</f>
        <v>0</v>
      </c>
      <c r="G9" s="324"/>
      <c r="H9" s="7">
        <f>Autoevaluación!S47/SUM(Autoevaluación!S47:S50)</f>
        <v>0</v>
      </c>
      <c r="I9" s="7">
        <f>Autoevaluación!S48/SUM(Autoevaluación!S47:S50)</f>
        <v>0</v>
      </c>
      <c r="J9" s="7">
        <f>Autoevaluación!S49/SUM(Autoevaluación!S47:S50)</f>
        <v>1</v>
      </c>
      <c r="K9" s="7">
        <f>Autoevaluación!S50/SUM(Autoevaluación!S47:S50)</f>
        <v>0</v>
      </c>
      <c r="L9" s="318"/>
      <c r="M9" s="7">
        <f>Autoevaluación!T47/SUM(Autoevaluación!T47:T50)</f>
        <v>0</v>
      </c>
      <c r="N9" s="7">
        <f>Autoevaluación!T48/SUM(Autoevaluación!T47:T50)</f>
        <v>0</v>
      </c>
      <c r="O9" s="7">
        <f>Autoevaluación!T49/SUM(Autoevaluación!T47:T50)</f>
        <v>1</v>
      </c>
      <c r="P9" s="7">
        <f>Autoevaluación!T50/SUM(Autoevaluación!T47:T50)</f>
        <v>0</v>
      </c>
      <c r="Q9" s="74"/>
      <c r="R9" s="7" t="e">
        <f>Autoevaluación!U47/SUM(Autoevaluación!U47:U50)</f>
        <v>#DIV/0!</v>
      </c>
      <c r="S9" s="7" t="e">
        <f>Autoevaluación!U48/SUM(Autoevaluación!U47:U50)</f>
        <v>#DIV/0!</v>
      </c>
      <c r="T9" s="7" t="e">
        <f>Autoevaluación!U49/SUM(Autoevaluación!U47:U50)</f>
        <v>#DIV/0!</v>
      </c>
      <c r="U9" s="7" t="e">
        <f>Autoevaluación!U50/SUM(Autoevaluación!U47:U50)</f>
        <v>#DIV/0!</v>
      </c>
    </row>
    <row r="10" spans="2:22" ht="38.25" customHeight="1" thickTop="1" x14ac:dyDescent="0.2">
      <c r="B10" s="55" t="s">
        <v>690</v>
      </c>
      <c r="C10" s="12">
        <f>AVERAGE(C4:C9)</f>
        <v>0</v>
      </c>
      <c r="D10" s="12">
        <f>AVERAGE(D4:D9)</f>
        <v>0.36203703703703699</v>
      </c>
      <c r="E10" s="12">
        <f>AVERAGE(E4:E9)</f>
        <v>0.63796296296296295</v>
      </c>
      <c r="F10" s="12">
        <f>AVERAGE(F4:F9)</f>
        <v>0</v>
      </c>
      <c r="G10" s="9"/>
      <c r="H10" s="12">
        <f>AVERAGE(H4:H9)</f>
        <v>0</v>
      </c>
      <c r="I10" s="12">
        <f>AVERAGE(I4:I9)</f>
        <v>0.20370370370370372</v>
      </c>
      <c r="J10" s="12">
        <f>AVERAGE(J4:J9)</f>
        <v>0.69444444444444431</v>
      </c>
      <c r="K10" s="12">
        <f>AVERAGE(K4:K9)</f>
        <v>1.8518518518518517E-2</v>
      </c>
      <c r="L10" s="9"/>
      <c r="M10" s="12">
        <f>AVERAGE(M4:M9)</f>
        <v>0</v>
      </c>
      <c r="N10" s="12">
        <f>AVERAGE(N4:N9)</f>
        <v>0.28703703703703703</v>
      </c>
      <c r="O10" s="12">
        <f>AVERAGE(O4:O9)</f>
        <v>0.67592592592592593</v>
      </c>
      <c r="P10" s="12">
        <f>AVERAGE(P4:P9)</f>
        <v>3.7037037037037035E-2</v>
      </c>
      <c r="Q10" s="75"/>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2.15" customHeight="1" x14ac:dyDescent="0.2">
      <c r="B12" s="349">
        <v>2023</v>
      </c>
      <c r="C12" s="350"/>
      <c r="D12" s="350"/>
      <c r="E12" s="350"/>
      <c r="F12" s="350"/>
      <c r="G12" s="350"/>
      <c r="H12" s="350"/>
      <c r="I12" s="350"/>
      <c r="J12" s="350"/>
      <c r="K12" s="350"/>
      <c r="L12" s="350"/>
      <c r="M12" s="350"/>
      <c r="N12" s="350"/>
      <c r="O12" s="350"/>
      <c r="P12" s="350"/>
      <c r="Q12" s="350"/>
      <c r="R12" s="350"/>
      <c r="S12" s="350"/>
      <c r="T12" s="350"/>
      <c r="U12" s="351"/>
    </row>
    <row r="13" spans="2:22" ht="24.95" customHeight="1" x14ac:dyDescent="0.2">
      <c r="B13" s="352" t="s">
        <v>684</v>
      </c>
      <c r="C13" s="353"/>
      <c r="D13" s="353"/>
      <c r="E13" s="353"/>
      <c r="F13" s="353"/>
      <c r="G13" s="353"/>
      <c r="H13" s="353"/>
      <c r="I13" s="353"/>
      <c r="J13" s="353"/>
      <c r="K13" s="353"/>
      <c r="L13" s="353"/>
      <c r="M13" s="353"/>
      <c r="N13" s="353"/>
      <c r="O13" s="353"/>
      <c r="P13" s="353"/>
      <c r="Q13" s="353"/>
      <c r="R13" s="353"/>
      <c r="S13" s="353"/>
      <c r="T13" s="353"/>
      <c r="U13" s="353"/>
    </row>
    <row r="14" spans="2:22" ht="60" customHeight="1" x14ac:dyDescent="0.2">
      <c r="B14" s="322" t="s">
        <v>691</v>
      </c>
      <c r="C14" s="322"/>
      <c r="D14" s="322"/>
      <c r="E14" s="322"/>
      <c r="F14" s="322"/>
      <c r="G14" s="322"/>
      <c r="H14" s="322"/>
      <c r="I14" s="322"/>
      <c r="J14" s="322"/>
      <c r="K14" s="322"/>
      <c r="L14" s="322"/>
      <c r="M14" s="322"/>
      <c r="N14" s="322"/>
      <c r="O14" s="322"/>
      <c r="P14" s="322"/>
      <c r="Q14" s="322"/>
      <c r="R14" s="322"/>
      <c r="S14" s="322"/>
      <c r="T14" s="322"/>
      <c r="U14" s="322"/>
    </row>
    <row r="15" spans="2:22" ht="60" customHeight="1" x14ac:dyDescent="0.2">
      <c r="B15" s="339" t="s">
        <v>692</v>
      </c>
      <c r="C15" s="340"/>
      <c r="D15" s="340"/>
      <c r="E15" s="340"/>
      <c r="F15" s="340"/>
      <c r="G15" s="340"/>
      <c r="H15" s="340"/>
      <c r="I15" s="340"/>
      <c r="J15" s="340"/>
      <c r="K15" s="340"/>
      <c r="L15" s="340"/>
      <c r="M15" s="340"/>
      <c r="N15" s="340"/>
      <c r="O15" s="340"/>
      <c r="P15" s="340"/>
      <c r="Q15" s="340"/>
      <c r="R15" s="340"/>
      <c r="S15" s="340"/>
      <c r="T15" s="340"/>
      <c r="U15" s="341"/>
    </row>
    <row r="16" spans="2:22" ht="60" customHeight="1" x14ac:dyDescent="0.2">
      <c r="B16" s="322" t="s">
        <v>693</v>
      </c>
      <c r="C16" s="322"/>
      <c r="D16" s="322"/>
      <c r="E16" s="322"/>
      <c r="F16" s="322"/>
      <c r="G16" s="322"/>
      <c r="H16" s="322"/>
      <c r="I16" s="322"/>
      <c r="J16" s="322"/>
      <c r="K16" s="322"/>
      <c r="L16" s="322"/>
      <c r="M16" s="322"/>
      <c r="N16" s="322"/>
      <c r="O16" s="322"/>
      <c r="P16" s="322"/>
      <c r="Q16" s="322"/>
      <c r="R16" s="322"/>
      <c r="S16" s="322"/>
      <c r="T16" s="322"/>
      <c r="U16" s="322"/>
    </row>
    <row r="17" spans="2:21" s="14" customFormat="1" ht="24.95" customHeight="1" x14ac:dyDescent="0.25">
      <c r="B17" s="354" t="s">
        <v>687</v>
      </c>
      <c r="C17" s="355"/>
      <c r="D17" s="355"/>
      <c r="E17" s="355"/>
      <c r="F17" s="355"/>
      <c r="G17" s="355"/>
      <c r="H17" s="355"/>
      <c r="I17" s="355"/>
      <c r="J17" s="355"/>
      <c r="K17" s="355"/>
      <c r="L17" s="355"/>
      <c r="M17" s="355"/>
      <c r="N17" s="355"/>
      <c r="O17" s="355"/>
      <c r="P17" s="355"/>
      <c r="Q17" s="355"/>
      <c r="R17" s="355"/>
      <c r="S17" s="355"/>
      <c r="T17" s="355"/>
      <c r="U17" s="355"/>
    </row>
    <row r="18" spans="2:21" ht="60" customHeight="1" x14ac:dyDescent="0.2">
      <c r="B18" s="322" t="s">
        <v>694</v>
      </c>
      <c r="C18" s="322"/>
      <c r="D18" s="322"/>
      <c r="E18" s="322"/>
      <c r="F18" s="322"/>
      <c r="G18" s="322"/>
      <c r="H18" s="322"/>
      <c r="I18" s="322"/>
      <c r="J18" s="322"/>
      <c r="K18" s="322"/>
      <c r="L18" s="322"/>
      <c r="M18" s="322"/>
      <c r="N18" s="322"/>
      <c r="O18" s="322"/>
      <c r="P18" s="322"/>
      <c r="Q18" s="322"/>
      <c r="R18" s="322"/>
      <c r="S18" s="322"/>
      <c r="T18" s="322"/>
      <c r="U18" s="322"/>
    </row>
    <row r="19" spans="2:21" ht="60" customHeight="1" x14ac:dyDescent="0.2">
      <c r="B19" s="322" t="s">
        <v>695</v>
      </c>
      <c r="C19" s="322"/>
      <c r="D19" s="322"/>
      <c r="E19" s="322"/>
      <c r="F19" s="322"/>
      <c r="G19" s="322"/>
      <c r="H19" s="322"/>
      <c r="I19" s="322"/>
      <c r="J19" s="322"/>
      <c r="K19" s="322"/>
      <c r="L19" s="322"/>
      <c r="M19" s="322"/>
      <c r="N19" s="322"/>
      <c r="O19" s="322"/>
      <c r="P19" s="322"/>
      <c r="Q19" s="322"/>
      <c r="R19" s="322"/>
      <c r="S19" s="322"/>
      <c r="T19" s="322"/>
      <c r="U19" s="322"/>
    </row>
    <row r="20" spans="2:21" ht="60" customHeight="1" x14ac:dyDescent="0.2">
      <c r="B20" s="322" t="s">
        <v>696</v>
      </c>
      <c r="C20" s="322"/>
      <c r="D20" s="322"/>
      <c r="E20" s="322"/>
      <c r="F20" s="322"/>
      <c r="G20" s="322"/>
      <c r="H20" s="322"/>
      <c r="I20" s="322"/>
      <c r="J20" s="322"/>
      <c r="K20" s="322"/>
      <c r="L20" s="322"/>
      <c r="M20" s="322"/>
      <c r="N20" s="322"/>
      <c r="O20" s="322"/>
      <c r="P20" s="322"/>
      <c r="Q20" s="322"/>
      <c r="R20" s="322"/>
      <c r="S20" s="322"/>
      <c r="T20" s="322"/>
      <c r="U20" s="322"/>
    </row>
    <row r="21" spans="2:21" ht="16.7" customHeight="1" x14ac:dyDescent="0.2">
      <c r="B21" s="13"/>
      <c r="C21" s="13"/>
      <c r="D21" s="13"/>
      <c r="E21" s="13"/>
      <c r="F21" s="13"/>
      <c r="G21" s="13"/>
      <c r="H21" s="13"/>
      <c r="I21" s="13"/>
      <c r="J21" s="13"/>
      <c r="K21" s="13"/>
      <c r="L21" s="13"/>
      <c r="M21" s="13"/>
      <c r="N21" s="13"/>
      <c r="O21" s="13"/>
      <c r="P21" s="13"/>
      <c r="Q21" s="13"/>
      <c r="R21" s="13"/>
      <c r="S21" s="13"/>
      <c r="T21" s="13"/>
      <c r="U21" s="13"/>
    </row>
    <row r="22" spans="2:21" ht="22.15" customHeight="1" x14ac:dyDescent="0.2">
      <c r="B22" s="331">
        <v>2024</v>
      </c>
      <c r="C22" s="331"/>
      <c r="D22" s="331"/>
      <c r="E22" s="331"/>
      <c r="F22" s="331"/>
      <c r="G22" s="331"/>
      <c r="H22" s="331"/>
      <c r="I22" s="331"/>
      <c r="J22" s="331"/>
      <c r="K22" s="331"/>
      <c r="L22" s="331"/>
      <c r="M22" s="331"/>
      <c r="N22" s="331"/>
      <c r="O22" s="331"/>
      <c r="P22" s="331"/>
      <c r="Q22" s="331"/>
      <c r="R22" s="331"/>
      <c r="S22" s="331"/>
      <c r="T22" s="331"/>
      <c r="U22" s="331"/>
    </row>
    <row r="23" spans="2:21" ht="24.95" customHeight="1" x14ac:dyDescent="0.2">
      <c r="B23" s="332" t="s">
        <v>684</v>
      </c>
      <c r="C23" s="332"/>
      <c r="D23" s="332"/>
      <c r="E23" s="332"/>
      <c r="F23" s="332"/>
      <c r="G23" s="332"/>
      <c r="H23" s="332"/>
      <c r="I23" s="332"/>
      <c r="J23" s="332"/>
      <c r="K23" s="332"/>
      <c r="L23" s="332"/>
      <c r="M23" s="332"/>
      <c r="N23" s="332"/>
      <c r="O23" s="332"/>
      <c r="P23" s="332"/>
      <c r="Q23" s="332"/>
      <c r="R23" s="332"/>
      <c r="S23" s="332"/>
      <c r="T23" s="332"/>
      <c r="U23" s="332"/>
    </row>
    <row r="24" spans="2:21" ht="60" customHeight="1" x14ac:dyDescent="0.2">
      <c r="B24" s="322"/>
      <c r="C24" s="322"/>
      <c r="D24" s="322"/>
      <c r="E24" s="322"/>
      <c r="F24" s="322"/>
      <c r="G24" s="322"/>
      <c r="H24" s="322"/>
      <c r="I24" s="322"/>
      <c r="J24" s="322"/>
      <c r="K24" s="322"/>
      <c r="L24" s="322"/>
      <c r="M24" s="322"/>
      <c r="N24" s="322"/>
      <c r="O24" s="322"/>
      <c r="P24" s="322"/>
      <c r="Q24" s="322"/>
      <c r="R24" s="322"/>
      <c r="S24" s="322"/>
      <c r="T24" s="322"/>
      <c r="U24" s="322"/>
    </row>
    <row r="25" spans="2:21" ht="60" customHeight="1" x14ac:dyDescent="0.2">
      <c r="B25" s="322"/>
      <c r="C25" s="322"/>
      <c r="D25" s="322"/>
      <c r="E25" s="322"/>
      <c r="F25" s="322"/>
      <c r="G25" s="322"/>
      <c r="H25" s="322"/>
      <c r="I25" s="322"/>
      <c r="J25" s="322"/>
      <c r="K25" s="322"/>
      <c r="L25" s="322"/>
      <c r="M25" s="322"/>
      <c r="N25" s="322"/>
      <c r="O25" s="322"/>
      <c r="P25" s="322"/>
      <c r="Q25" s="322"/>
      <c r="R25" s="322"/>
      <c r="S25" s="322"/>
      <c r="T25" s="322"/>
      <c r="U25" s="322"/>
    </row>
    <row r="26" spans="2:21" s="14" customFormat="1" ht="24.95" customHeight="1" x14ac:dyDescent="0.25">
      <c r="B26" s="354" t="s">
        <v>687</v>
      </c>
      <c r="C26" s="355"/>
      <c r="D26" s="355"/>
      <c r="E26" s="355"/>
      <c r="F26" s="355"/>
      <c r="G26" s="355"/>
      <c r="H26" s="355"/>
      <c r="I26" s="355"/>
      <c r="J26" s="355"/>
      <c r="K26" s="355"/>
      <c r="L26" s="355"/>
      <c r="M26" s="355"/>
      <c r="N26" s="355"/>
      <c r="O26" s="355"/>
      <c r="P26" s="355"/>
      <c r="Q26" s="355"/>
      <c r="R26" s="355"/>
      <c r="S26" s="355"/>
      <c r="T26" s="355"/>
      <c r="U26" s="355"/>
    </row>
    <row r="27" spans="2:21" ht="60" customHeight="1" x14ac:dyDescent="0.2">
      <c r="B27" s="322"/>
      <c r="C27" s="322"/>
      <c r="D27" s="322"/>
      <c r="E27" s="322"/>
      <c r="F27" s="322"/>
      <c r="G27" s="322"/>
      <c r="H27" s="322"/>
      <c r="I27" s="322"/>
      <c r="J27" s="322"/>
      <c r="K27" s="322"/>
      <c r="L27" s="322"/>
      <c r="M27" s="322"/>
      <c r="N27" s="322"/>
      <c r="O27" s="322"/>
      <c r="P27" s="322"/>
      <c r="Q27" s="322"/>
      <c r="R27" s="322"/>
      <c r="S27" s="322"/>
      <c r="T27" s="322"/>
      <c r="U27" s="322"/>
    </row>
    <row r="28" spans="2:21" ht="60" customHeight="1" x14ac:dyDescent="0.2">
      <c r="B28" s="322"/>
      <c r="C28" s="322"/>
      <c r="D28" s="322"/>
      <c r="E28" s="322"/>
      <c r="F28" s="322"/>
      <c r="G28" s="322"/>
      <c r="H28" s="322"/>
      <c r="I28" s="322"/>
      <c r="J28" s="322"/>
      <c r="K28" s="322"/>
      <c r="L28" s="322"/>
      <c r="M28" s="322"/>
      <c r="N28" s="322"/>
      <c r="O28" s="322"/>
      <c r="P28" s="322"/>
      <c r="Q28" s="322"/>
      <c r="R28" s="322"/>
      <c r="S28" s="322"/>
      <c r="T28" s="322"/>
      <c r="U28" s="322"/>
    </row>
    <row r="29" spans="2:21" ht="60" customHeight="1" x14ac:dyDescent="0.2">
      <c r="B29" s="322"/>
      <c r="C29" s="322"/>
      <c r="D29" s="322"/>
      <c r="E29" s="322"/>
      <c r="F29" s="322"/>
      <c r="G29" s="322"/>
      <c r="H29" s="322"/>
      <c r="I29" s="322"/>
      <c r="J29" s="322"/>
      <c r="K29" s="322"/>
      <c r="L29" s="322"/>
      <c r="M29" s="322"/>
      <c r="N29" s="322"/>
      <c r="O29" s="322"/>
      <c r="P29" s="322"/>
      <c r="Q29" s="322"/>
      <c r="R29" s="322"/>
      <c r="S29" s="322"/>
      <c r="T29" s="322"/>
      <c r="U29" s="322"/>
    </row>
    <row r="30" spans="2:21" ht="16.7" customHeight="1" x14ac:dyDescent="0.2">
      <c r="B30" s="13"/>
      <c r="C30" s="13"/>
      <c r="D30" s="13"/>
      <c r="E30" s="13"/>
      <c r="F30" s="13"/>
      <c r="G30" s="13"/>
      <c r="H30" s="13"/>
      <c r="I30" s="13"/>
      <c r="J30" s="13"/>
      <c r="K30" s="13"/>
      <c r="L30" s="13"/>
      <c r="M30" s="13"/>
      <c r="N30" s="13"/>
      <c r="O30" s="13"/>
      <c r="P30" s="13"/>
      <c r="Q30" s="13"/>
      <c r="R30" s="13"/>
      <c r="S30" s="13"/>
      <c r="T30" s="13"/>
      <c r="U30" s="13"/>
    </row>
    <row r="31" spans="2:21" ht="22.15" customHeight="1" x14ac:dyDescent="0.2">
      <c r="B31" s="345">
        <v>2025</v>
      </c>
      <c r="C31" s="346"/>
      <c r="D31" s="346"/>
      <c r="E31" s="346"/>
      <c r="F31" s="346"/>
      <c r="G31" s="346"/>
      <c r="H31" s="346"/>
      <c r="I31" s="346"/>
      <c r="J31" s="346"/>
      <c r="K31" s="346"/>
      <c r="L31" s="346"/>
      <c r="M31" s="346"/>
      <c r="N31" s="346"/>
      <c r="O31" s="346"/>
      <c r="P31" s="346"/>
      <c r="Q31" s="346"/>
      <c r="R31" s="346"/>
      <c r="S31" s="346"/>
      <c r="T31" s="346"/>
      <c r="U31" s="346"/>
    </row>
    <row r="32" spans="2:21" ht="24.95" customHeight="1" x14ac:dyDescent="0.2">
      <c r="B32" s="347" t="s">
        <v>684</v>
      </c>
      <c r="C32" s="348"/>
      <c r="D32" s="348"/>
      <c r="E32" s="348"/>
      <c r="F32" s="348"/>
      <c r="G32" s="348"/>
      <c r="H32" s="348"/>
      <c r="I32" s="348"/>
      <c r="J32" s="348"/>
      <c r="K32" s="348"/>
      <c r="L32" s="348"/>
      <c r="M32" s="348"/>
      <c r="N32" s="348"/>
      <c r="O32" s="348"/>
      <c r="P32" s="348"/>
      <c r="Q32" s="348"/>
      <c r="R32" s="348"/>
      <c r="S32" s="348"/>
      <c r="T32" s="348"/>
      <c r="U32" s="348"/>
    </row>
    <row r="33" spans="2:21" ht="60" customHeight="1" x14ac:dyDescent="0.2">
      <c r="B33" s="342" t="s">
        <v>697</v>
      </c>
      <c r="C33" s="343"/>
      <c r="D33" s="343"/>
      <c r="E33" s="343"/>
      <c r="F33" s="343"/>
      <c r="G33" s="343"/>
      <c r="H33" s="343"/>
      <c r="I33" s="343"/>
      <c r="J33" s="343"/>
      <c r="K33" s="343"/>
      <c r="L33" s="343"/>
      <c r="M33" s="343"/>
      <c r="N33" s="343"/>
      <c r="O33" s="343"/>
      <c r="P33" s="343"/>
      <c r="Q33" s="343"/>
      <c r="R33" s="343"/>
      <c r="S33" s="343"/>
      <c r="T33" s="343"/>
      <c r="U33" s="344"/>
    </row>
    <row r="34" spans="2:21" ht="60" customHeight="1" x14ac:dyDescent="0.2">
      <c r="B34" s="342" t="s">
        <v>698</v>
      </c>
      <c r="C34" s="343"/>
      <c r="D34" s="343"/>
      <c r="E34" s="343"/>
      <c r="F34" s="343"/>
      <c r="G34" s="343"/>
      <c r="H34" s="343"/>
      <c r="I34" s="343"/>
      <c r="J34" s="343"/>
      <c r="K34" s="343"/>
      <c r="L34" s="343"/>
      <c r="M34" s="343"/>
      <c r="N34" s="343"/>
      <c r="O34" s="343"/>
      <c r="P34" s="343"/>
      <c r="Q34" s="343"/>
      <c r="R34" s="343"/>
      <c r="S34" s="343"/>
      <c r="T34" s="343"/>
      <c r="U34" s="356"/>
    </row>
    <row r="35" spans="2:21" ht="60" customHeight="1" x14ac:dyDescent="0.2">
      <c r="B35" s="342" t="s">
        <v>699</v>
      </c>
      <c r="C35" s="343"/>
      <c r="D35" s="343"/>
      <c r="E35" s="343"/>
      <c r="F35" s="343"/>
      <c r="G35" s="343"/>
      <c r="H35" s="343"/>
      <c r="I35" s="343"/>
      <c r="J35" s="343"/>
      <c r="K35" s="343"/>
      <c r="L35" s="343"/>
      <c r="M35" s="343"/>
      <c r="N35" s="343"/>
      <c r="O35" s="343"/>
      <c r="P35" s="343"/>
      <c r="Q35" s="343"/>
      <c r="R35" s="343"/>
      <c r="S35" s="343"/>
      <c r="T35" s="343"/>
      <c r="U35" s="356"/>
    </row>
    <row r="36" spans="2:21" ht="60" customHeight="1" x14ac:dyDescent="0.2">
      <c r="B36" s="342" t="s">
        <v>700</v>
      </c>
      <c r="C36" s="343"/>
      <c r="D36" s="343"/>
      <c r="E36" s="343"/>
      <c r="F36" s="343"/>
      <c r="G36" s="343"/>
      <c r="H36" s="343"/>
      <c r="I36" s="343"/>
      <c r="J36" s="343"/>
      <c r="K36" s="343"/>
      <c r="L36" s="343"/>
      <c r="M36" s="343"/>
      <c r="N36" s="343"/>
      <c r="O36" s="343"/>
      <c r="P36" s="343"/>
      <c r="Q36" s="343"/>
      <c r="R36" s="343"/>
      <c r="S36" s="343"/>
      <c r="T36" s="343"/>
      <c r="U36" s="344"/>
    </row>
    <row r="37" spans="2:21" s="14" customFormat="1" ht="24.95" customHeight="1" x14ac:dyDescent="0.25">
      <c r="B37" s="354" t="s">
        <v>687</v>
      </c>
      <c r="C37" s="355"/>
      <c r="D37" s="355"/>
      <c r="E37" s="355"/>
      <c r="F37" s="355"/>
      <c r="G37" s="355"/>
      <c r="H37" s="355"/>
      <c r="I37" s="355"/>
      <c r="J37" s="355"/>
      <c r="K37" s="355"/>
      <c r="L37" s="355"/>
      <c r="M37" s="355"/>
      <c r="N37" s="355"/>
      <c r="O37" s="355"/>
      <c r="P37" s="355"/>
      <c r="Q37" s="355"/>
      <c r="R37" s="355"/>
      <c r="S37" s="355"/>
      <c r="T37" s="355"/>
      <c r="U37" s="355"/>
    </row>
    <row r="38" spans="2:21" ht="60" customHeight="1" x14ac:dyDescent="0.2">
      <c r="B38" s="342" t="s">
        <v>701</v>
      </c>
      <c r="C38" s="343"/>
      <c r="D38" s="343"/>
      <c r="E38" s="343"/>
      <c r="F38" s="343"/>
      <c r="G38" s="343"/>
      <c r="H38" s="343"/>
      <c r="I38" s="343"/>
      <c r="J38" s="343"/>
      <c r="K38" s="343"/>
      <c r="L38" s="343"/>
      <c r="M38" s="343"/>
      <c r="N38" s="343"/>
      <c r="O38" s="343"/>
      <c r="P38" s="343"/>
      <c r="Q38" s="343"/>
      <c r="R38" s="343"/>
      <c r="S38" s="343"/>
      <c r="T38" s="343"/>
      <c r="U38" s="344"/>
    </row>
    <row r="39" spans="2:21" ht="60" customHeight="1" x14ac:dyDescent="0.2">
      <c r="B39" s="342" t="s">
        <v>702</v>
      </c>
      <c r="C39" s="343"/>
      <c r="D39" s="343"/>
      <c r="E39" s="343"/>
      <c r="F39" s="343"/>
      <c r="G39" s="343"/>
      <c r="H39" s="343"/>
      <c r="I39" s="343"/>
      <c r="J39" s="343"/>
      <c r="K39" s="343"/>
      <c r="L39" s="343"/>
      <c r="M39" s="343"/>
      <c r="N39" s="343"/>
      <c r="O39" s="343"/>
      <c r="P39" s="343"/>
      <c r="Q39" s="343"/>
      <c r="R39" s="343"/>
      <c r="S39" s="343"/>
      <c r="T39" s="343"/>
      <c r="U39" s="344"/>
    </row>
    <row r="40" spans="2:21" ht="60" customHeight="1" x14ac:dyDescent="0.2">
      <c r="B40" s="342" t="s">
        <v>703</v>
      </c>
      <c r="C40" s="343"/>
      <c r="D40" s="343"/>
      <c r="E40" s="343"/>
      <c r="F40" s="343"/>
      <c r="G40" s="343"/>
      <c r="H40" s="343"/>
      <c r="I40" s="343"/>
      <c r="J40" s="343"/>
      <c r="K40" s="343"/>
      <c r="L40" s="343"/>
      <c r="M40" s="343"/>
      <c r="N40" s="343"/>
      <c r="O40" s="343"/>
      <c r="P40" s="343"/>
      <c r="Q40" s="343"/>
      <c r="R40" s="343"/>
      <c r="S40" s="343"/>
      <c r="T40" s="343"/>
      <c r="U40" s="356"/>
    </row>
    <row r="41" spans="2:21" ht="60" customHeight="1" x14ac:dyDescent="0.2">
      <c r="B41" s="342" t="s">
        <v>704</v>
      </c>
      <c r="C41" s="343"/>
      <c r="D41" s="343"/>
      <c r="E41" s="343"/>
      <c r="F41" s="343"/>
      <c r="G41" s="343"/>
      <c r="H41" s="343"/>
      <c r="I41" s="343"/>
      <c r="J41" s="343"/>
      <c r="K41" s="343"/>
      <c r="L41" s="343"/>
      <c r="M41" s="343"/>
      <c r="N41" s="343"/>
      <c r="O41" s="343"/>
      <c r="P41" s="343"/>
      <c r="Q41" s="343"/>
      <c r="R41" s="343"/>
      <c r="S41" s="343"/>
      <c r="T41" s="343"/>
      <c r="U41" s="344"/>
    </row>
    <row r="43" spans="2:21" x14ac:dyDescent="0.2">
      <c r="B43" s="357">
        <v>2026</v>
      </c>
      <c r="C43" s="358"/>
      <c r="D43" s="358"/>
      <c r="E43" s="358"/>
      <c r="F43" s="358"/>
      <c r="G43" s="358"/>
      <c r="H43" s="358"/>
      <c r="I43" s="358"/>
      <c r="J43" s="358"/>
      <c r="K43" s="358"/>
      <c r="L43" s="358"/>
      <c r="M43" s="358"/>
      <c r="N43" s="358"/>
      <c r="O43" s="358"/>
      <c r="P43" s="358"/>
      <c r="Q43" s="358"/>
      <c r="R43" s="358"/>
      <c r="S43" s="358"/>
      <c r="T43" s="358"/>
      <c r="U43" s="358"/>
    </row>
    <row r="44" spans="2:21" ht="19.5" x14ac:dyDescent="0.2">
      <c r="B44" s="347" t="s">
        <v>684</v>
      </c>
      <c r="C44" s="348"/>
      <c r="D44" s="348"/>
      <c r="E44" s="348"/>
      <c r="F44" s="348"/>
      <c r="G44" s="348"/>
      <c r="H44" s="348"/>
      <c r="I44" s="348"/>
      <c r="J44" s="348"/>
      <c r="K44" s="348"/>
      <c r="L44" s="348"/>
      <c r="M44" s="348"/>
      <c r="N44" s="348"/>
      <c r="O44" s="348"/>
      <c r="P44" s="348"/>
      <c r="Q44" s="348"/>
      <c r="R44" s="348"/>
      <c r="S44" s="348"/>
      <c r="T44" s="348"/>
      <c r="U44" s="348"/>
    </row>
    <row r="45" spans="2:21" ht="60.75" customHeight="1" x14ac:dyDescent="0.2">
      <c r="B45" s="338"/>
      <c r="C45" s="338"/>
      <c r="D45" s="338"/>
      <c r="E45" s="338"/>
      <c r="F45" s="338"/>
      <c r="G45" s="338"/>
      <c r="H45" s="338"/>
      <c r="I45" s="338"/>
      <c r="J45" s="338"/>
      <c r="K45" s="338"/>
      <c r="L45" s="338"/>
      <c r="M45" s="338"/>
      <c r="N45" s="338"/>
      <c r="O45" s="338"/>
      <c r="P45" s="338"/>
      <c r="Q45" s="338"/>
      <c r="R45" s="338"/>
      <c r="S45" s="338"/>
      <c r="T45" s="338"/>
      <c r="U45" s="338"/>
    </row>
    <row r="46" spans="2:21" ht="60" customHeight="1" x14ac:dyDescent="0.2">
      <c r="B46" s="337"/>
      <c r="C46" s="337"/>
      <c r="D46" s="337"/>
      <c r="E46" s="337"/>
      <c r="F46" s="337"/>
      <c r="G46" s="337"/>
      <c r="H46" s="337"/>
      <c r="I46" s="337"/>
      <c r="J46" s="337"/>
      <c r="K46" s="337"/>
      <c r="L46" s="337"/>
      <c r="M46" s="337"/>
      <c r="N46" s="337"/>
      <c r="O46" s="337"/>
      <c r="P46" s="337"/>
      <c r="Q46" s="337"/>
      <c r="R46" s="337"/>
      <c r="S46" s="337"/>
      <c r="T46" s="337"/>
      <c r="U46" s="337"/>
    </row>
    <row r="47" spans="2:21" ht="19.5" x14ac:dyDescent="0.2">
      <c r="B47" s="354" t="s">
        <v>687</v>
      </c>
      <c r="C47" s="355"/>
      <c r="D47" s="355"/>
      <c r="E47" s="355"/>
      <c r="F47" s="355"/>
      <c r="G47" s="355"/>
      <c r="H47" s="355"/>
      <c r="I47" s="355"/>
      <c r="J47" s="355"/>
      <c r="K47" s="355"/>
      <c r="L47" s="355"/>
      <c r="M47" s="355"/>
      <c r="N47" s="355"/>
      <c r="O47" s="355"/>
      <c r="P47" s="355"/>
      <c r="Q47" s="355"/>
      <c r="R47" s="355"/>
      <c r="S47" s="355"/>
      <c r="T47" s="355"/>
      <c r="U47" s="355"/>
    </row>
    <row r="48" spans="2:21" ht="45.75" customHeight="1" x14ac:dyDescent="0.2">
      <c r="B48" s="322"/>
      <c r="C48" s="322"/>
      <c r="D48" s="322"/>
      <c r="E48" s="322"/>
      <c r="F48" s="322"/>
      <c r="G48" s="322"/>
      <c r="H48" s="322"/>
      <c r="I48" s="322"/>
      <c r="J48" s="322"/>
      <c r="K48" s="322"/>
      <c r="L48" s="322"/>
      <c r="M48" s="322"/>
      <c r="N48" s="322"/>
      <c r="O48" s="322"/>
      <c r="P48" s="322"/>
      <c r="Q48" s="322"/>
      <c r="R48" s="322"/>
      <c r="S48" s="322"/>
      <c r="T48" s="322"/>
      <c r="U48" s="322"/>
    </row>
    <row r="49" spans="2:21" ht="48" customHeight="1" x14ac:dyDescent="0.2">
      <c r="B49" s="322"/>
      <c r="C49" s="322"/>
      <c r="D49" s="322"/>
      <c r="E49" s="322"/>
      <c r="F49" s="322"/>
      <c r="G49" s="322"/>
      <c r="H49" s="322"/>
      <c r="I49" s="322"/>
      <c r="J49" s="322"/>
      <c r="K49" s="322"/>
      <c r="L49" s="322"/>
      <c r="M49" s="322"/>
      <c r="N49" s="322"/>
      <c r="O49" s="322"/>
      <c r="P49" s="322"/>
      <c r="Q49" s="322"/>
      <c r="R49" s="322"/>
      <c r="S49" s="322"/>
      <c r="T49" s="322"/>
      <c r="U49" s="322"/>
    </row>
    <row r="50" spans="2:21" ht="56.25" customHeight="1" x14ac:dyDescent="0.2">
      <c r="B50" s="322"/>
      <c r="C50" s="322"/>
      <c r="D50" s="322"/>
      <c r="E50" s="322"/>
      <c r="F50" s="322"/>
      <c r="G50" s="322"/>
      <c r="H50" s="322"/>
      <c r="I50" s="322"/>
      <c r="J50" s="322"/>
      <c r="K50" s="322"/>
      <c r="L50" s="322"/>
      <c r="M50" s="322"/>
      <c r="N50" s="322"/>
      <c r="O50" s="322"/>
      <c r="P50" s="322"/>
      <c r="Q50" s="322"/>
      <c r="R50" s="322"/>
      <c r="S50" s="322"/>
      <c r="T50" s="322"/>
      <c r="U50" s="322"/>
    </row>
    <row r="65499" spans="2:22" x14ac:dyDescent="0.2">
      <c r="B65499" s="10" t="s">
        <v>50</v>
      </c>
      <c r="C65499" s="10"/>
      <c r="D65499" s="10"/>
      <c r="E65499" s="10"/>
      <c r="F65499" s="10"/>
      <c r="G65499" s="10"/>
      <c r="H65499" s="10"/>
      <c r="I65499" s="10"/>
      <c r="J65499" s="10"/>
      <c r="K65499" s="10"/>
      <c r="L65499" s="10"/>
      <c r="M65499" s="10"/>
      <c r="N65499" s="10"/>
      <c r="O65499" s="10"/>
      <c r="P65499" s="10"/>
      <c r="Q65499" s="10"/>
      <c r="R65499" s="10"/>
      <c r="S65499" s="10"/>
      <c r="T65499" s="10"/>
      <c r="U65499" s="10"/>
      <c r="V65499" s="10"/>
    </row>
    <row r="65500" spans="2:22" x14ac:dyDescent="0.2">
      <c r="B65500" s="11" t="s">
        <v>51</v>
      </c>
      <c r="C65500" s="11"/>
      <c r="D65500" s="11"/>
      <c r="E65500" s="11"/>
      <c r="F65500" s="11"/>
      <c r="G65500" s="11"/>
      <c r="H65500" s="11"/>
      <c r="I65500" s="11"/>
      <c r="J65500" s="11"/>
      <c r="K65500" s="11"/>
      <c r="L65500" s="11"/>
      <c r="M65500" s="11"/>
      <c r="N65500" s="11"/>
      <c r="O65500" s="11"/>
      <c r="P65500" s="11"/>
      <c r="Q65500" s="11"/>
      <c r="R65500" s="11"/>
      <c r="S65500" s="11"/>
      <c r="T65500" s="11"/>
      <c r="U65500" s="11"/>
      <c r="V65500" s="11"/>
    </row>
    <row r="65501" spans="2:22" x14ac:dyDescent="0.2">
      <c r="B65501" s="11" t="s">
        <v>52</v>
      </c>
      <c r="C65501" s="11"/>
      <c r="D65501" s="11"/>
      <c r="E65501" s="11"/>
      <c r="F65501" s="11"/>
      <c r="G65501" s="11"/>
      <c r="H65501" s="11"/>
      <c r="I65501" s="11"/>
      <c r="J65501" s="11"/>
      <c r="K65501" s="11"/>
      <c r="L65501" s="11"/>
      <c r="M65501" s="11"/>
      <c r="N65501" s="11"/>
      <c r="O65501" s="11"/>
      <c r="P65501" s="11"/>
      <c r="Q65501" s="11"/>
      <c r="R65501" s="11"/>
      <c r="S65501" s="11"/>
      <c r="T65501" s="11"/>
      <c r="U65501" s="11"/>
      <c r="V65501" s="11"/>
    </row>
  </sheetData>
  <mergeCells count="44">
    <mergeCell ref="B39:U39"/>
    <mergeCell ref="B40:U40"/>
    <mergeCell ref="B41:U41"/>
    <mergeCell ref="B49:U49"/>
    <mergeCell ref="B50:U50"/>
    <mergeCell ref="B43:U43"/>
    <mergeCell ref="B44:U44"/>
    <mergeCell ref="B45:U45"/>
    <mergeCell ref="B46:U46"/>
    <mergeCell ref="B47:U47"/>
    <mergeCell ref="B48:U48"/>
    <mergeCell ref="B28:U28"/>
    <mergeCell ref="B29:U29"/>
    <mergeCell ref="B33:U33"/>
    <mergeCell ref="B36:U36"/>
    <mergeCell ref="B37:U37"/>
    <mergeCell ref="B35:U35"/>
    <mergeCell ref="B34:U34"/>
    <mergeCell ref="B38:U38"/>
    <mergeCell ref="B31:U31"/>
    <mergeCell ref="B32:U32"/>
    <mergeCell ref="B12:U12"/>
    <mergeCell ref="B13:U13"/>
    <mergeCell ref="B14:U14"/>
    <mergeCell ref="B16:U16"/>
    <mergeCell ref="B17:U17"/>
    <mergeCell ref="B18:U18"/>
    <mergeCell ref="B19:U19"/>
    <mergeCell ref="B20:U20"/>
    <mergeCell ref="B22:U22"/>
    <mergeCell ref="B23:U23"/>
    <mergeCell ref="B24:U24"/>
    <mergeCell ref="B25:U25"/>
    <mergeCell ref="B26:U26"/>
    <mergeCell ref="B27:U27"/>
    <mergeCell ref="V2:V3"/>
    <mergeCell ref="H2:K2"/>
    <mergeCell ref="M2:P2"/>
    <mergeCell ref="C2:F2"/>
    <mergeCell ref="B2:B3"/>
    <mergeCell ref="L3:L9"/>
    <mergeCell ref="G3:G9"/>
    <mergeCell ref="R2:U2"/>
    <mergeCell ref="B15:U15"/>
  </mergeCells>
  <phoneticPr fontId="3" type="noConversion"/>
  <hyperlinks>
    <hyperlink ref="B65501" r:id="rId1" xr:uid="{00000000-0004-0000-0300-000000000000}"/>
    <hyperlink ref="B65500" r:id="rId2" xr:uid="{00000000-0004-0000-0300-000001000000}"/>
    <hyperlink ref="B4" location="Autoevaluación!A6" tooltip="Ir a autoevaluación" display="Direccionamiento Estratégico" xr:uid="{00000000-0004-0000-0300-000002000000}"/>
    <hyperlink ref="B5" location="Autoevaluación!A12" tooltip="|Ir a autoevaluacion" display="Gestión Estratégica" xr:uid="{00000000-0004-0000-0300-000003000000}"/>
    <hyperlink ref="B6" location="Autoevaluación!A19" tooltip="Ir a autoevaluacion" display="Gobierno Escolar" xr:uid="{00000000-0004-0000-0300-000004000000}"/>
    <hyperlink ref="B7" location="Autoevaluación!A29" tooltip="Ir a autoevaluacion" display="Cultura Institucional" xr:uid="{00000000-0004-0000-0300-000005000000}"/>
    <hyperlink ref="B8" location="Autoevaluación!A35" tooltip="Ir a autoevaluacion" display="Clima Escolar" xr:uid="{00000000-0004-0000-0300-000006000000}"/>
    <hyperlink ref="B9" location="Autoevaluación!A46" tooltip="Ir a autoevaluacion" display="Relaciones Con El Entorno" xr:uid="{00000000-0004-0000-0300-000007000000}"/>
  </hyperlinks>
  <pageMargins left="0.7" right="0.7" top="0.75" bottom="0.75" header="0.3" footer="0.3"/>
  <pageSetup orientation="portrait" verticalDpi="0"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18" zoomScale="70" zoomScaleNormal="70" workbookViewId="0">
      <selection activeCell="Y41" sqref="Y41"/>
    </sheetView>
  </sheetViews>
  <sheetFormatPr baseColWidth="10" defaultColWidth="11.42578125" defaultRowHeight="15" x14ac:dyDescent="0.2"/>
  <cols>
    <col min="1" max="1" width="1.42578125" style="1" customWidth="1"/>
    <col min="2" max="2" width="38.42578125" style="1" customWidth="1"/>
    <col min="3" max="6" width="7.5703125" style="1" customWidth="1"/>
    <col min="7" max="7" width="1.5703125" style="1" customWidth="1"/>
    <col min="8" max="11" width="7.5703125" style="1" customWidth="1"/>
    <col min="12" max="12" width="1.5703125" style="1" customWidth="1"/>
    <col min="13" max="16" width="7.5703125" style="1" customWidth="1"/>
    <col min="17" max="17" width="2.140625" style="1" customWidth="1"/>
    <col min="18" max="21" width="7.570312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7" customHeight="1" x14ac:dyDescent="0.2">
      <c r="B2" s="325" t="s">
        <v>705</v>
      </c>
      <c r="C2" s="319" t="s">
        <v>675</v>
      </c>
      <c r="D2" s="319"/>
      <c r="E2" s="319"/>
      <c r="F2" s="319"/>
      <c r="G2" s="2"/>
      <c r="H2" s="328" t="s">
        <v>676</v>
      </c>
      <c r="I2" s="328"/>
      <c r="J2" s="328"/>
      <c r="K2" s="328"/>
      <c r="L2" s="2"/>
      <c r="M2" s="327" t="s">
        <v>677</v>
      </c>
      <c r="N2" s="327"/>
      <c r="O2" s="327"/>
      <c r="P2" s="327"/>
      <c r="Q2" s="77"/>
      <c r="R2" s="329" t="s">
        <v>678</v>
      </c>
      <c r="S2" s="329"/>
      <c r="T2" s="329"/>
      <c r="U2" s="329"/>
      <c r="V2" s="316"/>
    </row>
    <row r="3" spans="2:22" ht="24.75" customHeight="1" thickBot="1" x14ac:dyDescent="0.25">
      <c r="B3" s="326"/>
      <c r="C3" s="3">
        <v>1</v>
      </c>
      <c r="D3" s="3">
        <v>2</v>
      </c>
      <c r="E3" s="4">
        <v>3</v>
      </c>
      <c r="F3" s="5">
        <v>4</v>
      </c>
      <c r="G3" s="323"/>
      <c r="H3" s="3">
        <v>1</v>
      </c>
      <c r="I3" s="3">
        <v>2</v>
      </c>
      <c r="J3" s="4">
        <v>3</v>
      </c>
      <c r="K3" s="5">
        <v>4</v>
      </c>
      <c r="L3" s="317"/>
      <c r="M3" s="3">
        <v>1</v>
      </c>
      <c r="N3" s="3">
        <v>2</v>
      </c>
      <c r="O3" s="4">
        <v>3</v>
      </c>
      <c r="P3" s="5">
        <v>4</v>
      </c>
      <c r="Q3" s="78"/>
      <c r="R3" s="3">
        <v>1</v>
      </c>
      <c r="S3" s="3">
        <v>2</v>
      </c>
      <c r="T3" s="4">
        <v>3</v>
      </c>
      <c r="U3" s="5">
        <v>4</v>
      </c>
      <c r="V3" s="316"/>
    </row>
    <row r="4" spans="2:22" ht="38.25" customHeight="1" thickTop="1" thickBot="1" x14ac:dyDescent="0.25">
      <c r="B4" s="56" t="s">
        <v>706</v>
      </c>
      <c r="C4" s="54">
        <f>Autoevaluación!R84/SUM(Autoevaluación!R84:R86)</f>
        <v>0.5</v>
      </c>
      <c r="D4" s="7">
        <f>Autoevaluación!R85/SUM(Autoevaluación!R84:R86)</f>
        <v>0</v>
      </c>
      <c r="E4" s="7">
        <f>Autoevaluación!R86/SUM(Autoevaluación!R84:R86)</f>
        <v>0.5</v>
      </c>
      <c r="F4" s="7" t="e">
        <f>Autoevaluación!#REF!/SUM(Autoevaluación!R84:R86)</f>
        <v>#REF!</v>
      </c>
      <c r="G4" s="324"/>
      <c r="H4" s="17">
        <f>Autoevaluación!S84/SUM(Autoevaluación!S84:S86)</f>
        <v>0</v>
      </c>
      <c r="I4" s="7">
        <f>Autoevaluación!S85/SUM(Autoevaluación!S84:S86)</f>
        <v>0.5</v>
      </c>
      <c r="J4" s="7">
        <f>Autoevaluación!S86/SUM(Autoevaluación!S84:S86)</f>
        <v>0.5</v>
      </c>
      <c r="K4" s="7" t="e">
        <f>Autoevaluación!#REF!/SUM(Autoevaluación!S84:S86)</f>
        <v>#REF!</v>
      </c>
      <c r="L4" s="318"/>
      <c r="M4" s="7">
        <f>Autoevaluación!T84/SUM(Autoevaluación!T84:T86)</f>
        <v>0</v>
      </c>
      <c r="N4" s="7">
        <f>Autoevaluación!T85/SUM(Autoevaluación!T84:T86)</f>
        <v>0</v>
      </c>
      <c r="O4" s="7">
        <f>Autoevaluación!T86/SUM(Autoevaluación!T84:T86)</f>
        <v>1</v>
      </c>
      <c r="P4" s="7" t="e">
        <f>Autoevaluación!#REF!/SUM(Autoevaluación!T84:T86)</f>
        <v>#REF!</v>
      </c>
      <c r="Q4" s="74"/>
      <c r="R4" s="7" t="e">
        <f>Autoevaluación!U84/SUM(Autoevaluación!U84:U86)</f>
        <v>#DIV/0!</v>
      </c>
      <c r="S4" s="7" t="e">
        <f>Autoevaluación!U85/SUM(Autoevaluación!U84:U86)</f>
        <v>#DIV/0!</v>
      </c>
      <c r="T4" s="7" t="e">
        <f>Autoevaluación!U86/SUM(Autoevaluación!U84:U86)</f>
        <v>#DIV/0!</v>
      </c>
      <c r="U4" s="7" t="e">
        <f>Autoevaluación!#REF!/SUM(Autoevaluación!U84:U86)</f>
        <v>#REF!</v>
      </c>
    </row>
    <row r="5" spans="2:22" ht="38.25" customHeight="1" thickTop="1" thickBot="1" x14ac:dyDescent="0.3">
      <c r="B5" s="58" t="s">
        <v>707</v>
      </c>
      <c r="C5" s="54">
        <f>Autoevaluación!R88/SUM(Autoevaluación!R88:R91)</f>
        <v>0</v>
      </c>
      <c r="D5" s="7">
        <f>Autoevaluación!R89/SUM(Autoevaluación!R88:R91)</f>
        <v>0.42857142857142855</v>
      </c>
      <c r="E5" s="7">
        <f>Autoevaluación!R90/SUM(Autoevaluación!R88:R91)</f>
        <v>0.5714285714285714</v>
      </c>
      <c r="F5" s="7">
        <f>Autoevaluación!R91/SUM(Autoevaluación!R88:R91)</f>
        <v>0</v>
      </c>
      <c r="G5" s="324"/>
      <c r="H5" s="17">
        <f>Autoevaluación!S88/SUM(Autoevaluación!S88:S91)</f>
        <v>0</v>
      </c>
      <c r="I5" s="7">
        <f>Autoevaluación!S89/SUM(Autoevaluación!S88:S91)</f>
        <v>0.7142857142857143</v>
      </c>
      <c r="J5" s="7" t="e">
        <f>Autoevaluación!S90/SUM(Autoevaluación!S88:Q92Q13:V16)</f>
        <v>#NAME?</v>
      </c>
      <c r="K5" s="7">
        <f>Autoevaluación!S91/SUM(Autoevaluación!S88:S91)</f>
        <v>0</v>
      </c>
      <c r="L5" s="318"/>
      <c r="M5" s="7">
        <f>Autoevaluación!T88/SUM(Autoevaluación!T88:T91)</f>
        <v>0</v>
      </c>
      <c r="N5" s="7">
        <f>Autoevaluación!T89/SUM(Autoevaluación!T88:T91)</f>
        <v>0.42857142857142855</v>
      </c>
      <c r="O5" s="7">
        <f>Autoevaluación!T90/SUM(Autoevaluación!T88:T91)</f>
        <v>0.5714285714285714</v>
      </c>
      <c r="P5" s="7">
        <f>Autoevaluación!T91/SUM(Autoevaluación!T88:T91)</f>
        <v>0</v>
      </c>
      <c r="Q5" s="74"/>
      <c r="R5" s="7" t="e">
        <f>Autoevaluación!U88/SUM(Autoevaluación!U88:U91)</f>
        <v>#DIV/0!</v>
      </c>
      <c r="S5" s="7" t="e">
        <f>Autoevaluación!U89/SUM(Autoevaluación!U88:U91)</f>
        <v>#DIV/0!</v>
      </c>
      <c r="T5" s="7" t="e">
        <f>Autoevaluación!U90/SUM(Autoevaluación!U88:U91)</f>
        <v>#DIV/0!</v>
      </c>
      <c r="U5" s="7" t="e">
        <f>Autoevaluación!U91/SUM(Autoevaluación!U88:U91)</f>
        <v>#DIV/0!</v>
      </c>
      <c r="V5" s="14"/>
    </row>
    <row r="6" spans="2:22" ht="38.25" customHeight="1" thickTop="1" thickBot="1" x14ac:dyDescent="0.25">
      <c r="B6" s="58" t="s">
        <v>708</v>
      </c>
      <c r="C6" s="54">
        <f>Autoevaluación!R97/SUM(Autoevaluación!R97:R100)</f>
        <v>0</v>
      </c>
      <c r="D6" s="7">
        <f>Autoevaluación!R98/SUM(Autoevaluación!R97:R100)</f>
        <v>0</v>
      </c>
      <c r="E6" s="7">
        <f>Autoevaluación!R99/SUM(Autoevaluación!R97:R100)</f>
        <v>1</v>
      </c>
      <c r="F6" s="7">
        <f>Autoevaluación!R100/SUM(Autoevaluación!R97:R100)</f>
        <v>0</v>
      </c>
      <c r="G6" s="324"/>
      <c r="H6" s="17">
        <f>Autoevaluación!S97/SUM(Autoevaluación!S97:S100)</f>
        <v>0</v>
      </c>
      <c r="I6" s="7">
        <f>Autoevaluación!S98/SUM(Autoevaluación!S97:S100)</f>
        <v>0</v>
      </c>
      <c r="J6" s="7">
        <f>Autoevaluación!S99/SUM(Autoevaluación!S97:S100)</f>
        <v>1</v>
      </c>
      <c r="K6" s="7">
        <f>Autoevaluación!S10/SUM(Autoevaluación!S97:S100)</f>
        <v>0</v>
      </c>
      <c r="L6" s="318"/>
      <c r="M6" s="7">
        <f>Autoevaluación!T97/SUM(Autoevaluación!T97:T100)</f>
        <v>0</v>
      </c>
      <c r="N6" s="7">
        <f>Autoevaluación!T98/SUM(Autoevaluación!T97:T100)</f>
        <v>0</v>
      </c>
      <c r="O6" s="7">
        <f>Autoevaluación!T99/SUM(Autoevaluación!T97:T100)</f>
        <v>1</v>
      </c>
      <c r="P6" s="7">
        <f>Autoevaluación!T100/SUM(Autoevaluación!T97:T100)</f>
        <v>0</v>
      </c>
      <c r="Q6" s="74"/>
      <c r="R6" s="7" t="e">
        <f>Autoevaluación!U97/SUM(Autoevaluación!U97:U100)</f>
        <v>#DIV/0!</v>
      </c>
      <c r="S6" s="7" t="e">
        <f>Autoevaluación!U98/SUM(Autoevaluación!U97:U100)</f>
        <v>#DIV/0!</v>
      </c>
      <c r="T6" s="7" t="e">
        <f>Autoevaluación!U99/SUM(Autoevaluación!U97:U100)</f>
        <v>#DIV/0!</v>
      </c>
      <c r="U6" s="7" t="e">
        <f>Autoevaluación!U100/SUM(Autoevaluación!U97:U100)</f>
        <v>#DIV/0!</v>
      </c>
      <c r="V6" s="16"/>
    </row>
    <row r="7" spans="2:22" ht="38.25" customHeight="1" thickTop="1" thickBot="1" x14ac:dyDescent="0.25">
      <c r="B7" s="56" t="s">
        <v>709</v>
      </c>
      <c r="C7" s="54">
        <f>Autoevaluación!R101/SUM(Autoevaluación!R101:R104)</f>
        <v>0</v>
      </c>
      <c r="D7" s="7">
        <f>Autoevaluación!R102/SUM(Autoevaluación!R101:R104)</f>
        <v>0.1</v>
      </c>
      <c r="E7" s="7">
        <f>Autoevaluación!R103/SUM(Autoevaluación!R101:R104)</f>
        <v>0.8</v>
      </c>
      <c r="F7" s="7">
        <f>Autoevaluación!R104/SUM(Autoevaluación!R101:R104)</f>
        <v>0.1</v>
      </c>
      <c r="G7" s="324"/>
      <c r="H7" s="17">
        <f>Autoevaluación!S101/SUM(Autoevaluación!S101:S104)</f>
        <v>0</v>
      </c>
      <c r="I7" s="7">
        <f>Autoevaluación!S102/SUM(Autoevaluación!S101:S104)</f>
        <v>0.3</v>
      </c>
      <c r="J7" s="7">
        <f>Autoevaluación!S103/SUM(Autoevaluación!S101:S104)</f>
        <v>0.6</v>
      </c>
      <c r="K7" s="7">
        <f>Autoevaluación!S104/SUM(Autoevaluación!S101:S104)</f>
        <v>0.1</v>
      </c>
      <c r="L7" s="318"/>
      <c r="M7" s="7">
        <f>Autoevaluación!T101/SUM(Autoevaluación!T101:T104)</f>
        <v>0.1</v>
      </c>
      <c r="N7" s="7">
        <f>Autoevaluación!T102/SUM(Autoevaluación!T101:T104)</f>
        <v>0.1</v>
      </c>
      <c r="O7" s="7">
        <f>Autoevaluación!T103/SUM(Autoevaluación!T101:T104)</f>
        <v>0.7</v>
      </c>
      <c r="P7" s="7">
        <f>Autoevaluación!T104/SUM(Autoevaluación!T101:T104)</f>
        <v>0.1</v>
      </c>
      <c r="Q7" s="74"/>
      <c r="R7" s="7" t="e">
        <f>Autoevaluación!U101/SUM(Autoevaluación!U101:U104)</f>
        <v>#DIV/0!</v>
      </c>
      <c r="S7" s="7" t="e">
        <f>Autoevaluación!U102/SUM(Autoevaluación!U101:U104)</f>
        <v>#DIV/0!</v>
      </c>
      <c r="T7" s="7" t="e">
        <f>Autoevaluación!U103/SUM(Autoevaluación!U101:U104)</f>
        <v>#DIV/0!</v>
      </c>
      <c r="U7" s="7" t="e">
        <f>Autoevaluación!U104/SUM(Autoevaluación!U101:U104)</f>
        <v>#DIV/0!</v>
      </c>
    </row>
    <row r="8" spans="2:22" ht="38.25" customHeight="1" thickTop="1" thickBot="1" x14ac:dyDescent="0.25">
      <c r="B8" s="56" t="s">
        <v>710</v>
      </c>
      <c r="C8" s="54">
        <f>Autoevaluación!R113/SUM(Autoevaluación!R113:R116)</f>
        <v>0</v>
      </c>
      <c r="D8" s="7">
        <f>Autoevaluación!R114/SUM(Autoevaluación!R113:R116)</f>
        <v>0</v>
      </c>
      <c r="E8" s="7">
        <f>Autoevaluación!R115/SUM(Autoevaluación!R113:R116)</f>
        <v>1</v>
      </c>
      <c r="F8" s="7">
        <f>Autoevaluación!R116/SUM(Autoevaluación!R113:R116)</f>
        <v>0</v>
      </c>
      <c r="G8" s="324"/>
      <c r="H8" s="17">
        <f>Autoevaluación!S113/SUM(Autoevaluación!S113:S116)</f>
        <v>0</v>
      </c>
      <c r="I8" s="7">
        <f>Autoevaluación!S114/SUM(Autoevaluación!S113:S116)</f>
        <v>0</v>
      </c>
      <c r="J8" s="7">
        <f>Autoevaluación!S115/SUM(Autoevaluación!S113:S116)</f>
        <v>0.5</v>
      </c>
      <c r="K8" s="7">
        <f>Autoevaluación!S116/SUM(Autoevaluación!S113:S116)</f>
        <v>0.5</v>
      </c>
      <c r="L8" s="318"/>
      <c r="M8" s="7">
        <f>Autoevaluación!T113/SUM(Autoevaluación!T113:T116)</f>
        <v>0</v>
      </c>
      <c r="N8" s="7">
        <f>Autoevaluación!T114/SUM(Autoevaluación!T113:T116)</f>
        <v>0</v>
      </c>
      <c r="O8" s="7">
        <f>Autoevaluación!T115/SUM(Autoevaluación!T113:T116)</f>
        <v>0.75</v>
      </c>
      <c r="P8" s="7">
        <f>Autoevaluación!T116/SUM(Autoevaluación!T113:T116)</f>
        <v>0.25</v>
      </c>
      <c r="Q8" s="74"/>
      <c r="R8" s="7" t="e">
        <f>Autoevaluación!U113/SUM(Autoevaluación!U113:U116)</f>
        <v>#DIV/0!</v>
      </c>
      <c r="S8" s="7" t="e">
        <f>Autoevaluación!U114/SUM(Autoevaluación!U113:U116)</f>
        <v>#DIV/0!</v>
      </c>
      <c r="T8" s="7" t="e">
        <f>Autoevaluación!U115/SUM(Autoevaluación!U113:U116)</f>
        <v>#DIV/0!</v>
      </c>
      <c r="U8" s="7" t="e">
        <f>Autoevaluación!U116/SUM(Autoevaluación!U113:U116)</f>
        <v>#DIV/0!</v>
      </c>
    </row>
    <row r="9" spans="2:22" ht="38.25" customHeight="1" thickTop="1" x14ac:dyDescent="0.2">
      <c r="B9" s="57"/>
      <c r="C9" s="7"/>
      <c r="D9" s="7"/>
      <c r="E9" s="7"/>
      <c r="F9" s="7"/>
      <c r="G9" s="324"/>
      <c r="H9" s="7"/>
      <c r="I9" s="7"/>
      <c r="J9" s="7"/>
      <c r="K9" s="7"/>
      <c r="L9" s="318"/>
      <c r="M9" s="7"/>
      <c r="N9" s="7"/>
      <c r="O9" s="7"/>
      <c r="P9" s="7"/>
      <c r="Q9" s="74"/>
      <c r="R9" s="7"/>
      <c r="S9" s="7"/>
      <c r="T9" s="7"/>
      <c r="U9" s="7"/>
    </row>
    <row r="10" spans="2:22" ht="42" customHeight="1" x14ac:dyDescent="0.2">
      <c r="B10" s="15" t="s">
        <v>711</v>
      </c>
      <c r="C10" s="12">
        <f>AVERAGE(C4:C9)</f>
        <v>0.1</v>
      </c>
      <c r="D10" s="12">
        <f>AVERAGE(D4:D9)</f>
        <v>0.10571428571428572</v>
      </c>
      <c r="E10" s="12">
        <f>AVERAGE(E4:E9)</f>
        <v>0.77428571428571424</v>
      </c>
      <c r="F10" s="12" t="e">
        <f>AVERAGE(F4:F9)</f>
        <v>#REF!</v>
      </c>
      <c r="G10" s="9"/>
      <c r="H10" s="12">
        <f>AVERAGE(H4:H9)</f>
        <v>0</v>
      </c>
      <c r="I10" s="12">
        <f>AVERAGE(I4:I9)</f>
        <v>0.30285714285714288</v>
      </c>
      <c r="J10" s="12" t="e">
        <f>AVERAGE(J4:J9)</f>
        <v>#NAME?</v>
      </c>
      <c r="K10" s="12" t="e">
        <f>AVERAGE(K4:K9)</f>
        <v>#REF!</v>
      </c>
      <c r="L10" s="9"/>
      <c r="M10" s="12">
        <f>AVERAGE(M4:M9)</f>
        <v>0.02</v>
      </c>
      <c r="N10" s="12">
        <f>AVERAGE(N4:N9)</f>
        <v>0.10571428571428572</v>
      </c>
      <c r="O10" s="12">
        <f>AVERAGE(O4:O9)</f>
        <v>0.80428571428571427</v>
      </c>
      <c r="P10" s="12" t="e">
        <f>AVERAGE(P4:P9)</f>
        <v>#REF!</v>
      </c>
      <c r="Q10" s="75"/>
      <c r="R10" s="12" t="e">
        <f>AVERAGE(R4:R9)</f>
        <v>#DIV/0!</v>
      </c>
      <c r="S10" s="12" t="e">
        <f>AVERAGE(S4:S9)</f>
        <v>#DIV/0!</v>
      </c>
      <c r="T10" s="12" t="e">
        <f>AVERAGE(T4:T9)</f>
        <v>#DIV/0!</v>
      </c>
      <c r="U10" s="12" t="e">
        <f>AVERAGE(U4:U9)</f>
        <v>#REF!</v>
      </c>
    </row>
    <row r="11" spans="2:22" x14ac:dyDescent="0.2">
      <c r="B11" s="8"/>
      <c r="C11" s="8"/>
      <c r="D11" s="8"/>
      <c r="E11" s="8"/>
      <c r="F11" s="9"/>
      <c r="G11" s="9"/>
      <c r="H11" s="9"/>
      <c r="I11" s="9"/>
      <c r="J11" s="9"/>
      <c r="K11" s="9"/>
      <c r="L11" s="9"/>
      <c r="M11" s="9"/>
      <c r="N11" s="9"/>
      <c r="O11" s="9"/>
      <c r="P11" s="9"/>
      <c r="Q11" s="9"/>
      <c r="R11" s="9"/>
      <c r="S11" s="9"/>
      <c r="T11" s="9"/>
      <c r="U11" s="9"/>
    </row>
    <row r="12" spans="2:22" ht="22.15" customHeight="1" x14ac:dyDescent="0.2">
      <c r="B12" s="319">
        <v>2023</v>
      </c>
      <c r="C12" s="319"/>
      <c r="D12" s="319"/>
      <c r="E12" s="319"/>
      <c r="F12" s="319"/>
      <c r="G12" s="319"/>
      <c r="H12" s="319"/>
      <c r="I12" s="319"/>
      <c r="J12" s="319"/>
      <c r="K12" s="319"/>
      <c r="L12" s="319"/>
      <c r="M12" s="319"/>
      <c r="N12" s="319"/>
      <c r="O12" s="319"/>
      <c r="P12" s="319"/>
      <c r="Q12" s="319"/>
      <c r="R12" s="319"/>
      <c r="S12" s="319"/>
      <c r="T12" s="319"/>
      <c r="U12" s="319"/>
    </row>
    <row r="13" spans="2:22" ht="24.95" customHeight="1" x14ac:dyDescent="0.2">
      <c r="B13" s="330" t="s">
        <v>684</v>
      </c>
      <c r="C13" s="330"/>
      <c r="D13" s="330"/>
      <c r="E13" s="330"/>
      <c r="F13" s="330"/>
      <c r="G13" s="330"/>
      <c r="H13" s="330"/>
      <c r="I13" s="330"/>
      <c r="J13" s="330"/>
      <c r="K13" s="330"/>
      <c r="L13" s="330"/>
      <c r="M13" s="330"/>
      <c r="N13" s="330"/>
      <c r="O13" s="330"/>
      <c r="P13" s="330"/>
      <c r="Q13" s="330"/>
      <c r="R13" s="330"/>
      <c r="S13" s="330"/>
      <c r="T13" s="330"/>
      <c r="U13" s="330"/>
    </row>
    <row r="14" spans="2:22" ht="60" customHeight="1" x14ac:dyDescent="0.2">
      <c r="B14" s="322" t="s">
        <v>712</v>
      </c>
      <c r="C14" s="322"/>
      <c r="D14" s="322"/>
      <c r="E14" s="322"/>
      <c r="F14" s="322"/>
      <c r="G14" s="322"/>
      <c r="H14" s="322"/>
      <c r="I14" s="322"/>
      <c r="J14" s="322"/>
      <c r="K14" s="322"/>
      <c r="L14" s="322"/>
      <c r="M14" s="322"/>
      <c r="N14" s="322"/>
      <c r="O14" s="322"/>
      <c r="P14" s="322"/>
      <c r="Q14" s="322"/>
      <c r="R14" s="322"/>
      <c r="S14" s="322"/>
      <c r="T14" s="322"/>
      <c r="U14" s="322"/>
    </row>
    <row r="15" spans="2:22" ht="60" customHeight="1" x14ac:dyDescent="0.2">
      <c r="B15" s="322" t="s">
        <v>713</v>
      </c>
      <c r="C15" s="322"/>
      <c r="D15" s="322"/>
      <c r="E15" s="322"/>
      <c r="F15" s="322"/>
      <c r="G15" s="322"/>
      <c r="H15" s="322"/>
      <c r="I15" s="322"/>
      <c r="J15" s="322"/>
      <c r="K15" s="322"/>
      <c r="L15" s="322"/>
      <c r="M15" s="322"/>
      <c r="N15" s="322"/>
      <c r="O15" s="322"/>
      <c r="P15" s="322"/>
      <c r="Q15" s="322"/>
      <c r="R15" s="322"/>
      <c r="S15" s="322"/>
      <c r="T15" s="322"/>
      <c r="U15" s="322"/>
    </row>
    <row r="16" spans="2:22" s="14" customFormat="1" ht="24.95" customHeight="1" x14ac:dyDescent="0.25">
      <c r="B16" s="321" t="s">
        <v>687</v>
      </c>
      <c r="C16" s="321"/>
      <c r="D16" s="321"/>
      <c r="E16" s="321"/>
      <c r="F16" s="321"/>
      <c r="G16" s="321"/>
      <c r="H16" s="321"/>
      <c r="I16" s="321"/>
      <c r="J16" s="321"/>
      <c r="K16" s="321"/>
      <c r="L16" s="321"/>
      <c r="M16" s="321"/>
      <c r="N16" s="321"/>
      <c r="O16" s="321"/>
      <c r="P16" s="321"/>
      <c r="Q16" s="321"/>
      <c r="R16" s="321"/>
      <c r="S16" s="321"/>
      <c r="T16" s="321"/>
      <c r="U16" s="321"/>
    </row>
    <row r="17" spans="2:21" ht="60" customHeight="1" x14ac:dyDescent="0.2">
      <c r="B17" s="322" t="s">
        <v>714</v>
      </c>
      <c r="C17" s="322"/>
      <c r="D17" s="322"/>
      <c r="E17" s="322"/>
      <c r="F17" s="322"/>
      <c r="G17" s="322"/>
      <c r="H17" s="322"/>
      <c r="I17" s="322"/>
      <c r="J17" s="322"/>
      <c r="K17" s="322"/>
      <c r="L17" s="322"/>
      <c r="M17" s="322"/>
      <c r="N17" s="322"/>
      <c r="O17" s="322"/>
      <c r="P17" s="322"/>
      <c r="Q17" s="322"/>
      <c r="R17" s="322"/>
      <c r="S17" s="322"/>
      <c r="T17" s="322"/>
      <c r="U17" s="322"/>
    </row>
    <row r="18" spans="2:21" ht="60" customHeight="1" x14ac:dyDescent="0.2">
      <c r="B18" s="322" t="s">
        <v>715</v>
      </c>
      <c r="C18" s="322"/>
      <c r="D18" s="322"/>
      <c r="E18" s="322"/>
      <c r="F18" s="322"/>
      <c r="G18" s="322"/>
      <c r="H18" s="322"/>
      <c r="I18" s="322"/>
      <c r="J18" s="322"/>
      <c r="K18" s="322"/>
      <c r="L18" s="322"/>
      <c r="M18" s="322"/>
      <c r="N18" s="322"/>
      <c r="O18" s="322"/>
      <c r="P18" s="322"/>
      <c r="Q18" s="322"/>
      <c r="R18" s="322"/>
      <c r="S18" s="322"/>
      <c r="T18" s="322"/>
      <c r="U18" s="322"/>
    </row>
    <row r="19" spans="2:21" ht="60" customHeight="1" x14ac:dyDescent="0.2">
      <c r="B19" s="322" t="s">
        <v>716</v>
      </c>
      <c r="C19" s="322"/>
      <c r="D19" s="322"/>
      <c r="E19" s="322"/>
      <c r="F19" s="322"/>
      <c r="G19" s="322"/>
      <c r="H19" s="322"/>
      <c r="I19" s="322"/>
      <c r="J19" s="322"/>
      <c r="K19" s="322"/>
      <c r="L19" s="322"/>
      <c r="M19" s="322"/>
      <c r="N19" s="322"/>
      <c r="O19" s="322"/>
      <c r="P19" s="322"/>
      <c r="Q19" s="322"/>
      <c r="R19" s="322"/>
      <c r="S19" s="322"/>
      <c r="T19" s="322"/>
      <c r="U19" s="322"/>
    </row>
    <row r="20" spans="2:21" ht="16.7" customHeight="1" x14ac:dyDescent="0.2">
      <c r="B20" s="13"/>
      <c r="C20" s="13"/>
      <c r="D20" s="13"/>
      <c r="E20" s="13"/>
      <c r="F20" s="13"/>
      <c r="G20" s="13"/>
      <c r="H20" s="13"/>
      <c r="I20" s="13"/>
      <c r="J20" s="13"/>
      <c r="K20" s="13"/>
      <c r="L20" s="13"/>
      <c r="M20" s="13"/>
      <c r="N20" s="13"/>
      <c r="O20" s="13"/>
      <c r="P20" s="13"/>
      <c r="Q20" s="13"/>
      <c r="R20" s="13"/>
      <c r="S20" s="13"/>
      <c r="T20" s="13"/>
      <c r="U20" s="13"/>
    </row>
    <row r="21" spans="2:21" ht="22.15" customHeight="1" x14ac:dyDescent="0.2">
      <c r="B21" s="331">
        <v>2024</v>
      </c>
      <c r="C21" s="331"/>
      <c r="D21" s="331"/>
      <c r="E21" s="331"/>
      <c r="F21" s="331"/>
      <c r="G21" s="331"/>
      <c r="H21" s="331"/>
      <c r="I21" s="331"/>
      <c r="J21" s="331"/>
      <c r="K21" s="331"/>
      <c r="L21" s="331"/>
      <c r="M21" s="331"/>
      <c r="N21" s="331"/>
      <c r="O21" s="331"/>
      <c r="P21" s="331"/>
      <c r="Q21" s="331"/>
      <c r="R21" s="331"/>
      <c r="S21" s="331"/>
      <c r="T21" s="331"/>
      <c r="U21" s="331"/>
    </row>
    <row r="22" spans="2:21" ht="24.95" customHeight="1" x14ac:dyDescent="0.2">
      <c r="B22" s="334" t="s">
        <v>684</v>
      </c>
      <c r="C22" s="335"/>
      <c r="D22" s="335"/>
      <c r="E22" s="335"/>
      <c r="F22" s="335"/>
      <c r="G22" s="335"/>
      <c r="H22" s="335"/>
      <c r="I22" s="335"/>
      <c r="J22" s="335"/>
      <c r="K22" s="335"/>
      <c r="L22" s="335"/>
      <c r="M22" s="335"/>
      <c r="N22" s="335"/>
      <c r="O22" s="335"/>
      <c r="P22" s="335"/>
      <c r="Q22" s="335"/>
      <c r="R22" s="335"/>
      <c r="S22" s="335"/>
      <c r="T22" s="335"/>
      <c r="U22" s="335"/>
    </row>
    <row r="23" spans="2:21" ht="35.25" customHeight="1" x14ac:dyDescent="0.2">
      <c r="B23" s="339" t="s">
        <v>717</v>
      </c>
      <c r="C23" s="340"/>
      <c r="D23" s="340"/>
      <c r="E23" s="340"/>
      <c r="F23" s="340"/>
      <c r="G23" s="340"/>
      <c r="H23" s="340"/>
      <c r="I23" s="340"/>
      <c r="J23" s="340"/>
      <c r="K23" s="340"/>
      <c r="L23" s="340"/>
      <c r="M23" s="340"/>
      <c r="N23" s="340"/>
      <c r="O23" s="340"/>
      <c r="P23" s="340"/>
      <c r="Q23" s="340"/>
      <c r="R23" s="340"/>
      <c r="S23" s="340"/>
      <c r="T23" s="340"/>
      <c r="U23" s="341"/>
    </row>
    <row r="24" spans="2:21" ht="36" customHeight="1" x14ac:dyDescent="0.2">
      <c r="B24" s="339" t="s">
        <v>713</v>
      </c>
      <c r="C24" s="340"/>
      <c r="D24" s="340"/>
      <c r="E24" s="340"/>
      <c r="F24" s="340"/>
      <c r="G24" s="340"/>
      <c r="H24" s="340"/>
      <c r="I24" s="340"/>
      <c r="J24" s="340"/>
      <c r="K24" s="340"/>
      <c r="L24" s="340"/>
      <c r="M24" s="340"/>
      <c r="N24" s="340"/>
      <c r="O24" s="340"/>
      <c r="P24" s="340"/>
      <c r="Q24" s="340"/>
      <c r="R24" s="340"/>
      <c r="S24" s="340"/>
      <c r="T24" s="340"/>
      <c r="U24" s="341"/>
    </row>
    <row r="25" spans="2:21" s="14" customFormat="1" ht="24.95" customHeight="1" x14ac:dyDescent="0.25">
      <c r="B25" s="359" t="s">
        <v>687</v>
      </c>
      <c r="C25" s="360"/>
      <c r="D25" s="360"/>
      <c r="E25" s="360"/>
      <c r="F25" s="360"/>
      <c r="G25" s="360"/>
      <c r="H25" s="360"/>
      <c r="I25" s="360"/>
      <c r="J25" s="360"/>
      <c r="K25" s="360"/>
      <c r="L25" s="360"/>
      <c r="M25" s="360"/>
      <c r="N25" s="360"/>
      <c r="O25" s="360"/>
      <c r="P25" s="360"/>
      <c r="Q25" s="360"/>
      <c r="R25" s="360"/>
      <c r="S25" s="360"/>
      <c r="T25" s="360"/>
      <c r="U25" s="361"/>
    </row>
    <row r="26" spans="2:21" ht="33" customHeight="1" x14ac:dyDescent="0.2">
      <c r="B26" s="322" t="s">
        <v>714</v>
      </c>
      <c r="C26" s="322"/>
      <c r="D26" s="322"/>
      <c r="E26" s="322"/>
      <c r="F26" s="322"/>
      <c r="G26" s="322"/>
      <c r="H26" s="322"/>
      <c r="I26" s="322"/>
      <c r="J26" s="322"/>
      <c r="K26" s="322"/>
      <c r="L26" s="322"/>
      <c r="M26" s="322"/>
      <c r="N26" s="322"/>
      <c r="O26" s="322"/>
      <c r="P26" s="322"/>
      <c r="Q26" s="322"/>
      <c r="R26" s="322"/>
      <c r="S26" s="322"/>
      <c r="T26" s="322"/>
      <c r="U26" s="322"/>
    </row>
    <row r="27" spans="2:21" ht="35.25" customHeight="1" x14ac:dyDescent="0.2">
      <c r="B27" s="322" t="s">
        <v>715</v>
      </c>
      <c r="C27" s="322"/>
      <c r="D27" s="322"/>
      <c r="E27" s="322"/>
      <c r="F27" s="322"/>
      <c r="G27" s="322"/>
      <c r="H27" s="322"/>
      <c r="I27" s="322"/>
      <c r="J27" s="322"/>
      <c r="K27" s="322"/>
      <c r="L27" s="322"/>
      <c r="M27" s="322"/>
      <c r="N27" s="322"/>
      <c r="O27" s="322"/>
      <c r="P27" s="322"/>
      <c r="Q27" s="322"/>
      <c r="R27" s="322"/>
      <c r="S27" s="322"/>
      <c r="T27" s="322"/>
      <c r="U27" s="322"/>
    </row>
    <row r="28" spans="2:21" ht="30.75" customHeight="1" x14ac:dyDescent="0.2">
      <c r="B28" s="322" t="s">
        <v>718</v>
      </c>
      <c r="C28" s="322"/>
      <c r="D28" s="322"/>
      <c r="E28" s="322"/>
      <c r="F28" s="322"/>
      <c r="G28" s="322"/>
      <c r="H28" s="322"/>
      <c r="I28" s="322"/>
      <c r="J28" s="322"/>
      <c r="K28" s="322"/>
      <c r="L28" s="322"/>
      <c r="M28" s="322"/>
      <c r="N28" s="322"/>
      <c r="O28" s="322"/>
      <c r="P28" s="322"/>
      <c r="Q28" s="322"/>
      <c r="R28" s="322"/>
      <c r="S28" s="322"/>
      <c r="T28" s="322"/>
      <c r="U28" s="322"/>
    </row>
    <row r="29" spans="2:21" ht="16.7" customHeight="1" x14ac:dyDescent="0.2">
      <c r="B29" s="13"/>
      <c r="C29" s="13"/>
      <c r="D29" s="13"/>
      <c r="E29" s="13"/>
      <c r="F29" s="13"/>
      <c r="G29" s="13"/>
      <c r="H29" s="13"/>
      <c r="I29" s="13"/>
      <c r="J29" s="13"/>
      <c r="K29" s="13"/>
      <c r="L29" s="13"/>
      <c r="M29" s="13"/>
      <c r="N29" s="13"/>
      <c r="O29" s="13"/>
      <c r="P29" s="13"/>
      <c r="Q29" s="13"/>
      <c r="R29" s="13"/>
      <c r="S29" s="13"/>
      <c r="T29" s="13"/>
      <c r="U29" s="13"/>
    </row>
    <row r="30" spans="2:21" ht="22.15" customHeight="1" x14ac:dyDescent="0.2">
      <c r="B30" s="333">
        <v>2025</v>
      </c>
      <c r="C30" s="333"/>
      <c r="D30" s="333"/>
      <c r="E30" s="333"/>
      <c r="F30" s="333"/>
      <c r="G30" s="333"/>
      <c r="H30" s="333"/>
      <c r="I30" s="333"/>
      <c r="J30" s="333"/>
      <c r="K30" s="333"/>
      <c r="L30" s="333"/>
      <c r="M30" s="333"/>
      <c r="N30" s="333"/>
      <c r="O30" s="333"/>
      <c r="P30" s="333"/>
      <c r="Q30" s="333"/>
      <c r="R30" s="333"/>
      <c r="S30" s="333"/>
      <c r="T30" s="333"/>
      <c r="U30" s="333"/>
    </row>
    <row r="31" spans="2:21" ht="24.95" customHeight="1" x14ac:dyDescent="0.2">
      <c r="B31" s="332" t="s">
        <v>684</v>
      </c>
      <c r="C31" s="332"/>
      <c r="D31" s="332"/>
      <c r="E31" s="332"/>
      <c r="F31" s="332"/>
      <c r="G31" s="332"/>
      <c r="H31" s="332"/>
      <c r="I31" s="332"/>
      <c r="J31" s="332"/>
      <c r="K31" s="332"/>
      <c r="L31" s="332"/>
      <c r="M31" s="332"/>
      <c r="N31" s="332"/>
      <c r="O31" s="332"/>
      <c r="P31" s="332"/>
      <c r="Q31" s="332"/>
      <c r="R31" s="332"/>
      <c r="S31" s="332"/>
      <c r="T31" s="332"/>
      <c r="U31" s="332"/>
    </row>
    <row r="32" spans="2:21" ht="37.5" customHeight="1" x14ac:dyDescent="0.2">
      <c r="B32" s="322" t="s">
        <v>719</v>
      </c>
      <c r="C32" s="322"/>
      <c r="D32" s="322"/>
      <c r="E32" s="322"/>
      <c r="F32" s="322"/>
      <c r="G32" s="322"/>
      <c r="H32" s="322"/>
      <c r="I32" s="322"/>
      <c r="J32" s="322"/>
      <c r="K32" s="322"/>
      <c r="L32" s="322"/>
      <c r="M32" s="322"/>
      <c r="N32" s="322"/>
      <c r="O32" s="322"/>
      <c r="P32" s="322"/>
      <c r="Q32" s="322"/>
      <c r="R32" s="322"/>
      <c r="S32" s="322"/>
      <c r="T32" s="322"/>
      <c r="U32" s="322"/>
    </row>
    <row r="33" spans="2:21" ht="41.25" customHeight="1" x14ac:dyDescent="0.2">
      <c r="B33" s="322" t="s">
        <v>720</v>
      </c>
      <c r="C33" s="322"/>
      <c r="D33" s="322"/>
      <c r="E33" s="322"/>
      <c r="F33" s="322"/>
      <c r="G33" s="322"/>
      <c r="H33" s="322"/>
      <c r="I33" s="322"/>
      <c r="J33" s="322"/>
      <c r="K33" s="322"/>
      <c r="L33" s="322"/>
      <c r="M33" s="322"/>
      <c r="N33" s="322"/>
      <c r="O33" s="322"/>
      <c r="P33" s="322"/>
      <c r="Q33" s="322"/>
      <c r="R33" s="322"/>
      <c r="S33" s="322"/>
      <c r="T33" s="322"/>
      <c r="U33" s="322"/>
    </row>
    <row r="34" spans="2:21" s="14" customFormat="1" ht="24.95" customHeight="1" x14ac:dyDescent="0.25">
      <c r="B34" s="321" t="s">
        <v>687</v>
      </c>
      <c r="C34" s="321"/>
      <c r="D34" s="321"/>
      <c r="E34" s="321"/>
      <c r="F34" s="321"/>
      <c r="G34" s="321"/>
      <c r="H34" s="321"/>
      <c r="I34" s="321"/>
      <c r="J34" s="321"/>
      <c r="K34" s="321"/>
      <c r="L34" s="321"/>
      <c r="M34" s="321"/>
      <c r="N34" s="321"/>
      <c r="O34" s="321"/>
      <c r="P34" s="321"/>
      <c r="Q34" s="321"/>
      <c r="R34" s="321"/>
      <c r="S34" s="321"/>
      <c r="T34" s="321"/>
      <c r="U34" s="321"/>
    </row>
    <row r="35" spans="2:21" ht="42" customHeight="1" x14ac:dyDescent="0.2">
      <c r="B35" s="322" t="s">
        <v>721</v>
      </c>
      <c r="C35" s="322"/>
      <c r="D35" s="322"/>
      <c r="E35" s="322"/>
      <c r="F35" s="322"/>
      <c r="G35" s="322"/>
      <c r="H35" s="322"/>
      <c r="I35" s="322"/>
      <c r="J35" s="322"/>
      <c r="K35" s="322"/>
      <c r="L35" s="322"/>
      <c r="M35" s="322"/>
      <c r="N35" s="322"/>
      <c r="O35" s="322"/>
      <c r="P35" s="322"/>
      <c r="Q35" s="322"/>
      <c r="R35" s="322"/>
      <c r="S35" s="322"/>
      <c r="T35" s="322"/>
      <c r="U35" s="322"/>
    </row>
    <row r="36" spans="2:21" ht="36.75" customHeight="1" x14ac:dyDescent="0.2">
      <c r="B36" s="322" t="s">
        <v>722</v>
      </c>
      <c r="C36" s="322"/>
      <c r="D36" s="322"/>
      <c r="E36" s="322"/>
      <c r="F36" s="322"/>
      <c r="G36" s="322"/>
      <c r="H36" s="322"/>
      <c r="I36" s="322"/>
      <c r="J36" s="322"/>
      <c r="K36" s="322"/>
      <c r="L36" s="322"/>
      <c r="M36" s="322"/>
      <c r="N36" s="322"/>
      <c r="O36" s="322"/>
      <c r="P36" s="322"/>
      <c r="Q36" s="322"/>
      <c r="R36" s="322"/>
      <c r="S36" s="322"/>
      <c r="T36" s="322"/>
      <c r="U36" s="322"/>
    </row>
    <row r="37" spans="2:21" ht="33.75" customHeight="1" x14ac:dyDescent="0.2">
      <c r="B37" s="322" t="s">
        <v>723</v>
      </c>
      <c r="C37" s="322"/>
      <c r="D37" s="322"/>
      <c r="E37" s="322"/>
      <c r="F37" s="322"/>
      <c r="G37" s="322"/>
      <c r="H37" s="322"/>
      <c r="I37" s="322"/>
      <c r="J37" s="322"/>
      <c r="K37" s="322"/>
      <c r="L37" s="322"/>
      <c r="M37" s="322"/>
      <c r="N37" s="322"/>
      <c r="O37" s="322"/>
      <c r="P37" s="322"/>
      <c r="Q37" s="322"/>
      <c r="R37" s="322"/>
      <c r="S37" s="322"/>
      <c r="T37" s="322"/>
      <c r="U37" s="322"/>
    </row>
    <row r="39" spans="2:21" x14ac:dyDescent="0.2">
      <c r="B39" s="329">
        <v>2026</v>
      </c>
      <c r="C39" s="329"/>
      <c r="D39" s="329"/>
      <c r="E39" s="329"/>
      <c r="F39" s="329"/>
      <c r="G39" s="329"/>
      <c r="H39" s="329"/>
      <c r="I39" s="329"/>
      <c r="J39" s="329"/>
      <c r="K39" s="329"/>
      <c r="L39" s="329"/>
      <c r="M39" s="329"/>
      <c r="N39" s="329"/>
      <c r="O39" s="329"/>
      <c r="P39" s="329"/>
      <c r="Q39" s="329"/>
      <c r="R39" s="329"/>
      <c r="S39" s="329"/>
      <c r="T39" s="329"/>
      <c r="U39" s="329"/>
    </row>
    <row r="40" spans="2:21" ht="19.5" x14ac:dyDescent="0.2">
      <c r="B40" s="332" t="s">
        <v>684</v>
      </c>
      <c r="C40" s="332"/>
      <c r="D40" s="332"/>
      <c r="E40" s="332"/>
      <c r="F40" s="332"/>
      <c r="G40" s="332"/>
      <c r="H40" s="332"/>
      <c r="I40" s="332"/>
      <c r="J40" s="332"/>
      <c r="K40" s="332"/>
      <c r="L40" s="332"/>
      <c r="M40" s="332"/>
      <c r="N40" s="332"/>
      <c r="O40" s="332"/>
      <c r="P40" s="332"/>
      <c r="Q40" s="332"/>
      <c r="R40" s="332"/>
      <c r="S40" s="332"/>
      <c r="T40" s="332"/>
      <c r="U40" s="332"/>
    </row>
    <row r="41" spans="2:21" ht="50.25" customHeight="1" x14ac:dyDescent="0.2">
      <c r="B41" s="322"/>
      <c r="C41" s="322"/>
      <c r="D41" s="322"/>
      <c r="E41" s="322"/>
      <c r="F41" s="322"/>
      <c r="G41" s="322"/>
      <c r="H41" s="322"/>
      <c r="I41" s="322"/>
      <c r="J41" s="322"/>
      <c r="K41" s="322"/>
      <c r="L41" s="322"/>
      <c r="M41" s="322"/>
      <c r="N41" s="322"/>
      <c r="O41" s="322"/>
      <c r="P41" s="322"/>
      <c r="Q41" s="322"/>
      <c r="R41" s="322"/>
      <c r="S41" s="322"/>
      <c r="T41" s="322"/>
      <c r="U41" s="322"/>
    </row>
    <row r="42" spans="2:21" ht="51.75" customHeight="1" x14ac:dyDescent="0.2">
      <c r="B42" s="322"/>
      <c r="C42" s="322"/>
      <c r="D42" s="322"/>
      <c r="E42" s="322"/>
      <c r="F42" s="322"/>
      <c r="G42" s="322"/>
      <c r="H42" s="322"/>
      <c r="I42" s="322"/>
      <c r="J42" s="322"/>
      <c r="K42" s="322"/>
      <c r="L42" s="322"/>
      <c r="M42" s="322"/>
      <c r="N42" s="322"/>
      <c r="O42" s="322"/>
      <c r="P42" s="322"/>
      <c r="Q42" s="322"/>
      <c r="R42" s="322"/>
      <c r="S42" s="322"/>
      <c r="T42" s="322"/>
      <c r="U42" s="322"/>
    </row>
    <row r="43" spans="2:21" ht="19.5" x14ac:dyDescent="0.2">
      <c r="B43" s="321" t="s">
        <v>687</v>
      </c>
      <c r="C43" s="321"/>
      <c r="D43" s="321"/>
      <c r="E43" s="321"/>
      <c r="F43" s="321"/>
      <c r="G43" s="321"/>
      <c r="H43" s="321"/>
      <c r="I43" s="321"/>
      <c r="J43" s="321"/>
      <c r="K43" s="321"/>
      <c r="L43" s="321"/>
      <c r="M43" s="321"/>
      <c r="N43" s="321"/>
      <c r="O43" s="321"/>
      <c r="P43" s="321"/>
      <c r="Q43" s="321"/>
      <c r="R43" s="321"/>
      <c r="S43" s="321"/>
      <c r="T43" s="321"/>
      <c r="U43" s="321"/>
    </row>
    <row r="44" spans="2:21" ht="45.2" customHeight="1" x14ac:dyDescent="0.2">
      <c r="B44" s="322"/>
      <c r="C44" s="322"/>
      <c r="D44" s="322"/>
      <c r="E44" s="322"/>
      <c r="F44" s="322"/>
      <c r="G44" s="322"/>
      <c r="H44" s="322"/>
      <c r="I44" s="322"/>
      <c r="J44" s="322"/>
      <c r="K44" s="322"/>
      <c r="L44" s="322"/>
      <c r="M44" s="322"/>
      <c r="N44" s="322"/>
      <c r="O44" s="322"/>
      <c r="P44" s="322"/>
      <c r="Q44" s="322"/>
      <c r="R44" s="322"/>
      <c r="S44" s="322"/>
      <c r="T44" s="322"/>
      <c r="U44" s="322"/>
    </row>
    <row r="45" spans="2:21" ht="52.7" customHeight="1" x14ac:dyDescent="0.2">
      <c r="B45" s="322"/>
      <c r="C45" s="322"/>
      <c r="D45" s="322"/>
      <c r="E45" s="322"/>
      <c r="F45" s="322"/>
      <c r="G45" s="322"/>
      <c r="H45" s="322"/>
      <c r="I45" s="322"/>
      <c r="J45" s="322"/>
      <c r="K45" s="322"/>
      <c r="L45" s="322"/>
      <c r="M45" s="322"/>
      <c r="N45" s="322"/>
      <c r="O45" s="322"/>
      <c r="P45" s="322"/>
      <c r="Q45" s="322"/>
      <c r="R45" s="322"/>
      <c r="S45" s="322"/>
      <c r="T45" s="322"/>
      <c r="U45" s="322"/>
    </row>
    <row r="46" spans="2:21" ht="55.5" customHeight="1" x14ac:dyDescent="0.2">
      <c r="B46" s="322"/>
      <c r="C46" s="322"/>
      <c r="D46" s="322"/>
      <c r="E46" s="322"/>
      <c r="F46" s="322"/>
      <c r="G46" s="322"/>
      <c r="H46" s="322"/>
      <c r="I46" s="322"/>
      <c r="J46" s="322"/>
      <c r="K46" s="322"/>
      <c r="L46" s="322"/>
      <c r="M46" s="322"/>
      <c r="N46" s="322"/>
      <c r="O46" s="322"/>
      <c r="P46" s="322"/>
      <c r="Q46" s="322"/>
      <c r="R46" s="322"/>
      <c r="S46" s="322"/>
      <c r="T46" s="322"/>
      <c r="U46" s="322"/>
    </row>
    <row r="65495" spans="2:22" x14ac:dyDescent="0.2">
      <c r="B65495" s="10" t="s">
        <v>50</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51</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52</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12:U12"/>
    <mergeCell ref="B13:U13"/>
    <mergeCell ref="B14:U14"/>
    <mergeCell ref="V2:V3"/>
    <mergeCell ref="L3:L9"/>
    <mergeCell ref="R2:U2"/>
    <mergeCell ref="B2:B3"/>
    <mergeCell ref="C2:F2"/>
    <mergeCell ref="H2:K2"/>
    <mergeCell ref="M2:P2"/>
    <mergeCell ref="G3:G9"/>
    <mergeCell ref="B16:U16"/>
    <mergeCell ref="B17:U17"/>
    <mergeCell ref="B18:U18"/>
    <mergeCell ref="B19:U19"/>
    <mergeCell ref="B15:U15"/>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45:U45"/>
    <mergeCell ref="B46:U46"/>
    <mergeCell ref="B36:U36"/>
    <mergeCell ref="B37:U37"/>
    <mergeCell ref="B39:U39"/>
    <mergeCell ref="B40:U40"/>
    <mergeCell ref="B41:U41"/>
    <mergeCell ref="B42:U42"/>
    <mergeCell ref="B43:U43"/>
    <mergeCell ref="B44:U44"/>
  </mergeCells>
  <phoneticPr fontId="3"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zoomScale="70" zoomScaleNormal="70" workbookViewId="0">
      <selection activeCell="X43" sqref="X43"/>
    </sheetView>
  </sheetViews>
  <sheetFormatPr baseColWidth="10" defaultColWidth="11.42578125" defaultRowHeight="15" x14ac:dyDescent="0.2"/>
  <cols>
    <col min="1" max="1" width="1.42578125" style="1" customWidth="1"/>
    <col min="2" max="2" width="38.42578125" style="1" customWidth="1"/>
    <col min="3" max="6" width="7.5703125" style="1" customWidth="1"/>
    <col min="7" max="7" width="1.5703125" style="1" customWidth="1"/>
    <col min="8" max="11" width="7.5703125" style="1" customWidth="1"/>
    <col min="12" max="12" width="1.5703125" style="1" customWidth="1"/>
    <col min="13" max="16" width="7.5703125" style="1" customWidth="1"/>
    <col min="17" max="17" width="3.42578125" style="1" customWidth="1"/>
    <col min="18" max="21" width="7.570312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7" customHeight="1" x14ac:dyDescent="0.2">
      <c r="B2" s="325" t="s">
        <v>572</v>
      </c>
      <c r="C2" s="319" t="s">
        <v>675</v>
      </c>
      <c r="D2" s="319"/>
      <c r="E2" s="319"/>
      <c r="F2" s="319"/>
      <c r="G2" s="2"/>
      <c r="H2" s="328" t="s">
        <v>676</v>
      </c>
      <c r="I2" s="328"/>
      <c r="J2" s="328"/>
      <c r="K2" s="328"/>
      <c r="L2" s="2"/>
      <c r="M2" s="327" t="s">
        <v>677</v>
      </c>
      <c r="N2" s="327"/>
      <c r="O2" s="327"/>
      <c r="P2" s="327"/>
      <c r="Q2" s="77"/>
      <c r="R2" s="329" t="s">
        <v>678</v>
      </c>
      <c r="S2" s="329"/>
      <c r="T2" s="329"/>
      <c r="U2" s="329"/>
      <c r="V2" s="316"/>
    </row>
    <row r="3" spans="2:22" ht="24.75" customHeight="1" thickBot="1" x14ac:dyDescent="0.25">
      <c r="B3" s="326"/>
      <c r="C3" s="3">
        <v>1</v>
      </c>
      <c r="D3" s="3">
        <v>2</v>
      </c>
      <c r="E3" s="4">
        <v>3</v>
      </c>
      <c r="F3" s="5">
        <v>4</v>
      </c>
      <c r="G3" s="323"/>
      <c r="H3" s="3">
        <v>1</v>
      </c>
      <c r="I3" s="3">
        <v>2</v>
      </c>
      <c r="J3" s="4">
        <v>3</v>
      </c>
      <c r="K3" s="5">
        <v>4</v>
      </c>
      <c r="L3" s="317"/>
      <c r="M3" s="3">
        <v>1</v>
      </c>
      <c r="N3" s="3">
        <v>2</v>
      </c>
      <c r="O3" s="4">
        <v>3</v>
      </c>
      <c r="P3" s="5">
        <v>4</v>
      </c>
      <c r="Q3" s="78"/>
      <c r="R3" s="3">
        <v>1</v>
      </c>
      <c r="S3" s="3">
        <v>2</v>
      </c>
      <c r="T3" s="4">
        <v>3</v>
      </c>
      <c r="U3" s="5">
        <v>4</v>
      </c>
      <c r="V3" s="316"/>
    </row>
    <row r="4" spans="2:22" ht="38.25" customHeight="1" thickTop="1" thickBot="1" x14ac:dyDescent="0.25">
      <c r="B4" s="59" t="s">
        <v>573</v>
      </c>
      <c r="C4" s="54">
        <f>Autoevaluación!R121/SUM(Autoevaluación!R121:R124)</f>
        <v>0</v>
      </c>
      <c r="D4" s="7">
        <f>Autoevaluación!R122/SUM(Autoevaluación!R121:R124)</f>
        <v>0.5</v>
      </c>
      <c r="E4" s="7">
        <f>Autoevaluación!R123/SUM(Autoevaluación!R121:R124)</f>
        <v>0.5</v>
      </c>
      <c r="F4" s="7">
        <f>Autoevaluación!R124/SUM(Autoevaluación!R121:R124)</f>
        <v>0</v>
      </c>
      <c r="G4" s="324"/>
      <c r="H4" s="7">
        <f>Autoevaluación!S121/SUM(Autoevaluación!S121:S124)</f>
        <v>0</v>
      </c>
      <c r="I4" s="7">
        <f>Autoevaluación!S122/SUM(Autoevaluación!S121:S124)</f>
        <v>0</v>
      </c>
      <c r="J4" s="7">
        <f>Autoevaluación!S123/SUM(Autoevaluación!S121:S124)</f>
        <v>1</v>
      </c>
      <c r="K4" s="7">
        <f>Autoevaluación!S124/SUM(Autoevaluación!S121:S124)</f>
        <v>0</v>
      </c>
      <c r="L4" s="318"/>
      <c r="M4" s="7">
        <f>Autoevaluación!T121/SUM(Autoevaluación!T121:T124)</f>
        <v>0</v>
      </c>
      <c r="N4" s="7">
        <f>Autoevaluación!T122/SUM(Autoevaluación!T121:T124)</f>
        <v>0.25</v>
      </c>
      <c r="O4" s="7">
        <f>Autoevaluación!T123/SUM(Autoevaluación!T121:T124)</f>
        <v>0.75</v>
      </c>
      <c r="P4" s="7">
        <f>Autoevaluación!T124/SUM(Autoevaluación!T121:T124)</f>
        <v>0</v>
      </c>
      <c r="Q4" s="74"/>
      <c r="R4" s="7" t="e">
        <f>Autoevaluación!U121/SUM(Autoevaluación!U121:U124)</f>
        <v>#DIV/0!</v>
      </c>
      <c r="S4" s="7" t="e">
        <f>Autoevaluación!U122/SUM(Autoevaluación!U121:U124)</f>
        <v>#DIV/0!</v>
      </c>
      <c r="T4" s="7" t="e">
        <f>Autoevaluación!U123/SUM(Autoevaluación!U121:U124)</f>
        <v>#DIV/0!</v>
      </c>
      <c r="U4" s="7" t="e">
        <f>Autoevaluación!U124/SUM(Autoevaluación!U121:U124)</f>
        <v>#DIV/0!</v>
      </c>
    </row>
    <row r="5" spans="2:22" ht="38.25" customHeight="1" thickTop="1" thickBot="1" x14ac:dyDescent="0.25">
      <c r="B5" s="60" t="s">
        <v>602</v>
      </c>
      <c r="C5" s="54">
        <f>Autoevaluación!R127/SUM(Autoevaluación!R127:R130)</f>
        <v>0</v>
      </c>
      <c r="D5" s="7">
        <f>Autoevaluación!R128/SUM(Autoevaluación!R127:R130)</f>
        <v>0.25</v>
      </c>
      <c r="E5" s="7">
        <f>Autoevaluación!R129/SUM(Autoevaluación!R127:R130)</f>
        <v>0.75</v>
      </c>
      <c r="F5" s="7">
        <f>Autoevaluación!R130/SUM(Autoevaluación!R127:R130)</f>
        <v>0</v>
      </c>
      <c r="G5" s="324"/>
      <c r="H5" s="7">
        <f>Autoevaluación!S127/SUM(Autoevaluación!S127:S130)</f>
        <v>0</v>
      </c>
      <c r="I5" s="7">
        <f>Autoevaluación!S128/SUM(Autoevaluación!S127:S130)</f>
        <v>0.5</v>
      </c>
      <c r="J5" s="7">
        <f>Autoevaluación!S129/SUM(Autoevaluación!S127:S130)</f>
        <v>0.5</v>
      </c>
      <c r="K5" s="7">
        <f>Autoevaluación!S130/SUM(Autoevaluación!S127:S130)</f>
        <v>0</v>
      </c>
      <c r="L5" s="318"/>
      <c r="M5" s="7">
        <f>Autoevaluación!T127/SUM(Autoevaluación!T127:T130)</f>
        <v>0</v>
      </c>
      <c r="N5" s="7">
        <f>Autoevaluación!T128/SUM(Autoevaluación!T127:T130)</f>
        <v>0.25</v>
      </c>
      <c r="O5" s="7">
        <f>Autoevaluación!T129/SUM(Autoevaluación!T127:T130)</f>
        <v>0.5</v>
      </c>
      <c r="P5" s="7">
        <f>Autoevaluación!T130/SUM(Autoevaluación!T127:T130)</f>
        <v>0.25</v>
      </c>
      <c r="Q5" s="74"/>
      <c r="R5" s="7" t="e">
        <f>Autoevaluación!U127/SUM(Autoevaluación!U127:U130)</f>
        <v>#DIV/0!</v>
      </c>
      <c r="S5" s="7" t="e">
        <f>Autoevaluación!U128/SUM(Autoevaluación!U127:U130)</f>
        <v>#DIV/0!</v>
      </c>
      <c r="T5" s="7" t="e">
        <f>Autoevaluación!U128/SUM(Autoevaluación!U127:U130)</f>
        <v>#DIV/0!</v>
      </c>
      <c r="U5" s="7" t="e">
        <f>Autoevaluación!U130/SUM(Autoevaluación!U127:U130)</f>
        <v>#DIV/0!</v>
      </c>
    </row>
    <row r="6" spans="2:22" ht="38.25" customHeight="1" thickTop="1" thickBot="1" x14ac:dyDescent="0.25">
      <c r="B6" s="60" t="s">
        <v>631</v>
      </c>
      <c r="C6" s="54">
        <f>Autoevaluación!R133/SUM(Autoevaluación!R133:R136)</f>
        <v>0</v>
      </c>
      <c r="D6" s="7">
        <f>Autoevaluación!R134/SUM(Autoevaluación!R133:R136)</f>
        <v>0</v>
      </c>
      <c r="E6" s="7">
        <f>Autoevaluación!R135/SUM(Autoevaluación!R133:R136)</f>
        <v>1</v>
      </c>
      <c r="F6" s="7">
        <f>Autoevaluación!R136/SUM(Autoevaluación!R133:R136)</f>
        <v>0</v>
      </c>
      <c r="G6" s="324"/>
      <c r="H6" s="7">
        <f>Autoevaluación!S133/SUM(Autoevaluación!S133:S136)</f>
        <v>0</v>
      </c>
      <c r="I6" s="7">
        <f>Autoevaluación!S134/SUM(Autoevaluación!S133:S136)</f>
        <v>0</v>
      </c>
      <c r="J6" s="7">
        <f>Autoevaluación!S135/SUM(Autoevaluación!S133:S136)</f>
        <v>1</v>
      </c>
      <c r="K6" s="7">
        <f>Autoevaluación!S136/SUM(Autoevaluación!S133:S136)</f>
        <v>0</v>
      </c>
      <c r="L6" s="318"/>
      <c r="M6" s="7">
        <f>Autoevaluación!T133/SUM(Autoevaluación!T133:T136)</f>
        <v>0</v>
      </c>
      <c r="N6" s="7">
        <f>Autoevaluación!T134/SUM(Autoevaluación!T133:T136)</f>
        <v>0</v>
      </c>
      <c r="O6" s="7">
        <f>Autoevaluación!T135/SUM(Autoevaluación!T133:T136)</f>
        <v>1</v>
      </c>
      <c r="P6" s="7">
        <f>Autoevaluación!T136/SUM(Autoevaluación!T133:T136)</f>
        <v>0</v>
      </c>
      <c r="Q6" s="74"/>
      <c r="R6" s="7" t="e">
        <f>Autoevaluación!U133/SUM(Autoevaluación!U133:U136)</f>
        <v>#DIV/0!</v>
      </c>
      <c r="S6" s="7" t="e">
        <f>Autoevaluación!U134/SUM(Autoevaluación!U133:U136)</f>
        <v>#DIV/0!</v>
      </c>
      <c r="T6" s="7" t="e">
        <f>Autoevaluación!U135/SUM(Autoevaluación!U133:U136)</f>
        <v>#DIV/0!</v>
      </c>
      <c r="U6" s="7" t="e">
        <f>Autoevaluación!U136/SUM(Autoevaluación!U133:U136)</f>
        <v>#DIV/0!</v>
      </c>
      <c r="V6" s="16"/>
    </row>
    <row r="7" spans="2:22" ht="38.25" customHeight="1" thickTop="1" thickBot="1" x14ac:dyDescent="0.25">
      <c r="B7" s="59" t="s">
        <v>652</v>
      </c>
      <c r="C7" s="54">
        <f>Autoevaluación!R138/SUM(Autoevaluación!R138:R141)</f>
        <v>0</v>
      </c>
      <c r="D7" s="7">
        <f>Autoevaluación!R139/SUM(Autoevaluación!R138:R141)</f>
        <v>1</v>
      </c>
      <c r="E7" s="7">
        <f>Autoevaluación!R140/SUM(Autoevaluación!R138:R141)</f>
        <v>0</v>
      </c>
      <c r="F7" s="7">
        <f>Autoevaluación!R141/SUM(Autoevaluación!R138:R141)</f>
        <v>0</v>
      </c>
      <c r="G7" s="324"/>
      <c r="H7" s="7">
        <f>Autoevaluación!S138/SUM(Autoevaluación!S138:S141)</f>
        <v>0.66666666666666663</v>
      </c>
      <c r="I7" s="7">
        <f>Autoevaluación!S139/SUM(Autoevaluación!S138:S141)</f>
        <v>0.33333333333333331</v>
      </c>
      <c r="J7" s="7">
        <f>Autoevaluación!S140/SUM(Autoevaluación!S138:S141)</f>
        <v>0</v>
      </c>
      <c r="K7" s="7">
        <f>Autoevaluación!S141/SUM(Autoevaluación!S138:S141)</f>
        <v>0</v>
      </c>
      <c r="L7" s="318"/>
      <c r="M7" s="7">
        <f>Autoevaluación!T138/SUM(Autoevaluación!T138:T141)</f>
        <v>0.33333333333333331</v>
      </c>
      <c r="N7" s="7">
        <f>Autoevaluación!T139/SUM(Autoevaluación!T138:T141)</f>
        <v>0.33333333333333331</v>
      </c>
      <c r="O7" s="7">
        <f>Autoevaluación!T140/SUM(Autoevaluación!T138:T141)</f>
        <v>0.33333333333333331</v>
      </c>
      <c r="P7" s="7">
        <f>Autoevaluación!T141/SUM(Autoevaluación!T138:T141)</f>
        <v>0</v>
      </c>
      <c r="Q7" s="74"/>
      <c r="R7" s="7" t="e">
        <f>Autoevaluación!U138/SUM(Autoevaluación!U138:U141)</f>
        <v>#DIV/0!</v>
      </c>
      <c r="S7" s="7" t="e">
        <f>Autoevaluación!U139/SUM(Autoevaluación!U138:U141)</f>
        <v>#DIV/0!</v>
      </c>
      <c r="T7" s="7" t="e">
        <f>Autoevaluación!U140/SUM(Autoevaluación!U138:U141)</f>
        <v>#DIV/0!</v>
      </c>
      <c r="U7" s="7" t="e">
        <f>Autoevaluación!U141/SUM(Autoevaluación!U138:U141)</f>
        <v>#DIV/0!</v>
      </c>
    </row>
    <row r="8" spans="2:22" ht="38.25" customHeight="1" thickTop="1" x14ac:dyDescent="0.2">
      <c r="B8" s="57"/>
      <c r="C8" s="7"/>
      <c r="D8" s="7"/>
      <c r="E8" s="7"/>
      <c r="F8" s="7"/>
      <c r="G8" s="324"/>
      <c r="H8" s="7"/>
      <c r="I8" s="7"/>
      <c r="J8" s="7"/>
      <c r="K8" s="7"/>
      <c r="L8" s="318"/>
      <c r="M8" s="7"/>
      <c r="N8" s="7"/>
      <c r="O8" s="7"/>
      <c r="P8" s="7"/>
      <c r="Q8" s="74"/>
      <c r="R8" s="7"/>
      <c r="S8" s="7"/>
      <c r="T8" s="7"/>
      <c r="U8" s="7"/>
    </row>
    <row r="9" spans="2:22" ht="38.25" customHeight="1" x14ac:dyDescent="0.2">
      <c r="B9" s="6"/>
      <c r="C9" s="7"/>
      <c r="D9" s="7"/>
      <c r="E9" s="7"/>
      <c r="F9" s="7"/>
      <c r="G9" s="324"/>
      <c r="H9" s="7"/>
      <c r="I9" s="7"/>
      <c r="J9" s="7"/>
      <c r="K9" s="7"/>
      <c r="L9" s="318"/>
      <c r="M9" s="7"/>
      <c r="N9" s="7"/>
      <c r="O9" s="7"/>
      <c r="P9" s="7"/>
      <c r="Q9" s="74"/>
      <c r="R9" s="7"/>
      <c r="S9" s="7"/>
      <c r="T9" s="7"/>
      <c r="U9" s="7"/>
    </row>
    <row r="10" spans="2:22" ht="42" customHeight="1" x14ac:dyDescent="0.2">
      <c r="B10" s="15" t="s">
        <v>724</v>
      </c>
      <c r="C10" s="12">
        <f>AVERAGE(C4:C9)</f>
        <v>0</v>
      </c>
      <c r="D10" s="12">
        <f>AVERAGE(D4:D9)</f>
        <v>0.4375</v>
      </c>
      <c r="E10" s="12">
        <f>AVERAGE(E4:E9)</f>
        <v>0.5625</v>
      </c>
      <c r="F10" s="12">
        <f>AVERAGE(F4:F9)</f>
        <v>0</v>
      </c>
      <c r="G10" s="9"/>
      <c r="H10" s="12">
        <f>AVERAGE(H4:H9)</f>
        <v>0.16666666666666666</v>
      </c>
      <c r="I10" s="12">
        <f>AVERAGE(I4:I9)</f>
        <v>0.20833333333333331</v>
      </c>
      <c r="J10" s="12">
        <f>AVERAGE(J4:J9)</f>
        <v>0.625</v>
      </c>
      <c r="K10" s="12">
        <f>AVERAGE(K4:K9)</f>
        <v>0</v>
      </c>
      <c r="L10" s="9"/>
      <c r="M10" s="12">
        <f>AVERAGE(M4:M9)</f>
        <v>8.3333333333333329E-2</v>
      </c>
      <c r="N10" s="12">
        <f>AVERAGE(N4:N9)</f>
        <v>0.20833333333333331</v>
      </c>
      <c r="O10" s="12">
        <f>AVERAGE(O4:O9)</f>
        <v>0.64583333333333337</v>
      </c>
      <c r="P10" s="12">
        <f>AVERAGE(P4:P9)</f>
        <v>6.25E-2</v>
      </c>
      <c r="Q10" s="75"/>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2.15" customHeight="1" x14ac:dyDescent="0.2">
      <c r="B12" s="319" t="s">
        <v>675</v>
      </c>
      <c r="C12" s="319"/>
      <c r="D12" s="319"/>
      <c r="E12" s="319"/>
      <c r="F12" s="319"/>
      <c r="G12" s="319"/>
      <c r="H12" s="319"/>
      <c r="I12" s="319"/>
      <c r="J12" s="319"/>
      <c r="K12" s="319"/>
      <c r="L12" s="319"/>
      <c r="M12" s="319"/>
      <c r="N12" s="319"/>
      <c r="O12" s="319"/>
      <c r="P12" s="319"/>
      <c r="Q12" s="319"/>
      <c r="R12" s="319"/>
      <c r="S12" s="319"/>
      <c r="T12" s="319"/>
      <c r="U12" s="319"/>
    </row>
    <row r="13" spans="2:22" ht="24.95" customHeight="1" x14ac:dyDescent="0.2">
      <c r="B13" s="330" t="s">
        <v>684</v>
      </c>
      <c r="C13" s="330"/>
      <c r="D13" s="330"/>
      <c r="E13" s="330"/>
      <c r="F13" s="330"/>
      <c r="G13" s="330"/>
      <c r="H13" s="330"/>
      <c r="I13" s="330"/>
      <c r="J13" s="330"/>
      <c r="K13" s="330"/>
      <c r="L13" s="330"/>
      <c r="M13" s="330"/>
      <c r="N13" s="330"/>
      <c r="O13" s="330"/>
      <c r="P13" s="330"/>
      <c r="Q13" s="330"/>
      <c r="R13" s="330"/>
      <c r="S13" s="330"/>
      <c r="T13" s="330"/>
      <c r="U13" s="330"/>
    </row>
    <row r="14" spans="2:22" ht="60" customHeight="1" x14ac:dyDescent="0.2">
      <c r="B14" s="322" t="s">
        <v>725</v>
      </c>
      <c r="C14" s="322"/>
      <c r="D14" s="322"/>
      <c r="E14" s="322"/>
      <c r="F14" s="322"/>
      <c r="G14" s="322"/>
      <c r="H14" s="322"/>
      <c r="I14" s="322"/>
      <c r="J14" s="322"/>
      <c r="K14" s="322"/>
      <c r="L14" s="322"/>
      <c r="M14" s="322"/>
      <c r="N14" s="322"/>
      <c r="O14" s="322"/>
      <c r="P14" s="322"/>
      <c r="Q14" s="322"/>
      <c r="R14" s="322"/>
      <c r="S14" s="322"/>
      <c r="T14" s="322"/>
      <c r="U14" s="322"/>
    </row>
    <row r="15" spans="2:22" ht="60" customHeight="1" x14ac:dyDescent="0.2">
      <c r="B15" s="322" t="s">
        <v>726</v>
      </c>
      <c r="C15" s="322"/>
      <c r="D15" s="322"/>
      <c r="E15" s="322"/>
      <c r="F15" s="322"/>
      <c r="G15" s="322"/>
      <c r="H15" s="322"/>
      <c r="I15" s="322"/>
      <c r="J15" s="322"/>
      <c r="K15" s="322"/>
      <c r="L15" s="322"/>
      <c r="M15" s="322"/>
      <c r="N15" s="322"/>
      <c r="O15" s="322"/>
      <c r="P15" s="322"/>
      <c r="Q15" s="322"/>
      <c r="R15" s="322"/>
      <c r="S15" s="322"/>
      <c r="T15" s="322"/>
      <c r="U15" s="322"/>
    </row>
    <row r="16" spans="2:22" s="14" customFormat="1" ht="24.95" customHeight="1" x14ac:dyDescent="0.25">
      <c r="B16" s="321" t="s">
        <v>687</v>
      </c>
      <c r="C16" s="321"/>
      <c r="D16" s="321"/>
      <c r="E16" s="321"/>
      <c r="F16" s="321"/>
      <c r="G16" s="321"/>
      <c r="H16" s="321"/>
      <c r="I16" s="321"/>
      <c r="J16" s="321"/>
      <c r="K16" s="321"/>
      <c r="L16" s="321"/>
      <c r="M16" s="321"/>
      <c r="N16" s="321"/>
      <c r="O16" s="321"/>
      <c r="P16" s="321"/>
      <c r="Q16" s="321"/>
      <c r="R16" s="321"/>
      <c r="S16" s="321"/>
      <c r="T16" s="321"/>
      <c r="U16" s="321"/>
    </row>
    <row r="17" spans="2:21" ht="60" customHeight="1" x14ac:dyDescent="0.2">
      <c r="B17" s="339" t="s">
        <v>727</v>
      </c>
      <c r="C17" s="340"/>
      <c r="D17" s="340"/>
      <c r="E17" s="340"/>
      <c r="F17" s="340"/>
      <c r="G17" s="340"/>
      <c r="H17" s="340"/>
      <c r="I17" s="340"/>
      <c r="J17" s="340"/>
      <c r="K17" s="340"/>
      <c r="L17" s="340"/>
      <c r="M17" s="340"/>
      <c r="N17" s="340"/>
      <c r="O17" s="340"/>
      <c r="P17" s="340"/>
      <c r="Q17" s="340"/>
      <c r="R17" s="340"/>
      <c r="S17" s="340"/>
      <c r="T17" s="340"/>
      <c r="U17" s="341"/>
    </row>
    <row r="18" spans="2:21" ht="60" customHeight="1" x14ac:dyDescent="0.2">
      <c r="B18" s="339" t="s">
        <v>728</v>
      </c>
      <c r="C18" s="340"/>
      <c r="D18" s="340"/>
      <c r="E18" s="340"/>
      <c r="F18" s="340"/>
      <c r="G18" s="340"/>
      <c r="H18" s="340"/>
      <c r="I18" s="340"/>
      <c r="J18" s="340"/>
      <c r="K18" s="340"/>
      <c r="L18" s="340"/>
      <c r="M18" s="340"/>
      <c r="N18" s="340"/>
      <c r="O18" s="340"/>
      <c r="P18" s="340"/>
      <c r="Q18" s="340"/>
      <c r="R18" s="340"/>
      <c r="S18" s="340"/>
      <c r="T18" s="340"/>
      <c r="U18" s="341"/>
    </row>
    <row r="19" spans="2:21" ht="60" customHeight="1" x14ac:dyDescent="0.2">
      <c r="B19" s="322" t="s">
        <v>729</v>
      </c>
      <c r="C19" s="322"/>
      <c r="D19" s="322"/>
      <c r="E19" s="322"/>
      <c r="F19" s="322"/>
      <c r="G19" s="322"/>
      <c r="H19" s="322"/>
      <c r="I19" s="322"/>
      <c r="J19" s="322"/>
      <c r="K19" s="322"/>
      <c r="L19" s="322"/>
      <c r="M19" s="322"/>
      <c r="N19" s="322"/>
      <c r="O19" s="322"/>
      <c r="P19" s="322"/>
      <c r="Q19" s="322"/>
      <c r="R19" s="322"/>
      <c r="S19" s="322"/>
      <c r="T19" s="322"/>
      <c r="U19" s="322"/>
    </row>
    <row r="20" spans="2:21" ht="16.7" customHeight="1" x14ac:dyDescent="0.2">
      <c r="B20" s="13"/>
      <c r="C20" s="13"/>
      <c r="D20" s="13"/>
      <c r="E20" s="13"/>
      <c r="F20" s="13"/>
      <c r="G20" s="13"/>
      <c r="H20" s="13"/>
      <c r="I20" s="13"/>
      <c r="J20" s="13"/>
      <c r="K20" s="13"/>
      <c r="L20" s="13"/>
      <c r="M20" s="13"/>
      <c r="N20" s="13"/>
      <c r="O20" s="13"/>
      <c r="P20" s="13"/>
      <c r="Q20" s="13"/>
      <c r="R20" s="13"/>
      <c r="S20" s="13"/>
      <c r="T20" s="13"/>
      <c r="U20" s="13"/>
    </row>
    <row r="21" spans="2:21" ht="22.15" customHeight="1" x14ac:dyDescent="0.2">
      <c r="B21" s="331" t="s">
        <v>676</v>
      </c>
      <c r="C21" s="331"/>
      <c r="D21" s="331"/>
      <c r="E21" s="331"/>
      <c r="F21" s="331"/>
      <c r="G21" s="331"/>
      <c r="H21" s="331"/>
      <c r="I21" s="331"/>
      <c r="J21" s="331"/>
      <c r="K21" s="331"/>
      <c r="L21" s="331"/>
      <c r="M21" s="331"/>
      <c r="N21" s="331"/>
      <c r="O21" s="331"/>
      <c r="P21" s="331"/>
      <c r="Q21" s="331"/>
      <c r="R21" s="331"/>
      <c r="S21" s="331"/>
      <c r="T21" s="331"/>
      <c r="U21" s="331"/>
    </row>
    <row r="22" spans="2:21" ht="24.95" customHeight="1" x14ac:dyDescent="0.2">
      <c r="B22" s="332" t="s">
        <v>684</v>
      </c>
      <c r="C22" s="332"/>
      <c r="D22" s="332"/>
      <c r="E22" s="332"/>
      <c r="F22" s="332"/>
      <c r="G22" s="332"/>
      <c r="H22" s="332"/>
      <c r="I22" s="332"/>
      <c r="J22" s="332"/>
      <c r="K22" s="332"/>
      <c r="L22" s="332"/>
      <c r="M22" s="332"/>
      <c r="N22" s="332"/>
      <c r="O22" s="332"/>
      <c r="P22" s="332"/>
      <c r="Q22" s="332"/>
      <c r="R22" s="332"/>
      <c r="S22" s="332"/>
      <c r="T22" s="332"/>
      <c r="U22" s="332"/>
    </row>
    <row r="23" spans="2:21" ht="60" customHeight="1" x14ac:dyDescent="0.2">
      <c r="B23" s="322"/>
      <c r="C23" s="322"/>
      <c r="D23" s="322"/>
      <c r="E23" s="322"/>
      <c r="F23" s="322"/>
      <c r="G23" s="322"/>
      <c r="H23" s="322"/>
      <c r="I23" s="322"/>
      <c r="J23" s="322"/>
      <c r="K23" s="322"/>
      <c r="L23" s="322"/>
      <c r="M23" s="322"/>
      <c r="N23" s="322"/>
      <c r="O23" s="322"/>
      <c r="P23" s="322"/>
      <c r="Q23" s="322"/>
      <c r="R23" s="322"/>
      <c r="S23" s="322"/>
      <c r="T23" s="322"/>
      <c r="U23" s="322"/>
    </row>
    <row r="24" spans="2:21" ht="60" customHeight="1" x14ac:dyDescent="0.2">
      <c r="B24" s="322"/>
      <c r="C24" s="322"/>
      <c r="D24" s="322"/>
      <c r="E24" s="322"/>
      <c r="F24" s="322"/>
      <c r="G24" s="322"/>
      <c r="H24" s="322"/>
      <c r="I24" s="322"/>
      <c r="J24" s="322"/>
      <c r="K24" s="322"/>
      <c r="L24" s="322"/>
      <c r="M24" s="322"/>
      <c r="N24" s="322"/>
      <c r="O24" s="322"/>
      <c r="P24" s="322"/>
      <c r="Q24" s="322"/>
      <c r="R24" s="322"/>
      <c r="S24" s="322"/>
      <c r="T24" s="322"/>
      <c r="U24" s="322"/>
    </row>
    <row r="25" spans="2:21" s="14" customFormat="1" ht="24.95" customHeight="1" x14ac:dyDescent="0.25">
      <c r="B25" s="321" t="s">
        <v>687</v>
      </c>
      <c r="C25" s="321"/>
      <c r="D25" s="321"/>
      <c r="E25" s="321"/>
      <c r="F25" s="321"/>
      <c r="G25" s="321"/>
      <c r="H25" s="321"/>
      <c r="I25" s="321"/>
      <c r="J25" s="321"/>
      <c r="K25" s="321"/>
      <c r="L25" s="321"/>
      <c r="M25" s="321"/>
      <c r="N25" s="321"/>
      <c r="O25" s="321"/>
      <c r="P25" s="321"/>
      <c r="Q25" s="321"/>
      <c r="R25" s="321"/>
      <c r="S25" s="321"/>
      <c r="T25" s="321"/>
      <c r="U25" s="321"/>
    </row>
    <row r="26" spans="2:21" ht="60" customHeight="1" x14ac:dyDescent="0.2">
      <c r="B26" s="322"/>
      <c r="C26" s="322"/>
      <c r="D26" s="322"/>
      <c r="E26" s="322"/>
      <c r="F26" s="322"/>
      <c r="G26" s="322"/>
      <c r="H26" s="322"/>
      <c r="I26" s="322"/>
      <c r="J26" s="322"/>
      <c r="K26" s="322"/>
      <c r="L26" s="322"/>
      <c r="M26" s="322"/>
      <c r="N26" s="322"/>
      <c r="O26" s="322"/>
      <c r="P26" s="322"/>
      <c r="Q26" s="322"/>
      <c r="R26" s="322"/>
      <c r="S26" s="322"/>
      <c r="T26" s="322"/>
      <c r="U26" s="322"/>
    </row>
    <row r="27" spans="2:21" ht="60" customHeight="1" x14ac:dyDescent="0.2">
      <c r="B27" s="322"/>
      <c r="C27" s="322"/>
      <c r="D27" s="322"/>
      <c r="E27" s="322"/>
      <c r="F27" s="322"/>
      <c r="G27" s="322"/>
      <c r="H27" s="322"/>
      <c r="I27" s="322"/>
      <c r="J27" s="322"/>
      <c r="K27" s="322"/>
      <c r="L27" s="322"/>
      <c r="M27" s="322"/>
      <c r="N27" s="322"/>
      <c r="O27" s="322"/>
      <c r="P27" s="322"/>
      <c r="Q27" s="322"/>
      <c r="R27" s="322"/>
      <c r="S27" s="322"/>
      <c r="T27" s="322"/>
      <c r="U27" s="322"/>
    </row>
    <row r="28" spans="2:21" ht="60" customHeight="1" x14ac:dyDescent="0.2">
      <c r="B28" s="322"/>
      <c r="C28" s="322"/>
      <c r="D28" s="322"/>
      <c r="E28" s="322"/>
      <c r="F28" s="322"/>
      <c r="G28" s="322"/>
      <c r="H28" s="322"/>
      <c r="I28" s="322"/>
      <c r="J28" s="322"/>
      <c r="K28" s="322"/>
      <c r="L28" s="322"/>
      <c r="M28" s="322"/>
      <c r="N28" s="322"/>
      <c r="O28" s="322"/>
      <c r="P28" s="322"/>
      <c r="Q28" s="322"/>
      <c r="R28" s="322"/>
      <c r="S28" s="322"/>
      <c r="T28" s="322"/>
      <c r="U28" s="322"/>
    </row>
    <row r="29" spans="2:21" ht="16.7" customHeight="1" x14ac:dyDescent="0.2">
      <c r="B29" s="13"/>
      <c r="C29" s="13"/>
      <c r="D29" s="13"/>
      <c r="E29" s="13"/>
      <c r="F29" s="13"/>
      <c r="G29" s="13"/>
      <c r="H29" s="13"/>
      <c r="I29" s="13"/>
      <c r="J29" s="13"/>
      <c r="K29" s="13"/>
      <c r="L29" s="13"/>
      <c r="M29" s="13"/>
      <c r="N29" s="13"/>
      <c r="O29" s="13"/>
      <c r="P29" s="13"/>
      <c r="Q29" s="13"/>
      <c r="R29" s="13"/>
      <c r="S29" s="13"/>
      <c r="T29" s="13"/>
      <c r="U29" s="13"/>
    </row>
    <row r="30" spans="2:21" ht="22.15" customHeight="1" x14ac:dyDescent="0.2">
      <c r="B30" s="333" t="s">
        <v>677</v>
      </c>
      <c r="C30" s="333"/>
      <c r="D30" s="333"/>
      <c r="E30" s="333"/>
      <c r="F30" s="333"/>
      <c r="G30" s="333"/>
      <c r="H30" s="333"/>
      <c r="I30" s="333"/>
      <c r="J30" s="333"/>
      <c r="K30" s="333"/>
      <c r="L30" s="333"/>
      <c r="M30" s="333"/>
      <c r="N30" s="333"/>
      <c r="O30" s="333"/>
      <c r="P30" s="333"/>
      <c r="Q30" s="333"/>
      <c r="R30" s="333"/>
      <c r="S30" s="333"/>
      <c r="T30" s="333"/>
      <c r="U30" s="333"/>
    </row>
    <row r="31" spans="2:21" ht="24.95" customHeight="1" x14ac:dyDescent="0.2">
      <c r="B31" s="334" t="s">
        <v>684</v>
      </c>
      <c r="C31" s="335"/>
      <c r="D31" s="335"/>
      <c r="E31" s="335"/>
      <c r="F31" s="335"/>
      <c r="G31" s="335"/>
      <c r="H31" s="335"/>
      <c r="I31" s="335"/>
      <c r="J31" s="335"/>
      <c r="K31" s="335"/>
      <c r="L31" s="335"/>
      <c r="M31" s="335"/>
      <c r="N31" s="335"/>
      <c r="O31" s="335"/>
      <c r="P31" s="335"/>
      <c r="Q31" s="335"/>
      <c r="R31" s="335"/>
      <c r="S31" s="335"/>
      <c r="T31" s="335"/>
      <c r="U31" s="335"/>
    </row>
    <row r="32" spans="2:21" ht="60" customHeight="1" x14ac:dyDescent="0.2">
      <c r="B32" s="322"/>
      <c r="C32" s="322"/>
      <c r="D32" s="322"/>
      <c r="E32" s="322"/>
      <c r="F32" s="322"/>
      <c r="G32" s="322"/>
      <c r="H32" s="322"/>
      <c r="I32" s="322"/>
      <c r="J32" s="322"/>
      <c r="K32" s="322"/>
      <c r="L32" s="322"/>
      <c r="M32" s="322"/>
      <c r="N32" s="322"/>
      <c r="O32" s="322"/>
      <c r="P32" s="322"/>
      <c r="Q32" s="322"/>
      <c r="R32" s="322"/>
      <c r="S32" s="322"/>
      <c r="T32" s="322"/>
      <c r="U32" s="322"/>
    </row>
    <row r="33" spans="2:21" ht="60" customHeight="1" x14ac:dyDescent="0.2">
      <c r="B33" s="322"/>
      <c r="C33" s="322"/>
      <c r="D33" s="322"/>
      <c r="E33" s="322"/>
      <c r="F33" s="322"/>
      <c r="G33" s="322"/>
      <c r="H33" s="322"/>
      <c r="I33" s="322"/>
      <c r="J33" s="322"/>
      <c r="K33" s="322"/>
      <c r="L33" s="322"/>
      <c r="M33" s="322"/>
      <c r="N33" s="322"/>
      <c r="O33" s="322"/>
      <c r="P33" s="322"/>
      <c r="Q33" s="322"/>
      <c r="R33" s="322"/>
      <c r="S33" s="322"/>
      <c r="T33" s="322"/>
      <c r="U33" s="322"/>
    </row>
    <row r="34" spans="2:21" s="14" customFormat="1" ht="24.95" customHeight="1" x14ac:dyDescent="0.25">
      <c r="B34" s="321" t="s">
        <v>687</v>
      </c>
      <c r="C34" s="321"/>
      <c r="D34" s="321"/>
      <c r="E34" s="321"/>
      <c r="F34" s="321"/>
      <c r="G34" s="321"/>
      <c r="H34" s="321"/>
      <c r="I34" s="321"/>
      <c r="J34" s="321"/>
      <c r="K34" s="321"/>
      <c r="L34" s="321"/>
      <c r="M34" s="321"/>
      <c r="N34" s="321"/>
      <c r="O34" s="321"/>
      <c r="P34" s="321"/>
      <c r="Q34" s="321"/>
      <c r="R34" s="321"/>
      <c r="S34" s="321"/>
      <c r="T34" s="321"/>
      <c r="U34" s="321"/>
    </row>
    <row r="35" spans="2:21" ht="60" customHeight="1" x14ac:dyDescent="0.2">
      <c r="B35" s="322"/>
      <c r="C35" s="322"/>
      <c r="D35" s="322"/>
      <c r="E35" s="322"/>
      <c r="F35" s="322"/>
      <c r="G35" s="322"/>
      <c r="H35" s="322"/>
      <c r="I35" s="322"/>
      <c r="J35" s="322"/>
      <c r="K35" s="322"/>
      <c r="L35" s="322"/>
      <c r="M35" s="322"/>
      <c r="N35" s="322"/>
      <c r="O35" s="322"/>
      <c r="P35" s="322"/>
      <c r="Q35" s="322"/>
      <c r="R35" s="322"/>
      <c r="S35" s="322"/>
      <c r="T35" s="322"/>
      <c r="U35" s="322"/>
    </row>
    <row r="36" spans="2:21" ht="60" customHeight="1" x14ac:dyDescent="0.2">
      <c r="B36" s="322"/>
      <c r="C36" s="322"/>
      <c r="D36" s="322"/>
      <c r="E36" s="322"/>
      <c r="F36" s="322"/>
      <c r="G36" s="322"/>
      <c r="H36" s="322"/>
      <c r="I36" s="322"/>
      <c r="J36" s="322"/>
      <c r="K36" s="322"/>
      <c r="L36" s="322"/>
      <c r="M36" s="322"/>
      <c r="N36" s="322"/>
      <c r="O36" s="322"/>
      <c r="P36" s="322"/>
      <c r="Q36" s="322"/>
      <c r="R36" s="322"/>
      <c r="S36" s="322"/>
      <c r="T36" s="322"/>
      <c r="U36" s="322"/>
    </row>
    <row r="37" spans="2:21" ht="60" customHeight="1" x14ac:dyDescent="0.2">
      <c r="B37" s="322"/>
      <c r="C37" s="322"/>
      <c r="D37" s="322"/>
      <c r="E37" s="322"/>
      <c r="F37" s="322"/>
      <c r="G37" s="322"/>
      <c r="H37" s="322"/>
      <c r="I37" s="322"/>
      <c r="J37" s="322"/>
      <c r="K37" s="322"/>
      <c r="L37" s="322"/>
      <c r="M37" s="322"/>
      <c r="N37" s="322"/>
      <c r="O37" s="322"/>
      <c r="P37" s="322"/>
      <c r="Q37" s="322"/>
      <c r="R37" s="322"/>
      <c r="S37" s="322"/>
      <c r="T37" s="322"/>
      <c r="U37" s="322"/>
    </row>
    <row r="40" spans="2:21" x14ac:dyDescent="0.2">
      <c r="B40" s="329" t="s">
        <v>678</v>
      </c>
      <c r="C40" s="329"/>
      <c r="D40" s="329"/>
      <c r="E40" s="329"/>
      <c r="F40" s="329"/>
      <c r="G40" s="329"/>
      <c r="H40" s="329"/>
      <c r="I40" s="329"/>
      <c r="J40" s="329"/>
      <c r="K40" s="329"/>
      <c r="L40" s="329"/>
      <c r="M40" s="329"/>
      <c r="N40" s="329"/>
      <c r="O40" s="329"/>
      <c r="P40" s="329"/>
      <c r="Q40" s="329"/>
      <c r="R40" s="329"/>
      <c r="S40" s="329"/>
      <c r="T40" s="329"/>
      <c r="U40" s="329"/>
    </row>
    <row r="41" spans="2:21" ht="19.5" x14ac:dyDescent="0.2">
      <c r="B41" s="334" t="s">
        <v>684</v>
      </c>
      <c r="C41" s="335"/>
      <c r="D41" s="335"/>
      <c r="E41" s="335"/>
      <c r="F41" s="335"/>
      <c r="G41" s="335"/>
      <c r="H41" s="335"/>
      <c r="I41" s="335"/>
      <c r="J41" s="335"/>
      <c r="K41" s="335"/>
      <c r="L41" s="335"/>
      <c r="M41" s="335"/>
      <c r="N41" s="335"/>
      <c r="O41" s="335"/>
      <c r="P41" s="335"/>
      <c r="Q41" s="335"/>
      <c r="R41" s="335"/>
      <c r="S41" s="335"/>
      <c r="T41" s="335"/>
      <c r="U41" s="335"/>
    </row>
    <row r="42" spans="2:21" ht="62.45" customHeight="1" x14ac:dyDescent="0.2">
      <c r="B42" s="337"/>
      <c r="C42" s="337"/>
      <c r="D42" s="337"/>
      <c r="E42" s="337"/>
      <c r="F42" s="337"/>
      <c r="G42" s="337"/>
      <c r="H42" s="337"/>
      <c r="I42" s="337"/>
      <c r="J42" s="337"/>
      <c r="K42" s="337"/>
      <c r="L42" s="337"/>
      <c r="M42" s="337"/>
      <c r="N42" s="337"/>
      <c r="O42" s="337"/>
      <c r="P42" s="337"/>
      <c r="Q42" s="337"/>
      <c r="R42" s="337"/>
      <c r="S42" s="337"/>
      <c r="T42" s="337"/>
      <c r="U42" s="337"/>
    </row>
    <row r="43" spans="2:21" ht="64.5" customHeight="1" x14ac:dyDescent="0.2">
      <c r="B43" s="337"/>
      <c r="C43" s="337"/>
      <c r="D43" s="337"/>
      <c r="E43" s="337"/>
      <c r="F43" s="337"/>
      <c r="G43" s="337"/>
      <c r="H43" s="337"/>
      <c r="I43" s="337"/>
      <c r="J43" s="337"/>
      <c r="K43" s="337"/>
      <c r="L43" s="337"/>
      <c r="M43" s="337"/>
      <c r="N43" s="337"/>
      <c r="O43" s="337"/>
      <c r="P43" s="337"/>
      <c r="Q43" s="337"/>
      <c r="R43" s="337"/>
      <c r="S43" s="337"/>
      <c r="T43" s="337"/>
      <c r="U43" s="337"/>
    </row>
    <row r="44" spans="2:21" ht="19.5" x14ac:dyDescent="0.2">
      <c r="B44" s="321" t="s">
        <v>687</v>
      </c>
      <c r="C44" s="321"/>
      <c r="D44" s="321"/>
      <c r="E44" s="321"/>
      <c r="F44" s="321"/>
      <c r="G44" s="321"/>
      <c r="H44" s="321"/>
      <c r="I44" s="321"/>
      <c r="J44" s="321"/>
      <c r="K44" s="321"/>
      <c r="L44" s="321"/>
      <c r="M44" s="321"/>
      <c r="N44" s="321"/>
      <c r="O44" s="321"/>
      <c r="P44" s="321"/>
      <c r="Q44" s="321"/>
      <c r="R44" s="321"/>
      <c r="S44" s="321"/>
      <c r="T44" s="321"/>
      <c r="U44" s="321"/>
    </row>
    <row r="45" spans="2:21" ht="54.75" customHeight="1" x14ac:dyDescent="0.2">
      <c r="B45" s="322"/>
      <c r="C45" s="322"/>
      <c r="D45" s="322"/>
      <c r="E45" s="322"/>
      <c r="F45" s="322"/>
      <c r="G45" s="322"/>
      <c r="H45" s="322"/>
      <c r="I45" s="322"/>
      <c r="J45" s="322"/>
      <c r="K45" s="322"/>
      <c r="L45" s="322"/>
      <c r="M45" s="322"/>
      <c r="N45" s="322"/>
      <c r="O45" s="322"/>
      <c r="P45" s="322"/>
      <c r="Q45" s="322"/>
      <c r="R45" s="322"/>
      <c r="S45" s="322"/>
      <c r="T45" s="322"/>
      <c r="U45" s="322"/>
    </row>
    <row r="46" spans="2:21" ht="61.5" customHeight="1" x14ac:dyDescent="0.2">
      <c r="B46" s="322"/>
      <c r="C46" s="322"/>
      <c r="D46" s="322"/>
      <c r="E46" s="322"/>
      <c r="F46" s="322"/>
      <c r="G46" s="322"/>
      <c r="H46" s="322"/>
      <c r="I46" s="322"/>
      <c r="J46" s="322"/>
      <c r="K46" s="322"/>
      <c r="L46" s="322"/>
      <c r="M46" s="322"/>
      <c r="N46" s="322"/>
      <c r="O46" s="322"/>
      <c r="P46" s="322"/>
      <c r="Q46" s="322"/>
      <c r="R46" s="322"/>
      <c r="S46" s="322"/>
      <c r="T46" s="322"/>
      <c r="U46" s="322"/>
    </row>
    <row r="47" spans="2:21" ht="64.5" customHeight="1" x14ac:dyDescent="0.2">
      <c r="B47" s="322"/>
      <c r="C47" s="322"/>
      <c r="D47" s="322"/>
      <c r="E47" s="322"/>
      <c r="F47" s="322"/>
      <c r="G47" s="322"/>
      <c r="H47" s="322"/>
      <c r="I47" s="322"/>
      <c r="J47" s="322"/>
      <c r="K47" s="322"/>
      <c r="L47" s="322"/>
      <c r="M47" s="322"/>
      <c r="N47" s="322"/>
      <c r="O47" s="322"/>
      <c r="P47" s="322"/>
      <c r="Q47" s="322"/>
      <c r="R47" s="322"/>
      <c r="S47" s="322"/>
      <c r="T47" s="322"/>
      <c r="U47" s="322"/>
    </row>
    <row r="65495" spans="2:22" x14ac:dyDescent="0.2">
      <c r="B65495" s="10" t="s">
        <v>50</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51</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52</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18:U18"/>
    <mergeCell ref="B19:U19"/>
    <mergeCell ref="B22:U22"/>
    <mergeCell ref="B23:U23"/>
    <mergeCell ref="B21:U21"/>
    <mergeCell ref="B25:U25"/>
    <mergeCell ref="B26:U26"/>
    <mergeCell ref="B27:U27"/>
    <mergeCell ref="B42:U42"/>
    <mergeCell ref="B28:U28"/>
    <mergeCell ref="B37:U37"/>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s>
  <phoneticPr fontId="3"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Academica</vt:lpstr>
      <vt:lpstr>Directiva</vt:lpstr>
      <vt:lpstr>Admon</vt:lpstr>
      <vt:lpstr>Comunidad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alqaui</dc:creator>
  <cp:keywords/>
  <dc:description/>
  <cp:lastModifiedBy>Gustavo Alberto Castro Yanquen</cp:lastModifiedBy>
  <cp:revision/>
  <dcterms:created xsi:type="dcterms:W3CDTF">2010-02-23T19:10:51Z</dcterms:created>
  <dcterms:modified xsi:type="dcterms:W3CDTF">2026-02-13T01:30:08Z</dcterms:modified>
  <cp:category/>
  <cp:contentStatus/>
</cp:coreProperties>
</file>