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E:\actividades CERMA\2025\ENJAMBRE 2025\1. GESTION DE EVALUACION\"/>
    </mc:Choice>
  </mc:AlternateContent>
  <bookViews>
    <workbookView xWindow="0" yWindow="0" windowWidth="20490" windowHeight="7770" activeTab="1"/>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T6" i="6"/>
  <c r="U87" i="1"/>
  <c r="U92" i="1"/>
  <c r="U89" i="1"/>
  <c r="U90" i="1"/>
  <c r="U5" i="6" s="1"/>
  <c r="U91" i="1"/>
  <c r="R7" i="1"/>
  <c r="R8" i="1"/>
  <c r="E4" i="2" s="1"/>
  <c r="R9" i="1"/>
  <c r="R10" i="1"/>
  <c r="S7" i="1"/>
  <c r="T7" i="1"/>
  <c r="T8" i="1"/>
  <c r="T9" i="1"/>
  <c r="N4" i="2" s="1"/>
  <c r="T10" i="1"/>
  <c r="U7" i="1"/>
  <c r="R4" i="2" s="1"/>
  <c r="S8" i="1"/>
  <c r="I4" i="2" s="1"/>
  <c r="U8" i="1"/>
  <c r="U9" i="1"/>
  <c r="U10" i="1"/>
  <c r="U4" i="2" s="1"/>
  <c r="U10" i="2" s="1"/>
  <c r="S9" i="1"/>
  <c r="J4" i="2" s="1"/>
  <c r="S10" i="1"/>
  <c r="S98" i="1"/>
  <c r="S99" i="1"/>
  <c r="I6" i="6" s="1"/>
  <c r="S100" i="1"/>
  <c r="S101" i="1"/>
  <c r="Q11" i="1"/>
  <c r="R11" i="1"/>
  <c r="S11" i="1"/>
  <c r="R13" i="1"/>
  <c r="S13" i="1"/>
  <c r="T13" i="1"/>
  <c r="U13" i="1"/>
  <c r="R14" i="1"/>
  <c r="S14" i="1"/>
  <c r="T14" i="1"/>
  <c r="T15" i="1"/>
  <c r="T16" i="1"/>
  <c r="U14" i="1"/>
  <c r="U15" i="1"/>
  <c r="U16" i="1"/>
  <c r="U5" i="2" s="1"/>
  <c r="R15" i="1"/>
  <c r="S15" i="1"/>
  <c r="S16" i="1"/>
  <c r="K5" i="2" s="1"/>
  <c r="R16" i="1"/>
  <c r="M5" i="2"/>
  <c r="R20" i="1"/>
  <c r="C6" i="2" s="1"/>
  <c r="S20" i="1"/>
  <c r="T20" i="1"/>
  <c r="U20" i="1"/>
  <c r="R21" i="1"/>
  <c r="S21" i="1"/>
  <c r="S22" i="1"/>
  <c r="S23" i="1"/>
  <c r="K6" i="2" s="1"/>
  <c r="T21" i="1"/>
  <c r="N6" i="2" s="1"/>
  <c r="T22" i="1"/>
  <c r="T23" i="1"/>
  <c r="P6" i="2" s="1"/>
  <c r="U21" i="1"/>
  <c r="R22" i="1"/>
  <c r="R23" i="1"/>
  <c r="O6" i="2"/>
  <c r="U22" i="1"/>
  <c r="T6" i="2" s="1"/>
  <c r="U23" i="1"/>
  <c r="R30" i="1"/>
  <c r="R31" i="1"/>
  <c r="C7" i="2" s="1"/>
  <c r="R32" i="1"/>
  <c r="R33" i="1"/>
  <c r="D7" i="2" s="1"/>
  <c r="S30" i="1"/>
  <c r="T30" i="1"/>
  <c r="T31" i="1"/>
  <c r="T32" i="1"/>
  <c r="T33" i="1"/>
  <c r="U30" i="1"/>
  <c r="U31" i="1"/>
  <c r="S7" i="2" s="1"/>
  <c r="U32" i="1"/>
  <c r="U33" i="1"/>
  <c r="S31" i="1"/>
  <c r="S32" i="1"/>
  <c r="S33" i="1"/>
  <c r="I7" i="2" s="1"/>
  <c r="E7" i="2"/>
  <c r="U7" i="2"/>
  <c r="R36" i="1"/>
  <c r="R37" i="1"/>
  <c r="D8" i="2" s="1"/>
  <c r="R38" i="1"/>
  <c r="F8" i="2" s="1"/>
  <c r="R39" i="1"/>
  <c r="S36" i="1"/>
  <c r="T36" i="1"/>
  <c r="P8" i="2" s="1"/>
  <c r="T37" i="1"/>
  <c r="N8" i="2" s="1"/>
  <c r="T38" i="1"/>
  <c r="T39" i="1"/>
  <c r="U36" i="1"/>
  <c r="S37" i="1"/>
  <c r="U37" i="1"/>
  <c r="U38" i="1"/>
  <c r="T8" i="2" s="1"/>
  <c r="U39" i="1"/>
  <c r="S38" i="1"/>
  <c r="S39" i="1"/>
  <c r="R47" i="1"/>
  <c r="R48" i="1"/>
  <c r="R49" i="1"/>
  <c r="R50" i="1"/>
  <c r="C9" i="2" s="1"/>
  <c r="S47" i="1"/>
  <c r="J9" i="2" s="1"/>
  <c r="S48" i="1"/>
  <c r="S49" i="1"/>
  <c r="S50" i="1"/>
  <c r="T47" i="1"/>
  <c r="T48" i="1"/>
  <c r="T49" i="1"/>
  <c r="O9" i="2" s="1"/>
  <c r="T50" i="1"/>
  <c r="U47" i="1"/>
  <c r="U48" i="1"/>
  <c r="U49" i="1"/>
  <c r="U50" i="1"/>
  <c r="T9" i="2"/>
  <c r="U9" i="2"/>
  <c r="R55" i="1"/>
  <c r="R56" i="1"/>
  <c r="R57" i="1"/>
  <c r="R58" i="1"/>
  <c r="F4" i="4" s="1"/>
  <c r="S55" i="1"/>
  <c r="S56" i="1"/>
  <c r="S57" i="1"/>
  <c r="S58" i="1"/>
  <c r="H4" i="4" s="1"/>
  <c r="H10" i="4" s="1"/>
  <c r="T55" i="1"/>
  <c r="N4" i="4" s="1"/>
  <c r="U55" i="1"/>
  <c r="U56" i="1"/>
  <c r="S4" i="4" s="1"/>
  <c r="S10" i="4" s="1"/>
  <c r="U57" i="1"/>
  <c r="U58" i="1"/>
  <c r="T56" i="1"/>
  <c r="T57" i="1"/>
  <c r="T58" i="1"/>
  <c r="R62" i="1"/>
  <c r="S62" i="1"/>
  <c r="S63" i="1"/>
  <c r="S64" i="1"/>
  <c r="S65" i="1"/>
  <c r="K5" i="4" s="1"/>
  <c r="T62" i="1"/>
  <c r="T63" i="1"/>
  <c r="T64" i="1"/>
  <c r="T65" i="1"/>
  <c r="P5" i="4" s="1"/>
  <c r="U62" i="1"/>
  <c r="R63" i="1"/>
  <c r="R64" i="1"/>
  <c r="R65" i="1"/>
  <c r="F5" i="4" s="1"/>
  <c r="U63" i="1"/>
  <c r="U64" i="1"/>
  <c r="U65" i="1"/>
  <c r="U5" i="4" s="1"/>
  <c r="R68" i="1"/>
  <c r="S68" i="1"/>
  <c r="S69" i="1"/>
  <c r="S70" i="1"/>
  <c r="S71" i="1"/>
  <c r="T68" i="1"/>
  <c r="T69" i="1"/>
  <c r="T70" i="1"/>
  <c r="T71" i="1"/>
  <c r="U68" i="1"/>
  <c r="U69" i="1"/>
  <c r="U70" i="1"/>
  <c r="U71" i="1"/>
  <c r="U6" i="4" s="1"/>
  <c r="R69" i="1"/>
  <c r="R70" i="1"/>
  <c r="R71" i="1"/>
  <c r="R74" i="1"/>
  <c r="R76" i="1"/>
  <c r="E7" i="4" s="1"/>
  <c r="R75" i="1"/>
  <c r="R77" i="1"/>
  <c r="S74" i="1"/>
  <c r="S75" i="1"/>
  <c r="S76" i="1"/>
  <c r="S77" i="1"/>
  <c r="H7" i="4" s="1"/>
  <c r="T74" i="1"/>
  <c r="O7" i="4" s="1"/>
  <c r="U74" i="1"/>
  <c r="U75" i="1"/>
  <c r="U76" i="1"/>
  <c r="T7" i="4" s="1"/>
  <c r="U77" i="1"/>
  <c r="T75" i="1"/>
  <c r="T76" i="1"/>
  <c r="T77" i="1"/>
  <c r="P7" i="4"/>
  <c r="R84" i="1"/>
  <c r="R85" i="1"/>
  <c r="R86" i="1"/>
  <c r="R87" i="1"/>
  <c r="S84" i="1"/>
  <c r="H4" i="6" s="1"/>
  <c r="T84" i="1"/>
  <c r="T85" i="1"/>
  <c r="T86" i="1"/>
  <c r="O4" i="6" s="1"/>
  <c r="T87" i="1"/>
  <c r="U84" i="1"/>
  <c r="S85" i="1"/>
  <c r="I4" i="6" s="1"/>
  <c r="S86" i="1"/>
  <c r="S87" i="1"/>
  <c r="U85" i="1"/>
  <c r="U86" i="1"/>
  <c r="T4" i="6" s="1"/>
  <c r="T10" i="6" s="1"/>
  <c r="P4" i="6"/>
  <c r="R89" i="1"/>
  <c r="S89" i="1"/>
  <c r="S90" i="1"/>
  <c r="S91" i="1"/>
  <c r="S92" i="1"/>
  <c r="T89" i="1"/>
  <c r="T90" i="1"/>
  <c r="T91" i="1"/>
  <c r="T92" i="1"/>
  <c r="R90" i="1"/>
  <c r="R91" i="1"/>
  <c r="J5" i="6"/>
  <c r="R92" i="1"/>
  <c r="R98" i="1"/>
  <c r="R99" i="1"/>
  <c r="R100" i="1"/>
  <c r="E6" i="6" s="1"/>
  <c r="R101" i="1"/>
  <c r="T98" i="1"/>
  <c r="T101" i="1"/>
  <c r="P6" i="6" s="1"/>
  <c r="T99" i="1"/>
  <c r="M6" i="6" s="1"/>
  <c r="T100" i="1"/>
  <c r="S6" i="6"/>
  <c r="R6" i="6"/>
  <c r="H6" i="6"/>
  <c r="U6" i="6"/>
  <c r="R102" i="1"/>
  <c r="R103" i="1"/>
  <c r="R104" i="1"/>
  <c r="R105" i="1"/>
  <c r="S102" i="1"/>
  <c r="T102" i="1"/>
  <c r="T103" i="1"/>
  <c r="T104" i="1"/>
  <c r="T105" i="1"/>
  <c r="U102" i="1"/>
  <c r="S103" i="1"/>
  <c r="S104" i="1"/>
  <c r="S105" i="1"/>
  <c r="U103" i="1"/>
  <c r="R7" i="6" s="1"/>
  <c r="U104" i="1"/>
  <c r="U105" i="1"/>
  <c r="U7" i="6"/>
  <c r="R114" i="1"/>
  <c r="R115" i="1"/>
  <c r="R116" i="1"/>
  <c r="R117" i="1"/>
  <c r="S114" i="1"/>
  <c r="S115" i="1"/>
  <c r="K8" i="6" s="1"/>
  <c r="S116" i="1"/>
  <c r="S117" i="1"/>
  <c r="T114" i="1"/>
  <c r="U114" i="1"/>
  <c r="T115" i="1"/>
  <c r="T116" i="1"/>
  <c r="O8" i="6" s="1"/>
  <c r="T117" i="1"/>
  <c r="U115" i="1"/>
  <c r="U116" i="1"/>
  <c r="U117" i="1"/>
  <c r="U8" i="6" s="1"/>
  <c r="R122" i="1"/>
  <c r="S122" i="1"/>
  <c r="J4" i="5" s="1"/>
  <c r="T122" i="1"/>
  <c r="T123" i="1"/>
  <c r="T124" i="1"/>
  <c r="T125" i="1"/>
  <c r="P4" i="5" s="1"/>
  <c r="U122" i="1"/>
  <c r="U125" i="1"/>
  <c r="U123" i="1"/>
  <c r="R4" i="5" s="1"/>
  <c r="R10" i="5" s="1"/>
  <c r="U124" i="1"/>
  <c r="R123" i="1"/>
  <c r="S123" i="1"/>
  <c r="S124" i="1"/>
  <c r="S125" i="1"/>
  <c r="K4" i="5" s="1"/>
  <c r="R124" i="1"/>
  <c r="R125" i="1"/>
  <c r="R128" i="1"/>
  <c r="R129" i="1"/>
  <c r="R130" i="1"/>
  <c r="R131" i="1"/>
  <c r="S128" i="1"/>
  <c r="K5" i="5" s="1"/>
  <c r="S130" i="1"/>
  <c r="S129" i="1"/>
  <c r="S131" i="1"/>
  <c r="T128" i="1"/>
  <c r="U128" i="1"/>
  <c r="T129" i="1"/>
  <c r="T130" i="1"/>
  <c r="T131" i="1"/>
  <c r="N5" i="5"/>
  <c r="U129" i="1"/>
  <c r="U130" i="1"/>
  <c r="U131" i="1"/>
  <c r="T5" i="5"/>
  <c r="O5" i="5"/>
  <c r="R134" i="1"/>
  <c r="S134" i="1"/>
  <c r="S135" i="1"/>
  <c r="S136" i="1"/>
  <c r="J6" i="5" s="1"/>
  <c r="S137" i="1"/>
  <c r="T134" i="1"/>
  <c r="T135" i="1"/>
  <c r="M6" i="5" s="1"/>
  <c r="T136" i="1"/>
  <c r="T137" i="1"/>
  <c r="U134" i="1"/>
  <c r="U6" i="5" s="1"/>
  <c r="R135" i="1"/>
  <c r="R136" i="1"/>
  <c r="R137" i="1"/>
  <c r="F6" i="5" s="1"/>
  <c r="U135" i="1"/>
  <c r="U136" i="1"/>
  <c r="R139" i="1"/>
  <c r="R140" i="1"/>
  <c r="R141" i="1"/>
  <c r="R142" i="1"/>
  <c r="S139" i="1"/>
  <c r="S140" i="1"/>
  <c r="S141" i="1"/>
  <c r="S142" i="1"/>
  <c r="T139" i="1"/>
  <c r="U139" i="1"/>
  <c r="T140" i="1"/>
  <c r="U140" i="1"/>
  <c r="S7" i="5" s="1"/>
  <c r="T141" i="1"/>
  <c r="T142" i="1"/>
  <c r="U141" i="1"/>
  <c r="S5" i="6"/>
  <c r="R8" i="2"/>
  <c r="R5" i="6"/>
  <c r="T5" i="6"/>
  <c r="S6" i="4"/>
  <c r="T5" i="4"/>
  <c r="T7" i="2"/>
  <c r="R6" i="5"/>
  <c r="R4" i="4"/>
  <c r="R10" i="4" s="1"/>
  <c r="P5" i="2"/>
  <c r="D6" i="2"/>
  <c r="C6" i="4"/>
  <c r="E6" i="5"/>
  <c r="U4" i="4"/>
  <c r="U10" i="4" s="1"/>
  <c r="H7" i="2"/>
  <c r="K6" i="4"/>
  <c r="O5" i="4"/>
  <c r="J6" i="2"/>
  <c r="I8" i="2"/>
  <c r="R6" i="2"/>
  <c r="P7" i="5"/>
  <c r="O7" i="5"/>
  <c r="M7" i="5"/>
  <c r="S4" i="6"/>
  <c r="S10" i="6" s="1"/>
  <c r="O5" i="2"/>
  <c r="H5" i="2"/>
  <c r="E9" i="2"/>
  <c r="U7" i="4"/>
  <c r="R5" i="4"/>
  <c r="T6" i="5"/>
  <c r="R5" i="5"/>
  <c r="R9" i="2"/>
  <c r="S6" i="5"/>
  <c r="S9" i="2"/>
  <c r="F4" i="2"/>
  <c r="F5" i="2"/>
  <c r="D5" i="2"/>
  <c r="K4" i="2"/>
  <c r="N6" i="5" l="1"/>
  <c r="P8" i="6"/>
  <c r="N5" i="6"/>
  <c r="M6" i="4"/>
  <c r="N6" i="4"/>
  <c r="O4" i="4"/>
  <c r="P4" i="4"/>
  <c r="M5" i="4"/>
  <c r="N5" i="4"/>
  <c r="P9" i="2"/>
  <c r="O7" i="2"/>
  <c r="M6" i="2"/>
  <c r="T4" i="2"/>
  <c r="K9" i="2"/>
  <c r="J8" i="6"/>
  <c r="I8" i="6"/>
  <c r="H8" i="6"/>
  <c r="J7" i="6"/>
  <c r="I6" i="5"/>
  <c r="K6" i="5"/>
  <c r="K10" i="5"/>
  <c r="J5" i="5"/>
  <c r="J10" i="5"/>
  <c r="J4" i="4"/>
  <c r="J10" i="4" s="1"/>
  <c r="I5" i="4"/>
  <c r="H5" i="4"/>
  <c r="I6" i="4"/>
  <c r="J6" i="4"/>
  <c r="J7" i="4"/>
  <c r="C7" i="6"/>
  <c r="F8" i="6"/>
  <c r="F7" i="6"/>
  <c r="F5" i="6"/>
  <c r="D5" i="6"/>
  <c r="K5" i="6"/>
  <c r="C4" i="6"/>
  <c r="F9" i="2"/>
  <c r="D9" i="2"/>
  <c r="T7" i="5"/>
  <c r="R7" i="5"/>
  <c r="U7" i="5"/>
  <c r="I7" i="5"/>
  <c r="K7" i="5"/>
  <c r="H7" i="5"/>
  <c r="O4" i="5"/>
  <c r="N4" i="5"/>
  <c r="S8" i="6"/>
  <c r="O6" i="6"/>
  <c r="N6" i="6"/>
  <c r="H6" i="4"/>
  <c r="C5" i="6"/>
  <c r="H4" i="5"/>
  <c r="S7" i="6"/>
  <c r="N7" i="5"/>
  <c r="O6" i="5"/>
  <c r="P6" i="5"/>
  <c r="H6" i="5"/>
  <c r="M4" i="5"/>
  <c r="M8" i="6"/>
  <c r="N8" i="6"/>
  <c r="E7" i="6"/>
  <c r="K7" i="6"/>
  <c r="H7" i="6"/>
  <c r="D7" i="6"/>
  <c r="E5" i="6"/>
  <c r="M4" i="6"/>
  <c r="N4" i="6"/>
  <c r="N7" i="4"/>
  <c r="N10" i="4" s="1"/>
  <c r="M7" i="4"/>
  <c r="K4" i="4"/>
  <c r="K10" i="4" s="1"/>
  <c r="N5" i="2"/>
  <c r="R5" i="2"/>
  <c r="R10" i="2" s="1"/>
  <c r="S5" i="2"/>
  <c r="K6" i="6"/>
  <c r="J6" i="6"/>
  <c r="T4" i="5"/>
  <c r="T10" i="5" s="1"/>
  <c r="S4" i="5"/>
  <c r="S10" i="5" s="1"/>
  <c r="M7" i="6"/>
  <c r="N7" i="6"/>
  <c r="O7" i="6"/>
  <c r="I5" i="6"/>
  <c r="I10" i="6" s="1"/>
  <c r="H5" i="6"/>
  <c r="H10" i="6" s="1"/>
  <c r="D4" i="6"/>
  <c r="E4" i="6"/>
  <c r="H8" i="2"/>
  <c r="J8" i="2"/>
  <c r="N7" i="2"/>
  <c r="M7" i="2"/>
  <c r="F7" i="2"/>
  <c r="I6" i="2"/>
  <c r="H6" i="2"/>
  <c r="T5" i="2"/>
  <c r="T10" i="2" s="1"/>
  <c r="M4" i="2"/>
  <c r="M10" i="2" s="1"/>
  <c r="P4" i="2"/>
  <c r="O4" i="2"/>
  <c r="H4" i="2"/>
  <c r="R8" i="6"/>
  <c r="J7" i="5"/>
  <c r="E7" i="5"/>
  <c r="U5" i="5"/>
  <c r="S5" i="5"/>
  <c r="P5" i="5"/>
  <c r="P10" i="5" s="1"/>
  <c r="M5" i="5"/>
  <c r="I5" i="5"/>
  <c r="H5" i="5"/>
  <c r="I4" i="5"/>
  <c r="U4" i="5"/>
  <c r="U10" i="5" s="1"/>
  <c r="T8" i="6"/>
  <c r="C8" i="6"/>
  <c r="D8" i="6"/>
  <c r="E8" i="6"/>
  <c r="P7" i="6"/>
  <c r="T7" i="6"/>
  <c r="I7" i="6"/>
  <c r="F6" i="6"/>
  <c r="C6" i="6"/>
  <c r="D6" i="6"/>
  <c r="M5" i="6"/>
  <c r="O5" i="6"/>
  <c r="P5" i="6"/>
  <c r="P10" i="6" s="1"/>
  <c r="J4" i="6"/>
  <c r="J10" i="6" s="1"/>
  <c r="R4" i="6"/>
  <c r="R10" i="6" s="1"/>
  <c r="U4" i="6"/>
  <c r="U10" i="6" s="1"/>
  <c r="F4" i="6"/>
  <c r="I7" i="4"/>
  <c r="R7" i="4"/>
  <c r="S7" i="4"/>
  <c r="K7" i="4"/>
  <c r="C7" i="4"/>
  <c r="E6" i="4"/>
  <c r="F6" i="4"/>
  <c r="F10" i="4" s="1"/>
  <c r="D6" i="4"/>
  <c r="R6" i="4"/>
  <c r="T6" i="4"/>
  <c r="P6" i="4"/>
  <c r="P10" i="4" s="1"/>
  <c r="E5" i="4"/>
  <c r="J5" i="4"/>
  <c r="M4" i="4"/>
  <c r="T4" i="4"/>
  <c r="T10" i="4" s="1"/>
  <c r="I4" i="4"/>
  <c r="I10" i="4" s="1"/>
  <c r="H9" i="2"/>
  <c r="U8" i="2"/>
  <c r="S8" i="2"/>
  <c r="C8" i="2"/>
  <c r="E8" i="2"/>
  <c r="P7" i="2"/>
  <c r="K7" i="2"/>
  <c r="J7" i="2"/>
  <c r="R7" i="2"/>
  <c r="E6" i="2"/>
  <c r="F6" i="2"/>
  <c r="I5" i="2"/>
  <c r="J5" i="2"/>
  <c r="S4" i="2"/>
  <c r="S10" i="2" s="1"/>
  <c r="K4" i="6"/>
  <c r="D7" i="4"/>
  <c r="O6" i="4"/>
  <c r="O10" i="4" s="1"/>
  <c r="S5" i="4"/>
  <c r="I9" i="2"/>
  <c r="N9" i="2"/>
  <c r="M9" i="2"/>
  <c r="K8" i="2"/>
  <c r="O8" i="2"/>
  <c r="M8" i="2"/>
  <c r="U6" i="2"/>
  <c r="S6" i="2"/>
  <c r="C5" i="2"/>
  <c r="E5" i="2"/>
  <c r="C4" i="2"/>
  <c r="D4" i="2"/>
  <c r="D10" i="2" s="1"/>
  <c r="D6" i="5"/>
  <c r="C6" i="5"/>
  <c r="F7" i="4"/>
  <c r="D5" i="4"/>
  <c r="C5" i="4"/>
  <c r="C4" i="4"/>
  <c r="C7" i="5"/>
  <c r="F7" i="5"/>
  <c r="D7" i="5"/>
  <c r="F5" i="5"/>
  <c r="E5" i="5"/>
  <c r="D5" i="5"/>
  <c r="C5" i="5"/>
  <c r="F4" i="5"/>
  <c r="F10" i="5" s="1"/>
  <c r="C4" i="5"/>
  <c r="E4" i="5"/>
  <c r="D4" i="5"/>
  <c r="C10" i="4"/>
  <c r="D4" i="4"/>
  <c r="E4" i="4"/>
  <c r="O10" i="6" l="1"/>
  <c r="N10" i="5"/>
  <c r="O10" i="5"/>
  <c r="M10" i="5"/>
  <c r="N10" i="6"/>
  <c r="M10" i="6"/>
  <c r="M10" i="4"/>
  <c r="O10" i="2"/>
  <c r="P10" i="2"/>
  <c r="N10" i="2"/>
  <c r="I10" i="2"/>
  <c r="J10" i="2"/>
  <c r="K10" i="2"/>
  <c r="H10" i="2"/>
  <c r="K10" i="6"/>
  <c r="H10" i="5"/>
  <c r="I10" i="5"/>
  <c r="F10" i="6"/>
  <c r="D10" i="6"/>
  <c r="E10" i="6"/>
  <c r="C10" i="6"/>
  <c r="E10" i="2"/>
  <c r="F10" i="2"/>
  <c r="E10" i="4"/>
  <c r="D10" i="4"/>
  <c r="C10" i="2"/>
  <c r="E10" i="5"/>
  <c r="C10" i="5"/>
  <c r="D10" i="5"/>
</calcChain>
</file>

<file path=xl/sharedStrings.xml><?xml version="1.0" encoding="utf-8"?>
<sst xmlns="http://schemas.openxmlformats.org/spreadsheetml/2006/main" count="936" uniqueCount="568">
  <si>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</si>
  <si>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</si>
  <si>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</si>
  <si>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</si>
  <si>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</si>
  <si>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</si>
  <si>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</si>
  <si>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</si>
  <si>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</si>
  <si>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</si>
  <si>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</si>
  <si>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</si>
  <si>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</si>
  <si>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</si>
  <si>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</si>
  <si>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</si>
  <si>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</si>
  <si>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</si>
  <si>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</si>
  <si>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</si>
  <si>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</si>
  <si>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</si>
  <si>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</si>
  <si>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</si>
  <si>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</si>
  <si>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</si>
  <si>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</si>
  <si>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</si>
  <si>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</si>
  <si>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</si>
  <si>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</si>
  <si>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</si>
  <si>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</si>
  <si>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</si>
  <si>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</si>
  <si>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</si>
  <si>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</si>
  <si>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</si>
  <si>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</si>
  <si>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</si>
  <si>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</si>
  <si>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</si>
  <si>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</si>
  <si>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</si>
  <si>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</si>
  <si>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</si>
  <si>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</si>
  <si>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</si>
  <si>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</si>
  <si>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</si>
  <si>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</si>
  <si>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</si>
  <si>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</si>
  <si>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</si>
  <si>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</si>
  <si>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</si>
  <si>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</si>
  <si>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</si>
  <si>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</si>
  <si>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</si>
  <si>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</si>
  <si>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</si>
  <si>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</si>
  <si>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</si>
  <si>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</si>
  <si>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</si>
  <si>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</si>
  <si>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</si>
  <si>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</si>
  <si>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</si>
  <si>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</si>
  <si>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</si>
  <si>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</si>
  <si>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</si>
  <si>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</si>
  <si>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</si>
  <si>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</si>
  <si>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</si>
  <si>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</si>
  <si>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</si>
  <si>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</si>
  <si>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</si>
  <si>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</si>
  <si>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</si>
  <si>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</si>
  <si>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</si>
  <si>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</si>
  <si>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</si>
  <si>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</si>
  <si>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</si>
  <si>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</si>
  <si>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</si>
  <si>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</si>
  <si>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</si>
  <si>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</si>
  <si>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</si>
  <si>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</si>
  <si>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</si>
  <si>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</si>
  <si>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</si>
  <si>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</si>
  <si>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</si>
  <si>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</si>
  <si>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</si>
  <si>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</si>
  <si>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</si>
  <si>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</si>
  <si>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</si>
  <si>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</si>
  <si>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</si>
  <si>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</si>
  <si>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</si>
  <si>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</si>
  <si>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</si>
  <si>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</si>
  <si>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</si>
  <si>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</si>
  <si>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</si>
  <si>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</si>
  <si>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</si>
  <si>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</si>
  <si>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</si>
  <si>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</si>
  <si>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</si>
  <si>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</si>
  <si>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</si>
  <si>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</si>
  <si>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</si>
  <si>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</si>
  <si>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</si>
  <si>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</si>
  <si>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</si>
  <si>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</si>
  <si>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</si>
  <si>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</si>
  <si>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</si>
  <si>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</si>
  <si>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</si>
  <si>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</si>
  <si>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</si>
  <si>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</si>
  <si>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</si>
  <si>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</si>
  <si>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</si>
  <si>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</si>
  <si>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</si>
  <si>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</si>
  <si>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</si>
  <si>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</si>
  <si>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</si>
  <si>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</si>
  <si>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</si>
  <si>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</si>
  <si>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</si>
  <si>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</si>
  <si>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</si>
  <si>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</si>
  <si>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</si>
  <si>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</si>
  <si>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</si>
  <si>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</si>
  <si>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</si>
  <si>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</si>
  <si>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</si>
  <si>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</si>
  <si>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</si>
  <si>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</si>
  <si>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</si>
  <si>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</si>
  <si>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</si>
  <si>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</si>
  <si>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</si>
  <si>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</si>
  <si>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</si>
  <si>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</si>
  <si>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</si>
  <si>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</si>
  <si>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</si>
  <si>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</si>
  <si>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</si>
  <si>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</si>
  <si>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 xml:space="preserve">Existe definición sobre los métodos y enfoques de enseñanza.No existe un plan de acción para atender a los estudiantes con NEE. </t>
  </si>
  <si>
    <t>el pei y pmi</t>
  </si>
  <si>
    <t>En todas las sedes se cuenta con mecanismos de seguimiento a las horas efectivas recibidas por los estudiantes.</t>
  </si>
  <si>
    <t>Hay acuerdos entre docentes y estudiantes acerca de las tareas escolares y formas de evaluar en cada uno de los periodos.</t>
  </si>
  <si>
    <t>Planes de compra,inventario. Actas de consejo directivo</t>
  </si>
  <si>
    <t>Existe buen  ambiente escolar en las actividades pedágogicas. Hay coordinacion en la comunicación para apoyar el proceso de aprendizaje.</t>
  </si>
  <si>
    <t>Planes de clase, cuadernos, guías pedagógicas y trabjos de los estudiantes.</t>
  </si>
  <si>
    <t>Planes de clase, planes area y de asignatura.</t>
  </si>
  <si>
    <t>Los docentes implementan estrategias pedagogicas activas. El uso de las tic se hace cada vez mas cotidiano.</t>
  </si>
  <si>
    <t>Informes deevaluación y promoción.
Planes de mejoramiento.
Actas de comisión y evaluación.
Diario decampo.</t>
  </si>
  <si>
    <t>El centro educativo no hace seguimiento a egresados.</t>
  </si>
  <si>
    <t>No hay evidencias</t>
  </si>
  <si>
    <t>Se cuenta con los planes de estudio completos; falta socializarlos.</t>
  </si>
  <si>
    <t>Planes de estudio, actas de consejo académico.</t>
  </si>
  <si>
    <t>Con recursos de gratuidad se adquieren algunos materiales necesarios para el apoyo del aprendizaje. Existen algunos espacios  permiten la ubicación de material de apoyo estos deben ser adaptados para que sean funcionales.</t>
  </si>
  <si>
    <t>Salón de depósito de herramientas para proyecto escuela y café, cuatro aulas nuevas en buen estado y el restaurante escolar que cumplen con los estandares de calidad requeridos, sala de informática, aulas temporales en regular estado.</t>
  </si>
  <si>
    <t>Control de asistencia, permisos de docentes, calendario escolar, diario de campo, observador del estudiante.</t>
  </si>
  <si>
    <t>Se cuenta con un SIEE aprobado por el consejo directivo teniendo en cuenta el decreto 1290  y según orientaciones del MEN. Se han hecho ajustes al SIE referente a la tabla de valoraciones .</t>
  </si>
  <si>
    <t>SIEE y resultado de las prueban saber, actas de consejo y consejo académico.</t>
  </si>
  <si>
    <t>Existe enfoque metodológico y estrategias de divulgacion. Relativo a las opciones didácticas, los modelos flexibles no estan siendo aplicados en su totalidad.</t>
  </si>
  <si>
    <t>Planes de clase, proyectos transversales, diario de campo, actas de divulgacion.</t>
  </si>
  <si>
    <t xml:space="preserve">Cuaderno de los estudiantes, diario de campo, planes de clase, planes de mejoramiento. </t>
  </si>
  <si>
    <t>Cuenta con recursos  de gratuidad. Como politica instucional se  adquieren materiales necesarios de acuerdo al presupuesto. Exporadicamente se reciben dotaciones de entidades.</t>
  </si>
  <si>
    <t>El centro educativo cuenta con horario de clase establecidos en todos los niveles y cada una de las sedes. Se reciben actividades de apoyo programadas por secretaria y otras entidades gubernamentales.</t>
  </si>
  <si>
    <t>Horario de clase, cronograma de actividades, Cronograma de las entidades gubernamentales de apoyo.</t>
  </si>
  <si>
    <t xml:space="preserve">Cada docente auionomamente hace sus planes de clase. </t>
  </si>
  <si>
    <t>Planes de clase y  actas de consejo académico.</t>
  </si>
  <si>
    <t>Se implementan actividades pedagogicas que se concertan con los estudiantes y ocasiones se dan a conocer a padres de familia.</t>
  </si>
  <si>
    <t>Se hace seguimiento a traves del informe periodico por el comité de evaluacion y promocion y se implementan estrategias de apoyo para mejorar el desempeño académico.</t>
  </si>
  <si>
    <t>Formato de desempeño académico.
SIEE.
Planes demejoramiento.
Actas del comité de evalución y promoción.</t>
  </si>
  <si>
    <t>Se realizan los analisis de las pruebas externas y las conclusiones de los analisis de resultados se emplean para el mejoramiento de la practica de aula. Falta implementar un plan acción concreto para mejorar las falencias en las pruebas externas.</t>
  </si>
  <si>
    <t>Analisis de pruebas saber. Resultados de pruebas externas.</t>
  </si>
  <si>
    <t>Falta mecanismos de, analisis y tratamiento de las causas de ausentismo.</t>
  </si>
  <si>
    <t>Planillas de asistencia.
Excusas.</t>
  </si>
  <si>
    <t>Se desarrollan actividades de nivelación en cada una de las areas de conocimiento dentro de los tiempos académicos estipulados en el siee.</t>
  </si>
  <si>
    <t>Actas consejo académico y planes de mejoramiento. Actas de entrega y resultados obtenidos.</t>
  </si>
  <si>
    <t>Se ofrece apoyo pedagógico a los estudiantes con necesidades especiales dentro las capacidades de cada docente. Se ofrece apoyo esporadico de personal de diferentes programas pilotos de entidades gubernamentales.</t>
  </si>
  <si>
    <t xml:space="preserve">Salud pública.
Personal de apoyo enviado por Secretaria de educación
Actividades pedagógicas de refuerzo de cada docente. </t>
  </si>
  <si>
    <t xml:space="preserve">No hay rstudiantes que pertenezcan a grupos etnicos </t>
  </si>
  <si>
    <t>plan de mejoramiento institucional</t>
  </si>
  <si>
    <t>hay iniciativas para formar y fortalecer los proyectos de vida pero falta reforzar con nuevas estrategias principalmente con el PESC</t>
  </si>
  <si>
    <t>FOTOS</t>
  </si>
  <si>
    <t>actas de encuentros con padres de familia</t>
  </si>
  <si>
    <t>La oferta en el servicio a la comunidad se mantiene y aun no se cuenta con la oferta educativa para adultos</t>
  </si>
  <si>
    <t>ACTA DE CONSEJO DIRECTIVO</t>
  </si>
  <si>
    <t>El uso de espacios fisicos esta estipulado en el manual de funciones y hace descripcion de todas sus dependencias</t>
  </si>
  <si>
    <t>Los estudiantes han participado en las actividades del colegio y las actividades externas donde se han obtenido buenos resultados</t>
  </si>
  <si>
    <t xml:space="preserve">ACTA DE CONSEJO DIRECTIVO </t>
  </si>
  <si>
    <t>ACTAS DEL CONSEJO DIRECTIVO</t>
  </si>
  <si>
    <t>DOCUMENTO DE PLAN DE RIESGO</t>
  </si>
  <si>
    <t>FICHA TECNICA DE LA PSICOLOGA</t>
  </si>
  <si>
    <t>proyecto de movilidad vial</t>
  </si>
  <si>
    <t>El establecimiento educativo recibio visita de un profesional que acepto los estudiantes de inclusion pero no se hizo seguimiento por parte de los entes de apoyo.</t>
  </si>
  <si>
    <t>El centro educativo no tiene plan de atencion para esta población</t>
  </si>
  <si>
    <t>Se necesita elaborar más estrategias de mejoramiento porque aún los estudiantes egresados en su mayoria se estan quedando sin su carrera técnica o profesional.</t>
  </si>
  <si>
    <t>Se realizó una jornada ludico - recreativa y de enseñanza de temas propuestos por la SEE</t>
  </si>
  <si>
    <t>Después de haber cambiado la metodolgia de trabajo, los estudiantes no han obtenido un real impacto de su trabajo</t>
  </si>
  <si>
    <t>Actas de participacion en los diferentes eventos como SUPERATE</t>
  </si>
  <si>
    <t>La oparticipación se ha hecho de acuerdo a los requerimientos de dirección</t>
  </si>
  <si>
    <t>La participación de los padres de familia sigue escasa y falta mas seguimiento a los procesos educativos</t>
  </si>
  <si>
    <t>Este  año se recibio ayuda de psicologia para atención de algunos casos de situaciones del comité de convivencia pero el seguimiento de parte de algunos funcionarios se recibió casi al finalizar el año escolar</t>
  </si>
  <si>
    <t>Existe el proyecto de movilidad vial,pero se trabajó sólo hasta mitad de año.</t>
  </si>
  <si>
    <t xml:space="preserve">fichas técnicas </t>
  </si>
  <si>
    <t xml:space="preserve">Se cuenta con plan de riesgo pero hay que señalar el punto de encuentro en caso de emergencia y tambien falta la capacitación de docentes en muchos temas de primeros auxilios. En la región no hay orgnismos de socorro y prsonal capacitado para atender emergencias  </t>
  </si>
  <si>
    <t>El centro educativo cuenta con una mision vision y los principios que la articulan e identifican. Estos elemtos  han sido apropiados parcialmente por la comunidad educativa.</t>
  </si>
  <si>
    <t>Actas de consejo académico. PEI. SIE</t>
  </si>
  <si>
    <t>Hay metas establecidas para la institucion integrada e inclusiva. Se rtequiere que las metas sean conocidas y puestas en práctica por toda la comunidad educativa.</t>
  </si>
  <si>
    <t>Horizonte istitucional, PEI</t>
  </si>
  <si>
    <t xml:space="preserve">En el Centro Educativo realiza ocasionalmente algunas acciones como charlas, carteleras, reuniones. </t>
  </si>
  <si>
    <t>carteleras, PEI, SIE.</t>
  </si>
  <si>
    <t xml:space="preserve">En el Centro Educativo  no cuenta con una estrategia articulada para promover la inclusión de personas de diferente grupo poblacional o diversidad cultural. Las acciones que se realizan se hacen de manera esporádica. </t>
  </si>
  <si>
    <t>Actas de priorización de estudiantes con NEE.</t>
  </si>
  <si>
    <t>En el Centro Educativo se cuenta con  criterios básicos acerca del manejo, 
 auque no estan claramente definidos. Por ello hay dificultades en
la coordinación, delegación y compromiso de tareas asignadas.</t>
  </si>
  <si>
    <t>Agendas de trabajo, actas de reuniones, comunicados a los docentes.</t>
  </si>
  <si>
    <t>La mayoría de planes, proyectos y acciones estan articulados al planteamiento estratégicoy se trabaja eventualmente en equipo para articular las acciones.</t>
  </si>
  <si>
    <t>Planes de área, proyectos, PEI</t>
  </si>
  <si>
    <t>En cada sede los docentes aplican estrtegias pedagogicas de acuerdo con las necesidades educativas y con los recursos disponibles.,</t>
  </si>
  <si>
    <t xml:space="preserve">El centro educativo utiliza  en algunas ocasiones la información que está disponible en sus archivos(resultados de
sus autoevaluaciones, evaluaciones de desempeño de docentes y administrativos), para la toma de decisones, </t>
  </si>
  <si>
    <t>Auevaluación, resultado de las pruebas icfes.</t>
  </si>
  <si>
    <t>La autoevaluación del Centro Educativo se realiza de acuerdo a los lineamientos dados por la Secretaria de Educación, pero éstos no se realizan con la participacion de los diferentes estamentos de la comunidad Educativa.</t>
  </si>
  <si>
    <t>Formato de autoevaluación, guia 34</t>
  </si>
  <si>
    <t>El centro educativo tiene conformado el Concejo Directivo y se reune periódicamente para la toma de decisiones, aprobación de presupuesto, planes de compras y demas acciones que conlleven al buen funcionamiento del mismo.</t>
  </si>
  <si>
    <t xml:space="preserve">Actas, presupuesto, planes de compras, formatos, documentos de la Secretaria de Educación. </t>
  </si>
  <si>
    <t>El consejo académico está
conformado  y se reune para tratar asuntos relacionados con el desempeño académico de los estudiantes.</t>
  </si>
  <si>
    <t>Actas, planillas, SIE.</t>
  </si>
  <si>
    <t>La comisión de evaluación y promoción se da solamente con la participacion de directivo y docentes de cada sede, se reune al finalizar cada periodo para analizar los avances y deficultades de aprendizaje y de comportamiento de estudiantes .</t>
  </si>
  <si>
    <t>Maniual de Convivencia,  planillas de notas. actas</t>
  </si>
  <si>
    <t>El Comité de Convivencia está conformado y se reúne periódicamente para analizar y plantear soluciones a los problemas de conviencia que se presenten.</t>
  </si>
  <si>
    <t>Manual de Conviencia . Formatos.Rutas de atención.</t>
  </si>
  <si>
    <t>El Consejo Estudiantil esta conformado mediante eleccion democratica pero no se reunen para deliberar y tomar las decisiones que le corresponden.</t>
  </si>
  <si>
    <t>Actas</t>
  </si>
  <si>
    <t>El Centro Educativo  cuenta con un personero elegido democraticamenete, que representa a todos y todas los estudiantes de las sedes, pero no cuenta con un plan de accion para promover los derechos y deberes de los estudiantes  y manual de convicencia</t>
  </si>
  <si>
    <t>programa de gobierno, tarjetones de elección, actas de escrutinio,</t>
  </si>
  <si>
    <t xml:space="preserve"> Cada sede conforma la asociación de padres de familia que se reune periódicamente  para recibir informe académico y  tomar decisiones sobre necesidades que hay en cada sede.</t>
  </si>
  <si>
    <t>Actas, formato de asistencia</t>
  </si>
  <si>
    <t>El consejo de padres de familia esta conformado mediante un proceso democratico que involucra todas las sedes del establecimiento educativo, pero no se cumple su función.</t>
  </si>
  <si>
    <t>El Centro Educativo hace uso   de mecanismos parciales de comunicación entre los integrantes de la comunidad educativa .</t>
  </si>
  <si>
    <t xml:space="preserve">Avisos radiales, comunicados internos </t>
  </si>
  <si>
    <t>El trabajo en equipo está organizado por grupos de gestión permitendo el cumplimiento de compromisos adquiridos  para el mejoramiento  del Centro Educativo.</t>
  </si>
  <si>
    <t xml:space="preserve">fotográficas, formatos diligenciados, </t>
  </si>
  <si>
    <t>El  Centro Educativo cuenta con algunas formas de reconocimiento de logros de docentes y estudiares,</t>
  </si>
  <si>
    <t xml:space="preserve">Resoluciónes, placas, medallas </t>
  </si>
  <si>
    <t xml:space="preserve">Las diferentes sedes realizan acciones que desarrollan las buenas prácticas como son: izadas de bandera, juegos interclases, convivencias. </t>
  </si>
  <si>
    <t xml:space="preserve">Programas de izada de bandera, fotografias, actas. </t>
  </si>
  <si>
    <t>El Centro Educativo cuenta con símbolos institucionales como la  bandera, himno y escudo,  pero falta el sentido de pertenencia hacia los mismos.</t>
  </si>
  <si>
    <t>la bandera, escudo, himno</t>
  </si>
  <si>
    <t>Algunas Sedes del Centro Educativo  se encuentran en MAL ESTADO , se mantienen sin la dotación y cuidados adecuados lo cual no genera sentimiento de pertenencia.</t>
  </si>
  <si>
    <t>Fotografias, oficios</t>
  </si>
  <si>
    <t>Al iniico de año escolar los docentes de cada sede reciben y motivan a a los  nuevos estudiantes con actividades agradables  que facilta la adaptación a su  lugar de estudio .</t>
  </si>
  <si>
    <t>Evidencias fotograficas, pacto de áula</t>
  </si>
  <si>
    <t xml:space="preserve"> Los  estiudiantes  han presentado bajo interés por el aprendizaje </t>
  </si>
  <si>
    <t>Planillas de asistencia informes academicos Resultados prueba SABER</t>
  </si>
  <si>
    <t>El Centro Educativo cuenta con un manual de convivencia que orienta las acciones de los diferentes estamentos de la comunidad educativa.</t>
  </si>
  <si>
    <t>Manual de Convivencia</t>
  </si>
  <si>
    <t>En el Centro educativo se realizan algunas  actividades extracurriculares, pero estas no  se enmarcan en una politica institucional.</t>
  </si>
  <si>
    <t>Inscripciones a superate, planillas, fotografias</t>
  </si>
  <si>
    <t>En el Centro Educativo se presta  servicios complementarios como transporte escolar y programa de alimentación escolar PAE. brindadas por entidades gubernamentales.,</t>
  </si>
  <si>
    <t>Minutas, planillas, kardex</t>
  </si>
  <si>
    <t>El Centro Educativo tiene conformado el comité de convivencia, el cual se encarga de la identificación y mediacoón de los conflictos que se presentan en la comunidad educativa.</t>
  </si>
  <si>
    <t>Manual de convivencia.</t>
  </si>
  <si>
    <t>En el Centro Educativo se realizaron jornadas de orientación sobre convivencia, sexualidad, uso de sustancias psicoactivas dadas por la  entidad de salud pública       para el manejo de casos dificiles.</t>
  </si>
  <si>
    <t>Asistencia, actas</t>
  </si>
  <si>
    <t>Se establece comunicación con las familias o acudientes según las necesidades de cada sede.</t>
  </si>
  <si>
    <t>Actas, asistencia a reuniones</t>
  </si>
  <si>
    <t>El centro educativo establece cominicación e interacción con las autoridades educativas .</t>
  </si>
  <si>
    <t>Actas, evidencias  fotogrficas, oficios</t>
  </si>
  <si>
    <t xml:space="preserve">El centro educativo establece alianzas con otras entidades  para desarrollar algunas actividades pedagogicas.( salud pública, alcaldia, centros de recreación). </t>
  </si>
  <si>
    <t>El centro educativo establece relaciones esporádficas con  el sector productivo.</t>
  </si>
  <si>
    <t>documentos.</t>
  </si>
  <si>
    <t>No se ha concretado la organización y disposicion oportuna  del archivo institucional CERMA</t>
  </si>
  <si>
    <t xml:space="preserve">El CERMA realiza manualmente el proceso matricula acorde al formato e indicaciones pertinentes </t>
  </si>
  <si>
    <t>Se cuenta con plataforma VIVE DIGITAL para subir informacion pertinente a calificaciones y evaluaciones .  De igual manera se cuenta con un  formato de boletin unificado para registrar el desempeño de los estudiantes por periodos que aun se viene utilizando.</t>
  </si>
  <si>
    <t>No se ha realizado mantenimiento a los equipos electronicos del CERMA</t>
  </si>
  <si>
    <t>Póliza de contabilidad y tTambién se realizó capacitación sobre primeros auxilios y se recibió instrumentos.</t>
  </si>
  <si>
    <t>El  centro administra los recursos de gratuidad , para la compra de algunos materiales de aprendizaje que suplen las necesidades basicas de docentes y estudiantes,</t>
  </si>
  <si>
    <t>El centro cuenta con un plan para la adquisición de los recursos,pero estos no llega  de manera oportuna y suficiente para cubrir las necesidades   de  docentes
y estudiantes.</t>
  </si>
  <si>
    <t>Se han realizado arreglos infraestructura en algunas sedes rurales primaria y CERMA .Existe un diagnostico de la planta fisica de cada sede pero los recursos son muy pocos.</t>
  </si>
  <si>
    <t>Mantenimiento a la unidad Sanitaria de la sede Excehomo y la sede la Despensa del Centro educativo Rural</t>
  </si>
  <si>
    <t>Se establecieron unas jornadas adecuacion y embellecimiento planta fisica sede principal y rurales CERMA con los padres de familia.</t>
  </si>
  <si>
    <t>Jornadas de trabajo - fotos</t>
  </si>
  <si>
    <t>Folio de matricula.formato 6A ,Plataforma simat, simpade</t>
  </si>
  <si>
    <t>Archivos.pagina web,cuadro de desempeño,carpetas.planillas</t>
  </si>
  <si>
    <t>plataforma VIVE COLEGIOS 3.0 FORMATO EN EXCEL INSTITUCIONAL</t>
  </si>
  <si>
    <t>El Centro tiene encuenta la normatividad  vigente para el uso de los espacios locativos , cuenta con suficiente disponibilidad de espacios fisicos en general en toda el área y superficie.</t>
  </si>
  <si>
    <t>Horarios de clase - Adecuación de algunos espacios. Circular de la Secretaria de Educación.</t>
  </si>
  <si>
    <t>Recursos de gratuidad</t>
  </si>
  <si>
    <t>Plan de compras, cotizacion,facturas</t>
  </si>
  <si>
    <t>Diagnostico de  sitios  criticos</t>
  </si>
  <si>
    <t>Los servicios complementarios  se dan según los estudiantes matriculadas en el SIMAT .</t>
  </si>
  <si>
    <t xml:space="preserve">Planillas de control, por parte de funcionaria del Pae y transporte escolar, </t>
  </si>
  <si>
    <t>En el PEI esta establecido los lineamientos de apoyo academico institucional. Ademas de todo lo pertinente a la diversidad y educacion inclusiva</t>
  </si>
  <si>
    <t>Se debe socializar e implementar en los estudiantes y docentes CERMA todo lo pertinente al PEI en apoyo academico y educacion inclusiva CERMA</t>
  </si>
  <si>
    <t>No se encuentra especificado en el PEI un protocolo minmo de induccion al estudiante nuevo y para el docente ni administrativo tampoco.</t>
  </si>
  <si>
    <t>Falta protocolo induccion nuevos estudiantes, docentes y administrativos.</t>
  </si>
  <si>
    <t>El cuerpo docente en su mayoria por cuenta propia y de su propio pecunio adelanta estudiso de formacion pedagogica en las universidades certificadas de la region.</t>
  </si>
  <si>
    <t>Estudios concluidos y titulacion respectiva en especializaciones y maestrias en pedagogia de la mayor parte del cuerpo docente.</t>
  </si>
  <si>
    <t>Hoja de vida.</t>
  </si>
  <si>
    <t>El centro cuenta con algunos  de los perfiles necesarios para la prestacion de un buen servicio educativo, pero aun falta el docente de Quimica y biologia.</t>
  </si>
  <si>
    <t>El director  expide   la resolucion de carga   académica del Centro.</t>
  </si>
  <si>
    <t xml:space="preserve">Resolucion </t>
  </si>
  <si>
    <t>El personal docente conoce la filosofía, principios,
valores y objetivos del Centro,</t>
  </si>
  <si>
    <t>Registros  FOTOGRAFICOS.</t>
  </si>
  <si>
    <t xml:space="preserve">Aplica la evaluacion de los docentes del decreto 1278.emanados de la secretaria de Educacionl. </t>
  </si>
  <si>
    <t>Protocolos y actas</t>
  </si>
  <si>
    <t>En el manual de convivencia no existen estimulos para los docentes , pero la secretaria e educacion da dias compensatorios por el dia de la familia , dia del maestro, ser jurados de votacion y ejercer el derecho al voto .</t>
  </si>
  <si>
    <t>cirucular de la secretaria de la educacion .</t>
  </si>
  <si>
    <t>Falta una estrategia para insitar a los estudiantes y docentes a la investigación.</t>
  </si>
  <si>
    <t>no hay evidencias</t>
  </si>
  <si>
    <t>Existe en forma detallada el protocolo de Manual de Convivencia, pero faltan estrategias de mediación y solucion de conflictos</t>
  </si>
  <si>
    <t>Se creo el comite de convivencia. Actas</t>
  </si>
  <si>
    <t>El CERMA ofreció un programa de actividades  de Bienestar a l  personal  vinculado , pero no se cumple totalmente porque no se abarca con todas las sedes, grados.</t>
  </si>
  <si>
    <t>fotos de actividades de bienestar a estudiantes.</t>
  </si>
  <si>
    <t>La elaboración del presupuesto
se hace teniendo en cuenta
las necesidades de las sedes y recursos asignados.</t>
  </si>
  <si>
    <t>Presupuesto</t>
  </si>
  <si>
    <t>El contador realiza los informes financieros que permiten llevar un control  del presupuesto.</t>
  </si>
  <si>
    <t>Libros de contabilidad</t>
  </si>
  <si>
    <t>Anualmente se da a conocer  a la comunidad el manejo de los recursos de gratuidad por medio de la estategia de rendion de cuentas .</t>
  </si>
  <si>
    <t>Plan de compras, cotizacion,facturas, PLATAFORMA  secop 2</t>
  </si>
  <si>
    <t>Se realiza por parte de las entidades de control fiscal .</t>
  </si>
  <si>
    <t>Libros e  informes los cuales son evidenciados por el contador del centro.</t>
  </si>
  <si>
    <t>Directivo Docente</t>
  </si>
  <si>
    <t>cermariaauxiliadora@hotmail.com</t>
  </si>
  <si>
    <t>Cruzdelina Contreras Perez</t>
  </si>
  <si>
    <t>Docente</t>
  </si>
  <si>
    <t>cc02@live.com</t>
  </si>
  <si>
    <t xml:space="preserve">Ana Ilce Villamizar Carrillo </t>
  </si>
  <si>
    <t>anilvica65@gmail.com</t>
  </si>
  <si>
    <t>Blanca Mery Gelvez</t>
  </si>
  <si>
    <t>blancamery_10@hotmail.com</t>
  </si>
  <si>
    <t>Rosa Isabel Rubio Lizcano</t>
  </si>
  <si>
    <t>rirliz@hotmail.com</t>
  </si>
  <si>
    <t>Luis Eduardo Mendoza Ortega</t>
  </si>
  <si>
    <t>mao7102@hotmail.com</t>
  </si>
  <si>
    <t>Oscar Torres Torres</t>
  </si>
  <si>
    <t>oscar8371@hotmail.com</t>
  </si>
  <si>
    <t>clara Elisa Villamizar merchan</t>
  </si>
  <si>
    <t>claraeliz.villa@hotmail.com</t>
  </si>
  <si>
    <t>Guillermo Antonio Gelvez Ortega</t>
  </si>
  <si>
    <t>Académica</t>
  </si>
  <si>
    <t>Directiva</t>
  </si>
  <si>
    <t>Comunitaria</t>
  </si>
  <si>
    <t>Soel Quintero Jácome</t>
  </si>
  <si>
    <t>Administrativa y Financiera</t>
  </si>
  <si>
    <t>CUCUTILLA</t>
  </si>
  <si>
    <t>INSTITUCIONAL</t>
  </si>
  <si>
    <t>cermariaauxiliadora@hotmail.com-  cermauxiliadora22@gmail.com</t>
  </si>
  <si>
    <t>CORREGIMIENTO SAN JOSE DE LA MONTAÑA</t>
  </si>
  <si>
    <t>CENTRO EDUCATIVO RURAL MARIA AUXILIADORA</t>
  </si>
  <si>
    <t>Apertura   en cada sede de iniciacion de clases. Servicio de transporte en la sede principal  y  alimentacion PAE en todas las sedes del centro educativo .</t>
  </si>
  <si>
    <t>Legalizacion de los predios  de las sedes que  faltan. Para gestionar   ante  entidades  competentes la  adecuacion de las mismas.</t>
  </si>
  <si>
    <t>Servicios  complementarios,  que se   cumplan  en  su totalidad de acuerdo con los  dias habiles  del calendario escolar.</t>
  </si>
  <si>
    <t>Se logro mantener el nivel de matricula existente a pesar de que la población es flotante.Los estudiantes recibieron de manera continua el servicio de alimentacion escolar.</t>
  </si>
  <si>
    <t>solicitar ante la secretaria de educacion un  docente del área de quimica y biologia y un docente de aula de apoyo profesional en dificultades de aprendizajes.</t>
  </si>
  <si>
    <t>El CENTRO EDUCATIVO RURAL MARIA AUXILIADORA. realiza el informe semestral de los recursos adquiridos por el Fondo de Servicio Financiero, ya que estos son utilizados en las diversas necesidades institucionales de a cuerdo a cada uno de los proyectoss ejecutados. Se logro que la alcaldia realizara el pago de los servicios de energia y servicios de aseo.</t>
  </si>
  <si>
    <t>GUILLERMO ANTONIO GELVEZ ORTEGA</t>
  </si>
  <si>
    <t>Gerson Alberto Chacón Atuesta</t>
  </si>
  <si>
    <t>gersonchacon570@gmail.com</t>
  </si>
  <si>
    <t>Gloria Judith Barrera Lopez</t>
  </si>
  <si>
    <t>Actas de comité de evaluación y promoción, boletines academicos, SIEE, planes de mejoramiento y promocion academica anticipada al estudiante que lo solicite cumpliendo con los requisitos estipulados en el SIEE.</t>
  </si>
  <si>
    <t>Se deben analizar los resultados obtenidos por los estudiantes en las pruebas externas con el fin del mejoramiento de la practica pedagogica en el aula. Falta implementar un plan de acción concreto para mejorar las falencias en las pruebas externas.</t>
  </si>
  <si>
    <t>Record resultados ultimos cinco años en las pruebas ICFES. Aplicación de estrategia Evaluar Para Avanzar en todos los grados escolares. Analisis e interpretacion de los resultados obtenidos.</t>
  </si>
  <si>
    <t xml:space="preserve">Se debe implementar un formato unico de control de asistencia del estudiante a clases. Ademas de hacer seguimiento a los causales de inasistencia del estudiante. Debe existir claridad en los motivos de excusa por inasistencia. </t>
  </si>
  <si>
    <t>No existen formatos para aplicar en este proceso de control de asistencia. Deben realizarse e implementarse los formatos. Deben definirse los causales validos de inasistencia. Se debe implementar un formato único de excusas de inasistencia para padres de familia y acudientes.</t>
  </si>
  <si>
    <t>Se desarrollan actividades de nivelación en cada una de las areas de conocimiento dentro de los tiempos académicos estipulados en el SIEE. Se debe ser claro en las fechas de nivelacion para el estudiante; el docente del area presenta un informe al titular en conformidad al resultado de la nivelacion del estudiante.</t>
  </si>
  <si>
    <t>Planes estructurados de mejoramiento y nivelacion por cada area aprendizaje. Acta entrega y recibido del plan de mejoramiento y nivelacion al estudiante. Reporte resultados al docente titular para ajuste de la calificacion.</t>
  </si>
  <si>
    <t>Se ofrece apoyo pedagógico a los estudiantes con NEE dentro las capacidades y desempeño de cada docente. Se ofrece apoyo esporadico de personal de diferentes programas pilotos de entidades gubernamentales. Se debe plantear por escrito un informe por cada estudiante con NEE.</t>
  </si>
  <si>
    <t>No existen formatos para aplicar en este proceso de seguimiento a estudiantes con NEE. Deben realizarse e implementarse los formatos. Deben definirse los causales validos y soportados conforme a la ley de las situaciones de NEE en los estudiantes.</t>
  </si>
  <si>
    <t>No hay evicencias. No se ha realizado seguimiento alguno a los egresados.</t>
  </si>
  <si>
    <t>La interaccion del cuerpo docente presenta acercamientos y mejorias en el trato y desempeño laboral mutuo. La relacion docente estudiante es progresiva y facilitan su desempeño academico.</t>
  </si>
  <si>
    <t>Planes de clase, guías instructivas y pedagogicas, material de estudio, trabajos en clase.</t>
  </si>
  <si>
    <t xml:space="preserve">Se debe implementar conforme al MEF la planeacion diaria y semanal de clases. El docente es autonomo en el desarrollo de sus planes de clase. </t>
  </si>
  <si>
    <t xml:space="preserve">Planes de clase, plan de asignatura y area, material de apoyo. </t>
  </si>
  <si>
    <t>Desde la ruralidad se debe definir con claridad y precision el MEF a implementar para desde alli desarrollar el plan de estudio y los planes de area articulados en conformidad al modelo pedagogico.</t>
  </si>
  <si>
    <t>Actas de consejo académico, planes de estudio y area.</t>
  </si>
  <si>
    <t>Se desarrollan actividades diversas de valoracion del aprendizaje desde el aula y trabajo en casa, que representan los resultados academicos del estudiante.</t>
  </si>
  <si>
    <t>Resultados de evaluacion, planilla de calificaciones, planes de mejoramiento.</t>
  </si>
  <si>
    <t>Se implementan los PPT desde el Servicio Social Estudiantil. Para la practica pedagogica la IE debe definir cuales MEF va a apropiar e implementar en el proceso aprendizaje.</t>
  </si>
  <si>
    <t xml:space="preserve">PPT, planes de clase, diario de campo, </t>
  </si>
  <si>
    <t>Existen acuerdos entre docentes y estudiantes para el desarrollo de actividades academicas, pero se debe reforzar el trabajo en el aula para agilizar resultados.</t>
  </si>
  <si>
    <t>Guías de aprendizaje, talleres educativos, cuaderno de los estudiantes, planes de clase, videos informativos.</t>
  </si>
  <si>
    <t xml:space="preserve">En la IE existen diversas limitaciones en cuanto a los recursos de aprendizaje; por ejemplo, logistica en las tics y equipos electronicos, ademas de material didactico. Lo anterior impide implementar un trabajo articulado desde todas las areas de aprendizaje. Sin embargo, los docentes con sus propios recursos y aquellos al alcance de la institucion se logra cumplir en parte  con el proceso aprendizaje-enseñanza del estudiante. </t>
  </si>
  <si>
    <t xml:space="preserve">Planes de compra, actas de consejo directivo, guías, videos, material didactico. </t>
  </si>
  <si>
    <t>Desde la intensidad horaria estan representadas las horas que corresponden para la jornada academica semanal; sin embargo, los estudiantes no estan recibiendo clases en las areas de los docentes faltentes ( ciencias naturales ) Por lo tanto, el cumpliento de la joranda academica implica sobrecarga laboral para los docentes existentes.</t>
  </si>
  <si>
    <t xml:space="preserve">Horario de clase, cronograma de actividades pedagogicas, extracurriculares, culturales y gubernamentales. </t>
  </si>
  <si>
    <t>Existen planes de estudio por cada área de aprendizaje, pero no se encuentran revisados para ser actualizados desde el enfoque educacion rural.</t>
  </si>
  <si>
    <t>Planes de estudio y planes de area. Proyeccion media técnica  agricula rural.</t>
  </si>
  <si>
    <t xml:space="preserve">Existe dispersion en diferentes enfoques y perspectivas pedagogicas de aprendizaje, es necesario unificar criterios para definir perspectivas de aprendizaje. </t>
  </si>
  <si>
    <t>El PMI y el PEI. Elaborar perspectiva pedagogica para la media tecnica rural.</t>
  </si>
  <si>
    <t>No existen recursos pedagogicos apropiados que faciliten el aprendizaje; a discrecionalidad del docente corresponde la consecucion de recursos y materiales aprendizaje.</t>
  </si>
  <si>
    <t xml:space="preserve">Sala de informatica, conexión a internet inalambrica, aulas de clase y salones temporales en regular estado, restaurante escolar, cancha de micro futbol en regular estado, salón de deposito de herramientas. La institucion no cuenta con laboratorio y tampoco con salon de depositos para guardar implementos deportivos y de la banda marcial.  no hay salon de profesores y la dependencia  de biblioteca en desuso. </t>
  </si>
  <si>
    <t xml:space="preserve">La intensidad horario en la jornada escolar semanal es completa en treinta (30) horas para el estudiante; pero por falta de docentes en algunas areas de aprendizaje, representa sobrecarga laboral para los mismos. Los docentes deben asumir areas basicas que no son de formacion profesional. </t>
  </si>
  <si>
    <t>Asignacion de carga academica a cada docente por area de aprendizaje. Horario de clases semanales y calendario academico escolar.</t>
  </si>
  <si>
    <t>Existe en el PEI el SIEE en uso por la IE conforme a las exigencias de ley. Hace falta reforzar la lectura y el pensamiento critico, desarrolloa de habiliades y capacidades de pensamiento humano. consolidacion y proyeccion en su proyecto de vida en el  estudiante, para mejorar e incrementar los resultados en las pruebas ICFES, los cuales en los ultimos dos años han sido sastifactorios.</t>
  </si>
  <si>
    <t>PEI, SIEE, resultados pruebas saber</t>
  </si>
  <si>
    <t xml:space="preserve">A nivel municipal, el Centro Educativo conservó el primer lugar en las pruebas saber icfes cuyo promedio el 80% de los estudiantes superaba los 200 puntos. </t>
  </si>
  <si>
    <t>Afianzamiento de los PPT a través del SSE</t>
  </si>
  <si>
    <t>Actualización de los planes de área con enfoque en emprendimiento rural proyectado a la media técnica agrícola.</t>
  </si>
  <si>
    <t xml:space="preserve">Implementación del protocolo de NEE y articulación del proyecto de vida personal desde el servicio social estudiantil. </t>
  </si>
  <si>
    <t>Actitud, compromiso y disposición del cuerpo docente CERMA.</t>
  </si>
  <si>
    <t>Jovenes estudiantes campesinos con muy buena capacidad y habilidad de aprendizaje.</t>
  </si>
  <si>
    <t xml:space="preserve">La comunidad educativa en general - padres de familia y acudientes - es participe en el desempeño académico de la institución y estudiantes. </t>
  </si>
  <si>
    <t xml:space="preserve">Enfoque de educación y formación rural. </t>
  </si>
  <si>
    <t xml:space="preserve">Proyección a la media técnica agrícola rural. </t>
  </si>
  <si>
    <t xml:space="preserve">Fortalecimiento y desarrollo de las capacidades y habilidades del pensamiento humano en el estudiante. </t>
  </si>
  <si>
    <t xml:space="preserve">No hay estudiantes que pertenezcan a grupos etnicos </t>
  </si>
  <si>
    <t>actas de encuentros con padres de familia, fotografias.</t>
  </si>
  <si>
    <t>La oferta en el servicio a la comunidad se mantiene y hay oferta paralos grados pre-jardin, jardin y ser humani para adultos</t>
  </si>
  <si>
    <t>matricula, actas de consejodirectivo, actas de revision del PEI</t>
  </si>
  <si>
    <t>ACTA DE CONSEJO DIRECTIVO, MANUALDE FUNCIONES.</t>
  </si>
  <si>
    <t>Actas de participacion en los diferentes eventos como SUPERATE, FESTIVALES,FOTOGRAFIAS.</t>
  </si>
  <si>
    <t>La participación se ha hecho de acuerdo a los requerimientos de dirección</t>
  </si>
  <si>
    <t>La participación de los padres de familia sigue escasa y falta mas seguimiento a los procesos educativos.</t>
  </si>
  <si>
    <t>Se cuenta con plan de riesgo pero hay que señalar el punto de encuentro en caso de emergencia y tambien falta la capacitación de docentes en muchos temas de primeros auxilios. En la región no hay orgnismos de socorro y personal capacitado para atender emergencias ; falta programa las actividades para simulacros.</t>
  </si>
  <si>
    <t>durante este año no hubo acompañamiento por parte de personal profesional</t>
  </si>
  <si>
    <t>diario de campo, observador delestudiante.</t>
  </si>
  <si>
    <t>documento del proyecto demoviidad</t>
  </si>
  <si>
    <t>FORMATO EN EXCEL INSTITUCIONAL</t>
  </si>
  <si>
    <t>no se concreto el manejo de la plataforma vive colegio por lo cual se continuo   con un  formato de boletin unificado para registrar el desempeño de los estudiantes por periodos que aun se viene utilizando.</t>
  </si>
  <si>
    <t>se genero un plan de manejo de las TIC 2025 desde el area de Tecnología e informatica</t>
  </si>
  <si>
    <t xml:space="preserve">Póliza de contabilidad </t>
  </si>
  <si>
    <t>no se realizaron mejoras en la planta fisica de las sedes</t>
  </si>
  <si>
    <t>plan de compras , cotizacion facturas</t>
  </si>
  <si>
    <t>plan de gestion TIC 2025</t>
  </si>
  <si>
    <t>se genero plan gestion riesgos 2024</t>
  </si>
  <si>
    <t>recursos de gratuidad</t>
  </si>
  <si>
    <t>Durante las reuniones de concejo academico se diligencio y socializo formato E4 de Evaluacion de desempeño para los alunos con bajo desempeño según las area.</t>
  </si>
  <si>
    <t>se genero semana de convivencia para reforzar la convivencia y manejo de conflictos.   Se reporto semana a SEC</t>
  </si>
  <si>
    <t>no se tiene informe  financiero aun hoy 27112024</t>
  </si>
  <si>
    <t>no se ha realizado la rendicion cuentas a fecha de  27112025</t>
  </si>
  <si>
    <t>El centro educativo cuenta con la  mision vision y los principios que la articulan e identifican. Realizando actualizaciones de acuerdo a las orientaciones dadas por la Secretaria de Educación Departamental.</t>
  </si>
  <si>
    <t>Documento PEI , SIE</t>
  </si>
  <si>
    <t>Hay metas establecidas para la institucion  y algunas responden a objetivos y al direccionamiento estratégico.</t>
  </si>
  <si>
    <t xml:space="preserve">El Centro Educativo realiza  algunas acciones de manera ocasional para difundir el horizonte institucional entre los miembros de la comunidad educativa. </t>
  </si>
  <si>
    <t>carteleras, PEI, SIE.                       Reuniones</t>
  </si>
  <si>
    <t xml:space="preserve">En el Centro Educativo  no se  cuenta con una estrategia articulada para promover la inclusión sin embargo se ha contado con acompañamiento por parte de docente de apoyo de la SED para la atencion de niños caracterizados en el SIMAT. </t>
  </si>
  <si>
    <t>Actas, caracterización, lista de chequeo</t>
  </si>
  <si>
    <t>En el Centro Educativo se cuenta con  criterios básicos acerca de su manejo, 
 auque no estan claramente definidos. Por ello hay dificultades en
la coordinación, delegación y compromiso de tareas asignadas.</t>
  </si>
  <si>
    <t>Agendas de trabajo, actas de reuniones.</t>
  </si>
  <si>
    <t>La mayoría de planes, proyectos y acciones estan articulados al planteamiento estratégico y se trabaja eventualmente en equipo para articular las acciones.</t>
  </si>
  <si>
    <t xml:space="preserve">La  estrtegias pedagógica se aplica de acuerdo con las necesidades de cada sede y con los recursos disponibles. </t>
  </si>
  <si>
    <t>La autoevaluación del Centro Educativo se realiza diligenciando los formatos respectivos.</t>
  </si>
  <si>
    <t xml:space="preserve">El centro educativo tiene conformado el Concejo Directivo pero y se reune periódicamente, pero no ncuenta con una agenda y un cronograma de trabajo para orientar los procesos de planeación y seguimiento a las acciones institucionales. </t>
  </si>
  <si>
    <t xml:space="preserve">El consejo académico está
conformado  y se reune para tratar asuntos administrativos. </t>
  </si>
  <si>
    <t>Maniual de Convivencia,  planillas de notas. Actas</t>
  </si>
  <si>
    <t>El Comité de Convivencia está conformado para analizar casos que sean de su competencia..</t>
  </si>
  <si>
    <t xml:space="preserve">El Centro Educativo  cuenta con un personero elegido democraticamenete, que representa a todos y todas los estudiantes de las sedes, pero no cumple sus funciones. </t>
  </si>
  <si>
    <t>Cada sede conforma la asociación de padres de familia que se reune periódicamente  para recibir informe académico y  tomar decisiones sobre necesidades que hay en cada sede.</t>
  </si>
  <si>
    <t>El consejo de padres de familia esta conformado, pero  no cuenta con una participación activa de sus miembros.</t>
  </si>
  <si>
    <t>El uso de los mecamnismos de comunicación  en el Centro Educativo se da esporadicamente de acuerdo a las necesidades  de la comunidad educativa y de informes solicitados por la SED</t>
  </si>
  <si>
    <t>Avisos radiales,comunicación interna , llamadas , mensajes whasap, notas.</t>
  </si>
  <si>
    <t>En el centro educativo el trabajo en equipo se hace ´por grupos de gestion . Faltan estrategias ´para fo.rtalecer este trabajo y asi  generar un ambiente de comunicación y confianza.</t>
  </si>
  <si>
    <t>fotograficas, formatos diligenciados.</t>
  </si>
  <si>
    <t>El Centro Educativo cuenta con algunas formas  de reconocimento  de logros pero  estas no se aplican de manera organizada y sistematica.</t>
  </si>
  <si>
    <t>Diplomas, menciones de honor,</t>
  </si>
  <si>
    <t>El Centro Educativo no cuenta con una  politica para identificar  y divulgar las buenas practicas pedagogicas, administratoivas y culturales.</t>
  </si>
  <si>
    <t>Fotograficas,actas</t>
  </si>
  <si>
    <t>El Centro Educativo cuenta con simbolos institucionales como la bandera , el himno, el escudo, pero aun falta sentido de pertencia.</t>
  </si>
  <si>
    <t>PEI, Simbolos patrios,</t>
  </si>
  <si>
    <t>Las Sedes del Centro Educvativo se encuentran en MAL ESTADO, No se recibio ninguna dotacion para su adecuacion y remodelacion.</t>
  </si>
  <si>
    <t>fotograficas, formato diagnostico estado de las Sedes ,</t>
  </si>
  <si>
    <t>En el Centreo Educativo al inicio de año escolar se realizan actividades de induccion a estiudiantes con el fin degenera ambiente agradable de  motivacion y adaptacion .</t>
  </si>
  <si>
    <t>Fotografias, Pacto de Aula.</t>
  </si>
  <si>
    <t>En el Centro Edfucativo a algunos  estudiantes falta compromiso y entusiasmo por el aprendizaje, ademas no se cuenta con recursos didacticos necesarios para el desarrollo del mismo.</t>
  </si>
  <si>
    <t>Planillas de asistencia,informes academicos, resultados Prueba SABER.</t>
  </si>
  <si>
    <t>El Centro Educativo cuenta  con un manual de conviviencia que orienta las acciiones  de los diferentes estamentos de la comunidad educativa.</t>
  </si>
  <si>
    <t>Manual de conviviencia</t>
  </si>
  <si>
    <t>En el Cerntro Educativo se realizan  algunas actividades  extracurriculares , pero estas no se enmarcan en una politica  institucional.</t>
  </si>
  <si>
    <t>En el Centro Educativo se prestan servicios complementarios como transporte  escolar y programa de alimentacion  PAE ofrecidas por entidades gubernamentales.</t>
  </si>
  <si>
    <t>El Centro Educativo cuenta con el comité de conviviencia ,el cual se encarga de la identificación y mediacion de los conlflictos que se presentan en la cominidad educativa..</t>
  </si>
  <si>
    <t>En el Centro Educativo se realizan actividades por parte de las  entidades de salud publica, administracion municipal para prevenir situaciones de casos dificiles, realizandose de manera puntual sin hacer ningun seguimieto sistematico de los          mismos.</t>
  </si>
  <si>
    <t>Cada Sede posee sus propios canales de comunicación con las familias o acudientes.</t>
  </si>
  <si>
    <t xml:space="preserve">El Centro Educativo establece comiunicacion con las autoridades educativas locales  en funcion de las necesidades que se presentes, aun no se cuenta con una politica establecida- </t>
  </si>
  <si>
    <t>El Centro Educativo realiza  acuerdos con algunas entidades como SENA. COMITÉ DE CAFETEROS, Administracion Municipal,sin embargo no hace  seguimioento sistematico a los resultados.</t>
  </si>
  <si>
    <t>No se realizo ninguna alianza con Sector ´poductivo.</t>
  </si>
  <si>
    <t>Documentos</t>
  </si>
  <si>
    <t>Horizonte institucional, PEI</t>
  </si>
  <si>
    <t>En el Centro Educativo se cuenta con  criterios básicos acerca de su manejo, 
aunque no estan claramente definidos. Por ello hay dificultades en
la coordinación, delegación y compromiso de tareas asignadas.</t>
  </si>
  <si>
    <t xml:space="preserve">La  estrategias pedagógica se aplica de acuerdo con las necesidades de cada sede y con los recursos disponibles. </t>
  </si>
  <si>
    <t xml:space="preserve">El centro educativo tiene conformado el Concejo Directivo pero y se reune periódicamente, pero no encuenta con una agenda y un cronograma de trabajo para orientar los procesos de planeación y seguimiento a las acciones institucionales. </t>
  </si>
  <si>
    <t>La comisión de evaluación y promoción se da solamente con la participacion de directivo y docentes de cada sede, se reune al finalizar cada periodo para analizar los avances y dificultades de aprendizaje y de comportamiento de estudiantes .</t>
  </si>
  <si>
    <t>El uso de los mecanismos de comunicación  en el Centro Educativo se da esporadicamente de acuerdo a las necesidades  de la comunidad educativa y de informes solicitados por la SED</t>
  </si>
  <si>
    <t>En el centro educativo el trabajo en equipo se hace por grupos de gestion . Faltan estrategias ´para fortalecer este trabajo y asi  generar un ambiente de comunicación y confianza.</t>
  </si>
  <si>
    <t>El Centro Educativo no cuenta con una  politica para identificar  y divulgar las buenas practicas pedagogicas, administrativas y culturales.</t>
  </si>
  <si>
    <t>En el Centro Educativo al inicio de año escolar se realizan actividades de induccion a estiudiantes con el fin de generar ambiente agradable de  motivacion y adaptacion .</t>
  </si>
  <si>
    <t>El Centro Educativo cuenta  con un manual de conviviencia que orienta las acciones  de los diferentes estamentos de la comunidad educativa.</t>
  </si>
  <si>
    <t>En el Centro Educativo se realizan  algunas actividades  extracurriculares , pero estas no se enmarcan en una politica  institucional.</t>
  </si>
  <si>
    <t>El Centro Educativo cuenta con el comité de conviviencia ,el cual se encarga de la identificación y mediacion de los conflictos que se presentan en la comunidad educativa..</t>
  </si>
  <si>
    <t>En el Centro Educativo se realizan actividades por parte de las  entidades de salud publica, administracion municipal para prevenir situaciones de casos dificiles, realizandose de manera puntual sin hacer ningun seguimiento sistematico de los          mismos.</t>
  </si>
  <si>
    <t>En algunas Sedes del Centro Educativo se encuentran  en remodelación se recibio alguna  dotacion para su adecuacion y remodelacion.</t>
  </si>
  <si>
    <t>El Centro Educativo cuenta con simbolos institucionales como la bandera, el himno, el escudo, pero aun falta sentido de pertencia.</t>
  </si>
  <si>
    <t>En el Centro Educativo a algunos  estudiantes falta compromiso y entusiasmo por el aprendizaje, ademas no se cuenta con recursos didacticos necesarios para el desarrollo del mismo.</t>
  </si>
  <si>
    <t>La institución cuenta con una
política de comunicación e
interacción con las familias o
acudientes y se han establecido los canales digitales  y la periodicidad de la información.</t>
  </si>
  <si>
    <t>El Centro Educativo realiza  acuerdos con algunas entidades COMITÉ DE CAFETEROS, Administracion Municipal,sin embargo no hace  seguimiento sistematico a los resultados.</t>
  </si>
  <si>
    <t>No se realizo ninguna alianza con Sector poductivo.</t>
  </si>
  <si>
    <t>Actas, evidencias  fotograficos, oficios</t>
  </si>
  <si>
    <t>El cuerpo docente en su mayoria por cuenta propia y de su propio pecunio adelanta estudios de formacion pedagogica en las universidades certificadas de la region.</t>
  </si>
  <si>
    <t>Existe en el PEI el SIEE en uso por la IE conforme a las exigencias de ley. Hace falta reforzar la lectura y el pensamiento critico, desarrolla de habiliades y capacidades de pensamiento humano. consolidacion y proyeccion en su proyecto de vida en el  estudiante, para mejorar e incrementar los resultados en las pruebas ICFES,.</t>
  </si>
  <si>
    <t>El centro educativo realizo encuesta a egresados falta  establecer una base de datos y compartirla a docentes.</t>
  </si>
  <si>
    <t>sea ralizado a seguimiento  a los egresados.</t>
  </si>
  <si>
    <t>El CERMA realiza manualmente el proceso matricula acorde al formato e indicaciones pertinentes.</t>
  </si>
  <si>
    <t>Se han realizado arreglos infraestructura en algunas sedes rurales primaria y CERMA .Existe un diagnostico de la planta fisica de cada sede pero los recursos  falta ejecución</t>
  </si>
  <si>
    <t>Se establecieron unas jornadas adecuacion y embellecimiento planta fisica sede principal con los alumnos de grado once  no se a involucrados los padres de familia</t>
  </si>
  <si>
    <t>evidencias fotograficas ,  firmas de permisos</t>
  </si>
  <si>
    <t>El  centro administra los recursos de gratuidad , para la compra de algunos materiales de aprendizaje que suplen las necesidades basicas de docentes y estudiantes, no se evidencia un plan para adquisicion de recursos de aprendizaje</t>
  </si>
  <si>
    <t>El centro cuenta con un plan de compras  para la adquisición de los recursos,pero estos no llega  de manera oportuna y suficiente para cubrir las necesidades   de  docentes y estudiantes.</t>
  </si>
  <si>
    <t xml:space="preserve">se genero un plan de manejo de las TIC 2025 desde el area de Tecnología e informatica se realizo en sede central  de manera preventiva  , falta inclusión de las demas sedes </t>
  </si>
  <si>
    <t xml:space="preserve">Falta capacitación para  docentes en prevención de riesgos y focalizaar lo riegos de las diferentes sedes </t>
  </si>
  <si>
    <t xml:space="preserve">En el PEI esta establecido los lineamientos de apoyo academico institucional. Ademas de todo lo pertinente a la diversidad y educacion inclusiva  </t>
  </si>
  <si>
    <t>Durante las reuniones de concejo academico se diligencio y socializo formato E4 de Evaluacion de desempeño para los alumnos con bajo desempeño según las area.</t>
  </si>
  <si>
    <t>se realiza proceso de elaboración de horario a principio de año lectivo donde se elbora lo horarios y asignacion de carga academica</t>
  </si>
  <si>
    <t>Resolución , eviencias fotograficas</t>
  </si>
  <si>
    <t>circular de la secretaria de la educacion .</t>
  </si>
  <si>
    <t>Falta una estrategia o politica  para insitar a los estudiantes y docentes a la investigación.</t>
  </si>
  <si>
    <t>La elaboración del no se realizo 
 teniendo en cuenta
las necesidades de las sedes y recursos asignados.</t>
  </si>
  <si>
    <t>no se tiene informe  financiero aun hoy 27112025</t>
  </si>
  <si>
    <t>no son conocidos ni socializados por la comunidad educativa Libros e  informes los cuales son evidenciados por el contador del centro.</t>
  </si>
  <si>
    <t xml:space="preserve">si  hay estudiantes que pertenezcan a grupos etnicos pero falta  definir politica de atención según el grupos étnicos </t>
  </si>
  <si>
    <t>hay iniciativas para formar y fortalecer los proyectos de vida pero falta reforzar con nuevas estrategias principalmente con el PESC.</t>
  </si>
  <si>
    <t>La oferta en el servicio a la comunidad se mantiene y hay oferta paralos grados pre-jardin, jardin y ser humano para adultos</t>
  </si>
  <si>
    <t>matricula, actas de consejo directivo, actas de revision del PEI</t>
  </si>
  <si>
    <t xml:space="preserve">Falta presentar ante-proyecto de servicio social estudiantil en el cual este incluido cronograma de actividades y evidencias </t>
  </si>
  <si>
    <t xml:space="preserve">durante este año hubo acompañamiento por parte de personal profesional  de la administración Municipal </t>
  </si>
  <si>
    <t>Evidencias Fotográficas</t>
  </si>
  <si>
    <t xml:space="preserve">documento del proyecto de moviidad  seguraa, Evidencias Fotográficas </t>
  </si>
  <si>
    <t>JUAN DIEGO JAIMES PEREZ</t>
  </si>
  <si>
    <t>DOCENTE</t>
  </si>
  <si>
    <t>juandiegojaimesp99@gmail.com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</si>
</sst>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43">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32" fillId="13" borderId="2" xfId="0" applyFont="1" applyFill="1" applyBorder="1" applyAlignment="1" applyProtection="1">
      <alignment horizontal="center" vertical="justify" wrapText="1"/>
      <protection locked="0"/>
    </xf>
    <xf numFmtId="0" fontId="35" fillId="13" borderId="3" xfId="0" applyNumberFormat="1"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center" wrapText="1"/>
      <protection locked="0"/>
    </xf>
    <xf numFmtId="0" fontId="42" fillId="17" borderId="2" xfId="0" applyFont="1" applyFill="1" applyBorder="1" applyAlignment="1" applyProtection="1">
      <alignment horizontal="left" vertical="center"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8" xfId="0" applyFont="1" applyBorder="1" applyAlignment="1" applyProtection="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29" fillId="0" borderId="6" xfId="0" applyFont="1" applyBorder="1" applyAlignment="1" applyProtection="1">
      <alignment horizontal="center" vertical="top"/>
      <protection locked="0"/>
    </xf>
    <xf numFmtId="0" fontId="29" fillId="0" borderId="7" xfId="0" applyFont="1" applyBorder="1" applyAlignment="1" applyProtection="1">
      <alignment horizontal="center" vertical="top"/>
      <protection locked="0"/>
    </xf>
    <xf numFmtId="0" fontId="29" fillId="0" borderId="4" xfId="0" applyFont="1" applyBorder="1" applyAlignment="1" applyProtection="1">
      <alignment horizontal="center" vertical="top"/>
      <protection locked="0"/>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29" fillId="0" borderId="2" xfId="0" applyFont="1" applyBorder="1" applyAlignment="1" applyProtection="1">
      <alignment horizontal="left" vertical="top" wrapText="1"/>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0.75</c:v>
                </c:pt>
                <c:pt idx="1">
                  <c:v>0</c:v>
                </c:pt>
                <c:pt idx="2">
                  <c:v>0.25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18524928"/>
        <c:axId val="117557504"/>
        <c:axId val="0"/>
      </c:bar3DChart>
      <c:catAx>
        <c:axId val="118524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7557504"/>
        <c:crosses val="autoZero"/>
        <c:auto val="1"/>
        <c:lblAlgn val="ctr"/>
        <c:lblOffset val="100"/>
        <c:noMultiLvlLbl val="0"/>
      </c:catAx>
      <c:valAx>
        <c:axId val="117557504"/>
        <c:scaling>
          <c:orientation val="minMax"/>
        </c:scaling>
        <c:delete val="1"/>
        <c:axPos val="l"/>
        <c:numFmt formatCode="0%" sourceLinked="1"/>
        <c:majorTickMark val="out"/>
        <c:minorTickMark val="none"/>
        <c:tickLblPos val="nextTo"/>
        <c:crossAx val="118524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layout/>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DC0-4DF3-9B91-E327FE55CADF}"/>
                </c:ext>
              </c:extLst>
            </c:dLbl>
            <c:dLbl>
              <c:idx val="3"/>
              <c:layout/>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0.75</c:v>
                </c:pt>
                <c:pt idx="1">
                  <c:v>0</c:v>
                </c:pt>
                <c:pt idx="2">
                  <c:v>0.25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52490752"/>
        <c:axId val="52356800"/>
      </c:lineChart>
      <c:catAx>
        <c:axId val="5249075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52356800"/>
        <c:crosses val="autoZero"/>
        <c:auto val="1"/>
        <c:lblAlgn val="ctr"/>
        <c:lblOffset val="100"/>
        <c:noMultiLvlLbl val="0"/>
      </c:catAx>
      <c:valAx>
        <c:axId val="52356800"/>
        <c:scaling>
          <c:orientation val="minMax"/>
        </c:scaling>
        <c:delete val="1"/>
        <c:axPos val="l"/>
        <c:numFmt formatCode="0%" sourceLinked="1"/>
        <c:majorTickMark val="out"/>
        <c:minorTickMark val="none"/>
        <c:tickLblPos val="nextTo"/>
        <c:crossAx val="52490752"/>
        <c:crosses val="autoZero"/>
        <c:crossBetween val="between"/>
      </c:valAx>
    </c:plotArea>
    <c:legend>
      <c:legendPos val="b"/>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1C65-474F-8A72-D4E804F7445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1C65-474F-8A72-D4E804F74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1C65-474F-8A72-D4E804F7445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1C65-474F-8A72-D4E804F7445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1C65-474F-8A72-D4E804F7445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1C65-474F-8A72-D4E804F74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1C65-474F-8A72-D4E804F7445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1C65-474F-8A72-D4E804F7445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1C65-474F-8A72-D4E804F7445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1C65-474F-8A72-D4E804F74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52492288"/>
        <c:axId val="52359104"/>
      </c:lineChart>
      <c:catAx>
        <c:axId val="52492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52359104"/>
        <c:crosses val="autoZero"/>
        <c:auto val="1"/>
        <c:lblAlgn val="ctr"/>
        <c:lblOffset val="100"/>
        <c:noMultiLvlLbl val="0"/>
      </c:catAx>
      <c:valAx>
        <c:axId val="52359104"/>
        <c:scaling>
          <c:orientation val="minMax"/>
        </c:scaling>
        <c:delete val="1"/>
        <c:axPos val="l"/>
        <c:numFmt formatCode="0%" sourceLinked="1"/>
        <c:majorTickMark val="out"/>
        <c:minorTickMark val="none"/>
        <c:tickLblPos val="nextTo"/>
        <c:crossAx val="52492288"/>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0.125</c:v>
                </c:pt>
                <c:pt idx="1">
                  <c:v>0.875</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52932608"/>
        <c:axId val="52361408"/>
      </c:lineChart>
      <c:catAx>
        <c:axId val="52932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52361408"/>
        <c:crosses val="autoZero"/>
        <c:auto val="1"/>
        <c:lblAlgn val="ctr"/>
        <c:lblOffset val="100"/>
        <c:noMultiLvlLbl val="0"/>
      </c:catAx>
      <c:valAx>
        <c:axId val="52361408"/>
        <c:scaling>
          <c:orientation val="minMax"/>
        </c:scaling>
        <c:delete val="1"/>
        <c:axPos val="l"/>
        <c:numFmt formatCode="0%" sourceLinked="1"/>
        <c:majorTickMark val="out"/>
        <c:minorTickMark val="none"/>
        <c:tickLblPos val="nextTo"/>
        <c:crossAx val="52932608"/>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52934656"/>
        <c:axId val="52879936"/>
        <c:axId val="0"/>
      </c:bar3DChart>
      <c:catAx>
        <c:axId val="52934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879936"/>
        <c:crosses val="autoZero"/>
        <c:auto val="1"/>
        <c:lblAlgn val="ctr"/>
        <c:lblOffset val="100"/>
        <c:noMultiLvlLbl val="0"/>
      </c:catAx>
      <c:valAx>
        <c:axId val="52879936"/>
        <c:scaling>
          <c:orientation val="minMax"/>
        </c:scaling>
        <c:delete val="1"/>
        <c:axPos val="l"/>
        <c:numFmt formatCode="0%" sourceLinked="1"/>
        <c:majorTickMark val="out"/>
        <c:minorTickMark val="none"/>
        <c:tickLblPos val="nextTo"/>
        <c:crossAx val="52934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0.5</c:v>
                </c:pt>
                <c:pt idx="1">
                  <c:v>0.5</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52936192"/>
        <c:axId val="52881664"/>
        <c:axId val="0"/>
      </c:bar3DChart>
      <c:catAx>
        <c:axId val="52936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881664"/>
        <c:crosses val="autoZero"/>
        <c:auto val="1"/>
        <c:lblAlgn val="ctr"/>
        <c:lblOffset val="100"/>
        <c:noMultiLvlLbl val="0"/>
      </c:catAx>
      <c:valAx>
        <c:axId val="52881664"/>
        <c:scaling>
          <c:orientation val="minMax"/>
        </c:scaling>
        <c:delete val="1"/>
        <c:axPos val="l"/>
        <c:numFmt formatCode="0%" sourceLinked="1"/>
        <c:majorTickMark val="out"/>
        <c:minorTickMark val="none"/>
        <c:tickLblPos val="nextTo"/>
        <c:crossAx val="52936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Directiva!$M$7:$P$7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53445632"/>
        <c:axId val="52883392"/>
        <c:axId val="0"/>
      </c:bar3DChart>
      <c:catAx>
        <c:axId val="53445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883392"/>
        <c:crosses val="autoZero"/>
        <c:auto val="1"/>
        <c:lblAlgn val="ctr"/>
        <c:lblOffset val="100"/>
        <c:noMultiLvlLbl val="0"/>
      </c:catAx>
      <c:valAx>
        <c:axId val="52883392"/>
        <c:scaling>
          <c:orientation val="minMax"/>
        </c:scaling>
        <c:delete val="1"/>
        <c:axPos val="l"/>
        <c:numFmt formatCode="0%" sourceLinked="1"/>
        <c:majorTickMark val="out"/>
        <c:minorTickMark val="none"/>
        <c:tickLblPos val="nextTo"/>
        <c:crossAx val="53445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53446144"/>
        <c:axId val="52885120"/>
      </c:lineChart>
      <c:catAx>
        <c:axId val="53446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52885120"/>
        <c:crosses val="autoZero"/>
        <c:auto val="1"/>
        <c:lblAlgn val="ctr"/>
        <c:lblOffset val="100"/>
        <c:noMultiLvlLbl val="0"/>
      </c:catAx>
      <c:valAx>
        <c:axId val="52885120"/>
        <c:scaling>
          <c:orientation val="minMax"/>
        </c:scaling>
        <c:delete val="1"/>
        <c:axPos val="l"/>
        <c:numFmt formatCode="0%" sourceLinked="1"/>
        <c:majorTickMark val="out"/>
        <c:minorTickMark val="none"/>
        <c:tickLblPos val="nextTo"/>
        <c:crossAx val="53446144"/>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0.22222222222222221</c:v>
                </c:pt>
                <c:pt idx="1">
                  <c:v>0.66666666666666663</c:v>
                </c:pt>
                <c:pt idx="2">
                  <c:v>0.1111111111111111</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53448192"/>
        <c:axId val="53641792"/>
        <c:axId val="0"/>
      </c:bar3DChart>
      <c:catAx>
        <c:axId val="5344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641792"/>
        <c:crosses val="autoZero"/>
        <c:auto val="1"/>
        <c:lblAlgn val="ctr"/>
        <c:lblOffset val="100"/>
        <c:noMultiLvlLbl val="0"/>
      </c:catAx>
      <c:valAx>
        <c:axId val="53641792"/>
        <c:scaling>
          <c:orientation val="minMax"/>
        </c:scaling>
        <c:delete val="1"/>
        <c:axPos val="l"/>
        <c:numFmt formatCode="0%" sourceLinked="1"/>
        <c:majorTickMark val="out"/>
        <c:minorTickMark val="none"/>
        <c:tickLblPos val="nextTo"/>
        <c:crossAx val="53448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0.1111111111111111</c:v>
                </c:pt>
                <c:pt idx="1">
                  <c:v>0.88888888888888884</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53715456"/>
        <c:axId val="53643520"/>
        <c:axId val="0"/>
      </c:bar3DChart>
      <c:catAx>
        <c:axId val="53715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643520"/>
        <c:crosses val="autoZero"/>
        <c:auto val="1"/>
        <c:lblAlgn val="ctr"/>
        <c:lblOffset val="100"/>
        <c:noMultiLvlLbl val="0"/>
      </c:catAx>
      <c:valAx>
        <c:axId val="53643520"/>
        <c:scaling>
          <c:orientation val="minMax"/>
        </c:scaling>
        <c:delete val="1"/>
        <c:axPos val="l"/>
        <c:numFmt formatCode="0%" sourceLinked="1"/>
        <c:majorTickMark val="out"/>
        <c:minorTickMark val="none"/>
        <c:tickLblPos val="nextTo"/>
        <c:crossAx val="537154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Directiva!$M$8:$P$8</c:f>
              <c:numCache>
                <c:formatCode>0%</c:formatCode>
                <c:ptCount val="4"/>
                <c:pt idx="0">
                  <c:v>0</c:v>
                </c:pt>
                <c:pt idx="1">
                  <c:v>1</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53716480"/>
        <c:axId val="53644672"/>
        <c:axId val="0"/>
      </c:bar3DChart>
      <c:catAx>
        <c:axId val="53716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644672"/>
        <c:crosses val="autoZero"/>
        <c:auto val="1"/>
        <c:lblAlgn val="ctr"/>
        <c:lblOffset val="100"/>
        <c:noMultiLvlLbl val="0"/>
      </c:catAx>
      <c:valAx>
        <c:axId val="53644672"/>
        <c:scaling>
          <c:orientation val="minMax"/>
        </c:scaling>
        <c:delete val="1"/>
        <c:axPos val="l"/>
        <c:numFmt formatCode="0%" sourceLinked="1"/>
        <c:majorTickMark val="out"/>
        <c:minorTickMark val="none"/>
        <c:tickLblPos val="nextTo"/>
        <c:crossAx val="53716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51978752"/>
        <c:axId val="117559232"/>
        <c:axId val="0"/>
      </c:bar3DChart>
      <c:catAx>
        <c:axId val="51978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7559232"/>
        <c:crosses val="autoZero"/>
        <c:auto val="1"/>
        <c:lblAlgn val="ctr"/>
        <c:lblOffset val="100"/>
        <c:noMultiLvlLbl val="0"/>
      </c:catAx>
      <c:valAx>
        <c:axId val="117559232"/>
        <c:scaling>
          <c:orientation val="minMax"/>
        </c:scaling>
        <c:delete val="1"/>
        <c:axPos val="l"/>
        <c:numFmt formatCode="0%" sourceLinked="1"/>
        <c:majorTickMark val="out"/>
        <c:minorTickMark val="none"/>
        <c:tickLblPos val="nextTo"/>
        <c:crossAx val="51978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layout/>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9A5-407F-AD35-E1FB35101FA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9A5-407F-AD35-E1FB35101F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0.22222222222222221</c:v>
                </c:pt>
                <c:pt idx="1">
                  <c:v>0.66666666666666663</c:v>
                </c:pt>
                <c:pt idx="2">
                  <c:v>0.1111111111111111</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F9A5-407F-AD35-E1FB35101FA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9A5-407F-AD35-E1FB35101FA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9A5-407F-AD35-E1FB35101FA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9A5-407F-AD35-E1FB35101F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9A5-407F-AD35-E1FB35101FA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F9A5-407F-AD35-E1FB35101FA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9A5-407F-AD35-E1FB35101FA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9A5-407F-AD35-E1FB35101F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53718528"/>
        <c:axId val="53646400"/>
      </c:lineChart>
      <c:catAx>
        <c:axId val="53718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53646400"/>
        <c:crosses val="autoZero"/>
        <c:auto val="1"/>
        <c:lblAlgn val="ctr"/>
        <c:lblOffset val="100"/>
        <c:noMultiLvlLbl val="0"/>
      </c:catAx>
      <c:valAx>
        <c:axId val="53646400"/>
        <c:scaling>
          <c:orientation val="minMax"/>
        </c:scaling>
        <c:delete val="1"/>
        <c:axPos val="l"/>
        <c:numFmt formatCode="0%" sourceLinked="1"/>
        <c:majorTickMark val="out"/>
        <c:minorTickMark val="none"/>
        <c:tickLblPos val="nextTo"/>
        <c:crossAx val="53718528"/>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0.5</c:v>
                </c:pt>
                <c:pt idx="1">
                  <c:v>0.5</c:v>
                </c:pt>
                <c:pt idx="2">
                  <c:v>0</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54257152"/>
        <c:axId val="53648704"/>
        <c:axId val="0"/>
      </c:bar3DChart>
      <c:catAx>
        <c:axId val="54257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648704"/>
        <c:crosses val="autoZero"/>
        <c:auto val="1"/>
        <c:lblAlgn val="ctr"/>
        <c:lblOffset val="100"/>
        <c:noMultiLvlLbl val="0"/>
      </c:catAx>
      <c:valAx>
        <c:axId val="53648704"/>
        <c:scaling>
          <c:orientation val="minMax"/>
        </c:scaling>
        <c:delete val="1"/>
        <c:axPos val="l"/>
        <c:numFmt formatCode="0%" sourceLinked="1"/>
        <c:majorTickMark val="out"/>
        <c:minorTickMark val="none"/>
        <c:tickLblPos val="nextTo"/>
        <c:crossAx val="54257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0.5</c:v>
                </c:pt>
                <c:pt idx="1">
                  <c:v>0.5</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54258176"/>
        <c:axId val="53863552"/>
        <c:axId val="0"/>
      </c:bar3DChart>
      <c:catAx>
        <c:axId val="54258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863552"/>
        <c:crosses val="autoZero"/>
        <c:auto val="1"/>
        <c:lblAlgn val="ctr"/>
        <c:lblOffset val="100"/>
        <c:noMultiLvlLbl val="0"/>
      </c:catAx>
      <c:valAx>
        <c:axId val="53863552"/>
        <c:scaling>
          <c:orientation val="minMax"/>
        </c:scaling>
        <c:delete val="1"/>
        <c:axPos val="l"/>
        <c:numFmt formatCode="0%" sourceLinked="1"/>
        <c:majorTickMark val="out"/>
        <c:minorTickMark val="none"/>
        <c:tickLblPos val="nextTo"/>
        <c:crossAx val="542581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Directiva!$M$9:$P$9</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54153216"/>
        <c:axId val="53865280"/>
        <c:axId val="0"/>
      </c:bar3DChart>
      <c:catAx>
        <c:axId val="54153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865280"/>
        <c:crosses val="autoZero"/>
        <c:auto val="1"/>
        <c:lblAlgn val="ctr"/>
        <c:lblOffset val="100"/>
        <c:noMultiLvlLbl val="0"/>
      </c:catAx>
      <c:valAx>
        <c:axId val="53865280"/>
        <c:scaling>
          <c:orientation val="minMax"/>
        </c:scaling>
        <c:delete val="1"/>
        <c:axPos val="l"/>
        <c:numFmt formatCode="0%" sourceLinked="1"/>
        <c:majorTickMark val="out"/>
        <c:minorTickMark val="none"/>
        <c:tickLblPos val="nextTo"/>
        <c:crossAx val="54153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layout/>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4A4C-48DC-8A30-ACC405C5313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4A4C-48DC-8A30-ACC405C531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0.22222222222222221</c:v>
                </c:pt>
                <c:pt idx="1">
                  <c:v>0.66666666666666663</c:v>
                </c:pt>
                <c:pt idx="2">
                  <c:v>0.1111111111111111</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4A4C-48DC-8A30-ACC405C5313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4A4C-48DC-8A30-ACC405C5313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4A4C-48DC-8A30-ACC405C5313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4A4C-48DC-8A30-ACC405C531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4A4C-48DC-8A30-ACC405C5313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4A4C-48DC-8A30-ACC405C5313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4A4C-48DC-8A30-ACC405C5313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4A4C-48DC-8A30-ACC405C531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54154240"/>
        <c:axId val="53867008"/>
      </c:lineChart>
      <c:catAx>
        <c:axId val="541542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53867008"/>
        <c:crosses val="autoZero"/>
        <c:auto val="1"/>
        <c:lblAlgn val="ctr"/>
        <c:lblOffset val="100"/>
        <c:noMultiLvlLbl val="0"/>
      </c:catAx>
      <c:valAx>
        <c:axId val="53867008"/>
        <c:scaling>
          <c:orientation val="minMax"/>
        </c:scaling>
        <c:delete val="1"/>
        <c:axPos val="l"/>
        <c:numFmt formatCode="0%" sourceLinked="1"/>
        <c:majorTickMark val="out"/>
        <c:minorTickMark val="none"/>
        <c:tickLblPos val="nextTo"/>
        <c:crossAx val="54154240"/>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54156800"/>
        <c:axId val="53869312"/>
        <c:axId val="0"/>
      </c:bar3DChart>
      <c:catAx>
        <c:axId val="54156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3869312"/>
        <c:crosses val="autoZero"/>
        <c:auto val="1"/>
        <c:lblAlgn val="ctr"/>
        <c:lblOffset val="100"/>
        <c:noMultiLvlLbl val="0"/>
      </c:catAx>
      <c:valAx>
        <c:axId val="53869312"/>
        <c:scaling>
          <c:orientation val="minMax"/>
        </c:scaling>
        <c:delete val="1"/>
        <c:axPos val="l"/>
        <c:numFmt formatCode="0%" sourceLinked="1"/>
        <c:majorTickMark val="out"/>
        <c:minorTickMark val="none"/>
        <c:tickLblPos val="nextTo"/>
        <c:crossAx val="54156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55460352"/>
        <c:axId val="54387840"/>
        <c:axId val="0"/>
      </c:bar3DChart>
      <c:catAx>
        <c:axId val="55460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4387840"/>
        <c:crosses val="autoZero"/>
        <c:auto val="1"/>
        <c:lblAlgn val="ctr"/>
        <c:lblOffset val="100"/>
        <c:noMultiLvlLbl val="0"/>
      </c:catAx>
      <c:valAx>
        <c:axId val="54387840"/>
        <c:scaling>
          <c:orientation val="minMax"/>
        </c:scaling>
        <c:delete val="1"/>
        <c:axPos val="l"/>
        <c:numFmt formatCode="0%" sourceLinked="1"/>
        <c:majorTickMark val="out"/>
        <c:minorTickMark val="none"/>
        <c:tickLblPos val="nextTo"/>
        <c:crossAx val="55460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55461376"/>
        <c:axId val="54389568"/>
        <c:axId val="0"/>
      </c:bar3DChart>
      <c:catAx>
        <c:axId val="55461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4389568"/>
        <c:crosses val="autoZero"/>
        <c:auto val="1"/>
        <c:lblAlgn val="ctr"/>
        <c:lblOffset val="100"/>
        <c:noMultiLvlLbl val="0"/>
      </c:catAx>
      <c:valAx>
        <c:axId val="54389568"/>
        <c:scaling>
          <c:orientation val="minMax"/>
        </c:scaling>
        <c:delete val="1"/>
        <c:axPos val="l"/>
        <c:numFmt formatCode="0%" sourceLinked="1"/>
        <c:majorTickMark val="out"/>
        <c:minorTickMark val="none"/>
        <c:tickLblPos val="nextTo"/>
        <c:crossAx val="55461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55462400"/>
        <c:axId val="54391296"/>
        <c:axId val="0"/>
      </c:bar3DChart>
      <c:catAx>
        <c:axId val="55462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4391296"/>
        <c:crosses val="autoZero"/>
        <c:auto val="1"/>
        <c:lblAlgn val="ctr"/>
        <c:lblOffset val="100"/>
        <c:noMultiLvlLbl val="0"/>
      </c:catAx>
      <c:valAx>
        <c:axId val="54391296"/>
        <c:scaling>
          <c:orientation val="minMax"/>
        </c:scaling>
        <c:delete val="1"/>
        <c:axPos val="l"/>
        <c:numFmt formatCode="0%" sourceLinked="1"/>
        <c:majorTickMark val="out"/>
        <c:minorTickMark val="none"/>
        <c:tickLblPos val="nextTo"/>
        <c:crossAx val="55462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55463424"/>
        <c:axId val="54393024"/>
        <c:axId val="0"/>
      </c:bar3DChart>
      <c:catAx>
        <c:axId val="55463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4393024"/>
        <c:crosses val="autoZero"/>
        <c:auto val="1"/>
        <c:lblAlgn val="ctr"/>
        <c:lblOffset val="100"/>
        <c:noMultiLvlLbl val="0"/>
      </c:catAx>
      <c:valAx>
        <c:axId val="54393024"/>
        <c:scaling>
          <c:orientation val="minMax"/>
        </c:scaling>
        <c:delete val="1"/>
        <c:axPos val="l"/>
        <c:numFmt formatCode="0%" sourceLinked="1"/>
        <c:majorTickMark val="out"/>
        <c:minorTickMark val="none"/>
        <c:tickLblPos val="nextTo"/>
        <c:crossAx val="5546342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Directiva!$M$4:$P$4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51979776"/>
        <c:axId val="117560960"/>
        <c:axId val="0"/>
      </c:bar3DChart>
      <c:catAx>
        <c:axId val="51979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7560960"/>
        <c:crosses val="autoZero"/>
        <c:auto val="1"/>
        <c:lblAlgn val="ctr"/>
        <c:lblOffset val="100"/>
        <c:noMultiLvlLbl val="0"/>
      </c:catAx>
      <c:valAx>
        <c:axId val="117560960"/>
        <c:scaling>
          <c:orientation val="minMax"/>
        </c:scaling>
        <c:delete val="1"/>
        <c:axPos val="l"/>
        <c:numFmt formatCode="0%" sourceLinked="1"/>
        <c:majorTickMark val="out"/>
        <c:minorTickMark val="none"/>
        <c:tickLblPos val="nextTo"/>
        <c:crossAx val="51979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56201728"/>
        <c:axId val="55787520"/>
        <c:axId val="0"/>
      </c:bar3DChart>
      <c:catAx>
        <c:axId val="56201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5787520"/>
        <c:crosses val="autoZero"/>
        <c:auto val="1"/>
        <c:lblAlgn val="ctr"/>
        <c:lblOffset val="100"/>
        <c:noMultiLvlLbl val="0"/>
      </c:catAx>
      <c:valAx>
        <c:axId val="55787520"/>
        <c:scaling>
          <c:orientation val="minMax"/>
        </c:scaling>
        <c:delete val="1"/>
        <c:axPos val="l"/>
        <c:numFmt formatCode="0%" sourceLinked="1"/>
        <c:majorTickMark val="out"/>
        <c:minorTickMark val="none"/>
        <c:tickLblPos val="nextTo"/>
        <c:crossAx val="56201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56204288"/>
        <c:axId val="55791552"/>
        <c:axId val="0"/>
      </c:bar3DChart>
      <c:catAx>
        <c:axId val="5620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5791552"/>
        <c:crosses val="autoZero"/>
        <c:auto val="1"/>
        <c:lblAlgn val="ctr"/>
        <c:lblOffset val="100"/>
        <c:noMultiLvlLbl val="0"/>
      </c:catAx>
      <c:valAx>
        <c:axId val="55791552"/>
        <c:scaling>
          <c:orientation val="minMax"/>
        </c:scaling>
        <c:delete val="1"/>
        <c:axPos val="l"/>
        <c:numFmt formatCode="0%" sourceLinked="1"/>
        <c:majorTickMark val="out"/>
        <c:minorTickMark val="none"/>
        <c:tickLblPos val="nextTo"/>
        <c:crossAx val="56204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0.6</c:v>
                </c:pt>
                <c:pt idx="2">
                  <c:v>0.2</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56559104"/>
        <c:axId val="55793280"/>
        <c:axId val="0"/>
      </c:bar3DChart>
      <c:catAx>
        <c:axId val="5655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5793280"/>
        <c:crosses val="autoZero"/>
        <c:auto val="1"/>
        <c:lblAlgn val="ctr"/>
        <c:lblOffset val="100"/>
        <c:noMultiLvlLbl val="0"/>
      </c:catAx>
      <c:valAx>
        <c:axId val="55793280"/>
        <c:scaling>
          <c:orientation val="minMax"/>
        </c:scaling>
        <c:delete val="1"/>
        <c:axPos val="l"/>
        <c:numFmt formatCode="0%" sourceLinked="1"/>
        <c:majorTickMark val="out"/>
        <c:minorTickMark val="none"/>
        <c:tickLblPos val="nextTo"/>
        <c:crossAx val="56559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0.8</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56560128"/>
        <c:axId val="55795008"/>
        <c:axId val="0"/>
      </c:bar3DChart>
      <c:catAx>
        <c:axId val="5656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5795008"/>
        <c:crosses val="autoZero"/>
        <c:auto val="1"/>
        <c:lblAlgn val="ctr"/>
        <c:lblOffset val="100"/>
        <c:noMultiLvlLbl val="0"/>
      </c:catAx>
      <c:valAx>
        <c:axId val="55795008"/>
        <c:scaling>
          <c:orientation val="minMax"/>
        </c:scaling>
        <c:delete val="1"/>
        <c:axPos val="l"/>
        <c:numFmt formatCode="0%" sourceLinked="1"/>
        <c:majorTickMark val="out"/>
        <c:minorTickMark val="none"/>
        <c:tickLblPos val="nextTo"/>
        <c:crossAx val="56560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56561152"/>
        <c:axId val="56281344"/>
        <c:axId val="0"/>
      </c:bar3DChart>
      <c:catAx>
        <c:axId val="5656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281344"/>
        <c:crosses val="autoZero"/>
        <c:auto val="1"/>
        <c:lblAlgn val="ctr"/>
        <c:lblOffset val="100"/>
        <c:noMultiLvlLbl val="0"/>
      </c:catAx>
      <c:valAx>
        <c:axId val="56281344"/>
        <c:scaling>
          <c:orientation val="minMax"/>
        </c:scaling>
        <c:delete val="1"/>
        <c:axPos val="l"/>
        <c:numFmt formatCode="0%" sourceLinked="1"/>
        <c:majorTickMark val="out"/>
        <c:minorTickMark val="none"/>
        <c:tickLblPos val="nextTo"/>
        <c:crossAx val="56561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56750592"/>
        <c:axId val="56283072"/>
        <c:axId val="0"/>
      </c:bar3DChart>
      <c:catAx>
        <c:axId val="5675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283072"/>
        <c:crosses val="autoZero"/>
        <c:auto val="1"/>
        <c:lblAlgn val="ctr"/>
        <c:lblOffset val="100"/>
        <c:noMultiLvlLbl val="0"/>
      </c:catAx>
      <c:valAx>
        <c:axId val="56283072"/>
        <c:scaling>
          <c:orientation val="minMax"/>
        </c:scaling>
        <c:delete val="1"/>
        <c:axPos val="l"/>
        <c:numFmt formatCode="0%" sourceLinked="1"/>
        <c:majorTickMark val="out"/>
        <c:minorTickMark val="none"/>
        <c:tickLblPos val="nextTo"/>
        <c:crossAx val="56750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1</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56751616"/>
        <c:axId val="56284800"/>
        <c:axId val="0"/>
      </c:bar3DChart>
      <c:catAx>
        <c:axId val="56751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284800"/>
        <c:crosses val="autoZero"/>
        <c:auto val="1"/>
        <c:lblAlgn val="ctr"/>
        <c:lblOffset val="100"/>
        <c:noMultiLvlLbl val="0"/>
      </c:catAx>
      <c:valAx>
        <c:axId val="56284800"/>
        <c:scaling>
          <c:orientation val="minMax"/>
        </c:scaling>
        <c:delete val="1"/>
        <c:axPos val="l"/>
        <c:numFmt formatCode="0%" sourceLinked="1"/>
        <c:majorTickMark val="out"/>
        <c:minorTickMark val="none"/>
        <c:tickLblPos val="nextTo"/>
        <c:crossAx val="56751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56752640"/>
        <c:axId val="56286528"/>
        <c:axId val="0"/>
      </c:bar3DChart>
      <c:catAx>
        <c:axId val="5675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286528"/>
        <c:crosses val="autoZero"/>
        <c:auto val="1"/>
        <c:lblAlgn val="ctr"/>
        <c:lblOffset val="100"/>
        <c:noMultiLvlLbl val="0"/>
      </c:catAx>
      <c:valAx>
        <c:axId val="56286528"/>
        <c:scaling>
          <c:orientation val="minMax"/>
        </c:scaling>
        <c:delete val="1"/>
        <c:axPos val="l"/>
        <c:numFmt formatCode="0%" sourceLinked="1"/>
        <c:majorTickMark val="out"/>
        <c:minorTickMark val="none"/>
        <c:tickLblPos val="nextTo"/>
        <c:crossAx val="56752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56753664"/>
        <c:axId val="118088832"/>
        <c:axId val="0"/>
      </c:bar3DChart>
      <c:catAx>
        <c:axId val="56753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8088832"/>
        <c:crosses val="autoZero"/>
        <c:auto val="1"/>
        <c:lblAlgn val="ctr"/>
        <c:lblOffset val="100"/>
        <c:noMultiLvlLbl val="0"/>
      </c:catAx>
      <c:valAx>
        <c:axId val="118088832"/>
        <c:scaling>
          <c:orientation val="minMax"/>
        </c:scaling>
        <c:delete val="1"/>
        <c:axPos val="l"/>
        <c:numFmt formatCode="0%" sourceLinked="1"/>
        <c:majorTickMark val="out"/>
        <c:minorTickMark val="none"/>
        <c:tickLblPos val="nextTo"/>
        <c:crossAx val="567536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18653440"/>
        <c:axId val="118090560"/>
        <c:axId val="0"/>
      </c:bar3DChart>
      <c:catAx>
        <c:axId val="118653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8090560"/>
        <c:crosses val="autoZero"/>
        <c:auto val="1"/>
        <c:lblAlgn val="ctr"/>
        <c:lblOffset val="100"/>
        <c:noMultiLvlLbl val="0"/>
      </c:catAx>
      <c:valAx>
        <c:axId val="118090560"/>
        <c:scaling>
          <c:orientation val="minMax"/>
        </c:scaling>
        <c:delete val="1"/>
        <c:axPos val="l"/>
        <c:numFmt formatCode="0%" sourceLinked="1"/>
        <c:majorTickMark val="out"/>
        <c:minorTickMark val="none"/>
        <c:tickLblPos val="nextTo"/>
        <c:crossAx val="118653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1</c:v>
                </c:pt>
                <c:pt idx="2">
                  <c:v>0</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51980800"/>
        <c:axId val="117562688"/>
        <c:axId val="0"/>
      </c:bar3DChart>
      <c:catAx>
        <c:axId val="51980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7562688"/>
        <c:crosses val="autoZero"/>
        <c:auto val="1"/>
        <c:lblAlgn val="ctr"/>
        <c:lblOffset val="100"/>
        <c:noMultiLvlLbl val="0"/>
      </c:catAx>
      <c:valAx>
        <c:axId val="117562688"/>
        <c:scaling>
          <c:orientation val="minMax"/>
        </c:scaling>
        <c:delete val="1"/>
        <c:axPos val="l"/>
        <c:numFmt formatCode="0%" sourceLinked="1"/>
        <c:majorTickMark val="out"/>
        <c:minorTickMark val="none"/>
        <c:tickLblPos val="nextTo"/>
        <c:crossAx val="51980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2B9-4810-A73A-29ED652C95E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2B9-4810-A73A-29ED652C95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92B9-4810-A73A-29ED652C95E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2B9-4810-A73A-29ED652C95E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2B9-4810-A73A-29ED652C95E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2B9-4810-A73A-29ED652C95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0.6</c:v>
                </c:pt>
                <c:pt idx="2">
                  <c:v>0.2</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2B9-4810-A73A-29ED652C95E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92B9-4810-A73A-29ED652C95E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2B9-4810-A73A-29ED652C95E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2B9-4810-A73A-29ED652C95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0.8</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18654464"/>
        <c:axId val="118092288"/>
      </c:lineChart>
      <c:catAx>
        <c:axId val="118654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18092288"/>
        <c:crosses val="autoZero"/>
        <c:auto val="1"/>
        <c:lblAlgn val="ctr"/>
        <c:lblOffset val="100"/>
        <c:noMultiLvlLbl val="0"/>
      </c:catAx>
      <c:valAx>
        <c:axId val="118092288"/>
        <c:scaling>
          <c:orientation val="minMax"/>
        </c:scaling>
        <c:delete val="1"/>
        <c:axPos val="l"/>
        <c:numFmt formatCode="0%" sourceLinked="1"/>
        <c:majorTickMark val="out"/>
        <c:minorTickMark val="none"/>
        <c:tickLblPos val="nextTo"/>
        <c:crossAx val="1186544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5821-4ACB-9CCB-57C5628083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5821-4ACB-9CCB-57C562808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5821-4ACB-9CCB-57C5628083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5821-4ACB-9CCB-57C5628083C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5821-4ACB-9CCB-57C5628083C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5821-4ACB-9CCB-57C562808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5821-4ACB-9CCB-57C5628083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5821-4ACB-9CCB-57C5628083C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5821-4ACB-9CCB-57C5628083C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5821-4ACB-9CCB-57C562808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18656512"/>
        <c:axId val="118094592"/>
      </c:lineChart>
      <c:catAx>
        <c:axId val="118656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18094592"/>
        <c:crosses val="autoZero"/>
        <c:auto val="1"/>
        <c:lblAlgn val="ctr"/>
        <c:lblOffset val="100"/>
        <c:noMultiLvlLbl val="0"/>
      </c:catAx>
      <c:valAx>
        <c:axId val="118094592"/>
        <c:scaling>
          <c:orientation val="minMax"/>
        </c:scaling>
        <c:delete val="1"/>
        <c:axPos val="l"/>
        <c:numFmt formatCode="0%" sourceLinked="1"/>
        <c:majorTickMark val="out"/>
        <c:minorTickMark val="none"/>
        <c:tickLblPos val="nextTo"/>
        <c:crossAx val="1186565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B47-4CA7-B2C4-794C76BC2C6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B47-4CA7-B2C4-794C76BC2C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0B47-4CA7-B2C4-794C76BC2C6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B47-4CA7-B2C4-794C76BC2C6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B47-4CA7-B2C4-794C76BC2C6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B47-4CA7-B2C4-794C76BC2C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B47-4CA7-B2C4-794C76BC2C6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0B47-4CA7-B2C4-794C76BC2C6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B47-4CA7-B2C4-794C76BC2C6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B47-4CA7-B2C4-794C76BC2C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19047680"/>
        <c:axId val="119219328"/>
      </c:lineChart>
      <c:catAx>
        <c:axId val="1190476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19219328"/>
        <c:crosses val="autoZero"/>
        <c:auto val="1"/>
        <c:lblAlgn val="ctr"/>
        <c:lblOffset val="100"/>
        <c:noMultiLvlLbl val="0"/>
      </c:catAx>
      <c:valAx>
        <c:axId val="119219328"/>
        <c:scaling>
          <c:orientation val="minMax"/>
        </c:scaling>
        <c:delete val="1"/>
        <c:axPos val="l"/>
        <c:numFmt formatCode="0%" sourceLinked="1"/>
        <c:majorTickMark val="out"/>
        <c:minorTickMark val="none"/>
        <c:tickLblPos val="nextTo"/>
        <c:crossAx val="1190476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19049728"/>
        <c:axId val="119221632"/>
        <c:axId val="0"/>
      </c:bar3DChart>
      <c:catAx>
        <c:axId val="119049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9221632"/>
        <c:crosses val="autoZero"/>
        <c:auto val="1"/>
        <c:lblAlgn val="ctr"/>
        <c:lblOffset val="100"/>
        <c:noMultiLvlLbl val="0"/>
      </c:catAx>
      <c:valAx>
        <c:axId val="119221632"/>
        <c:scaling>
          <c:orientation val="minMax"/>
        </c:scaling>
        <c:delete val="1"/>
        <c:axPos val="l"/>
        <c:numFmt formatCode="0%" sourceLinked="1"/>
        <c:majorTickMark val="out"/>
        <c:minorTickMark val="none"/>
        <c:tickLblPos val="nextTo"/>
        <c:crossAx val="119049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0.5</c:v>
                </c:pt>
                <c:pt idx="1">
                  <c:v>0.5</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19431680"/>
        <c:axId val="119223360"/>
        <c:axId val="0"/>
      </c:bar3DChart>
      <c:catAx>
        <c:axId val="119431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9223360"/>
        <c:crosses val="autoZero"/>
        <c:auto val="1"/>
        <c:lblAlgn val="ctr"/>
        <c:lblOffset val="100"/>
        <c:noMultiLvlLbl val="0"/>
      </c:catAx>
      <c:valAx>
        <c:axId val="119223360"/>
        <c:scaling>
          <c:orientation val="minMax"/>
        </c:scaling>
        <c:delete val="1"/>
        <c:axPos val="l"/>
        <c:numFmt formatCode="0%" sourceLinked="1"/>
        <c:majorTickMark val="out"/>
        <c:minorTickMark val="none"/>
        <c:tickLblPos val="nextTo"/>
        <c:crossAx val="119431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19432704"/>
        <c:axId val="119225088"/>
        <c:axId val="0"/>
      </c:bar3DChart>
      <c:catAx>
        <c:axId val="119432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9225088"/>
        <c:crosses val="autoZero"/>
        <c:auto val="1"/>
        <c:lblAlgn val="ctr"/>
        <c:lblOffset val="100"/>
        <c:noMultiLvlLbl val="0"/>
      </c:catAx>
      <c:valAx>
        <c:axId val="119225088"/>
        <c:scaling>
          <c:orientation val="minMax"/>
        </c:scaling>
        <c:delete val="1"/>
        <c:axPos val="l"/>
        <c:numFmt formatCode="0%" sourceLinked="1"/>
        <c:majorTickMark val="out"/>
        <c:minorTickMark val="none"/>
        <c:tickLblPos val="nextTo"/>
        <c:crossAx val="119432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0.42857142857142855</c:v>
                </c:pt>
                <c:pt idx="1">
                  <c:v>0.2857142857142857</c:v>
                </c:pt>
                <c:pt idx="2">
                  <c:v>0.2857142857142857</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0.5</c:v>
                </c:pt>
                <c:pt idx="2">
                  <c:v>0.16666666666666666</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0.16666666666666666</c:v>
                </c:pt>
                <c:pt idx="1">
                  <c:v>0.66666666666666663</c:v>
                </c:pt>
                <c:pt idx="2">
                  <c:v>0.16666666666666666</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19433728"/>
        <c:axId val="119964224"/>
      </c:lineChart>
      <c:catAx>
        <c:axId val="119433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19964224"/>
        <c:crosses val="autoZero"/>
        <c:auto val="1"/>
        <c:lblAlgn val="ctr"/>
        <c:lblOffset val="100"/>
        <c:noMultiLvlLbl val="0"/>
      </c:catAx>
      <c:valAx>
        <c:axId val="119964224"/>
        <c:scaling>
          <c:orientation val="minMax"/>
        </c:scaling>
        <c:delete val="1"/>
        <c:axPos val="l"/>
        <c:numFmt formatCode="0%" sourceLinked="1"/>
        <c:majorTickMark val="out"/>
        <c:minorTickMark val="none"/>
        <c:tickLblPos val="nextTo"/>
        <c:crossAx val="1194337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19711232"/>
        <c:axId val="119966528"/>
        <c:axId val="0"/>
      </c:bar3DChart>
      <c:catAx>
        <c:axId val="119711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19966528"/>
        <c:crosses val="autoZero"/>
        <c:auto val="1"/>
        <c:lblAlgn val="ctr"/>
        <c:lblOffset val="100"/>
        <c:noMultiLvlLbl val="0"/>
      </c:catAx>
      <c:valAx>
        <c:axId val="119966528"/>
        <c:scaling>
          <c:orientation val="minMax"/>
        </c:scaling>
        <c:delete val="1"/>
        <c:axPos val="l"/>
        <c:numFmt formatCode="0%" sourceLinked="1"/>
        <c:majorTickMark val="out"/>
        <c:minorTickMark val="none"/>
        <c:tickLblPos val="nextTo"/>
        <c:crossAx val="119711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19712768"/>
        <c:axId val="119968256"/>
        <c:axId val="0"/>
      </c:bar3DChart>
      <c:catAx>
        <c:axId val="119712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19968256"/>
        <c:crosses val="autoZero"/>
        <c:auto val="1"/>
        <c:lblAlgn val="ctr"/>
        <c:lblOffset val="100"/>
        <c:noMultiLvlLbl val="0"/>
      </c:catAx>
      <c:valAx>
        <c:axId val="119968256"/>
        <c:scaling>
          <c:orientation val="minMax"/>
        </c:scaling>
        <c:delete val="1"/>
        <c:axPos val="l"/>
        <c:numFmt formatCode="0%" sourceLinked="1"/>
        <c:majorTickMark val="out"/>
        <c:minorTickMark val="none"/>
        <c:tickLblPos val="nextTo"/>
        <c:crossAx val="119712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19713280"/>
        <c:axId val="119969984"/>
        <c:axId val="0"/>
      </c:bar3DChart>
      <c:catAx>
        <c:axId val="119713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19969984"/>
        <c:crosses val="autoZero"/>
        <c:auto val="1"/>
        <c:lblAlgn val="ctr"/>
        <c:lblOffset val="100"/>
        <c:noMultiLvlLbl val="0"/>
      </c:catAx>
      <c:valAx>
        <c:axId val="119969984"/>
        <c:scaling>
          <c:orientation val="minMax"/>
        </c:scaling>
        <c:delete val="1"/>
        <c:axPos val="l"/>
        <c:numFmt formatCode="0%" sourceLinked="1"/>
        <c:majorTickMark val="out"/>
        <c:minorTickMark val="none"/>
        <c:tickLblPos val="nextTo"/>
        <c:crossAx val="119713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51981824"/>
        <c:axId val="52167808"/>
        <c:axId val="0"/>
      </c:bar3DChart>
      <c:catAx>
        <c:axId val="51981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167808"/>
        <c:crosses val="autoZero"/>
        <c:auto val="1"/>
        <c:lblAlgn val="ctr"/>
        <c:lblOffset val="100"/>
        <c:noMultiLvlLbl val="0"/>
      </c:catAx>
      <c:valAx>
        <c:axId val="52167808"/>
        <c:scaling>
          <c:orientation val="minMax"/>
        </c:scaling>
        <c:delete val="1"/>
        <c:axPos val="l"/>
        <c:numFmt formatCode="0%" sourceLinked="1"/>
        <c:majorTickMark val="out"/>
        <c:minorTickMark val="none"/>
        <c:tickLblPos val="nextTo"/>
        <c:crossAx val="51981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19834112"/>
        <c:axId val="120488512"/>
        <c:axId val="0"/>
      </c:bar3DChart>
      <c:catAx>
        <c:axId val="119834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0488512"/>
        <c:crosses val="autoZero"/>
        <c:auto val="1"/>
        <c:lblAlgn val="ctr"/>
        <c:lblOffset val="100"/>
        <c:noMultiLvlLbl val="0"/>
      </c:catAx>
      <c:valAx>
        <c:axId val="120488512"/>
        <c:scaling>
          <c:orientation val="minMax"/>
        </c:scaling>
        <c:delete val="1"/>
        <c:axPos val="l"/>
        <c:numFmt formatCode="0%" sourceLinked="1"/>
        <c:majorTickMark val="out"/>
        <c:minorTickMark val="none"/>
        <c:tickLblPos val="nextTo"/>
        <c:crossAx val="119834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1</c:v>
                </c:pt>
                <c:pt idx="2">
                  <c:v>0</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20546304"/>
        <c:axId val="120491968"/>
        <c:axId val="0"/>
      </c:bar3DChart>
      <c:catAx>
        <c:axId val="120546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491968"/>
        <c:crosses val="autoZero"/>
        <c:auto val="1"/>
        <c:lblAlgn val="ctr"/>
        <c:lblOffset val="100"/>
        <c:noMultiLvlLbl val="0"/>
      </c:catAx>
      <c:valAx>
        <c:axId val="120491968"/>
        <c:scaling>
          <c:orientation val="minMax"/>
        </c:scaling>
        <c:delete val="1"/>
        <c:axPos val="l"/>
        <c:numFmt formatCode="0%" sourceLinked="1"/>
        <c:majorTickMark val="out"/>
        <c:minorTickMark val="none"/>
        <c:tickLblPos val="nextTo"/>
        <c:crossAx val="120546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Admon!$H$4:$K$4</c:f>
              <c:numCache>
                <c:formatCode>0%</c:formatCode>
                <c:ptCount val="4"/>
                <c:pt idx="0">
                  <c:v>0</c:v>
                </c:pt>
                <c:pt idx="1">
                  <c:v>1</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20547840"/>
        <c:axId val="120493696"/>
        <c:axId val="0"/>
      </c:bar3DChart>
      <c:catAx>
        <c:axId val="120547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493696"/>
        <c:crosses val="autoZero"/>
        <c:auto val="1"/>
        <c:lblAlgn val="ctr"/>
        <c:lblOffset val="100"/>
        <c:noMultiLvlLbl val="0"/>
      </c:catAx>
      <c:valAx>
        <c:axId val="120493696"/>
        <c:scaling>
          <c:orientation val="minMax"/>
        </c:scaling>
        <c:delete val="1"/>
        <c:axPos val="l"/>
        <c:numFmt formatCode="0%" sourceLinked="1"/>
        <c:majorTickMark val="out"/>
        <c:minorTickMark val="none"/>
        <c:tickLblPos val="nextTo"/>
        <c:crossAx val="120547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Directiva!$M$4:$P$4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17841920"/>
        <c:axId val="120495424"/>
        <c:axId val="0"/>
      </c:bar3DChart>
      <c:catAx>
        <c:axId val="117841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495424"/>
        <c:crosses val="autoZero"/>
        <c:auto val="1"/>
        <c:lblAlgn val="ctr"/>
        <c:lblOffset val="100"/>
        <c:noMultiLvlLbl val="0"/>
      </c:catAx>
      <c:valAx>
        <c:axId val="120495424"/>
        <c:scaling>
          <c:orientation val="minMax"/>
        </c:scaling>
        <c:delete val="1"/>
        <c:axPos val="l"/>
        <c:numFmt formatCode="0%" sourceLinked="1"/>
        <c:majorTickMark val="out"/>
        <c:minorTickMark val="none"/>
        <c:tickLblPos val="nextTo"/>
        <c:crossAx val="1178419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0.42857142857142855</c:v>
                </c:pt>
                <c:pt idx="1">
                  <c:v>0.5714285714285714</c:v>
                </c:pt>
                <c:pt idx="2">
                  <c:v>0</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17842944"/>
        <c:axId val="56321152"/>
        <c:axId val="0"/>
      </c:bar3DChart>
      <c:catAx>
        <c:axId val="117842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321152"/>
        <c:crosses val="autoZero"/>
        <c:auto val="1"/>
        <c:lblAlgn val="ctr"/>
        <c:lblOffset val="100"/>
        <c:noMultiLvlLbl val="0"/>
      </c:catAx>
      <c:valAx>
        <c:axId val="56321152"/>
        <c:scaling>
          <c:orientation val="minMax"/>
        </c:scaling>
        <c:delete val="1"/>
        <c:axPos val="l"/>
        <c:numFmt formatCode="0%" sourceLinked="1"/>
        <c:majorTickMark val="out"/>
        <c:minorTickMark val="none"/>
        <c:tickLblPos val="nextTo"/>
        <c:crossAx val="117842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Admon!$H$5:$K$5</c:f>
              <c:numCache>
                <c:formatCode>0%</c:formatCode>
                <c:ptCount val="4"/>
                <c:pt idx="0">
                  <c:v>0.2857142857142857</c:v>
                </c:pt>
                <c:pt idx="1">
                  <c:v>0.7142857142857143</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17843456"/>
        <c:axId val="56322880"/>
        <c:axId val="0"/>
      </c:bar3DChart>
      <c:catAx>
        <c:axId val="117843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322880"/>
        <c:crosses val="autoZero"/>
        <c:auto val="1"/>
        <c:lblAlgn val="ctr"/>
        <c:lblOffset val="100"/>
        <c:noMultiLvlLbl val="0"/>
      </c:catAx>
      <c:valAx>
        <c:axId val="56322880"/>
        <c:scaling>
          <c:orientation val="minMax"/>
        </c:scaling>
        <c:delete val="1"/>
        <c:axPos val="l"/>
        <c:numFmt formatCode="0%" sourceLinked="1"/>
        <c:majorTickMark val="out"/>
        <c:minorTickMark val="none"/>
        <c:tickLblPos val="nextTo"/>
        <c:crossAx val="1178434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Admon!$M$5:$P$5</c:f>
              <c:numCache>
                <c:formatCode>0%</c:formatCode>
                <c:ptCount val="4"/>
                <c:pt idx="0">
                  <c:v>0.8571428571428571</c:v>
                </c:pt>
                <c:pt idx="1">
                  <c:v>0.14285714285714285</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17844480"/>
        <c:axId val="56324608"/>
        <c:axId val="0"/>
      </c:bar3DChart>
      <c:catAx>
        <c:axId val="117844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324608"/>
        <c:crosses val="autoZero"/>
        <c:auto val="1"/>
        <c:lblAlgn val="ctr"/>
        <c:lblOffset val="100"/>
        <c:noMultiLvlLbl val="0"/>
      </c:catAx>
      <c:valAx>
        <c:axId val="56324608"/>
        <c:scaling>
          <c:orientation val="minMax"/>
        </c:scaling>
        <c:delete val="1"/>
        <c:axPos val="l"/>
        <c:numFmt formatCode="0%" sourceLinked="1"/>
        <c:majorTickMark val="out"/>
        <c:minorTickMark val="none"/>
        <c:tickLblPos val="nextTo"/>
        <c:crossAx val="117844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17845504"/>
        <c:axId val="56326336"/>
        <c:axId val="0"/>
      </c:bar3DChart>
      <c:catAx>
        <c:axId val="117845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326336"/>
        <c:crosses val="autoZero"/>
        <c:auto val="1"/>
        <c:lblAlgn val="ctr"/>
        <c:lblOffset val="100"/>
        <c:noMultiLvlLbl val="0"/>
      </c:catAx>
      <c:valAx>
        <c:axId val="56326336"/>
        <c:scaling>
          <c:orientation val="minMax"/>
        </c:scaling>
        <c:delete val="1"/>
        <c:axPos val="l"/>
        <c:numFmt formatCode="0%" sourceLinked="1"/>
        <c:majorTickMark val="out"/>
        <c:minorTickMark val="none"/>
        <c:tickLblPos val="nextTo"/>
        <c:crossAx val="117845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20742400"/>
        <c:axId val="122109952"/>
        <c:axId val="0"/>
      </c:bar3DChart>
      <c:catAx>
        <c:axId val="120742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109952"/>
        <c:crosses val="autoZero"/>
        <c:auto val="1"/>
        <c:lblAlgn val="ctr"/>
        <c:lblOffset val="100"/>
        <c:noMultiLvlLbl val="0"/>
      </c:catAx>
      <c:valAx>
        <c:axId val="122109952"/>
        <c:scaling>
          <c:orientation val="minMax"/>
        </c:scaling>
        <c:delete val="1"/>
        <c:axPos val="l"/>
        <c:numFmt formatCode="0%" sourceLinked="1"/>
        <c:majorTickMark val="out"/>
        <c:minorTickMark val="none"/>
        <c:tickLblPos val="nextTo"/>
        <c:crossAx val="120742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Admon!$M$6:$P$6</c:f>
              <c:numCache>
                <c:formatCode>0%</c:formatCode>
                <c:ptCount val="4"/>
                <c:pt idx="0">
                  <c:v>0.5</c:v>
                </c:pt>
                <c:pt idx="1">
                  <c:v>0.5</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20743424"/>
        <c:axId val="122111680"/>
        <c:axId val="0"/>
      </c:bar3DChart>
      <c:catAx>
        <c:axId val="120743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111680"/>
        <c:crosses val="autoZero"/>
        <c:auto val="1"/>
        <c:lblAlgn val="ctr"/>
        <c:lblOffset val="100"/>
        <c:noMultiLvlLbl val="0"/>
      </c:catAx>
      <c:valAx>
        <c:axId val="122111680"/>
        <c:scaling>
          <c:orientation val="minMax"/>
        </c:scaling>
        <c:delete val="1"/>
        <c:axPos val="l"/>
        <c:numFmt formatCode="0%" sourceLinked="1"/>
        <c:majorTickMark val="out"/>
        <c:minorTickMark val="none"/>
        <c:tickLblPos val="nextTo"/>
        <c:crossAx val="1207434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Directiva!$M$5:$P$5</c:f>
              <c:numCache>
                <c:formatCode>0%</c:formatCode>
                <c:ptCount val="4"/>
                <c:pt idx="0">
                  <c:v>0</c:v>
                </c:pt>
                <c:pt idx="1">
                  <c:v>1</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52257280"/>
        <c:axId val="52169536"/>
        <c:axId val="0"/>
      </c:bar3DChart>
      <c:catAx>
        <c:axId val="5225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169536"/>
        <c:crosses val="autoZero"/>
        <c:auto val="1"/>
        <c:lblAlgn val="ctr"/>
        <c:lblOffset val="100"/>
        <c:noMultiLvlLbl val="0"/>
      </c:catAx>
      <c:valAx>
        <c:axId val="52169536"/>
        <c:scaling>
          <c:orientation val="minMax"/>
        </c:scaling>
        <c:delete val="1"/>
        <c:axPos val="l"/>
        <c:numFmt formatCode="0%" sourceLinked="1"/>
        <c:majorTickMark val="out"/>
        <c:minorTickMark val="none"/>
        <c:tickLblPos val="nextTo"/>
        <c:crossAx val="52257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309-46C7-A8DC-433DEF7F6CF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309-46C7-A8DC-433DEF7F6C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309-46C7-A8DC-433DEF7F6CF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309-46C7-A8DC-433DEF7F6CF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309-46C7-A8DC-433DEF7F6CF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309-46C7-A8DC-433DEF7F6C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309-46C7-A8DC-433DEF7F6CF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309-46C7-A8DC-433DEF7F6CF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309-46C7-A8DC-433DEF7F6CF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309-46C7-A8DC-433DEF7F6C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20744448"/>
        <c:axId val="122113408"/>
      </c:lineChart>
      <c:catAx>
        <c:axId val="120744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2113408"/>
        <c:crosses val="autoZero"/>
        <c:auto val="1"/>
        <c:lblAlgn val="ctr"/>
        <c:lblOffset val="100"/>
        <c:noMultiLvlLbl val="0"/>
      </c:catAx>
      <c:valAx>
        <c:axId val="122113408"/>
        <c:scaling>
          <c:orientation val="minMax"/>
        </c:scaling>
        <c:delete val="1"/>
        <c:axPos val="l"/>
        <c:numFmt formatCode="0%" sourceLinked="1"/>
        <c:majorTickMark val="out"/>
        <c:minorTickMark val="none"/>
        <c:tickLblPos val="nextTo"/>
        <c:crossAx val="120744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0.5714285714285714</c:v>
                </c:pt>
                <c:pt idx="2">
                  <c:v>0</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0.7142857142857143</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22348032"/>
        <c:axId val="122115712"/>
      </c:lineChart>
      <c:catAx>
        <c:axId val="122348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2115712"/>
        <c:crosses val="autoZero"/>
        <c:auto val="1"/>
        <c:lblAlgn val="ctr"/>
        <c:lblOffset val="100"/>
        <c:noMultiLvlLbl val="0"/>
      </c:catAx>
      <c:valAx>
        <c:axId val="122115712"/>
        <c:scaling>
          <c:orientation val="minMax"/>
        </c:scaling>
        <c:delete val="1"/>
        <c:axPos val="l"/>
        <c:numFmt formatCode="0%" sourceLinked="1"/>
        <c:majorTickMark val="out"/>
        <c:minorTickMark val="none"/>
        <c:tickLblPos val="nextTo"/>
        <c:crossAx val="122348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5278-4084-AE5B-1ECC1824E61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5278-4084-AE5B-1ECC1824E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5278-4084-AE5B-1ECC1824E61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5278-4084-AE5B-1ECC1824E61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5278-4084-AE5B-1ECC1824E61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5278-4084-AE5B-1ECC1824E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5278-4084-AE5B-1ECC1824E61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5278-4084-AE5B-1ECC1824E61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5278-4084-AE5B-1ECC1824E61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5278-4084-AE5B-1ECC1824E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22350080"/>
        <c:axId val="122748928"/>
      </c:lineChart>
      <c:catAx>
        <c:axId val="122350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2748928"/>
        <c:crosses val="autoZero"/>
        <c:auto val="1"/>
        <c:lblAlgn val="ctr"/>
        <c:lblOffset val="100"/>
        <c:noMultiLvlLbl val="0"/>
      </c:catAx>
      <c:valAx>
        <c:axId val="122748928"/>
        <c:scaling>
          <c:orientation val="minMax"/>
        </c:scaling>
        <c:delete val="1"/>
        <c:axPos val="l"/>
        <c:numFmt formatCode="0%" sourceLinked="1"/>
        <c:majorTickMark val="out"/>
        <c:minorTickMark val="none"/>
        <c:tickLblPos val="nextTo"/>
        <c:crossAx val="1223500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Admon!$C$7:$F$7</c:f>
              <c:numCache>
                <c:formatCode>0%</c:formatCode>
                <c:ptCount val="4"/>
                <c:pt idx="0">
                  <c:v>0.4</c:v>
                </c:pt>
                <c:pt idx="1">
                  <c:v>0.4</c:v>
                </c:pt>
                <c:pt idx="2">
                  <c:v>0.2</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22679808"/>
        <c:axId val="122751232"/>
        <c:axId val="0"/>
      </c:bar3DChart>
      <c:catAx>
        <c:axId val="122679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751232"/>
        <c:crosses val="autoZero"/>
        <c:auto val="1"/>
        <c:lblAlgn val="ctr"/>
        <c:lblOffset val="100"/>
        <c:noMultiLvlLbl val="0"/>
      </c:catAx>
      <c:valAx>
        <c:axId val="122751232"/>
        <c:scaling>
          <c:orientation val="minMax"/>
        </c:scaling>
        <c:delete val="1"/>
        <c:axPos val="l"/>
        <c:numFmt formatCode="0%" sourceLinked="1"/>
        <c:majorTickMark val="out"/>
        <c:minorTickMark val="none"/>
        <c:tickLblPos val="nextTo"/>
        <c:crossAx val="122679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0.4</c:v>
                </c:pt>
                <c:pt idx="1">
                  <c:v>0.4</c:v>
                </c:pt>
                <c:pt idx="2">
                  <c:v>0.2</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22681344"/>
        <c:axId val="122752960"/>
        <c:axId val="0"/>
      </c:bar3DChart>
      <c:catAx>
        <c:axId val="12268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752960"/>
        <c:crosses val="autoZero"/>
        <c:auto val="1"/>
        <c:lblAlgn val="ctr"/>
        <c:lblOffset val="100"/>
        <c:noMultiLvlLbl val="0"/>
      </c:catAx>
      <c:valAx>
        <c:axId val="122752960"/>
        <c:scaling>
          <c:orientation val="minMax"/>
        </c:scaling>
        <c:delete val="1"/>
        <c:axPos val="l"/>
        <c:numFmt formatCode="0%" sourceLinked="1"/>
        <c:majorTickMark val="out"/>
        <c:minorTickMark val="none"/>
        <c:tickLblPos val="nextTo"/>
        <c:crossAx val="122681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0.4</c:v>
                </c:pt>
                <c:pt idx="1">
                  <c:v>0.4</c:v>
                </c:pt>
                <c:pt idx="2">
                  <c:v>0.2</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22682880"/>
        <c:axId val="122754688"/>
        <c:axId val="0"/>
      </c:bar3DChart>
      <c:catAx>
        <c:axId val="122682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754688"/>
        <c:crosses val="autoZero"/>
        <c:auto val="1"/>
        <c:lblAlgn val="ctr"/>
        <c:lblOffset val="100"/>
        <c:noMultiLvlLbl val="0"/>
      </c:catAx>
      <c:valAx>
        <c:axId val="122754688"/>
        <c:scaling>
          <c:orientation val="minMax"/>
        </c:scaling>
        <c:delete val="1"/>
        <c:axPos val="l"/>
        <c:numFmt formatCode="0%" sourceLinked="1"/>
        <c:majorTickMark val="out"/>
        <c:minorTickMark val="none"/>
        <c:tickLblPos val="nextTo"/>
        <c:crossAx val="122682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29EC-4D48-9BF1-09D1A3B3C53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29EC-4D48-9BF1-09D1A3B3C5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0.7142857142857143</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29EC-4D48-9BF1-09D1A3B3C53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29EC-4D48-9BF1-09D1A3B3C53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29EC-4D48-9BF1-09D1A3B3C53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29EC-4D48-9BF1-09D1A3B3C5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0.4</c:v>
                </c:pt>
                <c:pt idx="1">
                  <c:v>0.4</c:v>
                </c:pt>
                <c:pt idx="2">
                  <c:v>0.2</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29EC-4D48-9BF1-09D1A3B3C53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29EC-4D48-9BF1-09D1A3B3C53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29EC-4D48-9BF1-09D1A3B3C53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29EC-4D48-9BF1-09D1A3B3C5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0.3</c:v>
                </c:pt>
                <c:pt idx="1">
                  <c:v>0.5</c:v>
                </c:pt>
                <c:pt idx="2">
                  <c:v>0.2</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22875904"/>
        <c:axId val="122755840"/>
      </c:lineChart>
      <c:catAx>
        <c:axId val="122875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2755840"/>
        <c:crosses val="autoZero"/>
        <c:auto val="1"/>
        <c:lblAlgn val="ctr"/>
        <c:lblOffset val="100"/>
        <c:noMultiLvlLbl val="0"/>
      </c:catAx>
      <c:valAx>
        <c:axId val="122755840"/>
        <c:scaling>
          <c:orientation val="minMax"/>
        </c:scaling>
        <c:delete val="1"/>
        <c:axPos val="l"/>
        <c:numFmt formatCode="0%" sourceLinked="1"/>
        <c:majorTickMark val="out"/>
        <c:minorTickMark val="none"/>
        <c:tickLblPos val="nextTo"/>
        <c:crossAx val="1228759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22877440"/>
        <c:axId val="122954880"/>
        <c:axId val="0"/>
      </c:bar3DChart>
      <c:catAx>
        <c:axId val="12287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954880"/>
        <c:crosses val="autoZero"/>
        <c:auto val="1"/>
        <c:lblAlgn val="ctr"/>
        <c:lblOffset val="100"/>
        <c:noMultiLvlLbl val="0"/>
      </c:catAx>
      <c:valAx>
        <c:axId val="122954880"/>
        <c:scaling>
          <c:orientation val="minMax"/>
        </c:scaling>
        <c:delete val="1"/>
        <c:axPos val="l"/>
        <c:numFmt formatCode="0%" sourceLinked="1"/>
        <c:majorTickMark val="out"/>
        <c:minorTickMark val="none"/>
        <c:tickLblPos val="nextTo"/>
        <c:crossAx val="122877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Admon!$H$8:$K$8</c:f>
              <c:numCache>
                <c:formatCode>0%</c:formatCode>
                <c:ptCount val="4"/>
                <c:pt idx="0">
                  <c:v>0</c:v>
                </c:pt>
                <c:pt idx="1">
                  <c:v>0.5</c:v>
                </c:pt>
                <c:pt idx="2">
                  <c:v>0.5</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22878464"/>
        <c:axId val="122956032"/>
        <c:axId val="0"/>
      </c:bar3DChart>
      <c:catAx>
        <c:axId val="122878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956032"/>
        <c:crosses val="autoZero"/>
        <c:auto val="1"/>
        <c:lblAlgn val="ctr"/>
        <c:lblOffset val="100"/>
        <c:noMultiLvlLbl val="0"/>
      </c:catAx>
      <c:valAx>
        <c:axId val="122956032"/>
        <c:scaling>
          <c:orientation val="minMax"/>
        </c:scaling>
        <c:delete val="1"/>
        <c:axPos val="l"/>
        <c:numFmt formatCode="0%" sourceLinked="1"/>
        <c:majorTickMark val="out"/>
        <c:minorTickMark val="none"/>
        <c:tickLblPos val="nextTo"/>
        <c:crossAx val="122878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Admon!$M$8:$P$8</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22879488"/>
        <c:axId val="122957760"/>
        <c:axId val="0"/>
      </c:bar3DChart>
      <c:catAx>
        <c:axId val="12287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957760"/>
        <c:crosses val="autoZero"/>
        <c:auto val="1"/>
        <c:lblAlgn val="ctr"/>
        <c:lblOffset val="100"/>
        <c:noMultiLvlLbl val="0"/>
      </c:catAx>
      <c:valAx>
        <c:axId val="122957760"/>
        <c:scaling>
          <c:orientation val="minMax"/>
        </c:scaling>
        <c:delete val="1"/>
        <c:axPos val="l"/>
        <c:numFmt formatCode="0%" sourceLinked="1"/>
        <c:majorTickMark val="out"/>
        <c:minorTickMark val="none"/>
        <c:tickLblPos val="nextTo"/>
        <c:crossAx val="122879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52258304"/>
        <c:axId val="52171264"/>
        <c:axId val="0"/>
      </c:bar3DChart>
      <c:catAx>
        <c:axId val="52258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171264"/>
        <c:crosses val="autoZero"/>
        <c:auto val="1"/>
        <c:lblAlgn val="ctr"/>
        <c:lblOffset val="100"/>
        <c:noMultiLvlLbl val="0"/>
      </c:catAx>
      <c:valAx>
        <c:axId val="52171264"/>
        <c:scaling>
          <c:orientation val="minMax"/>
        </c:scaling>
        <c:delete val="1"/>
        <c:axPos val="l"/>
        <c:numFmt formatCode="0%" sourceLinked="1"/>
        <c:majorTickMark val="out"/>
        <c:minorTickMark val="none"/>
        <c:tickLblPos val="nextTo"/>
        <c:crossAx val="52258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D85-426F-B19A-66706585FCC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D85-426F-B19A-66706585FC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8D85-426F-B19A-66706585FCC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D85-426F-B19A-66706585FCC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D85-426F-B19A-66706585FCC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D85-426F-B19A-66706585FC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D85-426F-B19A-66706585FCC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8D85-426F-B19A-66706585FCC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D85-426F-B19A-66706585FCC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D85-426F-B19A-66706585FC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23113984"/>
        <c:axId val="122959488"/>
      </c:lineChart>
      <c:catAx>
        <c:axId val="123113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2959488"/>
        <c:crosses val="autoZero"/>
        <c:auto val="1"/>
        <c:lblAlgn val="ctr"/>
        <c:lblOffset val="100"/>
        <c:noMultiLvlLbl val="0"/>
      </c:catAx>
      <c:valAx>
        <c:axId val="122959488"/>
        <c:scaling>
          <c:orientation val="minMax"/>
        </c:scaling>
        <c:delete val="1"/>
        <c:axPos val="l"/>
        <c:numFmt formatCode="0%" sourceLinked="1"/>
        <c:majorTickMark val="out"/>
        <c:minorTickMark val="none"/>
        <c:tickLblPos val="nextTo"/>
        <c:crossAx val="1231139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23117056"/>
        <c:axId val="123396096"/>
        <c:axId val="0"/>
      </c:bar3DChart>
      <c:catAx>
        <c:axId val="123117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3396096"/>
        <c:crosses val="autoZero"/>
        <c:auto val="1"/>
        <c:lblAlgn val="ctr"/>
        <c:lblOffset val="100"/>
        <c:noMultiLvlLbl val="0"/>
      </c:catAx>
      <c:valAx>
        <c:axId val="123396096"/>
        <c:scaling>
          <c:orientation val="minMax"/>
        </c:scaling>
        <c:delete val="1"/>
        <c:axPos val="l"/>
        <c:numFmt formatCode="0%" sourceLinked="1"/>
        <c:majorTickMark val="out"/>
        <c:minorTickMark val="none"/>
        <c:tickLblPos val="nextTo"/>
        <c:crossAx val="123117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23535872"/>
        <c:axId val="123397824"/>
        <c:axId val="0"/>
      </c:bar3DChart>
      <c:catAx>
        <c:axId val="123535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3397824"/>
        <c:crosses val="autoZero"/>
        <c:auto val="1"/>
        <c:lblAlgn val="ctr"/>
        <c:lblOffset val="100"/>
        <c:noMultiLvlLbl val="0"/>
      </c:catAx>
      <c:valAx>
        <c:axId val="123397824"/>
        <c:scaling>
          <c:orientation val="minMax"/>
        </c:scaling>
        <c:delete val="1"/>
        <c:axPos val="l"/>
        <c:numFmt formatCode="0%" sourceLinked="1"/>
        <c:majorTickMark val="out"/>
        <c:minorTickMark val="none"/>
        <c:tickLblPos val="nextTo"/>
        <c:crossAx val="123535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23536896"/>
        <c:axId val="123399552"/>
        <c:axId val="0"/>
      </c:bar3DChart>
      <c:catAx>
        <c:axId val="123536896"/>
        <c:scaling>
          <c:orientation val="minMax"/>
        </c:scaling>
        <c:delete val="1"/>
        <c:axPos val="b"/>
        <c:majorTickMark val="out"/>
        <c:minorTickMark val="none"/>
        <c:tickLblPos val="nextTo"/>
        <c:crossAx val="123399552"/>
        <c:crosses val="autoZero"/>
        <c:auto val="1"/>
        <c:lblAlgn val="ctr"/>
        <c:lblOffset val="100"/>
        <c:noMultiLvlLbl val="0"/>
      </c:catAx>
      <c:valAx>
        <c:axId val="123399552"/>
        <c:scaling>
          <c:orientation val="minMax"/>
        </c:scaling>
        <c:delete val="1"/>
        <c:axPos val="l"/>
        <c:numFmt formatCode="0%" sourceLinked="1"/>
        <c:majorTickMark val="out"/>
        <c:minorTickMark val="none"/>
        <c:tickLblPos val="nextTo"/>
        <c:crossAx val="123536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23537920"/>
        <c:axId val="123401280"/>
        <c:axId val="0"/>
      </c:bar3DChart>
      <c:catAx>
        <c:axId val="123537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3401280"/>
        <c:crosses val="autoZero"/>
        <c:auto val="1"/>
        <c:lblAlgn val="ctr"/>
        <c:lblOffset val="100"/>
        <c:noMultiLvlLbl val="0"/>
      </c:catAx>
      <c:valAx>
        <c:axId val="123401280"/>
        <c:scaling>
          <c:orientation val="minMax"/>
        </c:scaling>
        <c:delete val="1"/>
        <c:axPos val="l"/>
        <c:numFmt formatCode="0%" sourceLinked="1"/>
        <c:majorTickMark val="out"/>
        <c:minorTickMark val="none"/>
        <c:tickLblPos val="nextTo"/>
        <c:crossAx val="123537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23538944"/>
        <c:axId val="123403008"/>
        <c:axId val="0"/>
      </c:bar3DChart>
      <c:catAx>
        <c:axId val="123538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3403008"/>
        <c:crosses val="autoZero"/>
        <c:auto val="1"/>
        <c:lblAlgn val="ctr"/>
        <c:lblOffset val="100"/>
        <c:noMultiLvlLbl val="0"/>
      </c:catAx>
      <c:valAx>
        <c:axId val="123403008"/>
        <c:scaling>
          <c:orientation val="minMax"/>
        </c:scaling>
        <c:delete val="1"/>
        <c:axPos val="l"/>
        <c:numFmt formatCode="0%" sourceLinked="1"/>
        <c:majorTickMark val="out"/>
        <c:minorTickMark val="none"/>
        <c:tickLblPos val="nextTo"/>
        <c:crossAx val="123538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23926016"/>
        <c:axId val="123971840"/>
        <c:axId val="0"/>
      </c:bar3DChart>
      <c:catAx>
        <c:axId val="123926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3971840"/>
        <c:crosses val="autoZero"/>
        <c:auto val="1"/>
        <c:lblAlgn val="ctr"/>
        <c:lblOffset val="100"/>
        <c:noMultiLvlLbl val="0"/>
      </c:catAx>
      <c:valAx>
        <c:axId val="123971840"/>
        <c:scaling>
          <c:orientation val="minMax"/>
        </c:scaling>
        <c:delete val="1"/>
        <c:axPos val="l"/>
        <c:numFmt formatCode="0%" sourceLinked="1"/>
        <c:majorTickMark val="out"/>
        <c:minorTickMark val="none"/>
        <c:tickLblPos val="nextTo"/>
        <c:crossAx val="123926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20238080"/>
        <c:axId val="123973568"/>
        <c:axId val="0"/>
      </c:bar3DChart>
      <c:catAx>
        <c:axId val="120238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3973568"/>
        <c:crosses val="autoZero"/>
        <c:auto val="1"/>
        <c:lblAlgn val="ctr"/>
        <c:lblOffset val="100"/>
        <c:noMultiLvlLbl val="0"/>
      </c:catAx>
      <c:valAx>
        <c:axId val="123973568"/>
        <c:scaling>
          <c:orientation val="minMax"/>
        </c:scaling>
        <c:delete val="1"/>
        <c:axPos val="l"/>
        <c:numFmt formatCode="0%" sourceLinked="1"/>
        <c:majorTickMark val="out"/>
        <c:minorTickMark val="none"/>
        <c:tickLblPos val="nextTo"/>
        <c:crossAx val="120238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0.5</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20239616"/>
        <c:axId val="123975296"/>
        <c:axId val="0"/>
      </c:bar3DChart>
      <c:catAx>
        <c:axId val="120239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3975296"/>
        <c:crosses val="autoZero"/>
        <c:auto val="1"/>
        <c:lblAlgn val="ctr"/>
        <c:lblOffset val="100"/>
        <c:noMultiLvlLbl val="0"/>
      </c:catAx>
      <c:valAx>
        <c:axId val="123975296"/>
        <c:scaling>
          <c:orientation val="minMax"/>
        </c:scaling>
        <c:delete val="1"/>
        <c:axPos val="l"/>
        <c:numFmt formatCode="0%" sourceLinked="1"/>
        <c:majorTickMark val="out"/>
        <c:minorTickMark val="none"/>
        <c:tickLblPos val="nextTo"/>
        <c:crossAx val="120239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20241664"/>
        <c:axId val="123977024"/>
        <c:axId val="0"/>
      </c:bar3DChart>
      <c:catAx>
        <c:axId val="120241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3977024"/>
        <c:crosses val="autoZero"/>
        <c:auto val="1"/>
        <c:lblAlgn val="ctr"/>
        <c:lblOffset val="100"/>
        <c:noMultiLvlLbl val="0"/>
      </c:catAx>
      <c:valAx>
        <c:axId val="123977024"/>
        <c:scaling>
          <c:orientation val="minMax"/>
        </c:scaling>
        <c:delete val="1"/>
        <c:axPos val="l"/>
        <c:numFmt formatCode="0%" sourceLinked="1"/>
        <c:majorTickMark val="out"/>
        <c:minorTickMark val="none"/>
        <c:tickLblPos val="nextTo"/>
        <c:crossAx val="1202416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52259328"/>
        <c:axId val="52172992"/>
        <c:axId val="0"/>
      </c:bar3DChart>
      <c:catAx>
        <c:axId val="52259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172992"/>
        <c:crosses val="autoZero"/>
        <c:auto val="1"/>
        <c:lblAlgn val="ctr"/>
        <c:lblOffset val="100"/>
        <c:noMultiLvlLbl val="0"/>
      </c:catAx>
      <c:valAx>
        <c:axId val="52172992"/>
        <c:scaling>
          <c:orientation val="minMax"/>
        </c:scaling>
        <c:delete val="1"/>
        <c:axPos val="l"/>
        <c:numFmt formatCode="0%" sourceLinked="1"/>
        <c:majorTickMark val="out"/>
        <c:minorTickMark val="none"/>
        <c:tickLblPos val="nextTo"/>
        <c:crossAx val="52259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24080640"/>
        <c:axId val="120308864"/>
        <c:axId val="0"/>
      </c:bar3DChart>
      <c:catAx>
        <c:axId val="124080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308864"/>
        <c:crosses val="autoZero"/>
        <c:auto val="1"/>
        <c:lblAlgn val="ctr"/>
        <c:lblOffset val="100"/>
        <c:noMultiLvlLbl val="0"/>
      </c:catAx>
      <c:valAx>
        <c:axId val="120308864"/>
        <c:scaling>
          <c:orientation val="minMax"/>
        </c:scaling>
        <c:delete val="1"/>
        <c:axPos val="l"/>
        <c:numFmt formatCode="0%" sourceLinked="1"/>
        <c:majorTickMark val="out"/>
        <c:minorTickMark val="none"/>
        <c:tickLblPos val="nextTo"/>
        <c:crossAx val="124080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24081664"/>
        <c:axId val="120310592"/>
        <c:axId val="0"/>
      </c:bar3DChart>
      <c:catAx>
        <c:axId val="124081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310592"/>
        <c:crosses val="autoZero"/>
        <c:auto val="1"/>
        <c:lblAlgn val="ctr"/>
        <c:lblOffset val="100"/>
        <c:noMultiLvlLbl val="0"/>
      </c:catAx>
      <c:valAx>
        <c:axId val="120310592"/>
        <c:scaling>
          <c:orientation val="minMax"/>
        </c:scaling>
        <c:delete val="1"/>
        <c:axPos val="l"/>
        <c:numFmt formatCode="0%" sourceLinked="1"/>
        <c:majorTickMark val="out"/>
        <c:minorTickMark val="none"/>
        <c:tickLblPos val="nextTo"/>
        <c:crossAx val="124081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24082688"/>
        <c:axId val="120312320"/>
        <c:axId val="0"/>
      </c:bar3DChart>
      <c:catAx>
        <c:axId val="124082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312320"/>
        <c:crosses val="autoZero"/>
        <c:auto val="1"/>
        <c:lblAlgn val="ctr"/>
        <c:lblOffset val="100"/>
        <c:noMultiLvlLbl val="0"/>
      </c:catAx>
      <c:valAx>
        <c:axId val="120312320"/>
        <c:scaling>
          <c:orientation val="minMax"/>
        </c:scaling>
        <c:delete val="1"/>
        <c:axPos val="l"/>
        <c:numFmt formatCode="0%" sourceLinked="1"/>
        <c:majorTickMark val="out"/>
        <c:minorTickMark val="none"/>
        <c:tickLblPos val="nextTo"/>
        <c:crossAx val="1240826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24083712"/>
        <c:axId val="120314048"/>
        <c:axId val="0"/>
      </c:bar3DChart>
      <c:catAx>
        <c:axId val="124083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314048"/>
        <c:crosses val="autoZero"/>
        <c:auto val="1"/>
        <c:lblAlgn val="ctr"/>
        <c:lblOffset val="100"/>
        <c:noMultiLvlLbl val="0"/>
      </c:catAx>
      <c:valAx>
        <c:axId val="120314048"/>
        <c:scaling>
          <c:orientation val="minMax"/>
        </c:scaling>
        <c:delete val="1"/>
        <c:axPos val="l"/>
        <c:numFmt formatCode="0%" sourceLinked="1"/>
        <c:majorTickMark val="out"/>
        <c:minorTickMark val="none"/>
        <c:tickLblPos val="nextTo"/>
        <c:crossAx val="124083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24649984"/>
        <c:axId val="124616704"/>
        <c:axId val="0"/>
      </c:bar3DChart>
      <c:catAx>
        <c:axId val="124649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4616704"/>
        <c:crosses val="autoZero"/>
        <c:auto val="1"/>
        <c:lblAlgn val="ctr"/>
        <c:lblOffset val="100"/>
        <c:noMultiLvlLbl val="0"/>
      </c:catAx>
      <c:valAx>
        <c:axId val="124616704"/>
        <c:scaling>
          <c:orientation val="minMax"/>
        </c:scaling>
        <c:delete val="1"/>
        <c:axPos val="l"/>
        <c:numFmt formatCode="0%" sourceLinked="1"/>
        <c:majorTickMark val="out"/>
        <c:minorTickMark val="none"/>
        <c:tickLblPos val="nextTo"/>
        <c:crossAx val="1246499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F7D-47B7-87C8-4C5D85E8834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F7D-47B7-87C8-4C5D85E883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7F7D-47B7-87C8-4C5D85E8834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F7D-47B7-87C8-4C5D85E8834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F7D-47B7-87C8-4C5D85E8834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F7D-47B7-87C8-4C5D85E883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F7D-47B7-87C8-4C5D85E8834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7F7D-47B7-87C8-4C5D85E8834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F7D-47B7-87C8-4C5D85E8834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F7D-47B7-87C8-4C5D85E883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24651008"/>
        <c:axId val="124618432"/>
      </c:lineChart>
      <c:catAx>
        <c:axId val="124651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4618432"/>
        <c:crosses val="autoZero"/>
        <c:auto val="1"/>
        <c:lblAlgn val="ctr"/>
        <c:lblOffset val="100"/>
        <c:noMultiLvlLbl val="0"/>
      </c:catAx>
      <c:valAx>
        <c:axId val="124618432"/>
        <c:scaling>
          <c:orientation val="minMax"/>
        </c:scaling>
        <c:delete val="1"/>
        <c:axPos val="l"/>
        <c:numFmt formatCode="0%" sourceLinked="1"/>
        <c:majorTickMark val="out"/>
        <c:minorTickMark val="none"/>
        <c:tickLblPos val="nextTo"/>
        <c:crossAx val="1246510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3BB2-4FF6-88C1-CF53C703751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3BB2-4FF6-88C1-CF53C703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3BB2-4FF6-88C1-CF53C703751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3BB2-4FF6-88C1-CF53C703751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3BB2-4FF6-88C1-CF53C703751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3BB2-4FF6-88C1-CF53C703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3BB2-4FF6-88C1-CF53C703751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3BB2-4FF6-88C1-CF53C703751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3BB2-4FF6-88C1-CF53C703751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3BB2-4FF6-88C1-CF53C703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24653056"/>
        <c:axId val="124620736"/>
      </c:lineChart>
      <c:catAx>
        <c:axId val="124653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4620736"/>
        <c:crosses val="autoZero"/>
        <c:auto val="1"/>
        <c:lblAlgn val="ctr"/>
        <c:lblOffset val="100"/>
        <c:noMultiLvlLbl val="0"/>
      </c:catAx>
      <c:valAx>
        <c:axId val="124620736"/>
        <c:scaling>
          <c:orientation val="minMax"/>
        </c:scaling>
        <c:delete val="1"/>
        <c:axPos val="l"/>
        <c:numFmt formatCode="0%" sourceLinked="1"/>
        <c:majorTickMark val="out"/>
        <c:minorTickMark val="none"/>
        <c:tickLblPos val="nextTo"/>
        <c:crossAx val="124653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AD7-44FD-B45E-CD6E530A72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AD7-44FD-B45E-CD6E530A72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8AD7-44FD-B45E-CD6E530A72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AD7-44FD-B45E-CD6E530A72C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AD7-44FD-B45E-CD6E530A72C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AD7-44FD-B45E-CD6E530A72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AD7-44FD-B45E-CD6E530A72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8AD7-44FD-B45E-CD6E530A72C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AD7-44FD-B45E-CD6E530A72C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AD7-44FD-B45E-CD6E530A72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25040128"/>
        <c:axId val="124623040"/>
      </c:lineChart>
      <c:catAx>
        <c:axId val="125040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4623040"/>
        <c:crosses val="autoZero"/>
        <c:auto val="1"/>
        <c:lblAlgn val="ctr"/>
        <c:lblOffset val="100"/>
        <c:noMultiLvlLbl val="0"/>
      </c:catAx>
      <c:valAx>
        <c:axId val="124623040"/>
        <c:scaling>
          <c:orientation val="minMax"/>
        </c:scaling>
        <c:delete val="1"/>
        <c:axPos val="l"/>
        <c:numFmt formatCode="0%" sourceLinked="1"/>
        <c:majorTickMark val="out"/>
        <c:minorTickMark val="none"/>
        <c:tickLblPos val="nextTo"/>
        <c:crossAx val="125040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25042176"/>
        <c:axId val="125395520"/>
        <c:axId val="0"/>
      </c:bar3DChart>
      <c:catAx>
        <c:axId val="125042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5395520"/>
        <c:crosses val="autoZero"/>
        <c:auto val="1"/>
        <c:lblAlgn val="ctr"/>
        <c:lblOffset val="100"/>
        <c:noMultiLvlLbl val="0"/>
      </c:catAx>
      <c:valAx>
        <c:axId val="125395520"/>
        <c:scaling>
          <c:orientation val="minMax"/>
        </c:scaling>
        <c:delete val="1"/>
        <c:axPos val="l"/>
        <c:numFmt formatCode="0%" sourceLinked="1"/>
        <c:majorTickMark val="out"/>
        <c:minorTickMark val="none"/>
        <c:tickLblPos val="nextTo"/>
        <c:crossAx val="125042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25825536"/>
        <c:axId val="125397248"/>
        <c:axId val="0"/>
      </c:bar3DChart>
      <c:catAx>
        <c:axId val="125825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5397248"/>
        <c:crosses val="autoZero"/>
        <c:auto val="1"/>
        <c:lblAlgn val="ctr"/>
        <c:lblOffset val="100"/>
        <c:noMultiLvlLbl val="0"/>
      </c:catAx>
      <c:valAx>
        <c:axId val="125397248"/>
        <c:scaling>
          <c:orientation val="minMax"/>
        </c:scaling>
        <c:delete val="1"/>
        <c:axPos val="l"/>
        <c:numFmt formatCode="0%" sourceLinked="1"/>
        <c:majorTickMark val="out"/>
        <c:minorTickMark val="none"/>
        <c:tickLblPos val="nextTo"/>
        <c:crossAx val="125825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Directiva!$M$6:$P$6</c:f>
              <c:numCache>
                <c:formatCode>0%</c:formatCode>
                <c:ptCount val="4"/>
                <c:pt idx="0">
                  <c:v>0.125</c:v>
                </c:pt>
                <c:pt idx="1">
                  <c:v>0.875</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52260352"/>
        <c:axId val="52355072"/>
        <c:axId val="0"/>
      </c:bar3DChart>
      <c:catAx>
        <c:axId val="52260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355072"/>
        <c:crosses val="autoZero"/>
        <c:auto val="1"/>
        <c:lblAlgn val="ctr"/>
        <c:lblOffset val="100"/>
        <c:noMultiLvlLbl val="0"/>
      </c:catAx>
      <c:valAx>
        <c:axId val="52355072"/>
        <c:scaling>
          <c:orientation val="minMax"/>
        </c:scaling>
        <c:delete val="1"/>
        <c:axPos val="l"/>
        <c:numFmt formatCode="0%" sourceLinked="1"/>
        <c:majorTickMark val="out"/>
        <c:minorTickMark val="none"/>
        <c:tickLblPos val="nextTo"/>
        <c:crossAx val="52260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0.25</c:v>
                </c:pt>
                <c:pt idx="1">
                  <c:v>0.75</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25827072"/>
        <c:axId val="125398976"/>
        <c:axId val="0"/>
      </c:bar3DChart>
      <c:catAx>
        <c:axId val="125827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5398976"/>
        <c:crosses val="autoZero"/>
        <c:auto val="1"/>
        <c:lblAlgn val="ctr"/>
        <c:lblOffset val="100"/>
        <c:noMultiLvlLbl val="0"/>
      </c:catAx>
      <c:valAx>
        <c:axId val="125398976"/>
        <c:scaling>
          <c:orientation val="minMax"/>
        </c:scaling>
        <c:delete val="1"/>
        <c:axPos val="l"/>
        <c:numFmt formatCode="0%" sourceLinked="1"/>
        <c:majorTickMark val="out"/>
        <c:minorTickMark val="none"/>
        <c:tickLblPos val="nextTo"/>
        <c:crossAx val="125827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D646-4C96-AB23-93B0F497BE1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D646-4C96-AB23-93B0F497BE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D646-4C96-AB23-93B0F497BE1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D646-4C96-AB23-93B0F497BE1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D646-4C96-AB23-93B0F497BE1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D646-4C96-AB23-93B0F497BE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D646-4C96-AB23-93B0F497BE1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D646-4C96-AB23-93B0F497BE1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D646-4C96-AB23-93B0F497BE1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D646-4C96-AB23-93B0F497BE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25595648"/>
        <c:axId val="125400704"/>
      </c:lineChart>
      <c:catAx>
        <c:axId val="125595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5400704"/>
        <c:crosses val="autoZero"/>
        <c:auto val="1"/>
        <c:lblAlgn val="ctr"/>
        <c:lblOffset val="100"/>
        <c:noMultiLvlLbl val="0"/>
      </c:catAx>
      <c:valAx>
        <c:axId val="125400704"/>
        <c:scaling>
          <c:orientation val="minMax"/>
        </c:scaling>
        <c:delete val="1"/>
        <c:axPos val="l"/>
        <c:numFmt formatCode="0%" sourceLinked="1"/>
        <c:majorTickMark val="out"/>
        <c:minorTickMark val="none"/>
        <c:tickLblPos val="nextTo"/>
        <c:crossAx val="1255956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25597184"/>
        <c:axId val="125960768"/>
        <c:axId val="0"/>
      </c:bar3DChart>
      <c:catAx>
        <c:axId val="125597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5960768"/>
        <c:crosses val="autoZero"/>
        <c:auto val="1"/>
        <c:lblAlgn val="ctr"/>
        <c:lblOffset val="100"/>
        <c:noMultiLvlLbl val="0"/>
      </c:catAx>
      <c:valAx>
        <c:axId val="125960768"/>
        <c:scaling>
          <c:orientation val="minMax"/>
        </c:scaling>
        <c:delete val="1"/>
        <c:axPos val="l"/>
        <c:numFmt formatCode="0%" sourceLinked="1"/>
        <c:majorTickMark val="out"/>
        <c:minorTickMark val="none"/>
        <c:tickLblPos val="nextTo"/>
        <c:crossAx val="125597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25598208"/>
        <c:axId val="125962496"/>
        <c:axId val="0"/>
      </c:bar3DChart>
      <c:catAx>
        <c:axId val="125598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5962496"/>
        <c:crosses val="autoZero"/>
        <c:auto val="1"/>
        <c:lblAlgn val="ctr"/>
        <c:lblOffset val="100"/>
        <c:noMultiLvlLbl val="0"/>
      </c:catAx>
      <c:valAx>
        <c:axId val="125962496"/>
        <c:scaling>
          <c:orientation val="minMax"/>
        </c:scaling>
        <c:delete val="1"/>
        <c:axPos val="l"/>
        <c:numFmt formatCode="0%" sourceLinked="1"/>
        <c:majorTickMark val="out"/>
        <c:minorTickMark val="none"/>
        <c:tickLblPos val="nextTo"/>
        <c:crossAx val="125598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25599232"/>
        <c:axId val="125963648"/>
        <c:axId val="0"/>
      </c:bar3DChart>
      <c:catAx>
        <c:axId val="125599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5963648"/>
        <c:crosses val="autoZero"/>
        <c:auto val="1"/>
        <c:lblAlgn val="ctr"/>
        <c:lblOffset val="100"/>
        <c:noMultiLvlLbl val="0"/>
      </c:catAx>
      <c:valAx>
        <c:axId val="125963648"/>
        <c:scaling>
          <c:orientation val="minMax"/>
        </c:scaling>
        <c:delete val="1"/>
        <c:axPos val="l"/>
        <c:numFmt formatCode="0%" sourceLinked="1"/>
        <c:majorTickMark val="out"/>
        <c:minorTickMark val="none"/>
        <c:tickLblPos val="nextTo"/>
        <c:crossAx val="125599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26370304"/>
        <c:axId val="125965376"/>
        <c:axId val="0"/>
      </c:bar3DChart>
      <c:catAx>
        <c:axId val="126370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5965376"/>
        <c:crosses val="autoZero"/>
        <c:auto val="1"/>
        <c:lblAlgn val="ctr"/>
        <c:lblOffset val="100"/>
        <c:noMultiLvlLbl val="0"/>
      </c:catAx>
      <c:valAx>
        <c:axId val="125965376"/>
        <c:scaling>
          <c:orientation val="minMax"/>
        </c:scaling>
        <c:delete val="1"/>
        <c:axPos val="l"/>
        <c:numFmt formatCode="0%" sourceLinked="1"/>
        <c:majorTickMark val="out"/>
        <c:minorTickMark val="none"/>
        <c:tickLblPos val="nextTo"/>
        <c:crossAx val="126370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2</xdr:col>
      <xdr:colOff>2771775</xdr:colOff>
      <xdr:row>53</xdr:row>
      <xdr:rowOff>9525</xdr:rowOff>
    </xdr:from>
    <xdr:ext cx="242887" cy="247650"/>
    <xdr:pic>
      <xdr:nvPicPr>
        <xdr:cNvPr id="25" name="9 Imagen">
          <a:hlinkClick xmlns:r="http://schemas.openxmlformats.org/officeDocument/2006/relationships" r:id="rId10" tooltip="IR A RESUMEN"/>
          <a:extLst>
            <a:ext uri="{FF2B5EF4-FFF2-40B4-BE49-F238E27FC236}">
              <a16:creationId xmlns:a16="http://schemas.microsoft.com/office/drawing/2014/main" id="{00000000-0008-0000-0100-00003A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8935700" y="3358515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66</xdr:row>
      <xdr:rowOff>19050</xdr:rowOff>
    </xdr:from>
    <xdr:ext cx="242887" cy="247650"/>
    <xdr:pic>
      <xdr:nvPicPr>
        <xdr:cNvPr id="27" name="11 Imagen">
          <a:hlinkClick xmlns:r="http://schemas.openxmlformats.org/officeDocument/2006/relationships" r:id="rId13" tooltip="IR A RESUMEN"/>
          <a:extLst>
            <a:ext uri="{FF2B5EF4-FFF2-40B4-BE49-F238E27FC236}">
              <a16:creationId xmlns:a16="http://schemas.microsoft.com/office/drawing/2014/main" id="{00000000-0008-0000-0100-000045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8935700" y="4291965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72</xdr:row>
      <xdr:rowOff>0</xdr:rowOff>
    </xdr:from>
    <xdr:ext cx="252412" cy="257175"/>
    <xdr:pic>
      <xdr:nvPicPr>
        <xdr:cNvPr id="29" name="12 Imagen">
          <a:hlinkClick xmlns:r="http://schemas.openxmlformats.org/officeDocument/2006/relationships" r:id="rId14" tooltip="IR A RESUMEN"/>
          <a:extLst>
            <a:ext uri="{FF2B5EF4-FFF2-40B4-BE49-F238E27FC236}">
              <a16:creationId xmlns:a16="http://schemas.microsoft.com/office/drawing/2014/main" id="{00000000-0008-0000-0100-000046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18935700" y="45358050"/>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2771775</xdr:colOff>
      <xdr:row>5</xdr:row>
      <xdr:rowOff>9525</xdr:rowOff>
    </xdr:from>
    <xdr:to>
      <xdr:col>3</xdr:col>
      <xdr:colOff>38100</xdr:colOff>
      <xdr:row>6</xdr:row>
      <xdr:rowOff>28575</xdr:rowOff>
    </xdr:to>
    <xdr:pic>
      <xdr:nvPicPr>
        <xdr:cNvPr id="2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31"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33"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35"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37"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39"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36"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38"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4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447925"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41"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447925"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42"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43"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44"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45"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266700</xdr:rowOff>
    </xdr:to>
    <xdr:pic>
      <xdr:nvPicPr>
        <xdr:cNvPr id="46"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47925" y="18021300"/>
          <a:ext cx="24765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266700</xdr:rowOff>
    </xdr:to>
    <xdr:pic>
      <xdr:nvPicPr>
        <xdr:cNvPr id="47"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47925" y="18021300"/>
          <a:ext cx="24765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48"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21345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2771775</xdr:colOff>
      <xdr:row>53</xdr:row>
      <xdr:rowOff>9525</xdr:rowOff>
    </xdr:from>
    <xdr:ext cx="242887" cy="247650"/>
    <xdr:pic>
      <xdr:nvPicPr>
        <xdr:cNvPr id="49" name="9 Imagen">
          <a:hlinkClick xmlns:r="http://schemas.openxmlformats.org/officeDocument/2006/relationships" r:id="rId10" tooltip="IR A RESUMEN"/>
          <a:extLst>
            <a:ext uri="{FF2B5EF4-FFF2-40B4-BE49-F238E27FC236}">
              <a16:creationId xmlns:a16="http://schemas.microsoft.com/office/drawing/2014/main" id="{00000000-0008-0000-0100-00003A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447925" y="21345525"/>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2752725</xdr:colOff>
      <xdr:row>66</xdr:row>
      <xdr:rowOff>19050</xdr:rowOff>
    </xdr:from>
    <xdr:to>
      <xdr:col>3</xdr:col>
      <xdr:colOff>19050</xdr:colOff>
      <xdr:row>67</xdr:row>
      <xdr:rowOff>28574</xdr:rowOff>
    </xdr:to>
    <xdr:pic>
      <xdr:nvPicPr>
        <xdr:cNvPr id="50"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31451550"/>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66</xdr:row>
      <xdr:rowOff>19050</xdr:rowOff>
    </xdr:from>
    <xdr:ext cx="242887" cy="247650"/>
    <xdr:pic>
      <xdr:nvPicPr>
        <xdr:cNvPr id="51" name="11 Imagen">
          <a:hlinkClick xmlns:r="http://schemas.openxmlformats.org/officeDocument/2006/relationships" r:id="rId13" tooltip="IR A RESUMEN"/>
          <a:extLst>
            <a:ext uri="{FF2B5EF4-FFF2-40B4-BE49-F238E27FC236}">
              <a16:creationId xmlns:a16="http://schemas.microsoft.com/office/drawing/2014/main" id="{00000000-0008-0000-0100-000045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447925" y="3145155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2771775</xdr:colOff>
      <xdr:row>72</xdr:row>
      <xdr:rowOff>0</xdr:rowOff>
    </xdr:from>
    <xdr:to>
      <xdr:col>3</xdr:col>
      <xdr:colOff>47625</xdr:colOff>
      <xdr:row>73</xdr:row>
      <xdr:rowOff>19050</xdr:rowOff>
    </xdr:to>
    <xdr:pic>
      <xdr:nvPicPr>
        <xdr:cNvPr id="54"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447925" y="3558540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2771775</xdr:colOff>
      <xdr:row>72</xdr:row>
      <xdr:rowOff>0</xdr:rowOff>
    </xdr:from>
    <xdr:ext cx="252412" cy="257175"/>
    <xdr:pic>
      <xdr:nvPicPr>
        <xdr:cNvPr id="55" name="12 Imagen">
          <a:hlinkClick xmlns:r="http://schemas.openxmlformats.org/officeDocument/2006/relationships" r:id="rId14" tooltip="IR A RESUMEN"/>
          <a:extLst>
            <a:ext uri="{FF2B5EF4-FFF2-40B4-BE49-F238E27FC236}">
              <a16:creationId xmlns:a16="http://schemas.microsoft.com/office/drawing/2014/main" id="{00000000-0008-0000-0100-000046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447925" y="35585400"/>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2762250</xdr:colOff>
      <xdr:row>82</xdr:row>
      <xdr:rowOff>9525</xdr:rowOff>
    </xdr:from>
    <xdr:to>
      <xdr:col>3</xdr:col>
      <xdr:colOff>28575</xdr:colOff>
      <xdr:row>83</xdr:row>
      <xdr:rowOff>28575</xdr:rowOff>
    </xdr:to>
    <xdr:pic>
      <xdr:nvPicPr>
        <xdr:cNvPr id="56"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47925" y="529304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7"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447925" y="62541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9"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447925" y="6624637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60"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75085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62"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78857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19051</xdr:rowOff>
    </xdr:to>
    <xdr:pic>
      <xdr:nvPicPr>
        <xdr:cNvPr id="63"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8605837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64"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47925" y="885539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15</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15</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15</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16</xdr:row>
      <xdr:rowOff>0</xdr:rowOff>
    </xdr:from>
    <xdr:to>
      <xdr:col>27</xdr:col>
      <xdr:colOff>0</xdr:colOff>
      <xdr:row>20</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16</xdr:row>
      <xdr:rowOff>0</xdr:rowOff>
    </xdr:from>
    <xdr:to>
      <xdr:col>32</xdr:col>
      <xdr:colOff>742950</xdr:colOff>
      <xdr:row>20</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16</xdr:row>
      <xdr:rowOff>0</xdr:rowOff>
    </xdr:from>
    <xdr:to>
      <xdr:col>38</xdr:col>
      <xdr:colOff>733425</xdr:colOff>
      <xdr:row>20</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15</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15</xdr:row>
      <xdr:rowOff>752475</xdr:rowOff>
    </xdr:from>
    <xdr:to>
      <xdr:col>53</xdr:col>
      <xdr:colOff>104775</xdr:colOff>
      <xdr:row>20</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21</xdr:row>
      <xdr:rowOff>0</xdr:rowOff>
    </xdr:from>
    <xdr:to>
      <xdr:col>27</xdr:col>
      <xdr:colOff>0</xdr:colOff>
      <xdr:row>26</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21</xdr:row>
      <xdr:rowOff>0</xdr:rowOff>
    </xdr:from>
    <xdr:to>
      <xdr:col>32</xdr:col>
      <xdr:colOff>742950</xdr:colOff>
      <xdr:row>26</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21</xdr:row>
      <xdr:rowOff>0</xdr:rowOff>
    </xdr:from>
    <xdr:to>
      <xdr:col>38</xdr:col>
      <xdr:colOff>733425</xdr:colOff>
      <xdr:row>26</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21</xdr:row>
      <xdr:rowOff>38100</xdr:rowOff>
    </xdr:from>
    <xdr:to>
      <xdr:col>53</xdr:col>
      <xdr:colOff>123825</xdr:colOff>
      <xdr:row>26</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39</xdr:col>
      <xdr:colOff>9525</xdr:colOff>
      <xdr:row>31</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26</xdr:row>
      <xdr:rowOff>409575</xdr:rowOff>
    </xdr:from>
    <xdr:to>
      <xdr:col>53</xdr:col>
      <xdr:colOff>123825</xdr:colOff>
      <xdr:row>32</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15</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15</xdr:row>
      <xdr:rowOff>762000</xdr:rowOff>
    </xdr:from>
    <xdr:to>
      <xdr:col>44</xdr:col>
      <xdr:colOff>228600</xdr:colOff>
      <xdr:row>20</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21</xdr:row>
      <xdr:rowOff>9525</xdr:rowOff>
    </xdr:from>
    <xdr:to>
      <xdr:col>44</xdr:col>
      <xdr:colOff>247650</xdr:colOff>
      <xdr:row>26</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26</xdr:row>
      <xdr:rowOff>381000</xdr:rowOff>
    </xdr:from>
    <xdr:to>
      <xdr:col>44</xdr:col>
      <xdr:colOff>295275</xdr:colOff>
      <xdr:row>31</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7" zoomScale="80" zoomScaleNormal="80" workbookViewId="0">
      <selection activeCell="A10" sqref="A10:XFD10"/>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68"/>
      <c r="B1" s="169"/>
      <c r="C1" s="176" t="s">
        <v>169</v>
      </c>
      <c r="D1" s="177"/>
      <c r="E1" s="177"/>
      <c r="F1" s="177"/>
      <c r="G1" s="177"/>
      <c r="H1" s="174" t="s">
        <v>170</v>
      </c>
      <c r="I1" s="175"/>
    </row>
    <row r="2" spans="1:13" ht="18.75" customHeight="1" x14ac:dyDescent="0.25">
      <c r="A2" s="170"/>
      <c r="B2" s="171"/>
      <c r="C2" s="176" t="s">
        <v>171</v>
      </c>
      <c r="D2" s="177"/>
      <c r="E2" s="177"/>
      <c r="F2" s="177"/>
      <c r="G2" s="177"/>
      <c r="H2" s="46">
        <v>41241</v>
      </c>
      <c r="I2" s="47" t="s">
        <v>175</v>
      </c>
    </row>
    <row r="3" spans="1:13" ht="21" customHeight="1" x14ac:dyDescent="0.25">
      <c r="A3" s="172"/>
      <c r="B3" s="173"/>
      <c r="C3" s="176" t="s">
        <v>172</v>
      </c>
      <c r="D3" s="177"/>
      <c r="E3" s="177"/>
      <c r="F3" s="177"/>
      <c r="G3" s="177"/>
      <c r="H3" s="174" t="s">
        <v>173</v>
      </c>
      <c r="I3" s="175"/>
    </row>
    <row r="4" spans="1:13" ht="5.25" customHeight="1" x14ac:dyDescent="0.2"/>
    <row r="5" spans="1:13" ht="34.5" customHeight="1" x14ac:dyDescent="0.2">
      <c r="A5" s="205" t="s">
        <v>164</v>
      </c>
      <c r="B5" s="205"/>
      <c r="C5" s="205"/>
      <c r="D5" s="205"/>
      <c r="E5" s="205"/>
      <c r="F5" s="205"/>
      <c r="G5" s="205"/>
      <c r="H5" s="205"/>
      <c r="I5" s="205"/>
      <c r="K5" s="206" t="s">
        <v>140</v>
      </c>
      <c r="L5" s="206"/>
      <c r="M5" s="206"/>
    </row>
    <row r="6" spans="1:13" ht="23.25" customHeight="1" x14ac:dyDescent="0.2">
      <c r="A6" s="207" t="s">
        <v>162</v>
      </c>
      <c r="B6" s="208"/>
      <c r="C6" s="208"/>
      <c r="D6" s="208"/>
      <c r="E6" s="208"/>
      <c r="F6" s="181" t="s">
        <v>141</v>
      </c>
      <c r="G6" s="182"/>
      <c r="H6" s="182"/>
      <c r="I6" s="182"/>
      <c r="K6" s="49" t="s">
        <v>142</v>
      </c>
      <c r="L6" s="50" t="s">
        <v>143</v>
      </c>
      <c r="M6" s="51" t="s">
        <v>144</v>
      </c>
    </row>
    <row r="7" spans="1:13" ht="20.100000000000001" customHeight="1" x14ac:dyDescent="0.2">
      <c r="A7" s="209" t="s">
        <v>388</v>
      </c>
      <c r="B7" s="210"/>
      <c r="C7" s="210"/>
      <c r="D7" s="210"/>
      <c r="E7" s="210"/>
      <c r="F7" s="183">
        <v>45261</v>
      </c>
      <c r="G7" s="183"/>
      <c r="H7" s="183"/>
      <c r="I7" s="183"/>
      <c r="K7" s="211" t="s">
        <v>166</v>
      </c>
      <c r="L7" s="59" t="s">
        <v>145</v>
      </c>
      <c r="M7" s="212" t="s">
        <v>146</v>
      </c>
    </row>
    <row r="8" spans="1:13" ht="33.75" customHeight="1" x14ac:dyDescent="0.2">
      <c r="A8" s="209"/>
      <c r="B8" s="210"/>
      <c r="C8" s="210"/>
      <c r="D8" s="210"/>
      <c r="E8" s="210"/>
      <c r="F8" s="213" t="s">
        <v>160</v>
      </c>
      <c r="G8" s="214"/>
      <c r="H8" s="215">
        <v>254223000691</v>
      </c>
      <c r="I8" s="216"/>
      <c r="K8" s="212"/>
      <c r="L8" s="59" t="s">
        <v>159</v>
      </c>
      <c r="M8" s="212"/>
    </row>
    <row r="9" spans="1:13" ht="20.100000000000001" customHeight="1" x14ac:dyDescent="0.2">
      <c r="A9" s="44" t="s">
        <v>147</v>
      </c>
      <c r="B9" s="45"/>
      <c r="C9" s="187" t="s">
        <v>387</v>
      </c>
      <c r="D9" s="187"/>
      <c r="E9" s="188"/>
      <c r="F9" s="189" t="s">
        <v>163</v>
      </c>
      <c r="G9" s="190"/>
      <c r="H9" s="219" t="s">
        <v>384</v>
      </c>
      <c r="I9" s="220"/>
      <c r="K9" s="212"/>
      <c r="L9" s="59" t="s">
        <v>148</v>
      </c>
      <c r="M9" s="212" t="s">
        <v>149</v>
      </c>
    </row>
    <row r="10" spans="1:13" ht="20.100000000000001" customHeight="1" x14ac:dyDescent="0.2">
      <c r="A10" s="185" t="s">
        <v>168</v>
      </c>
      <c r="B10" s="186"/>
      <c r="C10" s="187" t="s">
        <v>386</v>
      </c>
      <c r="D10" s="187"/>
      <c r="E10" s="187"/>
      <c r="F10" s="188"/>
      <c r="G10" s="48" t="s">
        <v>150</v>
      </c>
      <c r="H10" s="217">
        <v>3114746646</v>
      </c>
      <c r="I10" s="218"/>
      <c r="K10" s="212"/>
      <c r="L10" s="59" t="s">
        <v>151</v>
      </c>
      <c r="M10" s="212"/>
    </row>
    <row r="11" spans="1:13" ht="20.100000000000001" customHeight="1" x14ac:dyDescent="0.2">
      <c r="A11" s="185" t="s">
        <v>165</v>
      </c>
      <c r="B11" s="186"/>
      <c r="C11" s="187" t="s">
        <v>395</v>
      </c>
      <c r="D11" s="187"/>
      <c r="E11" s="187"/>
      <c r="F11" s="188"/>
      <c r="G11" s="48" t="s">
        <v>174</v>
      </c>
      <c r="H11" s="199" t="s">
        <v>385</v>
      </c>
      <c r="I11" s="200"/>
      <c r="K11" s="201"/>
      <c r="L11" s="60"/>
      <c r="M11" s="60"/>
    </row>
    <row r="12" spans="1:13" ht="19.5" customHeight="1" x14ac:dyDescent="0.2">
      <c r="A12" s="202" t="s">
        <v>152</v>
      </c>
      <c r="B12" s="203"/>
      <c r="C12" s="203"/>
      <c r="D12" s="203"/>
      <c r="E12" s="203"/>
      <c r="F12" s="203"/>
      <c r="G12" s="203"/>
      <c r="H12" s="203"/>
      <c r="I12" s="204"/>
      <c r="K12" s="198"/>
      <c r="L12" s="60"/>
      <c r="M12" s="198"/>
    </row>
    <row r="13" spans="1:13" ht="20.100000000000001" customHeight="1" x14ac:dyDescent="0.2">
      <c r="A13" s="196" t="s">
        <v>153</v>
      </c>
      <c r="B13" s="196"/>
      <c r="C13" s="196"/>
      <c r="D13" s="196" t="s">
        <v>154</v>
      </c>
      <c r="E13" s="196"/>
      <c r="F13" s="196"/>
      <c r="G13" s="196" t="s">
        <v>161</v>
      </c>
      <c r="H13" s="196"/>
      <c r="I13" s="196"/>
      <c r="K13" s="198"/>
      <c r="L13" s="60"/>
      <c r="M13" s="198"/>
    </row>
    <row r="14" spans="1:13" ht="20.100000000000001" customHeight="1" x14ac:dyDescent="0.2">
      <c r="A14" s="191" t="s">
        <v>378</v>
      </c>
      <c r="B14" s="192"/>
      <c r="C14" s="193"/>
      <c r="D14" s="191" t="s">
        <v>361</v>
      </c>
      <c r="E14" s="192"/>
      <c r="F14" s="193"/>
      <c r="G14" s="191" t="s">
        <v>362</v>
      </c>
      <c r="H14" s="192"/>
      <c r="I14" s="193"/>
      <c r="K14" s="198"/>
      <c r="L14" s="60"/>
      <c r="M14" s="198"/>
    </row>
    <row r="15" spans="1:13" ht="20.100000000000001" customHeight="1" x14ac:dyDescent="0.2">
      <c r="A15" s="191" t="s">
        <v>363</v>
      </c>
      <c r="B15" s="192"/>
      <c r="C15" s="193"/>
      <c r="D15" s="191" t="s">
        <v>364</v>
      </c>
      <c r="E15" s="192"/>
      <c r="F15" s="193"/>
      <c r="G15" s="191" t="s">
        <v>365</v>
      </c>
      <c r="H15" s="192"/>
      <c r="I15" s="193"/>
      <c r="K15" s="198"/>
      <c r="L15" s="60"/>
      <c r="M15" s="60"/>
    </row>
    <row r="16" spans="1:13" ht="20.100000000000001" customHeight="1" x14ac:dyDescent="0.2">
      <c r="A16" s="191" t="s">
        <v>366</v>
      </c>
      <c r="B16" s="192"/>
      <c r="C16" s="193"/>
      <c r="D16" s="191" t="s">
        <v>364</v>
      </c>
      <c r="E16" s="192"/>
      <c r="F16" s="193"/>
      <c r="G16" s="191" t="s">
        <v>367</v>
      </c>
      <c r="H16" s="192"/>
      <c r="I16" s="193"/>
      <c r="K16" s="198"/>
      <c r="L16" s="60"/>
      <c r="M16" s="60"/>
    </row>
    <row r="17" spans="1:13" ht="20.100000000000001" customHeight="1" x14ac:dyDescent="0.2">
      <c r="A17" s="191" t="s">
        <v>368</v>
      </c>
      <c r="B17" s="192"/>
      <c r="C17" s="193"/>
      <c r="D17" s="191" t="s">
        <v>364</v>
      </c>
      <c r="E17" s="192"/>
      <c r="F17" s="193"/>
      <c r="G17" s="191" t="s">
        <v>369</v>
      </c>
      <c r="H17" s="192"/>
      <c r="I17" s="193"/>
      <c r="K17" s="198"/>
      <c r="L17" s="60"/>
      <c r="M17" s="60"/>
    </row>
    <row r="18" spans="1:13" ht="20.100000000000001" customHeight="1" x14ac:dyDescent="0.2">
      <c r="A18" s="184" t="s">
        <v>382</v>
      </c>
      <c r="B18" s="184"/>
      <c r="C18" s="184"/>
      <c r="D18" s="191" t="s">
        <v>364</v>
      </c>
      <c r="E18" s="192"/>
      <c r="F18" s="193"/>
      <c r="G18" s="191" t="s">
        <v>371</v>
      </c>
      <c r="H18" s="192"/>
      <c r="I18" s="193"/>
      <c r="K18" s="197"/>
      <c r="L18" s="60"/>
      <c r="M18" s="60"/>
    </row>
    <row r="19" spans="1:13" ht="20.100000000000001" customHeight="1" x14ac:dyDescent="0.2">
      <c r="A19" s="191" t="s">
        <v>372</v>
      </c>
      <c r="B19" s="192"/>
      <c r="C19" s="193"/>
      <c r="D19" s="191" t="s">
        <v>364</v>
      </c>
      <c r="E19" s="192"/>
      <c r="F19" s="193"/>
      <c r="G19" s="184" t="s">
        <v>373</v>
      </c>
      <c r="H19" s="184"/>
      <c r="I19" s="184"/>
      <c r="K19" s="198"/>
      <c r="L19" s="60"/>
      <c r="M19" s="60"/>
    </row>
    <row r="20" spans="1:13" ht="20.100000000000001" customHeight="1" x14ac:dyDescent="0.2">
      <c r="A20" s="191" t="s">
        <v>374</v>
      </c>
      <c r="B20" s="192"/>
      <c r="C20" s="193"/>
      <c r="D20" s="191" t="s">
        <v>364</v>
      </c>
      <c r="E20" s="192"/>
      <c r="F20" s="193"/>
      <c r="G20" s="191" t="s">
        <v>375</v>
      </c>
      <c r="H20" s="192"/>
      <c r="I20" s="193"/>
      <c r="K20" s="198"/>
      <c r="L20" s="60"/>
      <c r="M20" s="60"/>
    </row>
    <row r="21" spans="1:13" ht="20.100000000000001" customHeight="1" x14ac:dyDescent="0.2">
      <c r="A21" s="191" t="s">
        <v>396</v>
      </c>
      <c r="B21" s="192"/>
      <c r="C21" s="193"/>
      <c r="D21" s="191" t="s">
        <v>364</v>
      </c>
      <c r="E21" s="192"/>
      <c r="F21" s="193"/>
      <c r="G21" s="191" t="s">
        <v>397</v>
      </c>
      <c r="H21" s="192"/>
      <c r="I21" s="193"/>
      <c r="K21" s="198"/>
      <c r="L21" s="60"/>
      <c r="M21" s="61"/>
    </row>
    <row r="22" spans="1:13" ht="20.100000000000001" customHeight="1" x14ac:dyDescent="0.2">
      <c r="A22" s="191" t="s">
        <v>565</v>
      </c>
      <c r="B22" s="192"/>
      <c r="C22" s="193"/>
      <c r="D22" s="191" t="s">
        <v>566</v>
      </c>
      <c r="E22" s="192"/>
      <c r="F22" s="193"/>
      <c r="G22" s="191" t="s">
        <v>567</v>
      </c>
      <c r="H22" s="192"/>
      <c r="I22" s="193"/>
    </row>
    <row r="23" spans="1:13" s="21" customFormat="1" ht="20.25" x14ac:dyDescent="0.3">
      <c r="A23" s="184" t="s">
        <v>376</v>
      </c>
      <c r="B23" s="184"/>
      <c r="C23" s="184"/>
      <c r="D23" s="184" t="s">
        <v>364</v>
      </c>
      <c r="E23" s="184"/>
      <c r="F23" s="184"/>
      <c r="G23" s="184" t="s">
        <v>377</v>
      </c>
      <c r="H23" s="184"/>
      <c r="I23" s="184"/>
      <c r="K23" s="194"/>
      <c r="L23" s="194"/>
      <c r="M23" s="22"/>
    </row>
    <row r="24" spans="1:13" ht="30" customHeight="1" x14ac:dyDescent="0.2">
      <c r="A24" s="195" t="s">
        <v>155</v>
      </c>
      <c r="B24" s="195"/>
      <c r="C24" s="195"/>
      <c r="D24" s="195"/>
      <c r="E24" s="195"/>
      <c r="F24" s="195"/>
      <c r="G24" s="195"/>
      <c r="H24" s="195"/>
      <c r="I24" s="195"/>
      <c r="K24" s="23"/>
      <c r="L24" s="23"/>
    </row>
    <row r="25" spans="1:13" ht="33.75" customHeight="1" x14ac:dyDescent="0.2">
      <c r="A25" s="196" t="s">
        <v>153</v>
      </c>
      <c r="B25" s="196"/>
      <c r="C25" s="196"/>
      <c r="D25" s="196" t="s">
        <v>154</v>
      </c>
      <c r="E25" s="196"/>
      <c r="F25" s="196"/>
      <c r="G25" s="196" t="s">
        <v>23</v>
      </c>
      <c r="H25" s="196"/>
      <c r="I25" s="196"/>
      <c r="K25" s="24"/>
      <c r="L25" s="25"/>
      <c r="M25" s="20" t="s">
        <v>156</v>
      </c>
    </row>
    <row r="26" spans="1:13" ht="20.100000000000001" customHeight="1" x14ac:dyDescent="0.2">
      <c r="A26" s="191" t="s">
        <v>398</v>
      </c>
      <c r="B26" s="192"/>
      <c r="C26" s="193"/>
      <c r="D26" s="191" t="s">
        <v>364</v>
      </c>
      <c r="E26" s="192"/>
      <c r="F26" s="193"/>
      <c r="G26" s="191" t="s">
        <v>379</v>
      </c>
      <c r="H26" s="192"/>
      <c r="I26" s="193"/>
      <c r="K26" s="24"/>
      <c r="L26" s="25"/>
    </row>
    <row r="27" spans="1:13" ht="20.100000000000001" customHeight="1" x14ac:dyDescent="0.2">
      <c r="A27" s="191" t="s">
        <v>378</v>
      </c>
      <c r="B27" s="192"/>
      <c r="C27" s="193"/>
      <c r="D27" s="191" t="s">
        <v>364</v>
      </c>
      <c r="E27" s="192"/>
      <c r="F27" s="193"/>
      <c r="G27" s="191" t="s">
        <v>380</v>
      </c>
      <c r="H27" s="192"/>
      <c r="I27" s="193"/>
      <c r="K27" s="24"/>
      <c r="L27" s="26"/>
    </row>
    <row r="28" spans="1:13" ht="20.100000000000001" customHeight="1" x14ac:dyDescent="0.2">
      <c r="A28" s="191" t="s">
        <v>370</v>
      </c>
      <c r="B28" s="192"/>
      <c r="C28" s="193"/>
      <c r="D28" s="191" t="s">
        <v>364</v>
      </c>
      <c r="E28" s="192"/>
      <c r="F28" s="193"/>
      <c r="G28" s="184" t="s">
        <v>381</v>
      </c>
      <c r="H28" s="184"/>
      <c r="I28" s="184"/>
      <c r="K28" s="24"/>
      <c r="L28" s="26"/>
    </row>
    <row r="29" spans="1:13" ht="20.100000000000001" customHeight="1" x14ac:dyDescent="0.2">
      <c r="A29" s="191" t="s">
        <v>396</v>
      </c>
      <c r="B29" s="192"/>
      <c r="C29" s="193"/>
      <c r="D29" s="191" t="s">
        <v>364</v>
      </c>
      <c r="E29" s="192"/>
      <c r="F29" s="193"/>
      <c r="G29" s="184" t="s">
        <v>383</v>
      </c>
      <c r="H29" s="184"/>
      <c r="I29" s="184"/>
      <c r="K29" s="24"/>
      <c r="L29" s="25"/>
    </row>
    <row r="30" spans="1:13" ht="20.100000000000001" customHeight="1" x14ac:dyDescent="0.2">
      <c r="A30" s="191"/>
      <c r="B30" s="192"/>
      <c r="C30" s="193"/>
      <c r="D30" s="184"/>
      <c r="E30" s="184"/>
      <c r="F30" s="184"/>
      <c r="G30" s="184"/>
      <c r="H30" s="184"/>
      <c r="I30" s="184"/>
      <c r="K30" s="24"/>
      <c r="L30" s="26"/>
    </row>
    <row r="31" spans="1:13" ht="20.100000000000001" customHeight="1" x14ac:dyDescent="0.2">
      <c r="A31" s="184"/>
      <c r="B31" s="184"/>
      <c r="C31" s="184"/>
      <c r="D31" s="184"/>
      <c r="E31" s="184"/>
      <c r="F31" s="184"/>
      <c r="G31" s="184"/>
      <c r="H31" s="184"/>
      <c r="I31" s="184"/>
      <c r="K31" s="24"/>
      <c r="L31" s="27"/>
    </row>
    <row r="32" spans="1:13" ht="20.100000000000001" customHeight="1" x14ac:dyDescent="0.2">
      <c r="A32" s="184"/>
      <c r="B32" s="184"/>
      <c r="C32" s="184"/>
      <c r="D32" s="184"/>
      <c r="E32" s="184"/>
      <c r="F32" s="184"/>
      <c r="G32" s="184"/>
      <c r="H32" s="184"/>
      <c r="I32" s="184"/>
      <c r="K32" s="178"/>
      <c r="L32" s="25"/>
    </row>
    <row r="33" spans="11:12" ht="15" x14ac:dyDescent="0.2">
      <c r="K33" s="178"/>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9" t="s">
        <v>29</v>
      </c>
      <c r="B65526" s="179"/>
      <c r="C65526" s="179"/>
      <c r="D65526" s="179"/>
      <c r="E65526" s="179"/>
    </row>
    <row r="65527" spans="1:5" x14ac:dyDescent="0.2">
      <c r="A65527" s="180" t="s">
        <v>30</v>
      </c>
      <c r="B65527" s="180"/>
      <c r="C65527" s="180"/>
      <c r="D65527" s="180"/>
      <c r="E65527" s="180"/>
    </row>
    <row r="65528" spans="1:5" x14ac:dyDescent="0.2">
      <c r="A65528" s="180" t="s">
        <v>31</v>
      </c>
      <c r="B65528" s="180"/>
      <c r="C65528" s="180"/>
      <c r="D65528" s="180"/>
      <c r="E65528" s="180"/>
    </row>
    <row r="65529" spans="1:5" x14ac:dyDescent="0.2">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topLeftCell="D101" zoomScale="64" zoomScaleNormal="64" workbookViewId="0">
      <selection activeCell="N107" sqref="N107"/>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40" customWidth="1"/>
    <col min="5" max="6" width="33.7109375" style="122" customWidth="1"/>
    <col min="7" max="7" width="11.7109375" style="140" customWidth="1"/>
    <col min="8" max="9" width="33.7109375" style="122" customWidth="1"/>
    <col min="10" max="10" width="11.7109375" style="140" customWidth="1"/>
    <col min="11" max="12" width="33.7109375" style="122" customWidth="1"/>
    <col min="13" max="13" width="11.7109375" style="140" customWidth="1"/>
    <col min="14" max="15" width="33.7109375" style="122"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45" t="s">
        <v>124</v>
      </c>
      <c r="C1" s="245"/>
      <c r="D1" s="245"/>
      <c r="E1" s="245"/>
      <c r="F1" s="245"/>
      <c r="G1" s="245"/>
      <c r="H1" s="245"/>
      <c r="I1" s="245"/>
      <c r="J1" s="246"/>
      <c r="K1" s="246"/>
      <c r="L1" s="87"/>
      <c r="M1" s="87"/>
      <c r="N1" s="87"/>
      <c r="O1" s="87"/>
    </row>
    <row r="2" spans="1:21" ht="15.75" x14ac:dyDescent="0.2">
      <c r="B2" s="247" t="s">
        <v>27</v>
      </c>
      <c r="C2" s="247"/>
      <c r="D2" s="284" t="s">
        <v>176</v>
      </c>
      <c r="E2" s="284"/>
      <c r="F2" s="284"/>
      <c r="G2" s="285" t="s">
        <v>177</v>
      </c>
      <c r="H2" s="285"/>
      <c r="I2" s="285"/>
      <c r="J2" s="286" t="s">
        <v>178</v>
      </c>
      <c r="K2" s="286"/>
      <c r="L2" s="286"/>
      <c r="M2" s="228" t="s">
        <v>179</v>
      </c>
      <c r="N2" s="228"/>
      <c r="O2" s="228"/>
      <c r="Q2" s="86">
        <v>1</v>
      </c>
    </row>
    <row r="3" spans="1:21" ht="15" customHeight="1" x14ac:dyDescent="0.2">
      <c r="B3" s="247"/>
      <c r="C3" s="247"/>
      <c r="D3" s="287" t="s">
        <v>34</v>
      </c>
      <c r="E3" s="283" t="s">
        <v>122</v>
      </c>
      <c r="F3" s="283" t="s">
        <v>125</v>
      </c>
      <c r="G3" s="239" t="s">
        <v>34</v>
      </c>
      <c r="H3" s="283" t="s">
        <v>122</v>
      </c>
      <c r="I3" s="283" t="s">
        <v>125</v>
      </c>
      <c r="J3" s="239" t="s">
        <v>34</v>
      </c>
      <c r="K3" s="241" t="s">
        <v>122</v>
      </c>
      <c r="L3" s="243" t="s">
        <v>125</v>
      </c>
      <c r="M3" s="239" t="s">
        <v>34</v>
      </c>
      <c r="N3" s="241" t="s">
        <v>122</v>
      </c>
      <c r="O3" s="243" t="s">
        <v>125</v>
      </c>
      <c r="Q3" s="86">
        <v>2</v>
      </c>
    </row>
    <row r="4" spans="1:21" ht="15.75" customHeight="1" x14ac:dyDescent="0.2">
      <c r="B4" s="247"/>
      <c r="C4" s="247"/>
      <c r="D4" s="288"/>
      <c r="E4" s="243"/>
      <c r="F4" s="243"/>
      <c r="G4" s="240"/>
      <c r="H4" s="243"/>
      <c r="I4" s="243"/>
      <c r="J4" s="240"/>
      <c r="K4" s="242"/>
      <c r="L4" s="244"/>
      <c r="M4" s="240"/>
      <c r="N4" s="242"/>
      <c r="O4" s="244"/>
      <c r="Q4" s="86">
        <v>3</v>
      </c>
    </row>
    <row r="5" spans="1:21" ht="15.75" x14ac:dyDescent="0.2">
      <c r="B5" s="247"/>
      <c r="C5" s="247"/>
      <c r="D5" s="88"/>
      <c r="E5" s="89"/>
      <c r="F5" s="89"/>
      <c r="G5" s="90"/>
      <c r="H5" s="91"/>
      <c r="I5" s="91"/>
      <c r="J5" s="90"/>
      <c r="K5" s="92"/>
      <c r="L5" s="91"/>
      <c r="M5" s="90"/>
      <c r="N5" s="92"/>
      <c r="O5" s="91"/>
      <c r="Q5" s="86">
        <v>4</v>
      </c>
    </row>
    <row r="6" spans="1:21" ht="18.75" x14ac:dyDescent="0.2">
      <c r="A6" s="289"/>
      <c r="B6" s="268"/>
      <c r="C6" s="93" t="s">
        <v>73</v>
      </c>
      <c r="D6" s="94"/>
      <c r="E6" s="94"/>
      <c r="F6" s="94"/>
      <c r="G6" s="94"/>
      <c r="H6" s="94"/>
      <c r="I6" s="94"/>
      <c r="J6" s="94"/>
      <c r="K6" s="94"/>
      <c r="L6" s="95"/>
      <c r="M6" s="94"/>
      <c r="N6" s="94"/>
      <c r="O6" s="95"/>
    </row>
    <row r="7" spans="1:21" ht="39.950000000000003" customHeight="1" x14ac:dyDescent="0.2">
      <c r="A7" s="289"/>
      <c r="B7" s="269"/>
      <c r="C7" s="96" t="s">
        <v>33</v>
      </c>
      <c r="D7" s="29">
        <v>3</v>
      </c>
      <c r="E7" s="62" t="s">
        <v>245</v>
      </c>
      <c r="F7" s="62" t="s">
        <v>246</v>
      </c>
      <c r="G7" s="79">
        <v>3</v>
      </c>
      <c r="H7" s="63" t="s">
        <v>470</v>
      </c>
      <c r="I7" s="63" t="s">
        <v>471</v>
      </c>
      <c r="J7" s="82">
        <v>3</v>
      </c>
      <c r="K7" s="64" t="s">
        <v>470</v>
      </c>
      <c r="L7" s="65" t="s">
        <v>471</v>
      </c>
      <c r="M7" s="84"/>
      <c r="N7" s="66"/>
      <c r="O7" s="67"/>
      <c r="Q7" s="97"/>
      <c r="R7" s="86">
        <f>COUNTIF(D7:D10,"1")</f>
        <v>3</v>
      </c>
      <c r="S7" s="86">
        <f>COUNTIF(G7:G10,"1")</f>
        <v>2</v>
      </c>
      <c r="T7" s="86">
        <f>COUNTIF(J7:J10,"1")</f>
        <v>2</v>
      </c>
      <c r="U7" s="86">
        <f>COUNTIF(M7:M10,"1")</f>
        <v>0</v>
      </c>
    </row>
    <row r="8" spans="1:21" ht="39.950000000000003" customHeight="1" x14ac:dyDescent="0.2">
      <c r="A8" s="289"/>
      <c r="B8" s="269"/>
      <c r="C8" s="98" t="s">
        <v>35</v>
      </c>
      <c r="D8" s="29">
        <v>1</v>
      </c>
      <c r="E8" s="62" t="s">
        <v>247</v>
      </c>
      <c r="F8" s="62" t="s">
        <v>516</v>
      </c>
      <c r="G8" s="79">
        <v>2</v>
      </c>
      <c r="H8" s="68" t="s">
        <v>472</v>
      </c>
      <c r="I8" s="63" t="s">
        <v>248</v>
      </c>
      <c r="J8" s="82">
        <v>2</v>
      </c>
      <c r="K8" s="69" t="s">
        <v>472</v>
      </c>
      <c r="L8" s="65" t="s">
        <v>248</v>
      </c>
      <c r="M8" s="84"/>
      <c r="N8" s="70"/>
      <c r="O8" s="67"/>
      <c r="R8" s="86">
        <f>COUNTIF(D7:D10,"2")</f>
        <v>0</v>
      </c>
      <c r="S8" s="86">
        <f>COUNTIF(G7:G10,"2")</f>
        <v>1</v>
      </c>
      <c r="T8" s="86">
        <f>COUNTIF(J7:J10,"2")</f>
        <v>1</v>
      </c>
      <c r="U8" s="86">
        <f>COUNTIF(M7:M10,"2")</f>
        <v>0</v>
      </c>
    </row>
    <row r="9" spans="1:21" ht="39.950000000000003" customHeight="1" x14ac:dyDescent="0.2">
      <c r="A9" s="289"/>
      <c r="B9" s="269"/>
      <c r="C9" s="99" t="s">
        <v>36</v>
      </c>
      <c r="D9" s="29">
        <v>1</v>
      </c>
      <c r="E9" s="62" t="s">
        <v>249</v>
      </c>
      <c r="F9" s="62" t="s">
        <v>250</v>
      </c>
      <c r="G9" s="79">
        <v>1</v>
      </c>
      <c r="H9" s="68" t="s">
        <v>473</v>
      </c>
      <c r="I9" s="63" t="s">
        <v>474</v>
      </c>
      <c r="J9" s="82">
        <v>1</v>
      </c>
      <c r="K9" s="69" t="s">
        <v>473</v>
      </c>
      <c r="L9" s="65" t="s">
        <v>474</v>
      </c>
      <c r="M9" s="84"/>
      <c r="N9" s="70"/>
      <c r="O9" s="67"/>
      <c r="R9" s="86">
        <f>COUNTIF(D7:D10,"3")</f>
        <v>1</v>
      </c>
      <c r="S9" s="86">
        <f>COUNTIF(G7:G10,"3")</f>
        <v>1</v>
      </c>
      <c r="T9" s="86">
        <f>COUNTIF(J7:J10,"3")</f>
        <v>1</v>
      </c>
      <c r="U9" s="86">
        <f>COUNTIF(M7:M10,"3")</f>
        <v>0</v>
      </c>
    </row>
    <row r="10" spans="1:21" ht="39.950000000000003" customHeight="1" x14ac:dyDescent="0.2">
      <c r="A10" s="289"/>
      <c r="B10" s="270"/>
      <c r="C10" s="99" t="s">
        <v>37</v>
      </c>
      <c r="D10" s="29">
        <v>1</v>
      </c>
      <c r="E10" s="62" t="s">
        <v>251</v>
      </c>
      <c r="F10" s="62" t="s">
        <v>252</v>
      </c>
      <c r="G10" s="79">
        <v>1</v>
      </c>
      <c r="H10" s="68" t="s">
        <v>475</v>
      </c>
      <c r="I10" s="63" t="s">
        <v>476</v>
      </c>
      <c r="J10" s="82">
        <v>1</v>
      </c>
      <c r="K10" s="69" t="s">
        <v>475</v>
      </c>
      <c r="L10" s="65" t="s">
        <v>476</v>
      </c>
      <c r="M10" s="84"/>
      <c r="N10" s="70"/>
      <c r="O10" s="67"/>
      <c r="R10" s="86">
        <f>COUNTIF(D7:D10,"4")</f>
        <v>0</v>
      </c>
      <c r="S10" s="86">
        <f>COUNTIF(G7:G10,"4")</f>
        <v>0</v>
      </c>
      <c r="T10" s="86">
        <f>COUNTIF(J7:J10,"4")</f>
        <v>0</v>
      </c>
      <c r="U10" s="86">
        <f>COUNTIF(M7:M10,"4")</f>
        <v>0</v>
      </c>
    </row>
    <row r="11" spans="1:21" ht="6" customHeight="1" x14ac:dyDescent="0.25">
      <c r="B11" s="259"/>
      <c r="C11" s="260"/>
      <c r="D11" s="260"/>
      <c r="E11" s="260"/>
      <c r="F11" s="260"/>
      <c r="G11" s="260"/>
      <c r="H11" s="260"/>
      <c r="I11" s="260"/>
      <c r="J11" s="260"/>
      <c r="K11" s="261"/>
      <c r="L11" s="100"/>
      <c r="M11" s="101"/>
      <c r="N11" s="100"/>
      <c r="O11" s="100"/>
      <c r="Q11" s="86">
        <f>COUNTIF(D7:D10,"1")</f>
        <v>3</v>
      </c>
      <c r="R11" s="86">
        <f>COUNTIF(D7:D10,"1")</f>
        <v>3</v>
      </c>
      <c r="S11" s="86">
        <f>COUNTIF(D7:D10,"3")</f>
        <v>1</v>
      </c>
    </row>
    <row r="12" spans="1:21" ht="18.75" x14ac:dyDescent="0.2">
      <c r="A12" s="289"/>
      <c r="B12" s="256"/>
      <c r="C12" s="102" t="s">
        <v>72</v>
      </c>
      <c r="D12" s="103"/>
      <c r="E12" s="103"/>
      <c r="F12" s="103"/>
      <c r="G12" s="103"/>
      <c r="H12" s="103"/>
      <c r="I12" s="103"/>
      <c r="J12" s="103"/>
      <c r="K12" s="104"/>
      <c r="L12" s="105"/>
      <c r="M12" s="103"/>
      <c r="N12" s="104"/>
      <c r="O12" s="105"/>
    </row>
    <row r="13" spans="1:21" ht="39.950000000000003" customHeight="1" x14ac:dyDescent="0.2">
      <c r="A13" s="289"/>
      <c r="B13" s="257"/>
      <c r="C13" s="106" t="s">
        <v>38</v>
      </c>
      <c r="D13" s="30">
        <v>2</v>
      </c>
      <c r="E13" s="62" t="s">
        <v>253</v>
      </c>
      <c r="F13" s="71" t="s">
        <v>254</v>
      </c>
      <c r="G13" s="80">
        <v>2</v>
      </c>
      <c r="H13" s="63" t="s">
        <v>477</v>
      </c>
      <c r="I13" s="63" t="s">
        <v>478</v>
      </c>
      <c r="J13" s="80">
        <v>2</v>
      </c>
      <c r="K13" s="63" t="s">
        <v>517</v>
      </c>
      <c r="L13" s="63" t="s">
        <v>478</v>
      </c>
      <c r="M13" s="85"/>
      <c r="N13" s="72"/>
      <c r="O13" s="73"/>
      <c r="R13" s="86">
        <f>COUNTIF(D13:D17,"1")</f>
        <v>0</v>
      </c>
      <c r="S13" s="86">
        <f>COUNTIF(G13:G17,"1")</f>
        <v>0</v>
      </c>
      <c r="T13" s="86">
        <f>COUNTIF(J13:J17,"1")</f>
        <v>0</v>
      </c>
      <c r="U13" s="86">
        <f>COUNTIF(M13:M17,"1")</f>
        <v>0</v>
      </c>
    </row>
    <row r="14" spans="1:21" ht="39.950000000000003" customHeight="1" x14ac:dyDescent="0.2">
      <c r="A14" s="289"/>
      <c r="B14" s="257"/>
      <c r="C14" s="98" t="s">
        <v>39</v>
      </c>
      <c r="D14" s="30">
        <v>2</v>
      </c>
      <c r="E14" s="74" t="s">
        <v>255</v>
      </c>
      <c r="F14" s="71" t="s">
        <v>256</v>
      </c>
      <c r="G14" s="80">
        <v>2</v>
      </c>
      <c r="H14" s="68" t="s">
        <v>479</v>
      </c>
      <c r="I14" s="63" t="s">
        <v>256</v>
      </c>
      <c r="J14" s="80">
        <v>2</v>
      </c>
      <c r="K14" s="68" t="s">
        <v>479</v>
      </c>
      <c r="L14" s="63" t="s">
        <v>256</v>
      </c>
      <c r="M14" s="85"/>
      <c r="N14" s="73"/>
      <c r="O14" s="73"/>
      <c r="R14" s="86">
        <f>COUNTIF(D13:D17,"2")</f>
        <v>5</v>
      </c>
      <c r="S14" s="86">
        <f>COUNTIF(G13:G17,"2")</f>
        <v>5</v>
      </c>
      <c r="T14" s="86">
        <f>COUNTIF(J13:J17,"2")</f>
        <v>5</v>
      </c>
      <c r="U14" s="86">
        <f>COUNTIF(M13:M17,"2")</f>
        <v>0</v>
      </c>
    </row>
    <row r="15" spans="1:21" ht="39.950000000000003" customHeight="1" x14ac:dyDescent="0.2">
      <c r="A15" s="289"/>
      <c r="B15" s="257"/>
      <c r="C15" s="98" t="s">
        <v>40</v>
      </c>
      <c r="D15" s="30">
        <v>2</v>
      </c>
      <c r="E15" s="74" t="s">
        <v>257</v>
      </c>
      <c r="F15" s="71" t="s">
        <v>256</v>
      </c>
      <c r="G15" s="80">
        <v>2</v>
      </c>
      <c r="H15" s="68" t="s">
        <v>480</v>
      </c>
      <c r="I15" s="63" t="s">
        <v>256</v>
      </c>
      <c r="J15" s="80">
        <v>2</v>
      </c>
      <c r="K15" s="68" t="s">
        <v>518</v>
      </c>
      <c r="L15" s="63" t="s">
        <v>256</v>
      </c>
      <c r="M15" s="85"/>
      <c r="N15" s="73"/>
      <c r="O15" s="73"/>
      <c r="R15" s="86">
        <f>COUNTIF(D13:D17,"3")</f>
        <v>0</v>
      </c>
      <c r="S15" s="86">
        <f>COUNTIF(G13:G17,"3")</f>
        <v>0</v>
      </c>
      <c r="T15" s="86">
        <f>COUNTIF(J13:J17,"3")</f>
        <v>0</v>
      </c>
      <c r="U15" s="86">
        <f>COUNTIF(M13:M17,"3")</f>
        <v>0</v>
      </c>
    </row>
    <row r="16" spans="1:21" ht="39.950000000000003" customHeight="1" x14ac:dyDescent="0.2">
      <c r="A16" s="289"/>
      <c r="B16" s="257"/>
      <c r="C16" s="99" t="s">
        <v>41</v>
      </c>
      <c r="D16" s="30">
        <v>2</v>
      </c>
      <c r="E16" s="74" t="s">
        <v>258</v>
      </c>
      <c r="F16" s="71" t="s">
        <v>259</v>
      </c>
      <c r="G16" s="80">
        <v>2</v>
      </c>
      <c r="H16" s="68" t="s">
        <v>258</v>
      </c>
      <c r="I16" s="63" t="s">
        <v>259</v>
      </c>
      <c r="J16" s="80">
        <v>2</v>
      </c>
      <c r="K16" s="68" t="s">
        <v>258</v>
      </c>
      <c r="L16" s="63" t="s">
        <v>259</v>
      </c>
      <c r="M16" s="85"/>
      <c r="N16" s="73"/>
      <c r="O16" s="73"/>
      <c r="R16" s="86">
        <f>COUNTIF(D13:D17,"4")</f>
        <v>0</v>
      </c>
      <c r="S16" s="86">
        <f>COUNTIF(G13:G17,"4")</f>
        <v>0</v>
      </c>
      <c r="T16" s="86">
        <f>COUNTIF(J13:J17,"4")</f>
        <v>0</v>
      </c>
      <c r="U16" s="86">
        <f>COUNTIF(M13:M17,"4")</f>
        <v>0</v>
      </c>
    </row>
    <row r="17" spans="1:21" ht="39.950000000000003" customHeight="1" x14ac:dyDescent="0.2">
      <c r="A17" s="289"/>
      <c r="B17" s="258"/>
      <c r="C17" s="98" t="s">
        <v>42</v>
      </c>
      <c r="D17" s="30">
        <v>2</v>
      </c>
      <c r="E17" s="74" t="s">
        <v>260</v>
      </c>
      <c r="F17" s="71" t="s">
        <v>261</v>
      </c>
      <c r="G17" s="80">
        <v>2</v>
      </c>
      <c r="H17" s="68" t="s">
        <v>481</v>
      </c>
      <c r="I17" s="63" t="s">
        <v>261</v>
      </c>
      <c r="J17" s="80">
        <v>2</v>
      </c>
      <c r="K17" s="68" t="s">
        <v>481</v>
      </c>
      <c r="L17" s="63" t="s">
        <v>261</v>
      </c>
      <c r="M17" s="85"/>
      <c r="N17" s="73"/>
      <c r="O17" s="73"/>
    </row>
    <row r="18" spans="1:21" ht="7.5" customHeight="1" x14ac:dyDescent="0.25">
      <c r="B18" s="271"/>
      <c r="C18" s="272"/>
      <c r="D18" s="272"/>
      <c r="E18" s="272"/>
      <c r="F18" s="272"/>
      <c r="G18" s="272"/>
      <c r="H18" s="272"/>
      <c r="I18" s="272"/>
      <c r="J18" s="272"/>
      <c r="K18" s="273"/>
      <c r="L18" s="100"/>
      <c r="M18" s="101"/>
      <c r="N18" s="100"/>
      <c r="O18" s="100"/>
    </row>
    <row r="19" spans="1:21" ht="18.75" x14ac:dyDescent="0.2">
      <c r="A19" s="289"/>
      <c r="B19" s="256"/>
      <c r="C19" s="102" t="s">
        <v>43</v>
      </c>
      <c r="D19" s="103"/>
      <c r="E19" s="103"/>
      <c r="F19" s="103"/>
      <c r="G19" s="103"/>
      <c r="H19" s="103"/>
      <c r="I19" s="103"/>
      <c r="J19" s="103"/>
      <c r="K19" s="104"/>
      <c r="L19" s="105"/>
      <c r="M19" s="103"/>
      <c r="N19" s="104"/>
      <c r="O19" s="105"/>
    </row>
    <row r="20" spans="1:21" ht="39.950000000000003" customHeight="1" x14ac:dyDescent="0.2">
      <c r="A20" s="289"/>
      <c r="B20" s="274"/>
      <c r="C20" s="107" t="s">
        <v>44</v>
      </c>
      <c r="D20" s="30">
        <v>2</v>
      </c>
      <c r="E20" s="165" t="s">
        <v>262</v>
      </c>
      <c r="F20" s="62" t="s">
        <v>263</v>
      </c>
      <c r="G20" s="80">
        <v>2</v>
      </c>
      <c r="H20" s="63" t="s">
        <v>482</v>
      </c>
      <c r="I20" s="63" t="s">
        <v>263</v>
      </c>
      <c r="J20" s="80">
        <v>2</v>
      </c>
      <c r="K20" s="63" t="s">
        <v>519</v>
      </c>
      <c r="L20" s="63" t="s">
        <v>263</v>
      </c>
      <c r="M20" s="85"/>
      <c r="N20" s="77"/>
      <c r="O20" s="78"/>
      <c r="R20" s="86">
        <f>COUNTIF(D20:D27,"1")</f>
        <v>0</v>
      </c>
      <c r="S20" s="86">
        <f>COUNTIF(G20:G27,"1")</f>
        <v>0</v>
      </c>
      <c r="T20" s="86">
        <f>COUNTIF(J20:J27,"1")</f>
        <v>1</v>
      </c>
      <c r="U20" s="86">
        <f>COUNTIF(M20:M27,"1")</f>
        <v>0</v>
      </c>
    </row>
    <row r="21" spans="1:21" ht="39.950000000000003" customHeight="1" x14ac:dyDescent="0.2">
      <c r="A21" s="289"/>
      <c r="B21" s="274"/>
      <c r="C21" s="108" t="s">
        <v>45</v>
      </c>
      <c r="D21" s="30">
        <v>2</v>
      </c>
      <c r="E21" s="74" t="s">
        <v>264</v>
      </c>
      <c r="F21" s="62" t="s">
        <v>265</v>
      </c>
      <c r="G21" s="80">
        <v>2</v>
      </c>
      <c r="H21" s="68" t="s">
        <v>483</v>
      </c>
      <c r="I21" s="63" t="s">
        <v>265</v>
      </c>
      <c r="J21" s="80">
        <v>2</v>
      </c>
      <c r="K21" s="68" t="s">
        <v>483</v>
      </c>
      <c r="L21" s="63" t="s">
        <v>265</v>
      </c>
      <c r="M21" s="85"/>
      <c r="N21" s="78"/>
      <c r="O21" s="78"/>
      <c r="R21" s="86">
        <f>COUNTIF(D20:D27,"2")</f>
        <v>8</v>
      </c>
      <c r="S21" s="86">
        <f>COUNTIF(G20:G27,"2")</f>
        <v>8</v>
      </c>
      <c r="T21" s="86">
        <f>COUNTIF(J20:J27,"2")</f>
        <v>7</v>
      </c>
      <c r="U21" s="86">
        <f>COUNTIF(M20:M27,"2")</f>
        <v>0</v>
      </c>
    </row>
    <row r="22" spans="1:21" ht="39.950000000000003" customHeight="1" x14ac:dyDescent="0.2">
      <c r="A22" s="289"/>
      <c r="B22" s="274"/>
      <c r="C22" s="108" t="s">
        <v>46</v>
      </c>
      <c r="D22" s="30">
        <v>2</v>
      </c>
      <c r="E22" s="74" t="s">
        <v>266</v>
      </c>
      <c r="F22" s="62" t="s">
        <v>267</v>
      </c>
      <c r="G22" s="80">
        <v>2</v>
      </c>
      <c r="H22" s="68" t="s">
        <v>266</v>
      </c>
      <c r="I22" s="63" t="s">
        <v>484</v>
      </c>
      <c r="J22" s="80">
        <v>2</v>
      </c>
      <c r="K22" s="68" t="s">
        <v>520</v>
      </c>
      <c r="L22" s="63" t="s">
        <v>484</v>
      </c>
      <c r="M22" s="85"/>
      <c r="N22" s="78"/>
      <c r="O22" s="78"/>
      <c r="R22" s="86">
        <f>COUNTIF(D20:D27,"3")</f>
        <v>0</v>
      </c>
      <c r="S22" s="86">
        <f>COUNTIF(G20:G27,"3")</f>
        <v>0</v>
      </c>
      <c r="T22" s="86">
        <f>COUNTIF(J20:J27,"3")</f>
        <v>0</v>
      </c>
      <c r="U22" s="86">
        <f>COUNTIF(M20:M27,"3")</f>
        <v>0</v>
      </c>
    </row>
    <row r="23" spans="1:21" ht="39.950000000000003" customHeight="1" x14ac:dyDescent="0.2">
      <c r="A23" s="289"/>
      <c r="B23" s="274"/>
      <c r="C23" s="108" t="s">
        <v>47</v>
      </c>
      <c r="D23" s="30">
        <v>2</v>
      </c>
      <c r="E23" s="74" t="s">
        <v>268</v>
      </c>
      <c r="F23" s="62" t="s">
        <v>269</v>
      </c>
      <c r="G23" s="80">
        <v>2</v>
      </c>
      <c r="H23" s="68" t="s">
        <v>485</v>
      </c>
      <c r="I23" s="63" t="s">
        <v>269</v>
      </c>
      <c r="J23" s="80">
        <v>2</v>
      </c>
      <c r="K23" s="68" t="s">
        <v>485</v>
      </c>
      <c r="L23" s="63" t="s">
        <v>269</v>
      </c>
      <c r="M23" s="85"/>
      <c r="N23" s="78"/>
      <c r="O23" s="78"/>
      <c r="R23" s="86">
        <f>COUNTIF(D20:D27,"4")</f>
        <v>0</v>
      </c>
      <c r="S23" s="86">
        <f>COUNTIF(G20:G27,"4")</f>
        <v>0</v>
      </c>
      <c r="T23" s="86">
        <f>COUNTIF(J20:J27,"4")</f>
        <v>0</v>
      </c>
      <c r="U23" s="86">
        <f>COUNTIF(M20:M27,"4")</f>
        <v>0</v>
      </c>
    </row>
    <row r="24" spans="1:21" ht="39.950000000000003" customHeight="1" x14ac:dyDescent="0.2">
      <c r="A24" s="289"/>
      <c r="B24" s="274"/>
      <c r="C24" s="108" t="s">
        <v>48</v>
      </c>
      <c r="D24" s="30">
        <v>2</v>
      </c>
      <c r="E24" s="74" t="s">
        <v>270</v>
      </c>
      <c r="F24" s="62" t="s">
        <v>271</v>
      </c>
      <c r="G24" s="80">
        <v>2</v>
      </c>
      <c r="H24" s="68" t="s">
        <v>270</v>
      </c>
      <c r="I24" s="63" t="s">
        <v>271</v>
      </c>
      <c r="J24" s="80">
        <v>2</v>
      </c>
      <c r="K24" s="68" t="s">
        <v>270</v>
      </c>
      <c r="L24" s="63" t="s">
        <v>271</v>
      </c>
      <c r="M24" s="85"/>
      <c r="N24" s="78"/>
      <c r="O24" s="78"/>
    </row>
    <row r="25" spans="1:21" ht="39.950000000000003" customHeight="1" x14ac:dyDescent="0.2">
      <c r="A25" s="289"/>
      <c r="B25" s="274"/>
      <c r="C25" s="108" t="s">
        <v>49</v>
      </c>
      <c r="D25" s="30">
        <v>2</v>
      </c>
      <c r="E25" s="74" t="s">
        <v>272</v>
      </c>
      <c r="F25" s="62" t="s">
        <v>273</v>
      </c>
      <c r="G25" s="80">
        <v>2</v>
      </c>
      <c r="H25" s="68" t="s">
        <v>486</v>
      </c>
      <c r="I25" s="63" t="s">
        <v>273</v>
      </c>
      <c r="J25" s="80">
        <v>2</v>
      </c>
      <c r="K25" s="68" t="s">
        <v>486</v>
      </c>
      <c r="L25" s="63" t="s">
        <v>273</v>
      </c>
      <c r="M25" s="85"/>
      <c r="N25" s="78"/>
      <c r="O25" s="78"/>
    </row>
    <row r="26" spans="1:21" ht="39.950000000000003" customHeight="1" x14ac:dyDescent="0.2">
      <c r="A26" s="289"/>
      <c r="B26" s="274"/>
      <c r="C26" s="108" t="s">
        <v>50</v>
      </c>
      <c r="D26" s="30">
        <v>2</v>
      </c>
      <c r="E26" s="74" t="s">
        <v>274</v>
      </c>
      <c r="F26" s="62" t="s">
        <v>275</v>
      </c>
      <c r="G26" s="80">
        <v>2</v>
      </c>
      <c r="H26" s="68" t="s">
        <v>487</v>
      </c>
      <c r="I26" s="63" t="s">
        <v>275</v>
      </c>
      <c r="J26" s="80">
        <v>2</v>
      </c>
      <c r="K26" s="68" t="s">
        <v>487</v>
      </c>
      <c r="L26" s="63" t="s">
        <v>275</v>
      </c>
      <c r="M26" s="85"/>
      <c r="N26" s="78"/>
      <c r="O26" s="78"/>
    </row>
    <row r="27" spans="1:21" ht="39.950000000000003" customHeight="1" x14ac:dyDescent="0.2">
      <c r="A27" s="289"/>
      <c r="B27" s="275"/>
      <c r="C27" s="108" t="s">
        <v>51</v>
      </c>
      <c r="D27" s="30">
        <v>2</v>
      </c>
      <c r="E27" s="74" t="s">
        <v>276</v>
      </c>
      <c r="F27" s="62" t="s">
        <v>271</v>
      </c>
      <c r="G27" s="80">
        <v>2</v>
      </c>
      <c r="H27" s="68" t="s">
        <v>488</v>
      </c>
      <c r="I27" s="63" t="s">
        <v>271</v>
      </c>
      <c r="J27" s="80">
        <v>1</v>
      </c>
      <c r="K27" s="68" t="s">
        <v>488</v>
      </c>
      <c r="L27" s="63" t="s">
        <v>271</v>
      </c>
      <c r="M27" s="85"/>
      <c r="N27" s="78"/>
      <c r="O27" s="78"/>
    </row>
    <row r="28" spans="1:21" ht="7.5" customHeight="1" x14ac:dyDescent="0.25">
      <c r="B28" s="236"/>
      <c r="C28" s="237"/>
      <c r="D28" s="237"/>
      <c r="E28" s="237"/>
      <c r="F28" s="237"/>
      <c r="G28" s="237"/>
      <c r="H28" s="237"/>
      <c r="I28" s="237"/>
      <c r="J28" s="237"/>
      <c r="K28" s="276"/>
      <c r="L28" s="100"/>
      <c r="M28" s="101"/>
      <c r="N28" s="100"/>
      <c r="O28" s="100"/>
    </row>
    <row r="29" spans="1:21" ht="18.75" x14ac:dyDescent="0.2">
      <c r="A29" s="289"/>
      <c r="B29" s="256"/>
      <c r="C29" s="102" t="s">
        <v>52</v>
      </c>
      <c r="D29" s="103"/>
      <c r="E29" s="103"/>
      <c r="F29" s="103"/>
      <c r="G29" s="103"/>
      <c r="H29" s="103"/>
      <c r="I29" s="103"/>
      <c r="J29" s="103"/>
      <c r="K29" s="104"/>
      <c r="L29" s="105"/>
      <c r="M29" s="103"/>
      <c r="N29" s="104"/>
      <c r="O29" s="105"/>
    </row>
    <row r="30" spans="1:21" ht="39.950000000000003" customHeight="1" x14ac:dyDescent="0.2">
      <c r="A30" s="289"/>
      <c r="B30" s="257"/>
      <c r="C30" s="106" t="s">
        <v>53</v>
      </c>
      <c r="D30" s="30">
        <v>2</v>
      </c>
      <c r="E30" s="62" t="s">
        <v>277</v>
      </c>
      <c r="F30" s="62" t="s">
        <v>278</v>
      </c>
      <c r="G30" s="80">
        <v>2</v>
      </c>
      <c r="H30" s="63" t="s">
        <v>489</v>
      </c>
      <c r="I30" s="63" t="s">
        <v>490</v>
      </c>
      <c r="J30" s="80">
        <v>3</v>
      </c>
      <c r="K30" s="63" t="s">
        <v>521</v>
      </c>
      <c r="L30" s="63" t="s">
        <v>490</v>
      </c>
      <c r="M30" s="85"/>
      <c r="N30" s="77"/>
      <c r="O30" s="78"/>
      <c r="R30" s="86">
        <f>COUNTIF(D30:D33,"1")</f>
        <v>0</v>
      </c>
      <c r="S30" s="86">
        <f>COUNTIF(G30:G33,"1")</f>
        <v>2</v>
      </c>
      <c r="T30" s="86">
        <f>COUNTIF(J30:J33,"1")</f>
        <v>1</v>
      </c>
      <c r="U30" s="86">
        <f>COUNTIF(M30:M33,"1")</f>
        <v>0</v>
      </c>
    </row>
    <row r="31" spans="1:21" ht="39.950000000000003" customHeight="1" x14ac:dyDescent="0.2">
      <c r="A31" s="289"/>
      <c r="B31" s="257"/>
      <c r="C31" s="98" t="s">
        <v>54</v>
      </c>
      <c r="D31" s="30">
        <v>3</v>
      </c>
      <c r="E31" s="74" t="s">
        <v>279</v>
      </c>
      <c r="F31" s="62" t="s">
        <v>280</v>
      </c>
      <c r="G31" s="80">
        <v>2</v>
      </c>
      <c r="H31" s="68" t="s">
        <v>491</v>
      </c>
      <c r="I31" s="63" t="s">
        <v>492</v>
      </c>
      <c r="J31" s="80">
        <v>2</v>
      </c>
      <c r="K31" s="68" t="s">
        <v>522</v>
      </c>
      <c r="L31" s="63" t="s">
        <v>492</v>
      </c>
      <c r="M31" s="85"/>
      <c r="N31" s="78"/>
      <c r="O31" s="78"/>
      <c r="R31" s="86">
        <f>COUNTIF(D30:D33,"2")</f>
        <v>3</v>
      </c>
      <c r="S31" s="86">
        <f>COUNTIF(G30:G33,"2")</f>
        <v>2</v>
      </c>
      <c r="T31" s="86">
        <f>COUNTIF(J30:J33,"2")</f>
        <v>2</v>
      </c>
      <c r="U31" s="86">
        <f>COUNTIF(M30:M33,"2")</f>
        <v>0</v>
      </c>
    </row>
    <row r="32" spans="1:21" ht="39.950000000000003" customHeight="1" x14ac:dyDescent="0.2">
      <c r="A32" s="289"/>
      <c r="B32" s="257"/>
      <c r="C32" s="98" t="s">
        <v>55</v>
      </c>
      <c r="D32" s="30">
        <v>2</v>
      </c>
      <c r="E32" s="74" t="s">
        <v>281</v>
      </c>
      <c r="F32" s="62" t="s">
        <v>282</v>
      </c>
      <c r="G32" s="80">
        <v>1</v>
      </c>
      <c r="H32" s="68" t="s">
        <v>493</v>
      </c>
      <c r="I32" s="63" t="s">
        <v>494</v>
      </c>
      <c r="J32" s="80">
        <v>2</v>
      </c>
      <c r="K32" s="68" t="s">
        <v>493</v>
      </c>
      <c r="L32" s="63" t="s">
        <v>494</v>
      </c>
      <c r="M32" s="85"/>
      <c r="N32" s="78"/>
      <c r="O32" s="78"/>
      <c r="R32" s="86">
        <f>COUNTIF(D30:D33,"3")</f>
        <v>1</v>
      </c>
      <c r="S32" s="86">
        <f>COUNTIF(G30:G33,"3")</f>
        <v>0</v>
      </c>
      <c r="T32" s="86">
        <f>COUNTIF(J30:J33,"31")</f>
        <v>0</v>
      </c>
      <c r="U32" s="86">
        <f>COUNTIF(M30:M33,"3")</f>
        <v>0</v>
      </c>
    </row>
    <row r="33" spans="1:21" ht="39.950000000000003" customHeight="1" x14ac:dyDescent="0.2">
      <c r="A33" s="289"/>
      <c r="B33" s="258"/>
      <c r="C33" s="98" t="s">
        <v>56</v>
      </c>
      <c r="D33" s="30">
        <v>2</v>
      </c>
      <c r="E33" s="74" t="s">
        <v>283</v>
      </c>
      <c r="F33" s="62" t="s">
        <v>284</v>
      </c>
      <c r="G33" s="80">
        <v>1</v>
      </c>
      <c r="H33" s="68" t="s">
        <v>495</v>
      </c>
      <c r="I33" s="63" t="s">
        <v>496</v>
      </c>
      <c r="J33" s="80">
        <v>1</v>
      </c>
      <c r="K33" s="68" t="s">
        <v>523</v>
      </c>
      <c r="L33" s="63" t="s">
        <v>496</v>
      </c>
      <c r="M33" s="85"/>
      <c r="N33" s="78"/>
      <c r="O33" s="78"/>
      <c r="R33" s="86">
        <f>COUNTIF(D30:D33,"4")</f>
        <v>0</v>
      </c>
      <c r="S33" s="86">
        <f>COUNTIF(G30:G33,"4")</f>
        <v>0</v>
      </c>
      <c r="T33" s="86">
        <f>COUNTIF(J30:J33,"4")</f>
        <v>0</v>
      </c>
      <c r="U33" s="86">
        <f>COUNTIF(M30:M33,"4")</f>
        <v>0</v>
      </c>
    </row>
    <row r="34" spans="1:21" ht="9" customHeight="1" x14ac:dyDescent="0.25">
      <c r="B34" s="271"/>
      <c r="C34" s="272"/>
      <c r="D34" s="272"/>
      <c r="E34" s="272"/>
      <c r="F34" s="272"/>
      <c r="G34" s="272"/>
      <c r="H34" s="272"/>
      <c r="I34" s="272"/>
      <c r="J34" s="272"/>
      <c r="K34" s="273"/>
      <c r="L34" s="100"/>
      <c r="M34" s="101"/>
      <c r="N34" s="100"/>
      <c r="O34" s="100"/>
    </row>
    <row r="35" spans="1:21" ht="18.75" x14ac:dyDescent="0.2">
      <c r="A35" s="289"/>
      <c r="B35" s="256"/>
      <c r="C35" s="109" t="s">
        <v>57</v>
      </c>
      <c r="D35" s="277"/>
      <c r="E35" s="277"/>
      <c r="F35" s="277"/>
      <c r="G35" s="277"/>
      <c r="H35" s="277"/>
      <c r="I35" s="277"/>
      <c r="J35" s="277"/>
      <c r="K35" s="277"/>
      <c r="L35" s="110"/>
      <c r="M35" s="111"/>
      <c r="N35" s="111"/>
      <c r="O35" s="110"/>
    </row>
    <row r="36" spans="1:21" ht="39.950000000000003" customHeight="1" x14ac:dyDescent="0.2">
      <c r="A36" s="289"/>
      <c r="B36" s="257"/>
      <c r="C36" s="106" t="s">
        <v>58</v>
      </c>
      <c r="D36" s="30">
        <v>2</v>
      </c>
      <c r="E36" s="62" t="s">
        <v>285</v>
      </c>
      <c r="F36" s="62" t="s">
        <v>286</v>
      </c>
      <c r="G36" s="80">
        <v>2</v>
      </c>
      <c r="H36" s="63" t="s">
        <v>497</v>
      </c>
      <c r="I36" s="63" t="s">
        <v>498</v>
      </c>
      <c r="J36" s="83">
        <v>2</v>
      </c>
      <c r="K36" s="75" t="s">
        <v>530</v>
      </c>
      <c r="L36" s="76" t="s">
        <v>498</v>
      </c>
      <c r="M36" s="85"/>
      <c r="N36" s="77"/>
      <c r="O36" s="78"/>
      <c r="R36" s="86">
        <f>COUNTIF(D36:D44,"1")</f>
        <v>2</v>
      </c>
      <c r="S36" s="86">
        <f>COUNTIF(G36:G44,"1")</f>
        <v>1</v>
      </c>
      <c r="T36" s="86">
        <f>COUNTIF(J36:J44,"1")</f>
        <v>0</v>
      </c>
      <c r="U36" s="86">
        <f>COUNTIF(M36:M44,"1")</f>
        <v>0</v>
      </c>
    </row>
    <row r="37" spans="1:21" ht="39.950000000000003" customHeight="1" x14ac:dyDescent="0.2">
      <c r="A37" s="289"/>
      <c r="B37" s="257"/>
      <c r="C37" s="98" t="s">
        <v>59</v>
      </c>
      <c r="D37" s="30">
        <v>1</v>
      </c>
      <c r="E37" s="74" t="s">
        <v>287</v>
      </c>
      <c r="F37" s="62" t="s">
        <v>288</v>
      </c>
      <c r="G37" s="80">
        <v>1</v>
      </c>
      <c r="H37" s="68" t="s">
        <v>499</v>
      </c>
      <c r="I37" s="63" t="s">
        <v>500</v>
      </c>
      <c r="J37" s="83">
        <v>2</v>
      </c>
      <c r="K37" s="76" t="s">
        <v>529</v>
      </c>
      <c r="L37" s="76" t="s">
        <v>500</v>
      </c>
      <c r="M37" s="85"/>
      <c r="N37" s="78"/>
      <c r="O37" s="78"/>
      <c r="R37" s="86">
        <f>COUNTIF(D36:D44,"2")</f>
        <v>6</v>
      </c>
      <c r="S37" s="86">
        <f>COUNTIF(G36:G44,"2")</f>
        <v>8</v>
      </c>
      <c r="T37" s="86">
        <f>COUNTIF(J36:J44,"2")</f>
        <v>9</v>
      </c>
      <c r="U37" s="86">
        <f>COUNTIF(M36:M44,"2")</f>
        <v>0</v>
      </c>
    </row>
    <row r="38" spans="1:21" ht="39.950000000000003" customHeight="1" x14ac:dyDescent="0.2">
      <c r="A38" s="289"/>
      <c r="B38" s="257"/>
      <c r="C38" s="98" t="s">
        <v>60</v>
      </c>
      <c r="D38" s="30">
        <v>2</v>
      </c>
      <c r="E38" s="74" t="s">
        <v>289</v>
      </c>
      <c r="F38" s="62" t="s">
        <v>290</v>
      </c>
      <c r="G38" s="80">
        <v>2</v>
      </c>
      <c r="H38" s="68" t="s">
        <v>501</v>
      </c>
      <c r="I38" s="63" t="s">
        <v>502</v>
      </c>
      <c r="J38" s="83">
        <v>2</v>
      </c>
      <c r="K38" s="76" t="s">
        <v>524</v>
      </c>
      <c r="L38" s="76" t="s">
        <v>502</v>
      </c>
      <c r="M38" s="85"/>
      <c r="N38" s="78"/>
      <c r="O38" s="78"/>
      <c r="R38" s="86">
        <f>COUNTIF(D36:D44,"3")</f>
        <v>1</v>
      </c>
      <c r="S38" s="86">
        <f>COUNTIF(G36:G44,"3")</f>
        <v>0</v>
      </c>
      <c r="T38" s="86">
        <f>COUNTIF(J36:J44,"3")</f>
        <v>0</v>
      </c>
      <c r="U38" s="86">
        <f>COUNTIF(M36:M44,"3")</f>
        <v>0</v>
      </c>
    </row>
    <row r="39" spans="1:21" ht="39.950000000000003" customHeight="1" x14ac:dyDescent="0.2">
      <c r="A39" s="289"/>
      <c r="B39" s="257"/>
      <c r="C39" s="98" t="s">
        <v>61</v>
      </c>
      <c r="D39" s="30">
        <v>1</v>
      </c>
      <c r="E39" s="74" t="s">
        <v>291</v>
      </c>
      <c r="F39" s="62" t="s">
        <v>292</v>
      </c>
      <c r="G39" s="80">
        <v>2</v>
      </c>
      <c r="H39" s="68" t="s">
        <v>503</v>
      </c>
      <c r="I39" s="63" t="s">
        <v>504</v>
      </c>
      <c r="J39" s="83">
        <v>2</v>
      </c>
      <c r="K39" s="76" t="s">
        <v>531</v>
      </c>
      <c r="L39" s="76" t="s">
        <v>504</v>
      </c>
      <c r="M39" s="85"/>
      <c r="N39" s="78"/>
      <c r="O39" s="78"/>
      <c r="R39" s="86">
        <f>COUNTIF(D36:D44,"4")</f>
        <v>0</v>
      </c>
      <c r="S39" s="86">
        <f>COUNTIF(G36:G44,"4")</f>
        <v>0</v>
      </c>
      <c r="T39" s="86">
        <f>COUNTIF(J36:J44,"4")</f>
        <v>0</v>
      </c>
      <c r="U39" s="86">
        <f>COUNTIF(M36:M44,"4")</f>
        <v>0</v>
      </c>
    </row>
    <row r="40" spans="1:21" ht="39.950000000000003" customHeight="1" x14ac:dyDescent="0.2">
      <c r="A40" s="289"/>
      <c r="B40" s="257"/>
      <c r="C40" s="98" t="s">
        <v>62</v>
      </c>
      <c r="D40" s="30">
        <v>2</v>
      </c>
      <c r="E40" s="74" t="s">
        <v>293</v>
      </c>
      <c r="F40" s="62" t="s">
        <v>294</v>
      </c>
      <c r="G40" s="80">
        <v>2</v>
      </c>
      <c r="H40" s="68" t="s">
        <v>505</v>
      </c>
      <c r="I40" s="63" t="s">
        <v>506</v>
      </c>
      <c r="J40" s="83">
        <v>2</v>
      </c>
      <c r="K40" s="76" t="s">
        <v>525</v>
      </c>
      <c r="L40" s="76" t="s">
        <v>506</v>
      </c>
      <c r="M40" s="85"/>
      <c r="N40" s="78"/>
      <c r="O40" s="78"/>
    </row>
    <row r="41" spans="1:21" ht="39.950000000000003" customHeight="1" x14ac:dyDescent="0.2">
      <c r="A41" s="289"/>
      <c r="B41" s="257"/>
      <c r="C41" s="98" t="s">
        <v>63</v>
      </c>
      <c r="D41" s="30">
        <v>2</v>
      </c>
      <c r="E41" s="74" t="s">
        <v>295</v>
      </c>
      <c r="F41" s="62" t="s">
        <v>296</v>
      </c>
      <c r="G41" s="80">
        <v>2</v>
      </c>
      <c r="H41" s="68" t="s">
        <v>507</v>
      </c>
      <c r="I41" s="63" t="s">
        <v>296</v>
      </c>
      <c r="J41" s="83">
        <v>2</v>
      </c>
      <c r="K41" s="76" t="s">
        <v>526</v>
      </c>
      <c r="L41" s="76" t="s">
        <v>296</v>
      </c>
      <c r="M41" s="85"/>
      <c r="N41" s="78"/>
      <c r="O41" s="78"/>
    </row>
    <row r="42" spans="1:21" ht="39.950000000000003" customHeight="1" x14ac:dyDescent="0.2">
      <c r="A42" s="289"/>
      <c r="B42" s="257"/>
      <c r="C42" s="98" t="s">
        <v>64</v>
      </c>
      <c r="D42" s="30">
        <v>2</v>
      </c>
      <c r="E42" s="74" t="s">
        <v>297</v>
      </c>
      <c r="F42" s="62" t="s">
        <v>298</v>
      </c>
      <c r="G42" s="80">
        <v>2</v>
      </c>
      <c r="H42" s="68" t="s">
        <v>508</v>
      </c>
      <c r="I42" s="63" t="s">
        <v>298</v>
      </c>
      <c r="J42" s="83">
        <v>2</v>
      </c>
      <c r="K42" s="76" t="s">
        <v>508</v>
      </c>
      <c r="L42" s="76" t="s">
        <v>298</v>
      </c>
      <c r="M42" s="85"/>
      <c r="N42" s="78"/>
      <c r="O42" s="78"/>
    </row>
    <row r="43" spans="1:21" ht="39.950000000000003" customHeight="1" x14ac:dyDescent="0.2">
      <c r="A43" s="289"/>
      <c r="B43" s="257"/>
      <c r="C43" s="98" t="s">
        <v>65</v>
      </c>
      <c r="D43" s="30">
        <v>3</v>
      </c>
      <c r="E43" s="74" t="s">
        <v>299</v>
      </c>
      <c r="F43" s="62" t="s">
        <v>300</v>
      </c>
      <c r="G43" s="80">
        <v>2</v>
      </c>
      <c r="H43" s="68" t="s">
        <v>509</v>
      </c>
      <c r="I43" s="63" t="s">
        <v>62</v>
      </c>
      <c r="J43" s="83">
        <v>2</v>
      </c>
      <c r="K43" s="76" t="s">
        <v>527</v>
      </c>
      <c r="L43" s="76" t="s">
        <v>62</v>
      </c>
      <c r="M43" s="85"/>
      <c r="N43" s="78"/>
      <c r="O43" s="78"/>
    </row>
    <row r="44" spans="1:21" ht="39.950000000000003" customHeight="1" x14ac:dyDescent="0.2">
      <c r="A44" s="289"/>
      <c r="B44" s="258"/>
      <c r="C44" s="98" t="s">
        <v>66</v>
      </c>
      <c r="D44" s="30">
        <v>2</v>
      </c>
      <c r="E44" s="74" t="s">
        <v>301</v>
      </c>
      <c r="F44" s="62" t="s">
        <v>302</v>
      </c>
      <c r="G44" s="80">
        <v>2</v>
      </c>
      <c r="H44" s="68" t="s">
        <v>510</v>
      </c>
      <c r="I44" s="63" t="s">
        <v>302</v>
      </c>
      <c r="J44" s="83">
        <v>2</v>
      </c>
      <c r="K44" s="76" t="s">
        <v>528</v>
      </c>
      <c r="L44" s="76" t="s">
        <v>302</v>
      </c>
      <c r="M44" s="85"/>
      <c r="N44" s="78"/>
      <c r="O44" s="78"/>
    </row>
    <row r="45" spans="1:21" ht="6.75" customHeight="1" x14ac:dyDescent="0.25">
      <c r="B45" s="271"/>
      <c r="C45" s="272"/>
      <c r="D45" s="272"/>
      <c r="E45" s="272"/>
      <c r="F45" s="272"/>
      <c r="G45" s="272"/>
      <c r="H45" s="272"/>
      <c r="I45" s="272"/>
      <c r="J45" s="272"/>
      <c r="K45" s="273"/>
      <c r="L45" s="100"/>
      <c r="M45" s="101"/>
      <c r="N45" s="100"/>
      <c r="O45" s="100"/>
    </row>
    <row r="46" spans="1:21" ht="18.75" x14ac:dyDescent="0.2">
      <c r="A46" s="289"/>
      <c r="B46" s="256"/>
      <c r="C46" s="102" t="s">
        <v>67</v>
      </c>
      <c r="D46" s="103"/>
      <c r="E46" s="103"/>
      <c r="F46" s="103"/>
      <c r="G46" s="103"/>
      <c r="H46" s="103"/>
      <c r="I46" s="103"/>
      <c r="J46" s="103"/>
      <c r="K46" s="104"/>
      <c r="L46" s="105"/>
      <c r="M46" s="103"/>
      <c r="N46" s="104"/>
      <c r="O46" s="105"/>
    </row>
    <row r="47" spans="1:21" ht="39.950000000000003" customHeight="1" x14ac:dyDescent="0.2">
      <c r="A47" s="289"/>
      <c r="B47" s="257"/>
      <c r="C47" s="106" t="s">
        <v>68</v>
      </c>
      <c r="D47" s="30">
        <v>1</v>
      </c>
      <c r="E47" s="33" t="s">
        <v>303</v>
      </c>
      <c r="F47" s="33" t="s">
        <v>304</v>
      </c>
      <c r="G47" s="31">
        <v>1</v>
      </c>
      <c r="H47" s="35" t="s">
        <v>511</v>
      </c>
      <c r="I47" s="35" t="s">
        <v>304</v>
      </c>
      <c r="J47" s="31">
        <v>2</v>
      </c>
      <c r="K47" s="35" t="s">
        <v>532</v>
      </c>
      <c r="L47" s="35" t="s">
        <v>304</v>
      </c>
      <c r="M47" s="54"/>
      <c r="N47" s="52"/>
      <c r="O47" s="53"/>
      <c r="R47" s="86">
        <f>COUNTIF(D47:D50,"1")</f>
        <v>2</v>
      </c>
      <c r="S47" s="86">
        <f>COUNTIF(G47:G50,"1")</f>
        <v>2</v>
      </c>
      <c r="T47" s="86">
        <f>COUNTIF(J47:J50,"1")</f>
        <v>1</v>
      </c>
      <c r="U47" s="86">
        <f>COUNTIF(M47:M50,"1")</f>
        <v>0</v>
      </c>
    </row>
    <row r="48" spans="1:21" ht="39.950000000000003" customHeight="1" x14ac:dyDescent="0.2">
      <c r="A48" s="289"/>
      <c r="B48" s="257"/>
      <c r="C48" s="98" t="s">
        <v>69</v>
      </c>
      <c r="D48" s="30">
        <v>2</v>
      </c>
      <c r="E48" s="34" t="s">
        <v>305</v>
      </c>
      <c r="F48" s="33" t="s">
        <v>306</v>
      </c>
      <c r="G48" s="31">
        <v>2</v>
      </c>
      <c r="H48" s="36" t="s">
        <v>512</v>
      </c>
      <c r="I48" s="35" t="s">
        <v>306</v>
      </c>
      <c r="J48" s="31">
        <v>2</v>
      </c>
      <c r="K48" s="36" t="s">
        <v>512</v>
      </c>
      <c r="L48" s="35" t="s">
        <v>535</v>
      </c>
      <c r="M48" s="54"/>
      <c r="N48" s="53"/>
      <c r="O48" s="53"/>
      <c r="R48" s="86">
        <f>COUNTIF(D47:D50,"2")</f>
        <v>2</v>
      </c>
      <c r="S48" s="86">
        <f>COUNTIF(G47:G50,"2")</f>
        <v>2</v>
      </c>
      <c r="T48" s="86">
        <f>COUNTIF(J47:J50,"2")</f>
        <v>3</v>
      </c>
      <c r="U48" s="86">
        <f>COUNTIF(M47:M50,"2")</f>
        <v>0</v>
      </c>
    </row>
    <row r="49" spans="1:21" ht="39.950000000000003" customHeight="1" x14ac:dyDescent="0.2">
      <c r="A49" s="289"/>
      <c r="B49" s="257"/>
      <c r="C49" s="98" t="s">
        <v>70</v>
      </c>
      <c r="D49" s="30">
        <v>2</v>
      </c>
      <c r="E49" s="34" t="s">
        <v>307</v>
      </c>
      <c r="F49" s="33" t="s">
        <v>306</v>
      </c>
      <c r="G49" s="31">
        <v>2</v>
      </c>
      <c r="H49" s="36" t="s">
        <v>513</v>
      </c>
      <c r="I49" s="35" t="s">
        <v>306</v>
      </c>
      <c r="J49" s="31">
        <v>2</v>
      </c>
      <c r="K49" s="36" t="s">
        <v>533</v>
      </c>
      <c r="L49" s="35" t="s">
        <v>535</v>
      </c>
      <c r="M49" s="54"/>
      <c r="N49" s="53"/>
      <c r="O49" s="53"/>
      <c r="R49" s="86">
        <f>COUNTIF(D47:D50,"3")</f>
        <v>0</v>
      </c>
      <c r="S49" s="86">
        <f>COUNTIF(G47:G50,"3")</f>
        <v>0</v>
      </c>
      <c r="T49" s="86">
        <f>COUNTIF(J47:J50,"3")</f>
        <v>0</v>
      </c>
      <c r="U49" s="86">
        <f>COUNTIF(M47:M50,"3")</f>
        <v>0</v>
      </c>
    </row>
    <row r="50" spans="1:21" ht="39.950000000000003" customHeight="1" x14ac:dyDescent="0.2">
      <c r="A50" s="289"/>
      <c r="B50" s="258"/>
      <c r="C50" s="98" t="s">
        <v>71</v>
      </c>
      <c r="D50" s="30">
        <v>1</v>
      </c>
      <c r="E50" s="34" t="s">
        <v>308</v>
      </c>
      <c r="F50" s="33" t="s">
        <v>309</v>
      </c>
      <c r="G50" s="31">
        <v>1</v>
      </c>
      <c r="H50" s="36" t="s">
        <v>514</v>
      </c>
      <c r="I50" s="35" t="s">
        <v>515</v>
      </c>
      <c r="J50" s="31">
        <v>1</v>
      </c>
      <c r="K50" s="36" t="s">
        <v>534</v>
      </c>
      <c r="L50" s="35" t="s">
        <v>515</v>
      </c>
      <c r="M50" s="54"/>
      <c r="N50" s="53"/>
      <c r="O50" s="53"/>
      <c r="R50" s="86">
        <f>COUNTIF(D47:D50,"4")</f>
        <v>0</v>
      </c>
      <c r="S50" s="86">
        <f>COUNTIF(G47:G50,"4")</f>
        <v>0</v>
      </c>
      <c r="T50" s="86">
        <f>COUNTIF(J47:J50,"4")</f>
        <v>0</v>
      </c>
      <c r="U50" s="86">
        <f>COUNTIF(M47:M50,"4")</f>
        <v>0</v>
      </c>
    </row>
    <row r="51" spans="1:21" ht="8.25" customHeight="1" x14ac:dyDescent="0.25">
      <c r="B51" s="271"/>
      <c r="C51" s="272"/>
      <c r="D51" s="272"/>
      <c r="E51" s="272"/>
      <c r="F51" s="272"/>
      <c r="G51" s="272"/>
      <c r="H51" s="272"/>
      <c r="I51" s="272"/>
      <c r="J51" s="272"/>
      <c r="K51" s="273"/>
      <c r="L51" s="100"/>
      <c r="M51" s="101"/>
      <c r="N51" s="100"/>
      <c r="O51" s="100"/>
    </row>
    <row r="52" spans="1:21" ht="24" customHeight="1" x14ac:dyDescent="0.2">
      <c r="B52" s="248" t="s">
        <v>26</v>
      </c>
      <c r="C52" s="249"/>
      <c r="D52" s="225">
        <v>2023</v>
      </c>
      <c r="E52" s="226"/>
      <c r="F52" s="227"/>
      <c r="G52" s="262">
        <v>2024</v>
      </c>
      <c r="H52" s="263"/>
      <c r="I52" s="264"/>
      <c r="J52" s="265">
        <v>2025</v>
      </c>
      <c r="K52" s="266"/>
      <c r="L52" s="267"/>
      <c r="M52" s="229">
        <v>2026</v>
      </c>
      <c r="N52" s="230"/>
      <c r="O52" s="231"/>
    </row>
    <row r="53" spans="1:21" ht="33" customHeight="1" x14ac:dyDescent="0.2">
      <c r="B53" s="250"/>
      <c r="C53" s="251"/>
      <c r="D53" s="112" t="s">
        <v>34</v>
      </c>
      <c r="E53" s="113" t="s">
        <v>122</v>
      </c>
      <c r="F53" s="113" t="s">
        <v>125</v>
      </c>
      <c r="G53" s="112" t="s">
        <v>34</v>
      </c>
      <c r="H53" s="113" t="s">
        <v>122</v>
      </c>
      <c r="I53" s="113" t="s">
        <v>125</v>
      </c>
      <c r="J53" s="112" t="s">
        <v>34</v>
      </c>
      <c r="K53" s="113" t="s">
        <v>122</v>
      </c>
      <c r="L53" s="114" t="s">
        <v>125</v>
      </c>
      <c r="M53" s="112"/>
      <c r="N53" s="113"/>
      <c r="O53" s="114"/>
    </row>
    <row r="54" spans="1:21" ht="18.75" x14ac:dyDescent="0.2">
      <c r="A54" s="289"/>
      <c r="B54" s="115"/>
      <c r="C54" s="224" t="s">
        <v>74</v>
      </c>
      <c r="D54" s="223"/>
      <c r="E54" s="223"/>
      <c r="F54" s="223"/>
      <c r="G54" s="223"/>
      <c r="H54" s="223"/>
      <c r="I54" s="223"/>
      <c r="J54" s="223"/>
      <c r="K54" s="223"/>
      <c r="L54" s="116"/>
      <c r="M54" s="117"/>
      <c r="N54" s="117"/>
      <c r="O54" s="116"/>
    </row>
    <row r="55" spans="1:21" ht="30" customHeight="1" x14ac:dyDescent="0.2">
      <c r="A55" s="289"/>
      <c r="B55" s="118"/>
      <c r="C55" s="106" t="s">
        <v>75</v>
      </c>
      <c r="D55" s="30">
        <v>2</v>
      </c>
      <c r="E55" s="71" t="s">
        <v>193</v>
      </c>
      <c r="F55" s="71" t="s">
        <v>194</v>
      </c>
      <c r="G55" s="80">
        <v>2</v>
      </c>
      <c r="H55" s="63" t="s">
        <v>425</v>
      </c>
      <c r="I55" s="63" t="s">
        <v>426</v>
      </c>
      <c r="J55" s="80">
        <v>2</v>
      </c>
      <c r="K55" s="63" t="s">
        <v>425</v>
      </c>
      <c r="L55" s="63" t="s">
        <v>426</v>
      </c>
      <c r="M55" s="85"/>
      <c r="N55" s="77"/>
      <c r="O55" s="78"/>
      <c r="R55" s="86">
        <f>COUNTIF(D55:D59,"1")</f>
        <v>1</v>
      </c>
      <c r="S55" s="86">
        <f>COUNTIF(G55:G59,"1")</f>
        <v>1</v>
      </c>
      <c r="T55" s="86">
        <f>COUNTIF(J55:J59,"1")</f>
        <v>1</v>
      </c>
      <c r="U55" s="86">
        <f>COUNTIF(M55:M59,"1")</f>
        <v>0</v>
      </c>
    </row>
    <row r="56" spans="1:21" ht="30" customHeight="1" x14ac:dyDescent="0.2">
      <c r="A56" s="289"/>
      <c r="B56" s="118"/>
      <c r="C56" s="98" t="s">
        <v>76</v>
      </c>
      <c r="D56" s="30">
        <v>1</v>
      </c>
      <c r="E56" s="81" t="s">
        <v>181</v>
      </c>
      <c r="F56" s="71" t="s">
        <v>182</v>
      </c>
      <c r="G56" s="80">
        <v>2</v>
      </c>
      <c r="H56" s="68" t="s">
        <v>427</v>
      </c>
      <c r="I56" s="63" t="s">
        <v>428</v>
      </c>
      <c r="J56" s="80">
        <v>2</v>
      </c>
      <c r="K56" s="68" t="s">
        <v>427</v>
      </c>
      <c r="L56" s="63" t="s">
        <v>428</v>
      </c>
      <c r="M56" s="85"/>
      <c r="N56" s="78"/>
      <c r="O56" s="78"/>
      <c r="R56" s="86">
        <f>COUNTIF(D55:D59,"2")</f>
        <v>2</v>
      </c>
      <c r="S56" s="86">
        <f>COUNTIF(G55:G59,"2")</f>
        <v>3</v>
      </c>
      <c r="T56" s="86">
        <f>COUNTIF(J55:J59,"2")</f>
        <v>4</v>
      </c>
      <c r="U56" s="86">
        <f>COUNTIF(M55:M59,"2")</f>
        <v>0</v>
      </c>
    </row>
    <row r="57" spans="1:21" ht="30" customHeight="1" x14ac:dyDescent="0.2">
      <c r="A57" s="289"/>
      <c r="B57" s="118"/>
      <c r="C57" s="98" t="s">
        <v>77</v>
      </c>
      <c r="D57" s="30">
        <v>2</v>
      </c>
      <c r="E57" s="81" t="s">
        <v>195</v>
      </c>
      <c r="F57" s="71" t="s">
        <v>196</v>
      </c>
      <c r="G57" s="80">
        <v>1</v>
      </c>
      <c r="H57" s="68" t="s">
        <v>429</v>
      </c>
      <c r="I57" s="63" t="s">
        <v>430</v>
      </c>
      <c r="J57" s="80">
        <v>1</v>
      </c>
      <c r="K57" s="68" t="s">
        <v>429</v>
      </c>
      <c r="L57" s="63" t="s">
        <v>430</v>
      </c>
      <c r="M57" s="85"/>
      <c r="N57" s="78"/>
      <c r="O57" s="78"/>
      <c r="R57" s="86">
        <f>COUNTIF(D55:D59,"3")</f>
        <v>2</v>
      </c>
      <c r="S57" s="86">
        <f>COUNTIF(G55:G59,"3")</f>
        <v>1</v>
      </c>
      <c r="T57" s="86">
        <f>COUNTIF(J55:J59,"3")</f>
        <v>0</v>
      </c>
      <c r="U57" s="86">
        <f>COUNTIF(M55:M59,"3")</f>
        <v>0</v>
      </c>
    </row>
    <row r="58" spans="1:21" ht="30" customHeight="1" x14ac:dyDescent="0.2">
      <c r="A58" s="289"/>
      <c r="B58" s="118"/>
      <c r="C58" s="98" t="s">
        <v>78</v>
      </c>
      <c r="D58" s="30">
        <v>3</v>
      </c>
      <c r="E58" s="164" t="s">
        <v>183</v>
      </c>
      <c r="F58" s="71" t="s">
        <v>197</v>
      </c>
      <c r="G58" s="80">
        <v>2</v>
      </c>
      <c r="H58" s="68" t="s">
        <v>431</v>
      </c>
      <c r="I58" s="63" t="s">
        <v>432</v>
      </c>
      <c r="J58" s="80">
        <v>2</v>
      </c>
      <c r="K58" s="68" t="s">
        <v>431</v>
      </c>
      <c r="L58" s="63" t="s">
        <v>432</v>
      </c>
      <c r="M58" s="85"/>
      <c r="N58" s="78"/>
      <c r="O58" s="78"/>
      <c r="R58" s="86">
        <f>COUNTIF(D55:D59,"4")</f>
        <v>0</v>
      </c>
      <c r="S58" s="86">
        <f>COUNTIF(G55:G59,"4")</f>
        <v>0</v>
      </c>
      <c r="T58" s="86">
        <f>COUNTIF(J55:J59,"4")</f>
        <v>0</v>
      </c>
      <c r="U58" s="86">
        <f>COUNTIF(M55:M59,"4")</f>
        <v>0</v>
      </c>
    </row>
    <row r="59" spans="1:21" ht="30" customHeight="1" x14ac:dyDescent="0.2">
      <c r="A59" s="289"/>
      <c r="B59" s="119"/>
      <c r="C59" s="98" t="s">
        <v>79</v>
      </c>
      <c r="D59" s="30">
        <v>3</v>
      </c>
      <c r="E59" s="81" t="s">
        <v>198</v>
      </c>
      <c r="F59" s="71" t="s">
        <v>199</v>
      </c>
      <c r="G59" s="80">
        <v>3</v>
      </c>
      <c r="H59" s="68" t="s">
        <v>433</v>
      </c>
      <c r="I59" s="63" t="s">
        <v>434</v>
      </c>
      <c r="J59" s="80">
        <v>2</v>
      </c>
      <c r="K59" s="68" t="s">
        <v>537</v>
      </c>
      <c r="L59" s="63" t="s">
        <v>434</v>
      </c>
      <c r="M59" s="85"/>
      <c r="N59" s="78"/>
      <c r="O59" s="78"/>
    </row>
    <row r="60" spans="1:21" ht="6.75" customHeight="1" x14ac:dyDescent="0.25">
      <c r="B60" s="221"/>
      <c r="C60" s="222"/>
      <c r="D60" s="120"/>
      <c r="E60" s="121"/>
      <c r="F60" s="121"/>
      <c r="G60" s="120"/>
      <c r="H60" s="121"/>
      <c r="I60" s="121"/>
      <c r="J60" s="120"/>
      <c r="K60" s="121"/>
      <c r="M60" s="120"/>
      <c r="N60" s="121"/>
    </row>
    <row r="61" spans="1:21" ht="18.75" x14ac:dyDescent="0.2">
      <c r="A61" s="289"/>
      <c r="B61" s="115"/>
      <c r="C61" s="224" t="s">
        <v>80</v>
      </c>
      <c r="D61" s="223"/>
      <c r="E61" s="223"/>
      <c r="F61" s="223"/>
      <c r="G61" s="223"/>
      <c r="H61" s="223"/>
      <c r="I61" s="223"/>
      <c r="J61" s="223"/>
      <c r="K61" s="232"/>
      <c r="L61" s="117"/>
      <c r="M61" s="117"/>
      <c r="N61" s="117"/>
      <c r="O61" s="117"/>
    </row>
    <row r="62" spans="1:21" ht="30" customHeight="1" x14ac:dyDescent="0.2">
      <c r="A62" s="289"/>
      <c r="B62" s="123"/>
      <c r="C62" s="96" t="s">
        <v>81</v>
      </c>
      <c r="D62" s="30">
        <v>2</v>
      </c>
      <c r="E62" s="71" t="s">
        <v>200</v>
      </c>
      <c r="F62" s="71" t="s">
        <v>201</v>
      </c>
      <c r="G62" s="80">
        <v>2</v>
      </c>
      <c r="H62" s="63" t="s">
        <v>417</v>
      </c>
      <c r="I62" s="63" t="s">
        <v>418</v>
      </c>
      <c r="J62" s="80">
        <v>2</v>
      </c>
      <c r="K62" s="63" t="s">
        <v>417</v>
      </c>
      <c r="L62" s="63" t="s">
        <v>418</v>
      </c>
      <c r="M62" s="85"/>
      <c r="N62" s="78"/>
      <c r="O62" s="78"/>
      <c r="R62" s="86">
        <f>COUNTIF(D62:D65,"1")</f>
        <v>0</v>
      </c>
      <c r="S62" s="86">
        <f>COUNTIF(G62:G65,"1")</f>
        <v>0</v>
      </c>
      <c r="T62" s="86">
        <f>COUNTIF(J62:J65,"1")</f>
        <v>0</v>
      </c>
      <c r="U62" s="86">
        <f>COUNTIF(M62:M65,"1")</f>
        <v>0</v>
      </c>
    </row>
    <row r="63" spans="1:21" ht="30" customHeight="1" x14ac:dyDescent="0.2">
      <c r="A63" s="289"/>
      <c r="B63" s="118"/>
      <c r="C63" s="98" t="s">
        <v>82</v>
      </c>
      <c r="D63" s="30">
        <v>3</v>
      </c>
      <c r="E63" s="81" t="s">
        <v>184</v>
      </c>
      <c r="F63" s="71" t="s">
        <v>202</v>
      </c>
      <c r="G63" s="80">
        <v>2</v>
      </c>
      <c r="H63" s="68" t="s">
        <v>419</v>
      </c>
      <c r="I63" s="63" t="s">
        <v>420</v>
      </c>
      <c r="J63" s="80">
        <v>2</v>
      </c>
      <c r="K63" s="68" t="s">
        <v>419</v>
      </c>
      <c r="L63" s="63" t="s">
        <v>420</v>
      </c>
      <c r="M63" s="85"/>
      <c r="N63" s="78"/>
      <c r="O63" s="78"/>
      <c r="R63" s="86">
        <f>COUNTIF(D62:D65,"2")</f>
        <v>3</v>
      </c>
      <c r="S63" s="86">
        <f>COUNTIF(G62:G65,"2")</f>
        <v>4</v>
      </c>
      <c r="T63" s="86">
        <f>COUNTIF(J62:J65,"2")</f>
        <v>4</v>
      </c>
      <c r="U63" s="86">
        <f>COUNTIF(M62:M65,"2")</f>
        <v>0</v>
      </c>
    </row>
    <row r="64" spans="1:21" ht="30" customHeight="1" x14ac:dyDescent="0.2">
      <c r="A64" s="289"/>
      <c r="B64" s="118"/>
      <c r="C64" s="98" t="s">
        <v>83</v>
      </c>
      <c r="D64" s="30">
        <v>2</v>
      </c>
      <c r="E64" s="81" t="s">
        <v>203</v>
      </c>
      <c r="F64" s="71" t="s">
        <v>185</v>
      </c>
      <c r="G64" s="80">
        <v>2</v>
      </c>
      <c r="H64" s="68" t="s">
        <v>421</v>
      </c>
      <c r="I64" s="63" t="s">
        <v>422</v>
      </c>
      <c r="J64" s="80">
        <v>2</v>
      </c>
      <c r="K64" s="68" t="s">
        <v>421</v>
      </c>
      <c r="L64" s="63" t="s">
        <v>422</v>
      </c>
      <c r="M64" s="85"/>
      <c r="N64" s="78"/>
      <c r="O64" s="78"/>
      <c r="R64" s="86">
        <f>COUNTIF(D62:D65,"3")</f>
        <v>1</v>
      </c>
      <c r="S64" s="86">
        <f>COUNTIF(G62:G65,"3")</f>
        <v>0</v>
      </c>
      <c r="T64" s="86">
        <f>COUNTIF(J62:J65,"3")</f>
        <v>0</v>
      </c>
      <c r="U64" s="86">
        <f>COUNTIF(M62:M65,"3")</f>
        <v>0</v>
      </c>
    </row>
    <row r="65" spans="1:21" ht="30" customHeight="1" x14ac:dyDescent="0.2">
      <c r="A65" s="289"/>
      <c r="B65" s="119"/>
      <c r="C65" s="98" t="s">
        <v>84</v>
      </c>
      <c r="D65" s="30">
        <v>2</v>
      </c>
      <c r="E65" s="81" t="s">
        <v>204</v>
      </c>
      <c r="F65" s="71" t="s">
        <v>205</v>
      </c>
      <c r="G65" s="80">
        <v>2</v>
      </c>
      <c r="H65" s="68" t="s">
        <v>423</v>
      </c>
      <c r="I65" s="63" t="s">
        <v>424</v>
      </c>
      <c r="J65" s="80">
        <v>2</v>
      </c>
      <c r="K65" s="68" t="s">
        <v>423</v>
      </c>
      <c r="L65" s="63" t="s">
        <v>424</v>
      </c>
      <c r="M65" s="85"/>
      <c r="N65" s="78"/>
      <c r="O65" s="78"/>
      <c r="R65" s="86">
        <f>COUNTIF(D62:D65,"4")</f>
        <v>0</v>
      </c>
      <c r="S65" s="86">
        <f>COUNTIF(G62:G65,"4")</f>
        <v>0</v>
      </c>
      <c r="T65" s="86">
        <f>COUNTIF(J62:J65,"4")</f>
        <v>0</v>
      </c>
      <c r="U65" s="86">
        <f>COUNTIF(M62:M65,"4")</f>
        <v>0</v>
      </c>
    </row>
    <row r="66" spans="1:21" ht="9" customHeight="1" x14ac:dyDescent="0.25">
      <c r="B66" s="236"/>
      <c r="C66" s="237"/>
      <c r="D66" s="237"/>
      <c r="E66" s="237"/>
      <c r="F66" s="237"/>
      <c r="G66" s="237"/>
      <c r="H66" s="237"/>
      <c r="I66" s="237"/>
      <c r="J66" s="237"/>
      <c r="K66" s="238"/>
      <c r="L66" s="100"/>
      <c r="M66" s="101"/>
      <c r="N66" s="100"/>
      <c r="O66" s="100"/>
    </row>
    <row r="67" spans="1:21" ht="18.75" x14ac:dyDescent="0.2">
      <c r="A67" s="289"/>
      <c r="B67" s="115"/>
      <c r="C67" s="224" t="s">
        <v>167</v>
      </c>
      <c r="D67" s="223"/>
      <c r="E67" s="223"/>
      <c r="F67" s="223"/>
      <c r="G67" s="223"/>
      <c r="H67" s="223"/>
      <c r="I67" s="223"/>
      <c r="J67" s="223"/>
      <c r="K67" s="232"/>
      <c r="L67" s="124"/>
      <c r="M67" s="124"/>
      <c r="N67" s="124"/>
      <c r="O67" s="124"/>
    </row>
    <row r="68" spans="1:21" ht="30" customHeight="1" x14ac:dyDescent="0.2">
      <c r="A68" s="289"/>
      <c r="B68" s="118"/>
      <c r="C68" s="106" t="s">
        <v>85</v>
      </c>
      <c r="D68" s="30">
        <v>2</v>
      </c>
      <c r="E68" s="71" t="s">
        <v>186</v>
      </c>
      <c r="F68" s="71" t="s">
        <v>187</v>
      </c>
      <c r="G68" s="80">
        <v>3</v>
      </c>
      <c r="H68" s="63" t="s">
        <v>409</v>
      </c>
      <c r="I68" s="63" t="s">
        <v>410</v>
      </c>
      <c r="J68" s="80">
        <v>3</v>
      </c>
      <c r="K68" s="63" t="s">
        <v>409</v>
      </c>
      <c r="L68" s="63" t="s">
        <v>410</v>
      </c>
      <c r="M68" s="85"/>
      <c r="N68" s="78"/>
      <c r="O68" s="78"/>
      <c r="R68" s="86">
        <f>COUNTIF(D68:D71,"1")</f>
        <v>0</v>
      </c>
      <c r="S68" s="86">
        <f>COUNTIF(G68:G71,"1")</f>
        <v>0</v>
      </c>
      <c r="T68" s="86">
        <f>COUNTIF(J68:J71,"1")</f>
        <v>0</v>
      </c>
      <c r="U68" s="86">
        <f>COUNTIF(M68:M71,"1")</f>
        <v>0</v>
      </c>
    </row>
    <row r="69" spans="1:21" ht="30" customHeight="1" x14ac:dyDescent="0.2">
      <c r="A69" s="289"/>
      <c r="B69" s="118"/>
      <c r="C69" s="98" t="s">
        <v>86</v>
      </c>
      <c r="D69" s="30">
        <v>2</v>
      </c>
      <c r="E69" s="81" t="s">
        <v>206</v>
      </c>
      <c r="F69" s="81" t="s">
        <v>188</v>
      </c>
      <c r="G69" s="80">
        <v>2</v>
      </c>
      <c r="H69" s="68" t="s">
        <v>411</v>
      </c>
      <c r="I69" s="63" t="s">
        <v>412</v>
      </c>
      <c r="J69" s="80">
        <v>2</v>
      </c>
      <c r="K69" s="68" t="s">
        <v>411</v>
      </c>
      <c r="L69" s="63" t="s">
        <v>412</v>
      </c>
      <c r="M69" s="85"/>
      <c r="N69" s="78"/>
      <c r="O69" s="78"/>
      <c r="R69" s="86">
        <f>COUNTIF(D68:D71,"2")</f>
        <v>3</v>
      </c>
      <c r="S69" s="86">
        <f>COUNTIF(G68:G71,"2")</f>
        <v>2</v>
      </c>
      <c r="T69" s="86">
        <f>COUNTIF(J68:J71,"2")</f>
        <v>2</v>
      </c>
      <c r="U69" s="86">
        <f>COUNTIF(M68:M71,"2")</f>
        <v>0</v>
      </c>
    </row>
    <row r="70" spans="1:21" ht="30" customHeight="1" x14ac:dyDescent="0.2">
      <c r="A70" s="289"/>
      <c r="B70" s="118"/>
      <c r="C70" s="98" t="s">
        <v>87</v>
      </c>
      <c r="D70" s="30">
        <v>2</v>
      </c>
      <c r="E70" s="81" t="s">
        <v>189</v>
      </c>
      <c r="F70" s="81" t="s">
        <v>207</v>
      </c>
      <c r="G70" s="80">
        <v>2</v>
      </c>
      <c r="H70" s="68" t="s">
        <v>413</v>
      </c>
      <c r="I70" s="63" t="s">
        <v>414</v>
      </c>
      <c r="J70" s="80">
        <v>2</v>
      </c>
      <c r="K70" s="68" t="s">
        <v>413</v>
      </c>
      <c r="L70" s="63" t="s">
        <v>414</v>
      </c>
      <c r="M70" s="85"/>
      <c r="N70" s="78"/>
      <c r="O70" s="78"/>
      <c r="R70" s="86">
        <f>COUNTIF(D68:D71,"3")</f>
        <v>1</v>
      </c>
      <c r="S70" s="86">
        <f>COUNTIF(G68:G71,"3")</f>
        <v>2</v>
      </c>
      <c r="T70" s="86">
        <f>COUNTIF(J68:J71,"3")</f>
        <v>2</v>
      </c>
      <c r="U70" s="86">
        <f>COUNTIF(M68:M71,"3")</f>
        <v>0</v>
      </c>
    </row>
    <row r="71" spans="1:21" ht="30" customHeight="1" x14ac:dyDescent="0.2">
      <c r="A71" s="289"/>
      <c r="B71" s="119"/>
      <c r="C71" s="98" t="s">
        <v>88</v>
      </c>
      <c r="D71" s="30">
        <v>3</v>
      </c>
      <c r="E71" s="81" t="s">
        <v>208</v>
      </c>
      <c r="F71" s="81" t="s">
        <v>190</v>
      </c>
      <c r="G71" s="80">
        <v>3</v>
      </c>
      <c r="H71" s="68" t="s">
        <v>415</v>
      </c>
      <c r="I71" s="63" t="s">
        <v>416</v>
      </c>
      <c r="J71" s="80">
        <v>3</v>
      </c>
      <c r="K71" s="68" t="s">
        <v>415</v>
      </c>
      <c r="L71" s="63" t="s">
        <v>416</v>
      </c>
      <c r="M71" s="85"/>
      <c r="N71" s="78"/>
      <c r="O71" s="78"/>
      <c r="R71" s="86">
        <f>COUNTIF(D68:D71,"4")</f>
        <v>0</v>
      </c>
      <c r="S71" s="86">
        <f>COUNTIF(G68:G71,"4")</f>
        <v>0</v>
      </c>
      <c r="T71" s="86">
        <f>COUNTIF(J68:J71,"4")</f>
        <v>0</v>
      </c>
      <c r="U71" s="86">
        <f>COUNTIF(M68:M71,"4")</f>
        <v>0</v>
      </c>
    </row>
    <row r="72" spans="1:21" ht="8.25" customHeight="1" x14ac:dyDescent="0.25">
      <c r="B72" s="236"/>
      <c r="C72" s="237"/>
      <c r="D72" s="237"/>
      <c r="E72" s="237"/>
      <c r="F72" s="237"/>
      <c r="G72" s="237"/>
      <c r="H72" s="237"/>
      <c r="I72" s="237"/>
      <c r="J72" s="237"/>
      <c r="K72" s="238"/>
      <c r="L72" s="100"/>
      <c r="M72" s="101"/>
      <c r="N72" s="100"/>
      <c r="O72" s="100"/>
    </row>
    <row r="73" spans="1:21" ht="18.75" x14ac:dyDescent="0.2">
      <c r="A73" s="289"/>
      <c r="B73" s="115"/>
      <c r="C73" s="224" t="s">
        <v>89</v>
      </c>
      <c r="D73" s="223"/>
      <c r="E73" s="223"/>
      <c r="F73" s="223"/>
      <c r="G73" s="223"/>
      <c r="H73" s="223"/>
      <c r="I73" s="223"/>
      <c r="J73" s="223"/>
      <c r="K73" s="232"/>
      <c r="L73" s="117"/>
      <c r="M73" s="117"/>
      <c r="N73" s="117"/>
      <c r="O73" s="117"/>
    </row>
    <row r="74" spans="1:21" ht="30" customHeight="1" x14ac:dyDescent="0.2">
      <c r="A74" s="289"/>
      <c r="B74" s="118"/>
      <c r="C74" s="106" t="s">
        <v>90</v>
      </c>
      <c r="D74" s="30">
        <v>2</v>
      </c>
      <c r="E74" s="71" t="s">
        <v>209</v>
      </c>
      <c r="F74" s="71" t="s">
        <v>210</v>
      </c>
      <c r="G74" s="80">
        <v>2</v>
      </c>
      <c r="H74" s="63" t="s">
        <v>209</v>
      </c>
      <c r="I74" s="63" t="s">
        <v>399</v>
      </c>
      <c r="J74" s="80">
        <v>2</v>
      </c>
      <c r="K74" s="63" t="s">
        <v>209</v>
      </c>
      <c r="L74" s="63" t="s">
        <v>399</v>
      </c>
      <c r="M74" s="85"/>
      <c r="N74" s="78"/>
      <c r="O74" s="78"/>
      <c r="R74" s="86">
        <f>COUNTIF(D74:D79,"1")</f>
        <v>3</v>
      </c>
      <c r="S74" s="86">
        <f>COUNTIF(G74:G79,"1")</f>
        <v>2</v>
      </c>
      <c r="T74" s="86">
        <f>COUNTIF(J74:J79,"1")</f>
        <v>1</v>
      </c>
      <c r="U74" s="86">
        <f>COUNTIF(M74:M79,"1")</f>
        <v>0</v>
      </c>
    </row>
    <row r="75" spans="1:21" ht="30" customHeight="1" x14ac:dyDescent="0.2">
      <c r="A75" s="289"/>
      <c r="B75" s="118"/>
      <c r="C75" s="98" t="s">
        <v>91</v>
      </c>
      <c r="D75" s="30">
        <v>2</v>
      </c>
      <c r="E75" s="81" t="s">
        <v>211</v>
      </c>
      <c r="F75" s="81" t="s">
        <v>212</v>
      </c>
      <c r="G75" s="80">
        <v>2</v>
      </c>
      <c r="H75" s="68" t="s">
        <v>400</v>
      </c>
      <c r="I75" s="63" t="s">
        <v>401</v>
      </c>
      <c r="J75" s="80">
        <v>2</v>
      </c>
      <c r="K75" s="68" t="s">
        <v>400</v>
      </c>
      <c r="L75" s="63" t="s">
        <v>401</v>
      </c>
      <c r="M75" s="85"/>
      <c r="N75" s="78"/>
      <c r="O75" s="78"/>
      <c r="R75" s="86">
        <f>COUNTIF(D74:D79,"2")</f>
        <v>2</v>
      </c>
      <c r="S75" s="86">
        <f>COUNTIF(G74:G79,"2")</f>
        <v>3</v>
      </c>
      <c r="T75" s="86">
        <f>COUNTIF(J74:J79,"2")</f>
        <v>4</v>
      </c>
      <c r="U75" s="86">
        <f>COUNTIF(M74:M79,"2")</f>
        <v>0</v>
      </c>
    </row>
    <row r="76" spans="1:21" ht="30" customHeight="1" x14ac:dyDescent="0.2">
      <c r="A76" s="289"/>
      <c r="B76" s="118"/>
      <c r="C76" s="98" t="s">
        <v>92</v>
      </c>
      <c r="D76" s="30">
        <v>1</v>
      </c>
      <c r="E76" s="81" t="s">
        <v>213</v>
      </c>
      <c r="F76" s="81" t="s">
        <v>214</v>
      </c>
      <c r="G76" s="80">
        <v>2</v>
      </c>
      <c r="H76" s="68" t="s">
        <v>402</v>
      </c>
      <c r="I76" s="63" t="s">
        <v>403</v>
      </c>
      <c r="J76" s="80">
        <v>2</v>
      </c>
      <c r="K76" s="68" t="s">
        <v>402</v>
      </c>
      <c r="L76" s="63" t="s">
        <v>403</v>
      </c>
      <c r="M76" s="85"/>
      <c r="N76" s="78"/>
      <c r="O76" s="78"/>
      <c r="R76" s="86">
        <f>COUNTIF(D74:D79,"2")</f>
        <v>2</v>
      </c>
      <c r="S76" s="86">
        <f>COUNTIF(G74:G79,"3")</f>
        <v>1</v>
      </c>
      <c r="T76" s="86">
        <f>COUNTIF(J74:J79,"3")</f>
        <v>1</v>
      </c>
      <c r="U76" s="86">
        <f>COUNTIF(M74:M79,"3")</f>
        <v>0</v>
      </c>
    </row>
    <row r="77" spans="1:21" ht="30" customHeight="1" x14ac:dyDescent="0.2">
      <c r="A77" s="289"/>
      <c r="B77" s="118"/>
      <c r="C77" s="98" t="s">
        <v>93</v>
      </c>
      <c r="D77" s="30">
        <v>3</v>
      </c>
      <c r="E77" s="81" t="s">
        <v>215</v>
      </c>
      <c r="F77" s="81" t="s">
        <v>216</v>
      </c>
      <c r="G77" s="80">
        <v>3</v>
      </c>
      <c r="H77" s="68" t="s">
        <v>404</v>
      </c>
      <c r="I77" s="63" t="s">
        <v>405</v>
      </c>
      <c r="J77" s="80">
        <v>3</v>
      </c>
      <c r="K77" s="68" t="s">
        <v>404</v>
      </c>
      <c r="L77" s="63" t="s">
        <v>405</v>
      </c>
      <c r="M77" s="85"/>
      <c r="N77" s="78"/>
      <c r="O77" s="78"/>
      <c r="R77" s="86">
        <f>COUNTIF(D74:D79,"4")</f>
        <v>0</v>
      </c>
      <c r="S77" s="86">
        <f>COUNTIF(G74:G79,"4")</f>
        <v>0</v>
      </c>
      <c r="T77" s="86">
        <f>COUNTIF(J74:J79,"4")</f>
        <v>0</v>
      </c>
      <c r="U77" s="86">
        <f>COUNTIF(M74:M79,"4")</f>
        <v>0</v>
      </c>
    </row>
    <row r="78" spans="1:21" ht="30" customHeight="1" x14ac:dyDescent="0.2">
      <c r="A78" s="289"/>
      <c r="B78" s="123"/>
      <c r="C78" s="99" t="s">
        <v>94</v>
      </c>
      <c r="D78" s="30">
        <v>1</v>
      </c>
      <c r="E78" s="81" t="s">
        <v>217</v>
      </c>
      <c r="F78" s="81" t="s">
        <v>218</v>
      </c>
      <c r="G78" s="80">
        <v>1</v>
      </c>
      <c r="H78" s="68" t="s">
        <v>406</v>
      </c>
      <c r="I78" s="63" t="s">
        <v>407</v>
      </c>
      <c r="J78" s="80">
        <v>1</v>
      </c>
      <c r="K78" s="68" t="s">
        <v>406</v>
      </c>
      <c r="L78" s="63" t="s">
        <v>407</v>
      </c>
      <c r="M78" s="85"/>
      <c r="N78" s="78"/>
      <c r="O78" s="78"/>
    </row>
    <row r="79" spans="1:21" ht="30" customHeight="1" x14ac:dyDescent="0.2">
      <c r="A79" s="289"/>
      <c r="B79" s="119"/>
      <c r="C79" s="98" t="s">
        <v>95</v>
      </c>
      <c r="D79" s="30">
        <v>1</v>
      </c>
      <c r="E79" s="81" t="s">
        <v>191</v>
      </c>
      <c r="F79" s="81" t="s">
        <v>192</v>
      </c>
      <c r="G79" s="80">
        <v>1</v>
      </c>
      <c r="H79" s="68" t="s">
        <v>191</v>
      </c>
      <c r="I79" s="63" t="s">
        <v>408</v>
      </c>
      <c r="J79" s="80">
        <v>2</v>
      </c>
      <c r="K79" s="68" t="s">
        <v>538</v>
      </c>
      <c r="L79" s="63" t="s">
        <v>539</v>
      </c>
      <c r="M79" s="85"/>
      <c r="N79" s="78"/>
      <c r="O79" s="78"/>
    </row>
    <row r="80" spans="1:21" ht="9" customHeight="1" x14ac:dyDescent="0.25">
      <c r="B80" s="221"/>
      <c r="C80" s="222"/>
      <c r="D80" s="120"/>
      <c r="E80" s="121"/>
      <c r="F80" s="121"/>
      <c r="G80" s="120"/>
      <c r="H80" s="121"/>
      <c r="I80" s="121"/>
      <c r="J80" s="120"/>
      <c r="K80" s="125"/>
      <c r="M80" s="120"/>
      <c r="N80" s="125"/>
    </row>
    <row r="81" spans="1:21" ht="18.75" customHeight="1" x14ac:dyDescent="0.2">
      <c r="B81" s="252" t="s">
        <v>96</v>
      </c>
      <c r="C81" s="253"/>
      <c r="D81" s="225" t="s">
        <v>180</v>
      </c>
      <c r="E81" s="226"/>
      <c r="F81" s="227"/>
      <c r="G81" s="262">
        <v>2024</v>
      </c>
      <c r="H81" s="263"/>
      <c r="I81" s="264"/>
      <c r="J81" s="265">
        <v>2025</v>
      </c>
      <c r="K81" s="266"/>
      <c r="L81" s="267"/>
      <c r="M81" s="229">
        <v>2026</v>
      </c>
      <c r="N81" s="230"/>
      <c r="O81" s="231"/>
    </row>
    <row r="82" spans="1:21" ht="34.5" customHeight="1" x14ac:dyDescent="0.2">
      <c r="B82" s="254"/>
      <c r="C82" s="255"/>
      <c r="D82" s="112" t="s">
        <v>34</v>
      </c>
      <c r="E82" s="113" t="s">
        <v>122</v>
      </c>
      <c r="F82" s="113"/>
      <c r="G82" s="112" t="s">
        <v>34</v>
      </c>
      <c r="H82" s="113" t="s">
        <v>122</v>
      </c>
      <c r="I82" s="113" t="s">
        <v>125</v>
      </c>
      <c r="J82" s="112" t="s">
        <v>34</v>
      </c>
      <c r="K82" s="113" t="s">
        <v>122</v>
      </c>
      <c r="L82" s="114" t="s">
        <v>125</v>
      </c>
      <c r="M82" s="112" t="s">
        <v>34</v>
      </c>
      <c r="N82" s="113" t="s">
        <v>122</v>
      </c>
      <c r="O82" s="114" t="s">
        <v>125</v>
      </c>
    </row>
    <row r="83" spans="1:21" ht="18.75" x14ac:dyDescent="0.2">
      <c r="A83" s="289"/>
      <c r="B83" s="126"/>
      <c r="C83" s="223" t="s">
        <v>97</v>
      </c>
      <c r="D83" s="223"/>
      <c r="E83" s="223"/>
      <c r="F83" s="223"/>
      <c r="G83" s="223"/>
      <c r="H83" s="223"/>
      <c r="I83" s="223"/>
      <c r="J83" s="223"/>
      <c r="K83" s="223"/>
      <c r="L83" s="127"/>
      <c r="M83" s="128"/>
      <c r="N83" s="128"/>
      <c r="O83" s="127"/>
    </row>
    <row r="84" spans="1:21" ht="30" customHeight="1" x14ac:dyDescent="0.2">
      <c r="A84" s="289"/>
      <c r="B84" s="119"/>
      <c r="C84" s="106" t="s">
        <v>98</v>
      </c>
      <c r="D84" s="30">
        <v>2</v>
      </c>
      <c r="E84" s="74" t="s">
        <v>311</v>
      </c>
      <c r="F84" s="62" t="s">
        <v>321</v>
      </c>
      <c r="G84" s="80">
        <v>2</v>
      </c>
      <c r="H84" s="68" t="s">
        <v>311</v>
      </c>
      <c r="I84" s="63" t="s">
        <v>321</v>
      </c>
      <c r="J84" s="80">
        <v>2</v>
      </c>
      <c r="K84" s="68" t="s">
        <v>540</v>
      </c>
      <c r="L84" s="63" t="s">
        <v>321</v>
      </c>
      <c r="M84" s="85"/>
      <c r="N84" s="78"/>
      <c r="O84" s="78"/>
      <c r="R84" s="86">
        <f>COUNTIF(D84:D86,"1")</f>
        <v>0</v>
      </c>
      <c r="S84" s="86">
        <f>COUNTIF(G84:G86,"1")</f>
        <v>0</v>
      </c>
      <c r="T84" s="86">
        <f>COUNTIF(J84:J86,"1")</f>
        <v>1</v>
      </c>
      <c r="U84" s="86">
        <f>COUNTIF(M84:M86,"1")</f>
        <v>0</v>
      </c>
    </row>
    <row r="85" spans="1:21" ht="30" customHeight="1" x14ac:dyDescent="0.2">
      <c r="A85" s="289"/>
      <c r="B85" s="126"/>
      <c r="C85" s="98" t="s">
        <v>99</v>
      </c>
      <c r="D85" s="30">
        <v>2</v>
      </c>
      <c r="E85" s="74" t="s">
        <v>310</v>
      </c>
      <c r="F85" s="62" t="s">
        <v>322</v>
      </c>
      <c r="G85" s="80">
        <v>2</v>
      </c>
      <c r="H85" s="68" t="s">
        <v>310</v>
      </c>
      <c r="I85" s="63" t="s">
        <v>322</v>
      </c>
      <c r="J85" s="80">
        <v>1</v>
      </c>
      <c r="K85" s="68" t="s">
        <v>310</v>
      </c>
      <c r="L85" s="63" t="s">
        <v>322</v>
      </c>
      <c r="M85" s="85"/>
      <c r="N85" s="78"/>
      <c r="O85" s="78"/>
      <c r="R85" s="86">
        <f>COUNTIF(D84:D86,"2")</f>
        <v>3</v>
      </c>
      <c r="S85" s="86">
        <f>COUNTIF(G84:G86,"2")</f>
        <v>3</v>
      </c>
      <c r="T85" s="86">
        <f>COUNTIF(J84:J86,"2")</f>
        <v>2</v>
      </c>
      <c r="U85" s="86">
        <f>COUNTIF(M84:M86,"2")</f>
        <v>0</v>
      </c>
    </row>
    <row r="86" spans="1:21" ht="30" customHeight="1" x14ac:dyDescent="0.2">
      <c r="A86" s="289"/>
      <c r="B86" s="126"/>
      <c r="C86" s="98" t="s">
        <v>100</v>
      </c>
      <c r="D86" s="30">
        <v>2</v>
      </c>
      <c r="E86" s="74" t="s">
        <v>312</v>
      </c>
      <c r="F86" s="62" t="s">
        <v>323</v>
      </c>
      <c r="G86" s="80">
        <v>2</v>
      </c>
      <c r="H86" s="68" t="s">
        <v>458</v>
      </c>
      <c r="I86" s="63" t="s">
        <v>457</v>
      </c>
      <c r="J86" s="80">
        <v>2</v>
      </c>
      <c r="K86" s="68" t="s">
        <v>458</v>
      </c>
      <c r="L86" s="63" t="s">
        <v>457</v>
      </c>
      <c r="M86" s="85"/>
      <c r="N86" s="78"/>
      <c r="O86" s="78"/>
      <c r="R86" s="86">
        <f>COUNTIF(D84:D86,"3")</f>
        <v>0</v>
      </c>
      <c r="S86" s="86">
        <f>COUNTIF(G84:G86,"3")</f>
        <v>0</v>
      </c>
      <c r="T86" s="86">
        <f>COUNTIF(J84:J86,"3")</f>
        <v>0</v>
      </c>
      <c r="U86" s="86">
        <f>COUNTIF(M84:M86,"3")</f>
        <v>0</v>
      </c>
    </row>
    <row r="87" spans="1:21" ht="21" customHeight="1" x14ac:dyDescent="0.25">
      <c r="B87" s="221"/>
      <c r="C87" s="222"/>
      <c r="D87" s="120"/>
      <c r="E87" s="121"/>
      <c r="F87" s="121"/>
      <c r="G87" s="120"/>
      <c r="H87" s="121"/>
      <c r="I87" s="121"/>
      <c r="J87" s="120"/>
      <c r="K87" s="121"/>
      <c r="M87" s="120"/>
      <c r="N87" s="121"/>
      <c r="R87" s="86">
        <f>COUNTIF(D84:D86,"4")</f>
        <v>0</v>
      </c>
      <c r="S87" s="86">
        <f>COUNTIF(G84:G86,"4")</f>
        <v>0</v>
      </c>
      <c r="T87" s="86">
        <f>COUNTIF(J84:J86,"4")</f>
        <v>0</v>
      </c>
      <c r="U87" s="86">
        <f>COUNTIF(M84:M86,"4")</f>
        <v>0</v>
      </c>
    </row>
    <row r="88" spans="1:21" ht="18.75" x14ac:dyDescent="0.2">
      <c r="A88" s="289"/>
      <c r="B88" s="129"/>
      <c r="C88" s="233" t="s">
        <v>101</v>
      </c>
      <c r="D88" s="234"/>
      <c r="E88" s="234"/>
      <c r="F88" s="234"/>
      <c r="G88" s="234"/>
      <c r="H88" s="234"/>
      <c r="I88" s="234"/>
      <c r="J88" s="234"/>
      <c r="K88" s="235"/>
      <c r="L88" s="117"/>
      <c r="M88" s="117"/>
      <c r="N88" s="117"/>
      <c r="O88" s="117"/>
    </row>
    <row r="89" spans="1:21" ht="30" customHeight="1" x14ac:dyDescent="0.2">
      <c r="A89" s="289"/>
      <c r="B89" s="119"/>
      <c r="C89" s="96" t="s">
        <v>102</v>
      </c>
      <c r="D89" s="30">
        <v>1</v>
      </c>
      <c r="E89" s="62" t="s">
        <v>317</v>
      </c>
      <c r="F89" s="62" t="s">
        <v>318</v>
      </c>
      <c r="G89" s="80">
        <v>1</v>
      </c>
      <c r="H89" s="166" t="s">
        <v>317</v>
      </c>
      <c r="I89" s="78" t="s">
        <v>461</v>
      </c>
      <c r="J89" s="80">
        <v>1</v>
      </c>
      <c r="K89" s="166" t="s">
        <v>541</v>
      </c>
      <c r="L89" s="78" t="s">
        <v>461</v>
      </c>
      <c r="M89" s="85"/>
      <c r="N89" s="78"/>
      <c r="O89" s="78"/>
      <c r="R89" s="86">
        <f>COUNTIF(D89:D95,"1")</f>
        <v>3</v>
      </c>
      <c r="S89" s="86">
        <f>COUNTIF(G89:G95,"1")</f>
        <v>2</v>
      </c>
      <c r="T89" s="86">
        <f>COUNTIF(J89:J95,"1")</f>
        <v>6</v>
      </c>
      <c r="U89" s="86">
        <f>COUNTIF(M89:M95,"1")</f>
        <v>0</v>
      </c>
    </row>
    <row r="90" spans="1:21" ht="30" customHeight="1" x14ac:dyDescent="0.2">
      <c r="A90" s="289"/>
      <c r="B90" s="130"/>
      <c r="C90" s="99" t="s">
        <v>103</v>
      </c>
      <c r="D90" s="30">
        <v>2</v>
      </c>
      <c r="E90" s="74" t="s">
        <v>319</v>
      </c>
      <c r="F90" s="62" t="s">
        <v>320</v>
      </c>
      <c r="G90" s="80">
        <v>2</v>
      </c>
      <c r="H90" s="166" t="s">
        <v>319</v>
      </c>
      <c r="I90" s="166" t="s">
        <v>319</v>
      </c>
      <c r="J90" s="80">
        <v>1</v>
      </c>
      <c r="K90" s="166" t="s">
        <v>542</v>
      </c>
      <c r="L90" s="166" t="s">
        <v>543</v>
      </c>
      <c r="M90" s="85"/>
      <c r="N90" s="78"/>
      <c r="O90" s="78"/>
      <c r="R90" s="86">
        <f>COUNTIF(D89:D95,"2")</f>
        <v>4</v>
      </c>
      <c r="S90" s="86">
        <f>COUNTIF(G89:G95,"2")</f>
        <v>5</v>
      </c>
      <c r="T90" s="86">
        <f>COUNTIF(J89:J95,"2")</f>
        <v>1</v>
      </c>
      <c r="U90" s="86">
        <f>COUNTIF(M89:M95,"2")</f>
        <v>0</v>
      </c>
    </row>
    <row r="91" spans="1:21" ht="30" customHeight="1" x14ac:dyDescent="0.2">
      <c r="A91" s="289"/>
      <c r="B91" s="126"/>
      <c r="C91" s="98" t="s">
        <v>104</v>
      </c>
      <c r="D91" s="30">
        <v>1</v>
      </c>
      <c r="E91" s="74" t="s">
        <v>324</v>
      </c>
      <c r="F91" s="62" t="s">
        <v>325</v>
      </c>
      <c r="G91" s="80">
        <v>1</v>
      </c>
      <c r="H91" s="167" t="s">
        <v>324</v>
      </c>
      <c r="I91" s="78" t="s">
        <v>325</v>
      </c>
      <c r="J91" s="80">
        <v>1</v>
      </c>
      <c r="K91" s="167" t="s">
        <v>324</v>
      </c>
      <c r="L91" s="78" t="s">
        <v>325</v>
      </c>
      <c r="M91" s="85"/>
      <c r="N91" s="78"/>
      <c r="O91" s="78"/>
      <c r="R91" s="86">
        <f>COUNTIF(D89:D95,"3")</f>
        <v>0</v>
      </c>
      <c r="S91" s="86">
        <f>COUNTIF(G89:G95,"3")</f>
        <v>0</v>
      </c>
      <c r="T91" s="86">
        <f>COUNTIF(J89:J95,"3")</f>
        <v>0</v>
      </c>
      <c r="U91" s="86">
        <f>COUNTIF(M89:M95,"3")</f>
        <v>0</v>
      </c>
    </row>
    <row r="92" spans="1:21" ht="30" customHeight="1" x14ac:dyDescent="0.2">
      <c r="A92" s="289"/>
      <c r="B92" s="126"/>
      <c r="C92" s="99" t="s">
        <v>105</v>
      </c>
      <c r="D92" s="30">
        <v>2</v>
      </c>
      <c r="E92" s="74" t="s">
        <v>315</v>
      </c>
      <c r="F92" s="62" t="s">
        <v>326</v>
      </c>
      <c r="G92" s="80">
        <v>2</v>
      </c>
      <c r="H92" s="166" t="s">
        <v>315</v>
      </c>
      <c r="I92" s="78" t="s">
        <v>465</v>
      </c>
      <c r="J92" s="80">
        <v>1</v>
      </c>
      <c r="K92" s="166" t="s">
        <v>544</v>
      </c>
      <c r="L92" s="78" t="s">
        <v>465</v>
      </c>
      <c r="M92" s="85"/>
      <c r="N92" s="78"/>
      <c r="O92" s="78"/>
      <c r="R92" s="86">
        <f>COUNTIF(D89:D95,"4")</f>
        <v>0</v>
      </c>
      <c r="S92" s="86">
        <f>COUNTIF(G89:G95,"4")</f>
        <v>0</v>
      </c>
      <c r="T92" s="86">
        <f>COUNTIF(J89:J95,"4")</f>
        <v>0</v>
      </c>
      <c r="U92" s="86">
        <f>COUNTIF(M89:M95,"4")</f>
        <v>0</v>
      </c>
    </row>
    <row r="93" spans="1:21" ht="30" customHeight="1" x14ac:dyDescent="0.2">
      <c r="A93" s="289"/>
      <c r="B93" s="126"/>
      <c r="C93" s="98" t="s">
        <v>106</v>
      </c>
      <c r="D93" s="30">
        <v>2</v>
      </c>
      <c r="E93" s="74" t="s">
        <v>316</v>
      </c>
      <c r="F93" s="62" t="s">
        <v>327</v>
      </c>
      <c r="G93" s="80">
        <v>2</v>
      </c>
      <c r="H93" s="166" t="s">
        <v>316</v>
      </c>
      <c r="I93" s="78" t="s">
        <v>462</v>
      </c>
      <c r="J93" s="80">
        <v>1</v>
      </c>
      <c r="K93" s="166" t="s">
        <v>545</v>
      </c>
      <c r="L93" s="78" t="s">
        <v>462</v>
      </c>
      <c r="M93" s="85"/>
      <c r="N93" s="78"/>
      <c r="O93" s="78"/>
    </row>
    <row r="94" spans="1:21" ht="30" customHeight="1" x14ac:dyDescent="0.2">
      <c r="A94" s="289"/>
      <c r="B94" s="130"/>
      <c r="C94" s="99" t="s">
        <v>107</v>
      </c>
      <c r="D94" s="30">
        <v>1</v>
      </c>
      <c r="E94" s="74" t="s">
        <v>313</v>
      </c>
      <c r="F94" s="62" t="s">
        <v>327</v>
      </c>
      <c r="G94" s="80">
        <v>2</v>
      </c>
      <c r="H94" s="78" t="s">
        <v>459</v>
      </c>
      <c r="I94" s="78" t="s">
        <v>463</v>
      </c>
      <c r="J94" s="80">
        <v>2</v>
      </c>
      <c r="K94" s="78" t="s">
        <v>546</v>
      </c>
      <c r="L94" s="78" t="s">
        <v>463</v>
      </c>
      <c r="M94" s="85"/>
      <c r="N94" s="78"/>
      <c r="O94" s="78"/>
    </row>
    <row r="95" spans="1:21" ht="30" customHeight="1" x14ac:dyDescent="0.2">
      <c r="A95" s="289"/>
      <c r="B95" s="126"/>
      <c r="C95" s="98" t="s">
        <v>108</v>
      </c>
      <c r="D95" s="30">
        <v>2</v>
      </c>
      <c r="E95" s="74" t="s">
        <v>314</v>
      </c>
      <c r="F95" s="62" t="s">
        <v>328</v>
      </c>
      <c r="G95" s="80">
        <v>2</v>
      </c>
      <c r="H95" s="166" t="s">
        <v>460</v>
      </c>
      <c r="I95" s="63" t="s">
        <v>464</v>
      </c>
      <c r="J95" s="80">
        <v>1</v>
      </c>
      <c r="K95" s="166" t="s">
        <v>547</v>
      </c>
      <c r="L95" s="63" t="s">
        <v>464</v>
      </c>
      <c r="M95" s="85"/>
      <c r="N95" s="78"/>
      <c r="O95" s="78"/>
    </row>
    <row r="96" spans="1:21" ht="5.25" customHeight="1" x14ac:dyDescent="0.25">
      <c r="B96" s="221"/>
      <c r="C96" s="222"/>
      <c r="D96" s="120"/>
      <c r="E96" s="121"/>
      <c r="F96" s="121"/>
      <c r="G96" s="120"/>
      <c r="H96" s="121"/>
      <c r="I96" s="121"/>
      <c r="J96" s="120"/>
      <c r="K96" s="125"/>
      <c r="M96" s="120"/>
      <c r="N96" s="125"/>
    </row>
    <row r="97" spans="1:21" ht="18.75" x14ac:dyDescent="0.2">
      <c r="A97" s="289"/>
      <c r="B97" s="115"/>
      <c r="C97" s="224" t="s">
        <v>25</v>
      </c>
      <c r="D97" s="223"/>
      <c r="E97" s="223"/>
      <c r="F97" s="223"/>
      <c r="G97" s="223"/>
      <c r="H97" s="223"/>
      <c r="I97" s="223"/>
      <c r="J97" s="223"/>
      <c r="K97" s="223"/>
      <c r="L97" s="223"/>
      <c r="M97" s="131"/>
      <c r="N97" s="131"/>
      <c r="O97" s="132"/>
    </row>
    <row r="98" spans="1:21" ht="36" x14ac:dyDescent="0.2">
      <c r="A98" s="289"/>
      <c r="B98" s="123"/>
      <c r="C98" s="96" t="s">
        <v>109</v>
      </c>
      <c r="D98" s="30">
        <v>2</v>
      </c>
      <c r="E98" s="33" t="s">
        <v>329</v>
      </c>
      <c r="F98" s="33" t="s">
        <v>330</v>
      </c>
      <c r="G98" s="31">
        <v>2</v>
      </c>
      <c r="H98" s="35" t="s">
        <v>329</v>
      </c>
      <c r="I98" s="35" t="s">
        <v>330</v>
      </c>
      <c r="J98" s="32">
        <v>2</v>
      </c>
      <c r="K98" s="37" t="s">
        <v>329</v>
      </c>
      <c r="L98" s="37" t="s">
        <v>330</v>
      </c>
      <c r="M98" s="54"/>
      <c r="N98" s="53"/>
      <c r="O98" s="53"/>
      <c r="R98" s="86">
        <f>COUNTIF(D98:D99,"1")</f>
        <v>0</v>
      </c>
      <c r="S98" s="86">
        <f>COUNTIF(G98:G99,"1")</f>
        <v>0</v>
      </c>
      <c r="T98" s="86">
        <f>COUNTIF(J98:J99,"1")</f>
        <v>1</v>
      </c>
      <c r="U98" s="86">
        <f>COUNTIF(M98:M99,"1")</f>
        <v>0</v>
      </c>
    </row>
    <row r="99" spans="1:21" ht="60" x14ac:dyDescent="0.2">
      <c r="A99" s="289"/>
      <c r="B99" s="133"/>
      <c r="C99" s="99" t="s">
        <v>110</v>
      </c>
      <c r="D99" s="30">
        <v>2</v>
      </c>
      <c r="E99" s="34" t="s">
        <v>331</v>
      </c>
      <c r="F99" s="33" t="s">
        <v>332</v>
      </c>
      <c r="G99" s="31">
        <v>2</v>
      </c>
      <c r="H99" s="36" t="s">
        <v>331</v>
      </c>
      <c r="I99" s="35" t="s">
        <v>466</v>
      </c>
      <c r="J99" s="32">
        <v>1</v>
      </c>
      <c r="K99" s="37" t="s">
        <v>548</v>
      </c>
      <c r="L99" s="37" t="s">
        <v>549</v>
      </c>
      <c r="M99" s="54"/>
      <c r="N99" s="53"/>
      <c r="O99" s="53"/>
      <c r="R99" s="86">
        <f>COUNTIF(D98:D99,"2")</f>
        <v>2</v>
      </c>
      <c r="S99" s="86">
        <f>COUNTIF(G98:G99,"2")</f>
        <v>2</v>
      </c>
      <c r="T99" s="86">
        <f>COUNTIF(J98:J99,"2")</f>
        <v>1</v>
      </c>
      <c r="U99" s="86">
        <f>COUNTIF(M98:M99,"2")</f>
        <v>0</v>
      </c>
    </row>
    <row r="100" spans="1:21" ht="8.25" customHeight="1" x14ac:dyDescent="0.25">
      <c r="B100" s="221"/>
      <c r="C100" s="222"/>
      <c r="D100" s="120"/>
      <c r="E100" s="121"/>
      <c r="F100" s="121"/>
      <c r="G100" s="120"/>
      <c r="H100" s="121"/>
      <c r="I100" s="121"/>
      <c r="J100" s="120"/>
      <c r="K100" s="125"/>
      <c r="M100" s="120"/>
      <c r="N100" s="125"/>
      <c r="R100" s="86">
        <f>COUNTIF(D98:D99,"3")</f>
        <v>0</v>
      </c>
      <c r="S100" s="86">
        <f>COUNTIF(G98:G99,"3")</f>
        <v>0</v>
      </c>
      <c r="T100" s="86">
        <f>COUNTIF(J98:J99,"3")</f>
        <v>0</v>
      </c>
      <c r="U100" s="86">
        <f>COUNTIF(M98:M99,"3")</f>
        <v>0</v>
      </c>
    </row>
    <row r="101" spans="1:21" ht="18.75" x14ac:dyDescent="0.2">
      <c r="A101" s="289"/>
      <c r="B101" s="126"/>
      <c r="C101" s="223" t="s">
        <v>111</v>
      </c>
      <c r="D101" s="223"/>
      <c r="E101" s="223"/>
      <c r="F101" s="223"/>
      <c r="G101" s="223"/>
      <c r="H101" s="223"/>
      <c r="I101" s="223"/>
      <c r="J101" s="223"/>
      <c r="K101" s="232"/>
      <c r="L101" s="117"/>
      <c r="M101" s="117"/>
      <c r="N101" s="117"/>
      <c r="O101" s="117"/>
      <c r="R101" s="86">
        <f>COUNTIF(D98:D99,"4")</f>
        <v>0</v>
      </c>
      <c r="S101" s="86">
        <f>COUNTIF(G98:G99,"4")</f>
        <v>0</v>
      </c>
      <c r="T101" s="86">
        <f>COUNTIF(J98:J99,"4")</f>
        <v>0</v>
      </c>
      <c r="U101" s="86">
        <f>COUNTIF(M98:M99,"4")</f>
        <v>0</v>
      </c>
    </row>
    <row r="102" spans="1:21" ht="30" customHeight="1" x14ac:dyDescent="0.2">
      <c r="A102" s="289"/>
      <c r="B102" s="119"/>
      <c r="C102" s="106" t="s">
        <v>112</v>
      </c>
      <c r="D102" s="30">
        <v>2</v>
      </c>
      <c r="E102" s="62" t="s">
        <v>338</v>
      </c>
      <c r="F102" s="62" t="s">
        <v>337</v>
      </c>
      <c r="G102" s="80">
        <v>2</v>
      </c>
      <c r="H102" s="63" t="s">
        <v>338</v>
      </c>
      <c r="I102" s="63" t="s">
        <v>337</v>
      </c>
      <c r="J102" s="80">
        <v>2</v>
      </c>
      <c r="K102" s="63" t="s">
        <v>338</v>
      </c>
      <c r="L102" s="63" t="s">
        <v>337</v>
      </c>
      <c r="M102" s="85"/>
      <c r="N102" s="78"/>
      <c r="O102" s="78"/>
      <c r="R102" s="86">
        <f>COUNTIF(D102:D111,"1")</f>
        <v>4</v>
      </c>
      <c r="S102" s="86">
        <f>COUNTIF(G102:G111,"1")</f>
        <v>4</v>
      </c>
      <c r="T102" s="86">
        <f>COUNTIF(J102:J111,"1")</f>
        <v>3</v>
      </c>
      <c r="U102" s="86">
        <f>COUNTIF(M102:M111,"1")</f>
        <v>0</v>
      </c>
    </row>
    <row r="103" spans="1:21" ht="30" customHeight="1" x14ac:dyDescent="0.2">
      <c r="A103" s="289"/>
      <c r="B103" s="126"/>
      <c r="C103" s="98" t="s">
        <v>113</v>
      </c>
      <c r="D103" s="30">
        <v>1</v>
      </c>
      <c r="E103" s="74" t="s">
        <v>333</v>
      </c>
      <c r="F103" s="62" t="s">
        <v>334</v>
      </c>
      <c r="G103" s="80">
        <v>1</v>
      </c>
      <c r="H103" s="68" t="s">
        <v>333</v>
      </c>
      <c r="I103" s="63" t="s">
        <v>334</v>
      </c>
      <c r="J103" s="80">
        <v>1</v>
      </c>
      <c r="K103" s="68" t="s">
        <v>333</v>
      </c>
      <c r="L103" s="63" t="s">
        <v>334</v>
      </c>
      <c r="M103" s="85"/>
      <c r="N103" s="78"/>
      <c r="O103" s="78"/>
      <c r="R103" s="86">
        <f>COUNTIF(D102:D111,"2")</f>
        <v>4</v>
      </c>
      <c r="S103" s="86">
        <f>COUNTIF(G102:G111,"2")</f>
        <v>4</v>
      </c>
      <c r="T103" s="86">
        <f>COUNTIF(J102:J111,"2")</f>
        <v>5</v>
      </c>
      <c r="U103" s="86">
        <f>COUNTIF(M102:M111,"2")</f>
        <v>0</v>
      </c>
    </row>
    <row r="104" spans="1:21" ht="30" customHeight="1" x14ac:dyDescent="0.2">
      <c r="A104" s="289"/>
      <c r="B104" s="126"/>
      <c r="C104" s="98" t="s">
        <v>114</v>
      </c>
      <c r="D104" s="30">
        <v>2</v>
      </c>
      <c r="E104" s="74" t="s">
        <v>536</v>
      </c>
      <c r="F104" s="62" t="s">
        <v>336</v>
      </c>
      <c r="G104" s="80">
        <v>2</v>
      </c>
      <c r="H104" s="68" t="s">
        <v>335</v>
      </c>
      <c r="I104" s="63" t="s">
        <v>336</v>
      </c>
      <c r="J104" s="80">
        <v>2</v>
      </c>
      <c r="K104" s="68" t="s">
        <v>536</v>
      </c>
      <c r="L104" s="63" t="s">
        <v>336</v>
      </c>
      <c r="M104" s="85"/>
      <c r="N104" s="78"/>
      <c r="O104" s="78"/>
      <c r="R104" s="86">
        <f>COUNTIF(D102:D111,"3")</f>
        <v>2</v>
      </c>
      <c r="S104" s="86">
        <f>COUNTIF(G102:G111,"3")</f>
        <v>2</v>
      </c>
      <c r="T104" s="86">
        <f>COUNTIF(J102:J111,"3")</f>
        <v>2</v>
      </c>
      <c r="U104" s="86">
        <f>COUNTIF(M102:M111,"3")</f>
        <v>0</v>
      </c>
    </row>
    <row r="105" spans="1:21" ht="30" customHeight="1" x14ac:dyDescent="0.2">
      <c r="A105" s="289"/>
      <c r="B105" s="126"/>
      <c r="C105" s="98" t="s">
        <v>115</v>
      </c>
      <c r="D105" s="30">
        <v>1</v>
      </c>
      <c r="E105" s="74" t="s">
        <v>339</v>
      </c>
      <c r="F105" s="62" t="s">
        <v>340</v>
      </c>
      <c r="G105" s="80">
        <v>1</v>
      </c>
      <c r="H105" s="68" t="s">
        <v>339</v>
      </c>
      <c r="I105" s="63" t="s">
        <v>340</v>
      </c>
      <c r="J105" s="80">
        <v>2</v>
      </c>
      <c r="K105" s="68" t="s">
        <v>550</v>
      </c>
      <c r="L105" s="63" t="s">
        <v>551</v>
      </c>
      <c r="M105" s="85"/>
      <c r="N105" s="78"/>
      <c r="O105" s="78"/>
      <c r="R105" s="86">
        <f>COUNTIF(D102:D111,"4")</f>
        <v>0</v>
      </c>
      <c r="S105" s="86">
        <f>COUNTIF(G102:G111,"4")</f>
        <v>0</v>
      </c>
      <c r="T105" s="86">
        <f>COUNTIF(J102:J111,"4")</f>
        <v>0</v>
      </c>
      <c r="U105" s="86">
        <f>COUNTIF(M102:M111,"4")</f>
        <v>0</v>
      </c>
    </row>
    <row r="106" spans="1:21" ht="30" customHeight="1" x14ac:dyDescent="0.2">
      <c r="A106" s="289"/>
      <c r="B106" s="126"/>
      <c r="C106" s="98" t="s">
        <v>116</v>
      </c>
      <c r="D106" s="30">
        <v>3</v>
      </c>
      <c r="E106" s="74" t="s">
        <v>341</v>
      </c>
      <c r="F106" s="62" t="s">
        <v>342</v>
      </c>
      <c r="G106" s="80">
        <v>3</v>
      </c>
      <c r="H106" s="68" t="s">
        <v>341</v>
      </c>
      <c r="I106" s="63" t="s">
        <v>342</v>
      </c>
      <c r="J106" s="80">
        <v>3</v>
      </c>
      <c r="K106" s="68" t="s">
        <v>341</v>
      </c>
      <c r="L106" s="63" t="s">
        <v>342</v>
      </c>
      <c r="M106" s="85"/>
      <c r="N106" s="78"/>
      <c r="O106" s="78"/>
    </row>
    <row r="107" spans="1:21" ht="30" customHeight="1" x14ac:dyDescent="0.2">
      <c r="A107" s="289"/>
      <c r="B107" s="126"/>
      <c r="C107" s="98" t="s">
        <v>117</v>
      </c>
      <c r="D107" s="30">
        <v>2</v>
      </c>
      <c r="E107" s="74" t="s">
        <v>343</v>
      </c>
      <c r="F107" s="62" t="s">
        <v>344</v>
      </c>
      <c r="G107" s="80">
        <v>2</v>
      </c>
      <c r="H107" s="68" t="s">
        <v>343</v>
      </c>
      <c r="I107" s="63" t="s">
        <v>344</v>
      </c>
      <c r="J107" s="80">
        <v>2</v>
      </c>
      <c r="K107" s="68" t="s">
        <v>343</v>
      </c>
      <c r="L107" s="63" t="s">
        <v>344</v>
      </c>
      <c r="M107" s="85"/>
      <c r="N107" s="78"/>
      <c r="O107" s="78"/>
    </row>
    <row r="108" spans="1:21" ht="30" customHeight="1" x14ac:dyDescent="0.2">
      <c r="A108" s="289"/>
      <c r="B108" s="126"/>
      <c r="C108" s="98" t="s">
        <v>118</v>
      </c>
      <c r="D108" s="30">
        <v>1</v>
      </c>
      <c r="E108" s="74" t="s">
        <v>345</v>
      </c>
      <c r="F108" s="62" t="s">
        <v>346</v>
      </c>
      <c r="G108" s="80">
        <v>1</v>
      </c>
      <c r="H108" s="68" t="s">
        <v>345</v>
      </c>
      <c r="I108" s="63" t="s">
        <v>346</v>
      </c>
      <c r="J108" s="80">
        <v>1</v>
      </c>
      <c r="K108" s="68" t="s">
        <v>345</v>
      </c>
      <c r="L108" s="63" t="s">
        <v>552</v>
      </c>
      <c r="M108" s="85"/>
      <c r="N108" s="78"/>
      <c r="O108" s="78"/>
    </row>
    <row r="109" spans="1:21" ht="30" customHeight="1" x14ac:dyDescent="0.2">
      <c r="A109" s="289"/>
      <c r="B109" s="126"/>
      <c r="C109" s="98" t="s">
        <v>119</v>
      </c>
      <c r="D109" s="30">
        <v>1</v>
      </c>
      <c r="E109" s="74" t="s">
        <v>347</v>
      </c>
      <c r="F109" s="62" t="s">
        <v>348</v>
      </c>
      <c r="G109" s="80">
        <v>1</v>
      </c>
      <c r="H109" s="68" t="s">
        <v>347</v>
      </c>
      <c r="I109" s="63" t="s">
        <v>348</v>
      </c>
      <c r="J109" s="80">
        <v>1</v>
      </c>
      <c r="K109" s="68" t="s">
        <v>553</v>
      </c>
      <c r="L109" s="63" t="s">
        <v>348</v>
      </c>
      <c r="M109" s="85"/>
      <c r="N109" s="78"/>
      <c r="O109" s="78"/>
    </row>
    <row r="110" spans="1:21" ht="30" customHeight="1" x14ac:dyDescent="0.2">
      <c r="A110" s="289"/>
      <c r="B110" s="126"/>
      <c r="C110" s="98" t="s">
        <v>120</v>
      </c>
      <c r="D110" s="30">
        <v>3</v>
      </c>
      <c r="E110" s="74" t="s">
        <v>349</v>
      </c>
      <c r="F110" s="62" t="s">
        <v>350</v>
      </c>
      <c r="G110" s="80">
        <v>3</v>
      </c>
      <c r="H110" s="68" t="s">
        <v>349</v>
      </c>
      <c r="I110" s="63" t="s">
        <v>467</v>
      </c>
      <c r="J110" s="80">
        <v>3</v>
      </c>
      <c r="K110" s="68" t="s">
        <v>349</v>
      </c>
      <c r="L110" s="63" t="s">
        <v>467</v>
      </c>
      <c r="M110" s="85"/>
      <c r="N110" s="78"/>
      <c r="O110" s="78"/>
    </row>
    <row r="111" spans="1:21" ht="30" customHeight="1" x14ac:dyDescent="0.2">
      <c r="A111" s="289"/>
      <c r="B111" s="126"/>
      <c r="C111" s="98" t="s">
        <v>121</v>
      </c>
      <c r="D111" s="30">
        <v>2</v>
      </c>
      <c r="E111" s="74" t="s">
        <v>351</v>
      </c>
      <c r="F111" s="62" t="s">
        <v>352</v>
      </c>
      <c r="G111" s="80">
        <v>2</v>
      </c>
      <c r="H111" s="68" t="s">
        <v>351</v>
      </c>
      <c r="I111" s="63" t="s">
        <v>352</v>
      </c>
      <c r="J111" s="80">
        <v>2</v>
      </c>
      <c r="K111" s="68" t="s">
        <v>351</v>
      </c>
      <c r="L111" s="63" t="s">
        <v>352</v>
      </c>
      <c r="M111" s="85"/>
      <c r="N111" s="78"/>
      <c r="O111" s="78"/>
    </row>
    <row r="112" spans="1:21" ht="5.25" customHeight="1" x14ac:dyDescent="0.25">
      <c r="B112" s="280"/>
      <c r="C112" s="281"/>
      <c r="D112" s="134"/>
      <c r="E112" s="135"/>
      <c r="F112" s="135"/>
      <c r="G112" s="134"/>
      <c r="H112" s="135"/>
      <c r="I112" s="135"/>
      <c r="J112" s="134"/>
      <c r="K112" s="136"/>
      <c r="M112" s="134"/>
      <c r="N112" s="136"/>
    </row>
    <row r="113" spans="1:21" ht="18.75" x14ac:dyDescent="0.2">
      <c r="A113" s="289"/>
      <c r="B113" s="126"/>
      <c r="C113" s="223" t="s">
        <v>0</v>
      </c>
      <c r="D113" s="223"/>
      <c r="E113" s="223"/>
      <c r="F113" s="223"/>
      <c r="G113" s="223"/>
      <c r="H113" s="223"/>
      <c r="I113" s="223"/>
      <c r="J113" s="223"/>
      <c r="K113" s="232"/>
      <c r="L113" s="117"/>
      <c r="M113" s="117"/>
      <c r="N113" s="117"/>
      <c r="O113" s="117"/>
    </row>
    <row r="114" spans="1:21" ht="30" customHeight="1" x14ac:dyDescent="0.2">
      <c r="A114" s="289"/>
      <c r="B114" s="130"/>
      <c r="C114" s="99" t="s">
        <v>1</v>
      </c>
      <c r="D114" s="30">
        <v>3</v>
      </c>
      <c r="E114" s="74" t="s">
        <v>353</v>
      </c>
      <c r="F114" s="62" t="s">
        <v>354</v>
      </c>
      <c r="G114" s="80">
        <v>3</v>
      </c>
      <c r="H114" s="68" t="s">
        <v>353</v>
      </c>
      <c r="I114" s="63" t="s">
        <v>354</v>
      </c>
      <c r="J114" s="80">
        <v>1</v>
      </c>
      <c r="K114" s="68" t="s">
        <v>554</v>
      </c>
      <c r="L114" s="63" t="s">
        <v>354</v>
      </c>
      <c r="M114" s="85"/>
      <c r="N114" s="78"/>
      <c r="O114" s="78"/>
      <c r="R114" s="86">
        <f>COUNTIF(D114:D117,"1")</f>
        <v>0</v>
      </c>
      <c r="S114" s="86">
        <f>COUNTIF(G114:G117,"1")</f>
        <v>0</v>
      </c>
      <c r="T114" s="86">
        <f>COUNTIF(J114:J117,"1")</f>
        <v>1</v>
      </c>
      <c r="U114" s="86">
        <f>COUNTIF(M114:M117,"1")</f>
        <v>0</v>
      </c>
    </row>
    <row r="115" spans="1:21" ht="30" customHeight="1" x14ac:dyDescent="0.2">
      <c r="A115" s="289"/>
      <c r="B115" s="126"/>
      <c r="C115" s="98" t="s">
        <v>2</v>
      </c>
      <c r="D115" s="30">
        <v>3</v>
      </c>
      <c r="E115" s="74" t="s">
        <v>355</v>
      </c>
      <c r="F115" s="62" t="s">
        <v>356</v>
      </c>
      <c r="G115" s="80">
        <v>2</v>
      </c>
      <c r="H115" s="68" t="s">
        <v>355</v>
      </c>
      <c r="I115" s="63" t="s">
        <v>468</v>
      </c>
      <c r="J115" s="80">
        <v>2</v>
      </c>
      <c r="K115" s="68" t="s">
        <v>355</v>
      </c>
      <c r="L115" s="63" t="s">
        <v>555</v>
      </c>
      <c r="M115" s="85"/>
      <c r="N115" s="78"/>
      <c r="O115" s="78"/>
      <c r="R115" s="86">
        <f>COUNTIF(D114:D117,"2")</f>
        <v>0</v>
      </c>
      <c r="S115" s="86">
        <f>COUNTIF(G114:G117,"2")</f>
        <v>2</v>
      </c>
      <c r="T115" s="86">
        <f>COUNTIF(J114:J117,"2")</f>
        <v>3</v>
      </c>
      <c r="U115" s="86">
        <f>COUNTIF(M114:M117,"2")</f>
        <v>0</v>
      </c>
    </row>
    <row r="116" spans="1:21" ht="30" customHeight="1" x14ac:dyDescent="0.2">
      <c r="A116" s="289"/>
      <c r="B116" s="126"/>
      <c r="C116" s="98" t="s">
        <v>3</v>
      </c>
      <c r="D116" s="30">
        <v>3</v>
      </c>
      <c r="E116" s="74" t="s">
        <v>357</v>
      </c>
      <c r="F116" s="62" t="s">
        <v>358</v>
      </c>
      <c r="G116" s="80">
        <v>2</v>
      </c>
      <c r="H116" s="68" t="s">
        <v>357</v>
      </c>
      <c r="I116" s="63" t="s">
        <v>469</v>
      </c>
      <c r="J116" s="80">
        <v>2</v>
      </c>
      <c r="K116" s="68" t="s">
        <v>357</v>
      </c>
      <c r="L116" s="63" t="s">
        <v>555</v>
      </c>
      <c r="M116" s="85"/>
      <c r="N116" s="78"/>
      <c r="O116" s="78"/>
      <c r="R116" s="86">
        <f>COUNTIF(D114:D117,"3")</f>
        <v>4</v>
      </c>
      <c r="S116" s="86">
        <f>COUNTIF(G114:G117,"3")</f>
        <v>2</v>
      </c>
      <c r="T116" s="86">
        <f>COUNTIF(J114:J117,"3")</f>
        <v>0</v>
      </c>
      <c r="U116" s="86">
        <f>COUNTIF(M114:M117,"3")</f>
        <v>0</v>
      </c>
    </row>
    <row r="117" spans="1:21" ht="30" customHeight="1" x14ac:dyDescent="0.2">
      <c r="A117" s="289"/>
      <c r="B117" s="126"/>
      <c r="C117" s="98" t="s">
        <v>4</v>
      </c>
      <c r="D117" s="30">
        <v>3</v>
      </c>
      <c r="E117" s="74" t="s">
        <v>359</v>
      </c>
      <c r="F117" s="62" t="s">
        <v>360</v>
      </c>
      <c r="G117" s="80">
        <v>3</v>
      </c>
      <c r="H117" s="68" t="s">
        <v>359</v>
      </c>
      <c r="I117" s="63" t="s">
        <v>360</v>
      </c>
      <c r="J117" s="80">
        <v>2</v>
      </c>
      <c r="K117" s="68" t="s">
        <v>359</v>
      </c>
      <c r="L117" s="63" t="s">
        <v>556</v>
      </c>
      <c r="M117" s="85"/>
      <c r="N117" s="78"/>
      <c r="O117" s="78"/>
      <c r="R117" s="86">
        <f>COUNTIF(D114:D117,"4")</f>
        <v>0</v>
      </c>
      <c r="S117" s="86">
        <f>COUNTIF(G114:G117,"4")</f>
        <v>0</v>
      </c>
      <c r="T117" s="86">
        <f>COUNTIF(J114:J117,"4")</f>
        <v>0</v>
      </c>
      <c r="U117" s="86">
        <f>COUNTIF(M114:M117,"4")</f>
        <v>0</v>
      </c>
    </row>
    <row r="118" spans="1:21" ht="7.5" customHeight="1" x14ac:dyDescent="0.25">
      <c r="B118" s="221"/>
      <c r="C118" s="222"/>
      <c r="D118" s="134"/>
      <c r="E118" s="135"/>
      <c r="F118" s="135"/>
      <c r="G118" s="134"/>
      <c r="H118" s="135"/>
      <c r="I118" s="135"/>
      <c r="J118" s="120"/>
      <c r="K118" s="125"/>
      <c r="M118" s="120"/>
      <c r="N118" s="125"/>
    </row>
    <row r="119" spans="1:21" ht="15.75" customHeight="1" x14ac:dyDescent="0.2">
      <c r="B119" s="248" t="s">
        <v>24</v>
      </c>
      <c r="C119" s="249"/>
      <c r="D119" s="225" t="s">
        <v>180</v>
      </c>
      <c r="E119" s="226"/>
      <c r="F119" s="227"/>
      <c r="G119" s="262" t="s">
        <v>177</v>
      </c>
      <c r="H119" s="263"/>
      <c r="I119" s="264"/>
      <c r="J119" s="282" t="s">
        <v>178</v>
      </c>
      <c r="K119" s="282"/>
      <c r="L119" s="282"/>
      <c r="M119" s="228" t="s">
        <v>179</v>
      </c>
      <c r="N119" s="228"/>
      <c r="O119" s="228"/>
    </row>
    <row r="120" spans="1:21" ht="15.75" customHeight="1" x14ac:dyDescent="0.2">
      <c r="B120" s="250"/>
      <c r="C120" s="251"/>
      <c r="D120" s="112" t="s">
        <v>34</v>
      </c>
      <c r="E120" s="113" t="s">
        <v>122</v>
      </c>
      <c r="F120" s="113"/>
      <c r="G120" s="112" t="s">
        <v>34</v>
      </c>
      <c r="H120" s="113" t="s">
        <v>122</v>
      </c>
      <c r="I120" s="113"/>
      <c r="J120" s="112" t="s">
        <v>34</v>
      </c>
      <c r="K120" s="113" t="s">
        <v>122</v>
      </c>
      <c r="L120" s="137" t="s">
        <v>125</v>
      </c>
      <c r="M120" s="112" t="s">
        <v>34</v>
      </c>
      <c r="N120" s="113" t="s">
        <v>122</v>
      </c>
      <c r="O120" s="137"/>
    </row>
    <row r="121" spans="1:21" ht="18.75" x14ac:dyDescent="0.2">
      <c r="A121" s="289"/>
      <c r="B121" s="129"/>
      <c r="C121" s="223" t="s">
        <v>5</v>
      </c>
      <c r="D121" s="223"/>
      <c r="E121" s="223"/>
      <c r="F121" s="223"/>
      <c r="G121" s="223"/>
      <c r="H121" s="223"/>
      <c r="I121" s="223"/>
      <c r="J121" s="223"/>
      <c r="K121" s="232"/>
      <c r="L121" s="117"/>
      <c r="M121" s="117"/>
      <c r="N121" s="117"/>
      <c r="O121" s="117"/>
    </row>
    <row r="122" spans="1:21" ht="39" customHeight="1" x14ac:dyDescent="0.2">
      <c r="A122" s="289"/>
      <c r="B122" s="133"/>
      <c r="C122" s="138" t="s">
        <v>6</v>
      </c>
      <c r="D122" s="30">
        <v>2</v>
      </c>
      <c r="E122" s="62" t="s">
        <v>233</v>
      </c>
      <c r="F122" s="62" t="s">
        <v>243</v>
      </c>
      <c r="G122" s="80">
        <v>2</v>
      </c>
      <c r="H122" s="63" t="s">
        <v>233</v>
      </c>
      <c r="I122" s="63" t="s">
        <v>243</v>
      </c>
      <c r="J122" s="80">
        <v>1</v>
      </c>
      <c r="K122" s="63" t="s">
        <v>233</v>
      </c>
      <c r="L122" s="63" t="s">
        <v>243</v>
      </c>
      <c r="M122" s="85"/>
      <c r="N122" s="78"/>
      <c r="O122" s="78"/>
      <c r="R122" s="86">
        <f>COUNTIF(D122:D125,"1")</f>
        <v>1</v>
      </c>
      <c r="S122" s="86">
        <f>COUNTIF(G122:G125,"1")</f>
        <v>1</v>
      </c>
      <c r="T122" s="86">
        <f>COUNTIF(J122:J125,"1")</f>
        <v>2</v>
      </c>
      <c r="U122" s="86">
        <f>COUNTIF(M122:M125,"1")</f>
        <v>0</v>
      </c>
    </row>
    <row r="123" spans="1:21" ht="30" customHeight="1" x14ac:dyDescent="0.2">
      <c r="A123" s="289"/>
      <c r="B123" s="130"/>
      <c r="C123" s="99" t="s">
        <v>7</v>
      </c>
      <c r="D123" s="30">
        <v>1</v>
      </c>
      <c r="E123" s="74" t="s">
        <v>234</v>
      </c>
      <c r="F123" s="62" t="s">
        <v>219</v>
      </c>
      <c r="G123" s="80">
        <v>1</v>
      </c>
      <c r="H123" s="68" t="s">
        <v>234</v>
      </c>
      <c r="I123" s="63" t="s">
        <v>445</v>
      </c>
      <c r="J123" s="80">
        <v>1</v>
      </c>
      <c r="K123" s="68" t="s">
        <v>234</v>
      </c>
      <c r="L123" s="63" t="s">
        <v>557</v>
      </c>
      <c r="M123" s="85"/>
      <c r="N123" s="78"/>
      <c r="O123" s="78"/>
      <c r="R123" s="86">
        <f>COUNTIF(D122:D125,"2")</f>
        <v>3</v>
      </c>
      <c r="S123" s="86">
        <f>COUNTIF(G122:G125,"2")</f>
        <v>3</v>
      </c>
      <c r="T123" s="86">
        <f>COUNTIF(J122:J125,"2")</f>
        <v>2</v>
      </c>
      <c r="U123" s="86">
        <f>COUNTIF(M122:M125,"2")</f>
        <v>0</v>
      </c>
    </row>
    <row r="124" spans="1:21" ht="30" customHeight="1" x14ac:dyDescent="0.2">
      <c r="A124" s="289"/>
      <c r="B124" s="126"/>
      <c r="C124" s="99" t="s">
        <v>8</v>
      </c>
      <c r="D124" s="30">
        <v>2</v>
      </c>
      <c r="E124" s="74" t="s">
        <v>235</v>
      </c>
      <c r="F124" s="62" t="s">
        <v>220</v>
      </c>
      <c r="G124" s="80">
        <v>2</v>
      </c>
      <c r="H124" s="68" t="s">
        <v>235</v>
      </c>
      <c r="I124" s="63" t="s">
        <v>220</v>
      </c>
      <c r="J124" s="80">
        <v>2</v>
      </c>
      <c r="K124" s="68" t="s">
        <v>235</v>
      </c>
      <c r="L124" s="63" t="s">
        <v>220</v>
      </c>
      <c r="M124" s="85"/>
      <c r="N124" s="78"/>
      <c r="O124" s="78"/>
      <c r="R124" s="86">
        <f>COUNTIF(D122:D125,"3")</f>
        <v>0</v>
      </c>
      <c r="S124" s="86">
        <f>COUNTIF(G122:G125,"3")</f>
        <v>0</v>
      </c>
      <c r="T124" s="86">
        <f>COUNTIF(J122:J125,"3")</f>
        <v>0</v>
      </c>
      <c r="U124" s="86">
        <f>COUNTIF(M122:M125,"3")</f>
        <v>0</v>
      </c>
    </row>
    <row r="125" spans="1:21" ht="30" customHeight="1" x14ac:dyDescent="0.2">
      <c r="A125" s="289"/>
      <c r="B125" s="126"/>
      <c r="C125" s="98" t="s">
        <v>9</v>
      </c>
      <c r="D125" s="30">
        <v>2</v>
      </c>
      <c r="E125" s="74" t="s">
        <v>221</v>
      </c>
      <c r="F125" s="62" t="s">
        <v>222</v>
      </c>
      <c r="G125" s="80">
        <v>2</v>
      </c>
      <c r="H125" s="68" t="s">
        <v>221</v>
      </c>
      <c r="I125" s="63" t="s">
        <v>222</v>
      </c>
      <c r="J125" s="80">
        <v>2</v>
      </c>
      <c r="K125" s="68" t="s">
        <v>558</v>
      </c>
      <c r="L125" s="63" t="s">
        <v>222</v>
      </c>
      <c r="M125" s="85"/>
      <c r="N125" s="78"/>
      <c r="O125" s="78"/>
      <c r="R125" s="86">
        <f>COUNTIF(D122:D125,"4")</f>
        <v>0</v>
      </c>
      <c r="S125" s="86">
        <f>COUNTIF(G122:G125,"4")</f>
        <v>0</v>
      </c>
      <c r="T125" s="86">
        <f>COUNTIF(J122:J125,"4")</f>
        <v>0</v>
      </c>
      <c r="U125" s="86">
        <f>COUNTIF(M122:M125,"4")</f>
        <v>0</v>
      </c>
    </row>
    <row r="126" spans="1:21" ht="8.25" customHeight="1" x14ac:dyDescent="0.25">
      <c r="B126" s="221"/>
      <c r="C126" s="222"/>
      <c r="D126" s="120"/>
      <c r="E126" s="121"/>
      <c r="F126" s="121"/>
      <c r="G126" s="120"/>
      <c r="H126" s="121"/>
      <c r="I126" s="121"/>
      <c r="J126" s="120"/>
      <c r="K126" s="125"/>
      <c r="M126" s="120"/>
      <c r="N126" s="125"/>
    </row>
    <row r="127" spans="1:21" ht="18.75" x14ac:dyDescent="0.2">
      <c r="A127" s="289"/>
      <c r="B127" s="126"/>
      <c r="C127" s="223" t="s">
        <v>10</v>
      </c>
      <c r="D127" s="223"/>
      <c r="E127" s="223"/>
      <c r="F127" s="223"/>
      <c r="G127" s="223"/>
      <c r="H127" s="223"/>
      <c r="I127" s="223"/>
      <c r="J127" s="223"/>
      <c r="K127" s="232"/>
      <c r="L127" s="117"/>
      <c r="M127" s="117"/>
      <c r="N127" s="117"/>
      <c r="O127" s="117"/>
    </row>
    <row r="128" spans="1:21" ht="30" customHeight="1" x14ac:dyDescent="0.2">
      <c r="A128" s="289"/>
      <c r="B128" s="119"/>
      <c r="C128" s="106" t="s">
        <v>11</v>
      </c>
      <c r="D128" s="30">
        <v>2</v>
      </c>
      <c r="E128" s="62" t="s">
        <v>236</v>
      </c>
      <c r="F128" s="62" t="s">
        <v>223</v>
      </c>
      <c r="G128" s="80">
        <v>2</v>
      </c>
      <c r="H128" s="63" t="s">
        <v>236</v>
      </c>
      <c r="I128" s="63" t="s">
        <v>446</v>
      </c>
      <c r="J128" s="80">
        <v>3</v>
      </c>
      <c r="K128" s="63" t="s">
        <v>236</v>
      </c>
      <c r="L128" s="63" t="s">
        <v>446</v>
      </c>
      <c r="M128" s="85"/>
      <c r="N128" s="78"/>
      <c r="O128" s="78"/>
      <c r="R128" s="86">
        <f>COUNTIF(D128:D131,"1")</f>
        <v>1</v>
      </c>
      <c r="S128" s="86">
        <f>COUNTIF(G128:G131,"1")</f>
        <v>0</v>
      </c>
      <c r="T128" s="86">
        <f>COUNTIF(J128:J131,"1")</f>
        <v>1</v>
      </c>
      <c r="U128" s="86">
        <f>COUNTIF(M128:M131,"1")</f>
        <v>0</v>
      </c>
    </row>
    <row r="129" spans="1:21" ht="30" customHeight="1" x14ac:dyDescent="0.2">
      <c r="A129" s="289"/>
      <c r="B129" s="126"/>
      <c r="C129" s="98" t="s">
        <v>12</v>
      </c>
      <c r="D129" s="30">
        <v>2</v>
      </c>
      <c r="E129" s="74" t="s">
        <v>224</v>
      </c>
      <c r="F129" s="62" t="s">
        <v>225</v>
      </c>
      <c r="G129" s="80">
        <v>2</v>
      </c>
      <c r="H129" s="68" t="s">
        <v>447</v>
      </c>
      <c r="I129" s="63" t="s">
        <v>448</v>
      </c>
      <c r="J129" s="80">
        <v>2</v>
      </c>
      <c r="K129" s="68" t="s">
        <v>559</v>
      </c>
      <c r="L129" s="63" t="s">
        <v>560</v>
      </c>
      <c r="M129" s="85"/>
      <c r="N129" s="78"/>
      <c r="O129" s="78"/>
      <c r="R129" s="86">
        <f>COUNTIF(D128:D131,"2")</f>
        <v>3</v>
      </c>
      <c r="S129" s="86">
        <f>COUNTIF(G128:G131,"2")</f>
        <v>4</v>
      </c>
      <c r="T129" s="86">
        <f>COUNTIF(J128:J131,"2")</f>
        <v>2</v>
      </c>
      <c r="U129" s="86">
        <f>COUNTIF(M128:M131,"2")</f>
        <v>0</v>
      </c>
    </row>
    <row r="130" spans="1:21" ht="30" customHeight="1" x14ac:dyDescent="0.2">
      <c r="A130" s="289"/>
      <c r="B130" s="126"/>
      <c r="C130" s="98" t="s">
        <v>13</v>
      </c>
      <c r="D130" s="30">
        <v>2</v>
      </c>
      <c r="E130" s="74" t="s">
        <v>226</v>
      </c>
      <c r="F130" s="62" t="s">
        <v>225</v>
      </c>
      <c r="G130" s="80">
        <v>2</v>
      </c>
      <c r="H130" s="68" t="s">
        <v>226</v>
      </c>
      <c r="I130" s="63" t="s">
        <v>449</v>
      </c>
      <c r="J130" s="80">
        <v>2</v>
      </c>
      <c r="K130" s="68" t="s">
        <v>226</v>
      </c>
      <c r="L130" s="63" t="s">
        <v>449</v>
      </c>
      <c r="M130" s="85"/>
      <c r="N130" s="78"/>
      <c r="O130" s="78"/>
      <c r="R130" s="86">
        <f>COUNTIF(D128:D131,"3")</f>
        <v>0</v>
      </c>
      <c r="S130" s="86">
        <f>COUNTIF(G128:G131,"3")</f>
        <v>0</v>
      </c>
      <c r="T130" s="86">
        <f>COUNTIF(J128:J131,"3")</f>
        <v>1</v>
      </c>
      <c r="U130" s="86">
        <f>COUNTIF(M128:M131,"3")</f>
        <v>0</v>
      </c>
    </row>
    <row r="131" spans="1:21" ht="30" customHeight="1" x14ac:dyDescent="0.2">
      <c r="A131" s="289"/>
      <c r="B131" s="126"/>
      <c r="C131" s="98" t="s">
        <v>14</v>
      </c>
      <c r="D131" s="30">
        <v>1</v>
      </c>
      <c r="E131" s="74" t="s">
        <v>237</v>
      </c>
      <c r="F131" s="62" t="s">
        <v>225</v>
      </c>
      <c r="G131" s="80">
        <v>2</v>
      </c>
      <c r="H131" s="68" t="s">
        <v>237</v>
      </c>
      <c r="I131" s="63" t="s">
        <v>225</v>
      </c>
      <c r="J131" s="80">
        <v>1</v>
      </c>
      <c r="K131" s="68" t="s">
        <v>561</v>
      </c>
      <c r="L131" s="63" t="s">
        <v>225</v>
      </c>
      <c r="M131" s="85"/>
      <c r="N131" s="78"/>
      <c r="O131" s="78"/>
      <c r="R131" s="86">
        <f>COUNTIF(D128:D131,"4")</f>
        <v>0</v>
      </c>
      <c r="S131" s="86">
        <f>COUNTIF(G128:G131,"4")</f>
        <v>0</v>
      </c>
      <c r="T131" s="86">
        <f>COUNTIF(J128:J131,"4")</f>
        <v>0</v>
      </c>
      <c r="U131" s="86">
        <f>COUNTIF(M128:M131,"4")</f>
        <v>0</v>
      </c>
    </row>
    <row r="132" spans="1:21" ht="9" customHeight="1" x14ac:dyDescent="0.25">
      <c r="B132" s="221"/>
      <c r="C132" s="222"/>
      <c r="D132" s="120"/>
      <c r="E132" s="121"/>
      <c r="F132" s="121"/>
      <c r="G132" s="120"/>
      <c r="H132" s="121"/>
      <c r="I132" s="121"/>
      <c r="J132" s="120"/>
      <c r="K132" s="125"/>
      <c r="M132" s="120"/>
      <c r="N132" s="125"/>
    </row>
    <row r="133" spans="1:21" ht="18.75" x14ac:dyDescent="0.2">
      <c r="A133" s="289"/>
      <c r="B133" s="126"/>
      <c r="C133" s="223" t="s">
        <v>15</v>
      </c>
      <c r="D133" s="223"/>
      <c r="E133" s="223"/>
      <c r="F133" s="223"/>
      <c r="G133" s="223"/>
      <c r="H133" s="223"/>
      <c r="I133" s="223"/>
      <c r="J133" s="223"/>
      <c r="K133" s="232"/>
      <c r="L133" s="117"/>
      <c r="M133" s="117"/>
      <c r="N133" s="117"/>
      <c r="O133" s="117"/>
    </row>
    <row r="134" spans="1:21" ht="30" customHeight="1" x14ac:dyDescent="0.2">
      <c r="A134" s="289"/>
      <c r="B134" s="119"/>
      <c r="C134" s="106" t="s">
        <v>16</v>
      </c>
      <c r="D134" s="30">
        <v>2</v>
      </c>
      <c r="E134" s="62" t="s">
        <v>227</v>
      </c>
      <c r="F134" s="62" t="s">
        <v>238</v>
      </c>
      <c r="G134" s="80">
        <v>2</v>
      </c>
      <c r="H134" s="63" t="s">
        <v>227</v>
      </c>
      <c r="I134" s="63" t="s">
        <v>450</v>
      </c>
      <c r="J134" s="80">
        <v>2</v>
      </c>
      <c r="K134" s="63" t="s">
        <v>227</v>
      </c>
      <c r="L134" s="63" t="s">
        <v>450</v>
      </c>
      <c r="M134" s="85"/>
      <c r="N134" s="78"/>
      <c r="O134" s="78"/>
      <c r="R134" s="86">
        <f>COUNTIF(D134:D136,"1")</f>
        <v>0</v>
      </c>
      <c r="S134" s="86">
        <f>COUNTIF(G134:G136,"1")</f>
        <v>0</v>
      </c>
      <c r="T134" s="86">
        <f>COUNTIF(J134:J136,"1")</f>
        <v>1</v>
      </c>
      <c r="U134" s="86">
        <f>COUNTIF(M134:M136,"1")</f>
        <v>0</v>
      </c>
    </row>
    <row r="135" spans="1:21" ht="30" customHeight="1" x14ac:dyDescent="0.2">
      <c r="A135" s="289"/>
      <c r="B135" s="126"/>
      <c r="C135" s="98" t="s">
        <v>17</v>
      </c>
      <c r="D135" s="30">
        <v>2</v>
      </c>
      <c r="E135" s="62" t="s">
        <v>239</v>
      </c>
      <c r="F135" s="62" t="s">
        <v>228</v>
      </c>
      <c r="G135" s="80">
        <v>2</v>
      </c>
      <c r="H135" s="68" t="s">
        <v>451</v>
      </c>
      <c r="I135" s="63" t="s">
        <v>228</v>
      </c>
      <c r="J135" s="80">
        <v>1</v>
      </c>
      <c r="K135" s="68" t="s">
        <v>451</v>
      </c>
      <c r="L135" s="63" t="s">
        <v>228</v>
      </c>
      <c r="M135" s="85"/>
      <c r="N135" s="78"/>
      <c r="O135" s="78"/>
      <c r="R135" s="86">
        <f>COUNTIF(D134:D136,"2")</f>
        <v>3</v>
      </c>
      <c r="S135" s="86">
        <f>COUNTIF(G134:G136,"2")</f>
        <v>3</v>
      </c>
      <c r="T135" s="86">
        <f>COUNTIF(J134:J136,"2")</f>
        <v>2</v>
      </c>
      <c r="U135" s="86">
        <f>COUNTIF(M134:M136,"2")</f>
        <v>0</v>
      </c>
    </row>
    <row r="136" spans="1:21" ht="30" customHeight="1" x14ac:dyDescent="0.2">
      <c r="A136" s="289"/>
      <c r="B136" s="126"/>
      <c r="C136" s="98" t="s">
        <v>18</v>
      </c>
      <c r="D136" s="30">
        <v>2</v>
      </c>
      <c r="E136" s="62" t="s">
        <v>240</v>
      </c>
      <c r="F136" s="62" t="s">
        <v>229</v>
      </c>
      <c r="G136" s="80">
        <v>2</v>
      </c>
      <c r="H136" s="68" t="s">
        <v>452</v>
      </c>
      <c r="I136" s="63" t="s">
        <v>229</v>
      </c>
      <c r="J136" s="80">
        <v>2</v>
      </c>
      <c r="K136" s="68" t="s">
        <v>452</v>
      </c>
      <c r="L136" s="63" t="s">
        <v>229</v>
      </c>
      <c r="M136" s="85"/>
      <c r="N136" s="78"/>
      <c r="O136" s="78"/>
      <c r="R136" s="86">
        <f>COUNTIF(D134:D136,"3")</f>
        <v>0</v>
      </c>
      <c r="S136" s="86">
        <f>COUNTIF(G134:G136,"3")</f>
        <v>0</v>
      </c>
      <c r="T136" s="86">
        <f>COUNTIF(J134:J136,"3")</f>
        <v>0</v>
      </c>
      <c r="U136" s="86">
        <f>COUNTIF(M134:M136,"3")</f>
        <v>0</v>
      </c>
    </row>
    <row r="137" spans="1:21" ht="9" customHeight="1" x14ac:dyDescent="0.25">
      <c r="B137" s="221"/>
      <c r="C137" s="222"/>
      <c r="D137" s="120"/>
      <c r="E137" s="121"/>
      <c r="F137" s="121"/>
      <c r="G137" s="120"/>
      <c r="H137" s="121"/>
      <c r="I137" s="121"/>
      <c r="J137" s="120"/>
      <c r="K137" s="125"/>
      <c r="M137" s="120"/>
      <c r="N137" s="125"/>
      <c r="R137" s="86">
        <f>COUNTIF(D134:D136,"4")</f>
        <v>0</v>
      </c>
      <c r="S137" s="86">
        <f>COUNTIF(G134:G136,"4")</f>
        <v>0</v>
      </c>
      <c r="T137" s="86">
        <f>COUNTIF(J134:J136,"4")</f>
        <v>0</v>
      </c>
    </row>
    <row r="138" spans="1:21" ht="18.75" x14ac:dyDescent="0.2">
      <c r="A138" s="289"/>
      <c r="B138" s="126"/>
      <c r="C138" s="223" t="s">
        <v>19</v>
      </c>
      <c r="D138" s="223"/>
      <c r="E138" s="223"/>
      <c r="F138" s="223"/>
      <c r="G138" s="223"/>
      <c r="H138" s="223"/>
      <c r="I138" s="223"/>
      <c r="J138" s="223"/>
      <c r="K138" s="232"/>
      <c r="L138" s="117"/>
      <c r="M138" s="117"/>
      <c r="N138" s="117"/>
      <c r="O138" s="117"/>
    </row>
    <row r="139" spans="1:21" ht="30" customHeight="1" x14ac:dyDescent="0.2">
      <c r="A139" s="289"/>
      <c r="B139" s="119"/>
      <c r="C139" s="106" t="s">
        <v>20</v>
      </c>
      <c r="D139" s="30">
        <v>1</v>
      </c>
      <c r="E139" s="62" t="s">
        <v>244</v>
      </c>
      <c r="F139" s="62" t="s">
        <v>230</v>
      </c>
      <c r="G139" s="80">
        <v>2</v>
      </c>
      <c r="H139" s="63" t="s">
        <v>453</v>
      </c>
      <c r="I139" s="63" t="s">
        <v>230</v>
      </c>
      <c r="J139" s="80">
        <v>2</v>
      </c>
      <c r="K139" s="63" t="s">
        <v>453</v>
      </c>
      <c r="L139" s="63" t="s">
        <v>230</v>
      </c>
      <c r="M139" s="85"/>
      <c r="N139" s="78"/>
      <c r="O139" s="78"/>
      <c r="P139" s="139"/>
      <c r="Q139" s="139"/>
      <c r="R139" s="86">
        <f>COUNTIF(D139:D141,"1")</f>
        <v>2</v>
      </c>
      <c r="S139" s="86">
        <f>COUNTIF(G139:G141,"1")</f>
        <v>1</v>
      </c>
      <c r="T139" s="86">
        <f>COUNTIF(J139:J141,"1")</f>
        <v>0</v>
      </c>
      <c r="U139" s="86">
        <f>COUNTIF(M139:M141,"1")</f>
        <v>0</v>
      </c>
    </row>
    <row r="140" spans="1:21" ht="30" customHeight="1" x14ac:dyDescent="0.2">
      <c r="A140" s="289"/>
      <c r="B140" s="126"/>
      <c r="C140" s="98" t="s">
        <v>21</v>
      </c>
      <c r="D140" s="30">
        <v>2</v>
      </c>
      <c r="E140" s="74" t="s">
        <v>241</v>
      </c>
      <c r="F140" s="62" t="s">
        <v>231</v>
      </c>
      <c r="G140" s="80">
        <v>1</v>
      </c>
      <c r="H140" s="68" t="s">
        <v>454</v>
      </c>
      <c r="I140" s="63" t="s">
        <v>455</v>
      </c>
      <c r="J140" s="80">
        <v>2</v>
      </c>
      <c r="K140" s="68" t="s">
        <v>562</v>
      </c>
      <c r="L140" s="63" t="s">
        <v>563</v>
      </c>
      <c r="M140" s="85"/>
      <c r="N140" s="78"/>
      <c r="O140" s="78"/>
      <c r="P140" s="139"/>
      <c r="Q140" s="139"/>
      <c r="R140" s="86">
        <f>COUNTIF(D139:D141,"2")</f>
        <v>1</v>
      </c>
      <c r="S140" s="86">
        <f>COUNTIF(G139:G141,"2")</f>
        <v>2</v>
      </c>
      <c r="T140" s="86">
        <f>COUNTIF(J139:J141,"2")</f>
        <v>3</v>
      </c>
      <c r="U140" s="86">
        <f>COUNTIF(M139:M141,"2")</f>
        <v>0</v>
      </c>
    </row>
    <row r="141" spans="1:21" ht="30" customHeight="1" x14ac:dyDescent="0.2">
      <c r="A141" s="289"/>
      <c r="B141" s="126"/>
      <c r="C141" s="98" t="s">
        <v>22</v>
      </c>
      <c r="D141" s="30">
        <v>1</v>
      </c>
      <c r="E141" s="74" t="s">
        <v>242</v>
      </c>
      <c r="F141" s="62" t="s">
        <v>232</v>
      </c>
      <c r="G141" s="80">
        <v>2</v>
      </c>
      <c r="H141" s="68" t="s">
        <v>242</v>
      </c>
      <c r="I141" s="63" t="s">
        <v>456</v>
      </c>
      <c r="J141" s="80">
        <v>2</v>
      </c>
      <c r="K141" s="68" t="s">
        <v>562</v>
      </c>
      <c r="L141" s="63" t="s">
        <v>564</v>
      </c>
      <c r="M141" s="85"/>
      <c r="N141" s="78"/>
      <c r="O141" s="78"/>
      <c r="P141" s="139"/>
      <c r="Q141" s="139"/>
      <c r="R141" s="86">
        <f>COUNTIF(D139:D141,"3")</f>
        <v>0</v>
      </c>
      <c r="S141" s="86">
        <f>COUNTIF(G139:G141,"3")</f>
        <v>0</v>
      </c>
      <c r="T141" s="86">
        <f>COUNTIF(J139:J141,"3")</f>
        <v>0</v>
      </c>
      <c r="U141" s="86">
        <f>COUNTIF(M139:M141,"3")</f>
        <v>0</v>
      </c>
    </row>
    <row r="142" spans="1:21" x14ac:dyDescent="0.2">
      <c r="R142" s="86">
        <f>COUNTIF(D139:D141,"4")</f>
        <v>0</v>
      </c>
      <c r="S142" s="86">
        <f>COUNTIF(G139:G141,"4")</f>
        <v>0</v>
      </c>
      <c r="T142" s="86">
        <f>COUNTIF(J139:J141,"4")</f>
        <v>0</v>
      </c>
    </row>
    <row r="65530" spans="2:6" ht="15" x14ac:dyDescent="0.25">
      <c r="B65530" s="279" t="s">
        <v>29</v>
      </c>
      <c r="C65530" s="279"/>
      <c r="D65530" s="279"/>
      <c r="E65530" s="279"/>
      <c r="F65530" s="100"/>
    </row>
    <row r="65531" spans="2:6" x14ac:dyDescent="0.2">
      <c r="B65531" s="278" t="s">
        <v>30</v>
      </c>
      <c r="C65531" s="278"/>
      <c r="D65531" s="278"/>
      <c r="E65531" s="278"/>
      <c r="F65531" s="141"/>
    </row>
    <row r="65532" spans="2:6" x14ac:dyDescent="0.2">
      <c r="B65532" s="278" t="s">
        <v>31</v>
      </c>
      <c r="C65532" s="278"/>
      <c r="D65532" s="278"/>
      <c r="E65532" s="278"/>
      <c r="F65532" s="141"/>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84:D86">
    <cfRule type="iconSet" priority="77">
      <iconSet iconSet="4TrafficLights">
        <cfvo type="percent" val="0"/>
        <cfvo type="num" val="1"/>
        <cfvo type="num" val="3"/>
        <cfvo type="num" val="4"/>
      </iconSet>
    </cfRule>
  </conditionalFormatting>
  <conditionalFormatting sqref="D89:D95">
    <cfRule type="iconSet" priority="74">
      <iconSet iconSet="4TrafficLights">
        <cfvo type="percent" val="0"/>
        <cfvo type="num" val="1"/>
        <cfvo type="num" val="3"/>
        <cfvo type="num" val="4"/>
      </iconSet>
    </cfRule>
  </conditionalFormatting>
  <conditionalFormatting sqref="D98:D99">
    <cfRule type="iconSet" priority="71">
      <iconSet iconSet="4TrafficLights">
        <cfvo type="percent" val="0"/>
        <cfvo type="num" val="1"/>
        <cfvo type="num" val="3"/>
        <cfvo type="num" val="4"/>
      </iconSet>
    </cfRule>
  </conditionalFormatting>
  <conditionalFormatting sqref="D102:D111">
    <cfRule type="iconSet" priority="68">
      <iconSet iconSet="4TrafficLights">
        <cfvo type="percent" val="0"/>
        <cfvo type="num" val="1"/>
        <cfvo type="num" val="3"/>
        <cfvo type="num" val="4"/>
      </iconSet>
    </cfRule>
  </conditionalFormatting>
  <conditionalFormatting sqref="D114:D117">
    <cfRule type="iconSet" priority="65">
      <iconSet iconSet="4TrafficLights">
        <cfvo type="percent" val="0"/>
        <cfvo type="num" val="1"/>
        <cfvo type="num" val="3"/>
        <cfvo type="num" val="4"/>
      </iconSet>
    </cfRule>
  </conditionalFormatting>
  <conditionalFormatting sqref="D122:D125">
    <cfRule type="iconSet" priority="62">
      <iconSet iconSet="4TrafficLights">
        <cfvo type="percent" val="0"/>
        <cfvo type="num" val="1"/>
        <cfvo type="num" val="3"/>
        <cfvo type="num" val="4"/>
      </iconSet>
    </cfRule>
  </conditionalFormatting>
  <conditionalFormatting sqref="D128:D131">
    <cfRule type="iconSet" priority="59">
      <iconSet iconSet="4TrafficLights">
        <cfvo type="percent" val="0"/>
        <cfvo type="num" val="1"/>
        <cfvo type="num" val="3"/>
        <cfvo type="num" val="4"/>
      </iconSet>
    </cfRule>
  </conditionalFormatting>
  <conditionalFormatting sqref="D134:D136">
    <cfRule type="iconSet" priority="50">
      <iconSet iconSet="4TrafficLights">
        <cfvo type="percent" val="0"/>
        <cfvo type="num" val="1"/>
        <cfvo type="num" val="3"/>
        <cfvo type="num" val="4"/>
      </iconSet>
    </cfRule>
    <cfRule type="iconSet" priority="56">
      <iconSet iconSet="4TrafficLights">
        <cfvo type="percent" val="0"/>
        <cfvo type="num" val="1"/>
        <cfvo type="num" val="3"/>
        <cfvo type="num" val="4"/>
      </iconSet>
    </cfRule>
  </conditionalFormatting>
  <conditionalFormatting sqref="D139:D141">
    <cfRule type="iconSet" priority="53">
      <iconSet iconSet="4TrafficLights">
        <cfvo type="percent" val="0"/>
        <cfvo type="num" val="1"/>
        <cfvo type="num" val="3"/>
        <cfvo type="num" val="4"/>
      </iconSet>
    </cfRule>
  </conditionalFormatting>
  <conditionalFormatting sqref="G7:G10">
    <cfRule type="iconSet" priority="168">
      <iconSet iconSet="4TrafficLights">
        <cfvo type="percent" val="0"/>
        <cfvo type="num" val="1"/>
        <cfvo type="num" val="3"/>
        <cfvo type="num" val="4"/>
      </iconSet>
    </cfRule>
  </conditionalFormatting>
  <conditionalFormatting sqref="G13:G17">
    <cfRule type="iconSet" priority="165">
      <iconSet iconSet="4TrafficLights">
        <cfvo type="percent" val="0"/>
        <cfvo type="num" val="1"/>
        <cfvo type="num" val="3"/>
        <cfvo type="num" val="4"/>
      </iconSet>
    </cfRule>
  </conditionalFormatting>
  <conditionalFormatting sqref="G20:G27">
    <cfRule type="iconSet" priority="158">
      <iconSet iconSet="4TrafficLights">
        <cfvo type="percent" val="0"/>
        <cfvo type="num" val="1"/>
        <cfvo type="num" val="3"/>
        <cfvo type="num" val="4"/>
      </iconSet>
    </cfRule>
  </conditionalFormatting>
  <conditionalFormatting sqref="G30:G33">
    <cfRule type="iconSet" priority="153">
      <iconSet iconSet="4TrafficLights">
        <cfvo type="percent" val="0"/>
        <cfvo type="num" val="1"/>
        <cfvo type="num" val="3"/>
        <cfvo type="num" val="4"/>
      </iconSet>
    </cfRule>
  </conditionalFormatting>
  <conditionalFormatting sqref="G36:G44">
    <cfRule type="iconSet" priority="148">
      <iconSet iconSet="4TrafficLights">
        <cfvo type="percent" val="0"/>
        <cfvo type="num" val="1"/>
        <cfvo type="num" val="3"/>
        <cfvo type="num" val="4"/>
      </iconSet>
    </cfRule>
  </conditionalFormatting>
  <conditionalFormatting sqref="G47:G50">
    <cfRule type="iconSet" priority="143">
      <iconSet iconSet="4TrafficLights">
        <cfvo type="percent" val="0"/>
        <cfvo type="num" val="1"/>
        <cfvo type="num" val="3"/>
        <cfvo type="num" val="4"/>
      </iconSet>
    </cfRule>
  </conditionalFormatting>
  <conditionalFormatting sqref="G55:G59">
    <cfRule type="iconSet" priority="137">
      <iconSet iconSet="4TrafficLights">
        <cfvo type="percent" val="0"/>
        <cfvo type="num" val="1"/>
        <cfvo type="num" val="3"/>
        <cfvo type="num" val="4"/>
      </iconSet>
    </cfRule>
  </conditionalFormatting>
  <conditionalFormatting sqref="G62:G65">
    <cfRule type="iconSet" priority="131">
      <iconSet iconSet="4TrafficLights">
        <cfvo type="percent" val="0"/>
        <cfvo type="num" val="1"/>
        <cfvo type="num" val="3"/>
        <cfvo type="num" val="4"/>
      </iconSet>
    </cfRule>
  </conditionalFormatting>
  <conditionalFormatting sqref="G68:G71">
    <cfRule type="iconSet" priority="109">
      <iconSet iconSet="4TrafficLights">
        <cfvo type="percent" val="0"/>
        <cfvo type="num" val="1"/>
        <cfvo type="num" val="3"/>
        <cfvo type="num" val="4"/>
      </iconSet>
    </cfRule>
  </conditionalFormatting>
  <conditionalFormatting sqref="G74:G79">
    <cfRule type="iconSet" priority="92">
      <iconSet iconSet="4TrafficLights">
        <cfvo type="percent" val="0"/>
        <cfvo type="num" val="1"/>
        <cfvo type="num" val="3"/>
        <cfvo type="num" val="4"/>
      </iconSet>
    </cfRule>
  </conditionalFormatting>
  <conditionalFormatting sqref="G84:G86">
    <cfRule type="iconSet" priority="76">
      <iconSet iconSet="4TrafficLights">
        <cfvo type="percent" val="0"/>
        <cfvo type="num" val="1"/>
        <cfvo type="num" val="3"/>
        <cfvo type="num" val="4"/>
      </iconSet>
    </cfRule>
  </conditionalFormatting>
  <conditionalFormatting sqref="G89:G95">
    <cfRule type="iconSet" priority="73">
      <iconSet iconSet="4TrafficLights">
        <cfvo type="percent" val="0"/>
        <cfvo type="num" val="1"/>
        <cfvo type="num" val="3"/>
        <cfvo type="num" val="4"/>
      </iconSet>
    </cfRule>
  </conditionalFormatting>
  <conditionalFormatting sqref="G98:G99">
    <cfRule type="iconSet" priority="70">
      <iconSet iconSet="4TrafficLights">
        <cfvo type="percent" val="0"/>
        <cfvo type="num" val="1"/>
        <cfvo type="num" val="3"/>
        <cfvo type="num" val="4"/>
      </iconSet>
    </cfRule>
  </conditionalFormatting>
  <conditionalFormatting sqref="G102:G111">
    <cfRule type="iconSet" priority="67">
      <iconSet iconSet="4TrafficLights">
        <cfvo type="percent" val="0"/>
        <cfvo type="num" val="1"/>
        <cfvo type="num" val="3"/>
        <cfvo type="num" val="4"/>
      </iconSet>
    </cfRule>
  </conditionalFormatting>
  <conditionalFormatting sqref="G114:G117">
    <cfRule type="iconSet" priority="64">
      <iconSet iconSet="4TrafficLights">
        <cfvo type="percent" val="0"/>
        <cfvo type="num" val="1"/>
        <cfvo type="num" val="3"/>
        <cfvo type="num" val="4"/>
      </iconSet>
    </cfRule>
  </conditionalFormatting>
  <conditionalFormatting sqref="G122:G125">
    <cfRule type="iconSet" priority="61">
      <iconSet iconSet="4TrafficLights">
        <cfvo type="percent" val="0"/>
        <cfvo type="num" val="1"/>
        <cfvo type="num" val="3"/>
        <cfvo type="num" val="4"/>
      </iconSet>
    </cfRule>
  </conditionalFormatting>
  <conditionalFormatting sqref="G128:G131">
    <cfRule type="iconSet" priority="58">
      <iconSet iconSet="4TrafficLights">
        <cfvo type="percent" val="0"/>
        <cfvo type="num" val="1"/>
        <cfvo type="num" val="3"/>
        <cfvo type="num" val="4"/>
      </iconSet>
    </cfRule>
  </conditionalFormatting>
  <conditionalFormatting sqref="G134:G136">
    <cfRule type="iconSet" priority="55">
      <iconSet iconSet="4TrafficLights">
        <cfvo type="percent" val="0"/>
        <cfvo type="num" val="1"/>
        <cfvo type="num" val="3"/>
        <cfvo type="num" val="4"/>
      </iconSet>
    </cfRule>
  </conditionalFormatting>
  <conditionalFormatting sqref="G139:G141">
    <cfRule type="iconSet" priority="52">
      <iconSet iconSet="4TrafficLights">
        <cfvo type="percent" val="0"/>
        <cfvo type="num" val="1"/>
        <cfvo type="num" val="3"/>
        <cfvo type="num" val="4"/>
      </iconSet>
    </cfRule>
  </conditionalFormatting>
  <conditionalFormatting sqref="J7:J10">
    <cfRule type="iconSet" priority="167">
      <iconSet iconSet="4TrafficLights">
        <cfvo type="percent" val="0"/>
        <cfvo type="num" val="1"/>
        <cfvo type="num" val="3"/>
        <cfvo type="num" val="4"/>
      </iconSet>
    </cfRule>
  </conditionalFormatting>
  <conditionalFormatting sqref="M7:M10">
    <cfRule type="iconSet" priority="49">
      <iconSet iconSet="4TrafficLights">
        <cfvo type="percent" val="0"/>
        <cfvo type="num" val="1"/>
        <cfvo type="num" val="3"/>
        <cfvo type="num" val="4"/>
      </iconSet>
    </cfRule>
  </conditionalFormatting>
  <conditionalFormatting sqref="M13:M17">
    <cfRule type="iconSet" priority="48">
      <iconSet iconSet="4TrafficLights">
        <cfvo type="percent" val="0"/>
        <cfvo type="num" val="1"/>
        <cfvo type="num" val="3"/>
        <cfvo type="num" val="4"/>
      </iconSet>
    </cfRule>
  </conditionalFormatting>
  <conditionalFormatting sqref="M20:M27">
    <cfRule type="iconSet" priority="47">
      <iconSet iconSet="4TrafficLights">
        <cfvo type="percent" val="0"/>
        <cfvo type="num" val="1"/>
        <cfvo type="num" val="3"/>
        <cfvo type="num" val="4"/>
      </iconSet>
    </cfRule>
  </conditionalFormatting>
  <conditionalFormatting sqref="M30:M33">
    <cfRule type="iconSet" priority="46">
      <iconSet iconSet="4TrafficLights">
        <cfvo type="percent" val="0"/>
        <cfvo type="num" val="1"/>
        <cfvo type="num" val="3"/>
        <cfvo type="num" val="4"/>
      </iconSet>
    </cfRule>
  </conditionalFormatting>
  <conditionalFormatting sqref="M36:M44">
    <cfRule type="iconSet" priority="45">
      <iconSet iconSet="4TrafficLights">
        <cfvo type="percent" val="0"/>
        <cfvo type="num" val="1"/>
        <cfvo type="num" val="3"/>
        <cfvo type="num" val="4"/>
      </iconSet>
    </cfRule>
  </conditionalFormatting>
  <conditionalFormatting sqref="M47:M50">
    <cfRule type="iconSet" priority="44">
      <iconSet iconSet="4TrafficLights">
        <cfvo type="percent" val="0"/>
        <cfvo type="num" val="1"/>
        <cfvo type="num" val="3"/>
        <cfvo type="num" val="4"/>
      </iconSet>
    </cfRule>
  </conditionalFormatting>
  <conditionalFormatting sqref="M55:M59">
    <cfRule type="iconSet" priority="43">
      <iconSet iconSet="4TrafficLights">
        <cfvo type="percent" val="0"/>
        <cfvo type="num" val="1"/>
        <cfvo type="num" val="3"/>
        <cfvo type="num" val="4"/>
      </iconSet>
    </cfRule>
  </conditionalFormatting>
  <conditionalFormatting sqref="M62:M65">
    <cfRule type="iconSet" priority="42">
      <iconSet iconSet="4TrafficLights">
        <cfvo type="percent" val="0"/>
        <cfvo type="num" val="1"/>
        <cfvo type="num" val="3"/>
        <cfvo type="num" val="4"/>
      </iconSet>
    </cfRule>
  </conditionalFormatting>
  <conditionalFormatting sqref="M68:M71">
    <cfRule type="iconSet" priority="41">
      <iconSet iconSet="4TrafficLights">
        <cfvo type="percent" val="0"/>
        <cfvo type="num" val="1"/>
        <cfvo type="num" val="3"/>
        <cfvo type="num" val="4"/>
      </iconSet>
    </cfRule>
  </conditionalFormatting>
  <conditionalFormatting sqref="M74:M79">
    <cfRule type="iconSet" priority="40">
      <iconSet iconSet="4TrafficLights">
        <cfvo type="percent" val="0"/>
        <cfvo type="num" val="1"/>
        <cfvo type="num" val="3"/>
        <cfvo type="num" val="4"/>
      </iconSet>
    </cfRule>
  </conditionalFormatting>
  <conditionalFormatting sqref="M84:M86">
    <cfRule type="iconSet" priority="39">
      <iconSet iconSet="4TrafficLights">
        <cfvo type="percent" val="0"/>
        <cfvo type="num" val="1"/>
        <cfvo type="num" val="3"/>
        <cfvo type="num" val="4"/>
      </iconSet>
    </cfRule>
  </conditionalFormatting>
  <conditionalFormatting sqref="M89:M95">
    <cfRule type="iconSet" priority="38">
      <iconSet iconSet="4TrafficLights">
        <cfvo type="percent" val="0"/>
        <cfvo type="num" val="1"/>
        <cfvo type="num" val="3"/>
        <cfvo type="num" val="4"/>
      </iconSet>
    </cfRule>
  </conditionalFormatting>
  <conditionalFormatting sqref="M98:M99">
    <cfRule type="iconSet" priority="37">
      <iconSet iconSet="4TrafficLights">
        <cfvo type="percent" val="0"/>
        <cfvo type="num" val="1"/>
        <cfvo type="num" val="3"/>
        <cfvo type="num" val="4"/>
      </iconSet>
    </cfRule>
  </conditionalFormatting>
  <conditionalFormatting sqref="M102:M111">
    <cfRule type="iconSet" priority="36">
      <iconSet iconSet="4TrafficLights">
        <cfvo type="percent" val="0"/>
        <cfvo type="num" val="1"/>
        <cfvo type="num" val="3"/>
        <cfvo type="num" val="4"/>
      </iconSet>
    </cfRule>
  </conditionalFormatting>
  <conditionalFormatting sqref="M114:M117">
    <cfRule type="iconSet" priority="35">
      <iconSet iconSet="4TrafficLights">
        <cfvo type="percent" val="0"/>
        <cfvo type="num" val="1"/>
        <cfvo type="num" val="3"/>
        <cfvo type="num" val="4"/>
      </iconSet>
    </cfRule>
  </conditionalFormatting>
  <conditionalFormatting sqref="M122:M125">
    <cfRule type="iconSet" priority="34">
      <iconSet iconSet="4TrafficLights">
        <cfvo type="percent" val="0"/>
        <cfvo type="num" val="1"/>
        <cfvo type="num" val="3"/>
        <cfvo type="num" val="4"/>
      </iconSet>
    </cfRule>
  </conditionalFormatting>
  <conditionalFormatting sqref="M128:M131">
    <cfRule type="iconSet" priority="33">
      <iconSet iconSet="4TrafficLights">
        <cfvo type="percent" val="0"/>
        <cfvo type="num" val="1"/>
        <cfvo type="num" val="3"/>
        <cfvo type="num" val="4"/>
      </iconSet>
    </cfRule>
  </conditionalFormatting>
  <conditionalFormatting sqref="M134:M136">
    <cfRule type="iconSet" priority="32">
      <iconSet iconSet="4TrafficLights">
        <cfvo type="percent" val="0"/>
        <cfvo type="num" val="1"/>
        <cfvo type="num" val="3"/>
        <cfvo type="num" val="4"/>
      </iconSet>
    </cfRule>
  </conditionalFormatting>
  <conditionalFormatting sqref="M139:M141">
    <cfRule type="iconSet" priority="31">
      <iconSet iconSet="4TrafficLights">
        <cfvo type="percent" val="0"/>
        <cfvo type="num" val="1"/>
        <cfvo type="num" val="3"/>
        <cfvo type="num" val="4"/>
      </iconSet>
    </cfRule>
  </conditionalFormatting>
  <conditionalFormatting sqref="P7:P9">
    <cfRule type="iconSet" priority="160">
      <iconSet iconSet="3Flags">
        <cfvo type="percent" val="0"/>
        <cfvo type="num" val="0"/>
        <cfvo type="num" val="1" gte="0"/>
      </iconSet>
    </cfRule>
  </conditionalFormatting>
  <conditionalFormatting sqref="Q7">
    <cfRule type="cellIs" dxfId="1" priority="161" stopIfTrue="1" operator="lessThan">
      <formula>$Q$7</formula>
    </cfRule>
  </conditionalFormatting>
  <conditionalFormatting sqref="D55:D59">
    <cfRule type="iconSet" priority="30">
      <iconSet iconSet="4TrafficLights">
        <cfvo type="percent" val="0"/>
        <cfvo type="num" val="1"/>
        <cfvo type="num" val="3"/>
        <cfvo type="num" val="4"/>
      </iconSet>
    </cfRule>
  </conditionalFormatting>
  <conditionalFormatting sqref="D62:D65">
    <cfRule type="iconSet" priority="29">
      <iconSet iconSet="4TrafficLights">
        <cfvo type="percent" val="0"/>
        <cfvo type="num" val="1"/>
        <cfvo type="num" val="3"/>
        <cfvo type="num" val="4"/>
      </iconSet>
    </cfRule>
  </conditionalFormatting>
  <conditionalFormatting sqref="D68:D71">
    <cfRule type="iconSet" priority="28">
      <iconSet iconSet="4TrafficLights">
        <cfvo type="percent" val="0"/>
        <cfvo type="num" val="1"/>
        <cfvo type="num" val="3"/>
        <cfvo type="num" val="4"/>
      </iconSet>
    </cfRule>
  </conditionalFormatting>
  <conditionalFormatting sqref="D74:D79">
    <cfRule type="iconSet" priority="27">
      <iconSet iconSet="4TrafficLights">
        <cfvo type="percent" val="0"/>
        <cfvo type="num" val="1"/>
        <cfvo type="num" val="3"/>
        <cfvo type="num" val="4"/>
      </iconSet>
    </cfRule>
  </conditionalFormatting>
  <conditionalFormatting sqref="D7:D10">
    <cfRule type="iconSet" priority="26">
      <iconSet iconSet="4TrafficLights">
        <cfvo type="percent" val="0"/>
        <cfvo type="num" val="1"/>
        <cfvo type="num" val="3"/>
        <cfvo type="num" val="4"/>
      </iconSet>
    </cfRule>
  </conditionalFormatting>
  <conditionalFormatting sqref="D13:D17">
    <cfRule type="iconSet" priority="25">
      <iconSet iconSet="4TrafficLights">
        <cfvo type="percent" val="0"/>
        <cfvo type="num" val="1"/>
        <cfvo type="num" val="3"/>
        <cfvo type="num" val="4"/>
      </iconSet>
    </cfRule>
  </conditionalFormatting>
  <conditionalFormatting sqref="D20:D27">
    <cfRule type="iconSet" priority="24">
      <iconSet iconSet="4TrafficLights">
        <cfvo type="percent" val="0"/>
        <cfvo type="num" val="1"/>
        <cfvo type="num" val="3"/>
        <cfvo type="num" val="4"/>
      </iconSet>
    </cfRule>
  </conditionalFormatting>
  <conditionalFormatting sqref="D30:D33">
    <cfRule type="iconSet" priority="23">
      <iconSet iconSet="4TrafficLights">
        <cfvo type="percent" val="0"/>
        <cfvo type="num" val="1"/>
        <cfvo type="num" val="3"/>
        <cfvo type="num" val="4"/>
      </iconSet>
    </cfRule>
  </conditionalFormatting>
  <conditionalFormatting sqref="D36:D44">
    <cfRule type="iconSet" priority="22">
      <iconSet iconSet="4TrafficLights">
        <cfvo type="percent" val="0"/>
        <cfvo type="num" val="1"/>
        <cfvo type="num" val="3"/>
        <cfvo type="num" val="4"/>
      </iconSet>
    </cfRule>
  </conditionalFormatting>
  <conditionalFormatting sqref="D47:D50">
    <cfRule type="iconSet" priority="21">
      <iconSet iconSet="4TrafficLights">
        <cfvo type="percent" val="0"/>
        <cfvo type="num" val="1"/>
        <cfvo type="num" val="3"/>
        <cfvo type="num" val="4"/>
      </iconSet>
    </cfRule>
  </conditionalFormatting>
  <conditionalFormatting sqref="J13:J17">
    <cfRule type="iconSet" priority="20">
      <iconSet iconSet="4TrafficLights">
        <cfvo type="percent" val="0"/>
        <cfvo type="num" val="1"/>
        <cfvo type="num" val="3"/>
        <cfvo type="num" val="4"/>
      </iconSet>
    </cfRule>
  </conditionalFormatting>
  <conditionalFormatting sqref="J20:J27">
    <cfRule type="iconSet" priority="19">
      <iconSet iconSet="4TrafficLights">
        <cfvo type="percent" val="0"/>
        <cfvo type="num" val="1"/>
        <cfvo type="num" val="3"/>
        <cfvo type="num" val="4"/>
      </iconSet>
    </cfRule>
  </conditionalFormatting>
  <conditionalFormatting sqref="J30:J33">
    <cfRule type="iconSet" priority="18">
      <iconSet iconSet="4TrafficLights">
        <cfvo type="percent" val="0"/>
        <cfvo type="num" val="1"/>
        <cfvo type="num" val="3"/>
        <cfvo type="num" val="4"/>
      </iconSet>
    </cfRule>
  </conditionalFormatting>
  <conditionalFormatting sqref="J36:J44">
    <cfRule type="iconSet" priority="17">
      <iconSet iconSet="4TrafficLights">
        <cfvo type="percent" val="0"/>
        <cfvo type="num" val="1"/>
        <cfvo type="num" val="3"/>
        <cfvo type="num" val="4"/>
      </iconSet>
    </cfRule>
  </conditionalFormatting>
  <conditionalFormatting sqref="J47:J50">
    <cfRule type="iconSet" priority="16">
      <iconSet iconSet="4TrafficLights">
        <cfvo type="percent" val="0"/>
        <cfvo type="num" val="1"/>
        <cfvo type="num" val="3"/>
        <cfvo type="num" val="4"/>
      </iconSet>
    </cfRule>
  </conditionalFormatting>
  <conditionalFormatting sqref="J62:J65">
    <cfRule type="iconSet" priority="14">
      <iconSet iconSet="4TrafficLights">
        <cfvo type="percent" val="0"/>
        <cfvo type="num" val="1"/>
        <cfvo type="num" val="3"/>
        <cfvo type="num" val="4"/>
      </iconSet>
    </cfRule>
  </conditionalFormatting>
  <conditionalFormatting sqref="J55:J59">
    <cfRule type="iconSet" priority="13">
      <iconSet iconSet="4TrafficLights">
        <cfvo type="percent" val="0"/>
        <cfvo type="num" val="1"/>
        <cfvo type="num" val="3"/>
        <cfvo type="num" val="4"/>
      </iconSet>
    </cfRule>
  </conditionalFormatting>
  <conditionalFormatting sqref="J68:J71">
    <cfRule type="iconSet" priority="11">
      <iconSet iconSet="4TrafficLights">
        <cfvo type="percent" val="0"/>
        <cfvo type="num" val="1"/>
        <cfvo type="num" val="3"/>
        <cfvo type="num" val="4"/>
      </iconSet>
    </cfRule>
  </conditionalFormatting>
  <conditionalFormatting sqref="J74:J79">
    <cfRule type="iconSet" priority="10">
      <iconSet iconSet="4TrafficLights">
        <cfvo type="percent" val="0"/>
        <cfvo type="num" val="1"/>
        <cfvo type="num" val="3"/>
        <cfvo type="num" val="4"/>
      </iconSet>
    </cfRule>
  </conditionalFormatting>
  <conditionalFormatting sqref="J84:J86">
    <cfRule type="iconSet" priority="9">
      <iconSet iconSet="4TrafficLights">
        <cfvo type="percent" val="0"/>
        <cfvo type="num" val="1"/>
        <cfvo type="num" val="3"/>
        <cfvo type="num" val="4"/>
      </iconSet>
    </cfRule>
  </conditionalFormatting>
  <conditionalFormatting sqref="J89:J95">
    <cfRule type="iconSet" priority="8">
      <iconSet iconSet="4TrafficLights">
        <cfvo type="percent" val="0"/>
        <cfvo type="num" val="1"/>
        <cfvo type="num" val="3"/>
        <cfvo type="num" val="4"/>
      </iconSet>
    </cfRule>
  </conditionalFormatting>
  <conditionalFormatting sqref="J98:J99">
    <cfRule type="iconSet" priority="7">
      <iconSet iconSet="4TrafficLights">
        <cfvo type="percent" val="0"/>
        <cfvo type="num" val="1"/>
        <cfvo type="num" val="3"/>
        <cfvo type="num" val="4"/>
      </iconSet>
    </cfRule>
  </conditionalFormatting>
  <conditionalFormatting sqref="J102:J111">
    <cfRule type="iconSet" priority="6">
      <iconSet iconSet="4TrafficLights">
        <cfvo type="percent" val="0"/>
        <cfvo type="num" val="1"/>
        <cfvo type="num" val="3"/>
        <cfvo type="num" val="4"/>
      </iconSet>
    </cfRule>
  </conditionalFormatting>
  <conditionalFormatting sqref="J114:J117">
    <cfRule type="iconSet" priority="5">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K27" zoomScale="57" zoomScaleNormal="57" workbookViewId="0">
      <selection activeCell="B40" sqref="B40:U40"/>
    </sheetView>
  </sheetViews>
  <sheetFormatPr baseColWidth="10" defaultColWidth="11.42578125" defaultRowHeight="15" x14ac:dyDescent="0.2"/>
  <cols>
    <col min="1" max="1" width="1.42578125" style="142" customWidth="1"/>
    <col min="2" max="2" width="34.7109375" style="142" customWidth="1"/>
    <col min="3" max="6" width="7.7109375" style="142" customWidth="1"/>
    <col min="7" max="7" width="1.7109375" style="142" customWidth="1"/>
    <col min="8" max="11" width="7.7109375" style="142" customWidth="1"/>
    <col min="12" max="12" width="1.7109375" style="142" customWidth="1"/>
    <col min="13" max="16" width="7.7109375" style="142" customWidth="1"/>
    <col min="17" max="17" width="2.140625" style="142" customWidth="1"/>
    <col min="18" max="21" width="7.7109375" style="142" customWidth="1"/>
    <col min="22" max="27" width="11.42578125" style="142"/>
    <col min="28" max="28" width="2" style="142" customWidth="1"/>
    <col min="29" max="33" width="11.42578125" style="142"/>
    <col min="34" max="34" width="1.85546875" style="142" customWidth="1"/>
    <col min="35" max="16384" width="11.42578125" style="142"/>
  </cols>
  <sheetData>
    <row r="1" spans="2:45" ht="6" customHeight="1" x14ac:dyDescent="0.2"/>
    <row r="2" spans="2:45" ht="22.5" customHeight="1" x14ac:dyDescent="0.2">
      <c r="B2" s="310" t="s">
        <v>27</v>
      </c>
      <c r="C2" s="309" t="s">
        <v>176</v>
      </c>
      <c r="D2" s="309"/>
      <c r="E2" s="309"/>
      <c r="F2" s="309"/>
      <c r="G2" s="143"/>
      <c r="H2" s="307" t="s">
        <v>177</v>
      </c>
      <c r="I2" s="307"/>
      <c r="J2" s="307"/>
      <c r="K2" s="307"/>
      <c r="L2" s="144"/>
      <c r="M2" s="308" t="s">
        <v>178</v>
      </c>
      <c r="N2" s="308"/>
      <c r="O2" s="308"/>
      <c r="P2" s="308"/>
      <c r="Q2" s="145"/>
      <c r="R2" s="316" t="s">
        <v>179</v>
      </c>
      <c r="S2" s="316"/>
      <c r="T2" s="316"/>
      <c r="U2" s="316"/>
      <c r="V2" s="306"/>
      <c r="W2" s="146"/>
      <c r="X2" s="146"/>
      <c r="Y2" s="146"/>
      <c r="Z2" s="146"/>
      <c r="AA2" s="146"/>
      <c r="AB2" s="146"/>
      <c r="AC2" s="146"/>
      <c r="AD2" s="146"/>
      <c r="AE2" s="146"/>
      <c r="AF2" s="146"/>
      <c r="AG2" s="146"/>
      <c r="AH2" s="146"/>
      <c r="AI2" s="146"/>
      <c r="AJ2" s="146"/>
      <c r="AK2" s="146"/>
      <c r="AL2" s="146"/>
      <c r="AM2" s="146"/>
      <c r="AN2" s="146"/>
      <c r="AO2" s="146"/>
      <c r="AP2" s="146"/>
      <c r="AQ2" s="146"/>
      <c r="AR2" s="146"/>
      <c r="AS2" s="146"/>
    </row>
    <row r="3" spans="2:45" ht="24.75" customHeight="1" thickBot="1" x14ac:dyDescent="0.25">
      <c r="B3" s="311"/>
      <c r="C3" s="147">
        <v>1</v>
      </c>
      <c r="D3" s="147">
        <v>2</v>
      </c>
      <c r="E3" s="148">
        <v>3</v>
      </c>
      <c r="F3" s="149">
        <v>4</v>
      </c>
      <c r="G3" s="314"/>
      <c r="H3" s="147">
        <v>1</v>
      </c>
      <c r="I3" s="147">
        <v>2</v>
      </c>
      <c r="J3" s="148">
        <v>3</v>
      </c>
      <c r="K3" s="149">
        <v>4</v>
      </c>
      <c r="L3" s="312"/>
      <c r="M3" s="147">
        <v>1</v>
      </c>
      <c r="N3" s="147">
        <v>2</v>
      </c>
      <c r="O3" s="148">
        <v>3</v>
      </c>
      <c r="P3" s="149">
        <v>4</v>
      </c>
      <c r="Q3" s="145"/>
      <c r="R3" s="147">
        <v>1</v>
      </c>
      <c r="S3" s="147">
        <v>2</v>
      </c>
      <c r="T3" s="148">
        <v>3</v>
      </c>
      <c r="U3" s="149">
        <v>4</v>
      </c>
      <c r="V3" s="306"/>
      <c r="W3" s="146"/>
      <c r="X3" s="146"/>
      <c r="Y3" s="146"/>
      <c r="Z3" s="146"/>
      <c r="AA3" s="146"/>
      <c r="AB3" s="146"/>
      <c r="AC3" s="146"/>
      <c r="AD3" s="146"/>
      <c r="AE3" s="146"/>
      <c r="AF3" s="146"/>
      <c r="AG3" s="146"/>
      <c r="AH3" s="146"/>
      <c r="AI3" s="146"/>
      <c r="AJ3" s="146"/>
      <c r="AK3" s="146"/>
      <c r="AL3" s="146"/>
      <c r="AM3" s="146"/>
      <c r="AN3" s="146"/>
      <c r="AO3" s="146"/>
      <c r="AP3" s="146"/>
      <c r="AQ3" s="146"/>
      <c r="AR3" s="146"/>
      <c r="AS3" s="146"/>
    </row>
    <row r="4" spans="2:45" ht="38.1" customHeight="1" thickTop="1" thickBot="1" x14ac:dyDescent="0.25">
      <c r="B4" s="150" t="s">
        <v>73</v>
      </c>
      <c r="C4" s="151">
        <f>Autoevaluación!R7/SUM(Autoevaluación!R7:R10)</f>
        <v>0.75</v>
      </c>
      <c r="D4" s="152">
        <f>Autoevaluación!R8/SUM(Autoevaluación!R7:R10)</f>
        <v>0</v>
      </c>
      <c r="E4" s="152">
        <f>Autoevaluación!R9/SUM(Autoevaluación!R7:R10)</f>
        <v>0.25</v>
      </c>
      <c r="F4" s="152">
        <f>Autoevaluación!R10/SUM(Autoevaluación!R7:R10)</f>
        <v>0</v>
      </c>
      <c r="G4" s="315"/>
      <c r="H4" s="152">
        <f>Autoevaluación!S7/SUM(Autoevaluación!S7:S10)</f>
        <v>0.5</v>
      </c>
      <c r="I4" s="152">
        <f>Autoevaluación!S8/SUM(Autoevaluación!S7:S10)</f>
        <v>0.25</v>
      </c>
      <c r="J4" s="152">
        <f>Autoevaluación!S9/SUM(Autoevaluación!S7:S10)</f>
        <v>0.25</v>
      </c>
      <c r="K4" s="152">
        <f>Autoevaluación!S10/SUM(Autoevaluación!S7:S10)</f>
        <v>0</v>
      </c>
      <c r="L4" s="313"/>
      <c r="M4" s="152">
        <f>Autoevaluación!T7/SUM(Autoevaluación!T7:T10)</f>
        <v>0.5</v>
      </c>
      <c r="N4" s="152">
        <f>Autoevaluación!T8/SUM(Autoevaluación!T7:T10)</f>
        <v>0.25</v>
      </c>
      <c r="O4" s="152">
        <f>Autoevaluación!T9/SUM(Autoevaluación!T7:T10)</f>
        <v>0.25</v>
      </c>
      <c r="P4" s="152">
        <f>Autoevaluación!T10/SUM(Autoevaluación!T7:T10)</f>
        <v>0</v>
      </c>
      <c r="Q4" s="153"/>
      <c r="R4" s="152" t="e">
        <f>Autoevaluación!U7/SUM(Autoevaluación!U7:U10)</f>
        <v>#DIV/0!</v>
      </c>
      <c r="S4" s="152" t="e">
        <f>Autoevaluación!U8/SUM(Autoevaluación!U7:U10)</f>
        <v>#DIV/0!</v>
      </c>
      <c r="T4" s="152" t="e">
        <f>Autoevaluación!U9/SUM(Autoevaluación!U7:U10)</f>
        <v>#DIV/0!</v>
      </c>
      <c r="U4" s="152" t="e">
        <f>Autoevaluación!U10/SUM(Autoevaluación!U7:U10)</f>
        <v>#DIV/0!</v>
      </c>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row>
    <row r="5" spans="2:45" ht="38.1" customHeight="1" thickTop="1" thickBot="1" x14ac:dyDescent="0.25">
      <c r="B5" s="150" t="s">
        <v>72</v>
      </c>
      <c r="C5" s="151">
        <f>Autoevaluación!R13/SUM(Autoevaluación!R13:R16)</f>
        <v>0</v>
      </c>
      <c r="D5" s="152">
        <f>Autoevaluación!R14/SUM(Autoevaluación!R13:R16)</f>
        <v>1</v>
      </c>
      <c r="E5" s="152">
        <f>Autoevaluación!R15/SUM(Autoevaluación!R13:R16)</f>
        <v>0</v>
      </c>
      <c r="F5" s="152">
        <f>Autoevaluación!R16/SUM(Autoevaluación!R13:R16)</f>
        <v>0</v>
      </c>
      <c r="G5" s="315"/>
      <c r="H5" s="152">
        <f>Autoevaluación!S13/SUM(Autoevaluación!S13:S16)</f>
        <v>0</v>
      </c>
      <c r="I5" s="152">
        <f>Autoevaluación!S14/SUM(Autoevaluación!S13:S16)</f>
        <v>1</v>
      </c>
      <c r="J5" s="152">
        <f>Autoevaluación!S15/SUM(Autoevaluación!S13:S16)</f>
        <v>0</v>
      </c>
      <c r="K5" s="152">
        <f>Autoevaluación!S16/SUM(Autoevaluación!S13:S16)</f>
        <v>0</v>
      </c>
      <c r="L5" s="313"/>
      <c r="M5" s="152">
        <f>Autoevaluación!T13/SUM(Autoevaluación!T13:T16)</f>
        <v>0</v>
      </c>
      <c r="N5" s="152">
        <f>Autoevaluación!T14/SUM(Autoevaluación!T13:T16)</f>
        <v>1</v>
      </c>
      <c r="O5" s="152">
        <f>Autoevaluación!T15/SUM(Autoevaluación!T13:T16)</f>
        <v>0</v>
      </c>
      <c r="P5" s="152">
        <f>Autoevaluación!T16/SUM(Autoevaluación!T13:T16)</f>
        <v>0</v>
      </c>
      <c r="Q5" s="153"/>
      <c r="R5" s="152" t="e">
        <f>Autoevaluación!U13/SUM(Autoevaluación!U13:U16)</f>
        <v>#DIV/0!</v>
      </c>
      <c r="S5" s="152" t="e">
        <f>Autoevaluación!U14/SUM(Autoevaluación!U13:U16)</f>
        <v>#DIV/0!</v>
      </c>
      <c r="T5" s="152" t="e">
        <f>Autoevaluación!U15/SUM(Autoevaluación!U13:U16)</f>
        <v>#DIV/0!</v>
      </c>
      <c r="U5" s="152" t="e">
        <f>Autoevaluación!U16/SUM(Autoevaluación!U13:U16)</f>
        <v>#DIV/0!</v>
      </c>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row>
    <row r="6" spans="2:45" ht="38.1" customHeight="1" thickTop="1" thickBot="1" x14ac:dyDescent="0.25">
      <c r="B6" s="150" t="s">
        <v>43</v>
      </c>
      <c r="C6" s="151">
        <f>Autoevaluación!R20/SUM(Autoevaluación!R20:R23)</f>
        <v>0</v>
      </c>
      <c r="D6" s="152">
        <f>Autoevaluación!R21/SUM(Autoevaluación!R20:R23)</f>
        <v>1</v>
      </c>
      <c r="E6" s="152">
        <f>Autoevaluación!R22/SUM(Autoevaluación!R20:R23)</f>
        <v>0</v>
      </c>
      <c r="F6" s="152">
        <f>Autoevaluación!R23/SUM(Autoevaluación!R20:R23)</f>
        <v>0</v>
      </c>
      <c r="G6" s="315"/>
      <c r="H6" s="152">
        <f>Autoevaluación!S20/SUM(Autoevaluación!S20:S23)</f>
        <v>0</v>
      </c>
      <c r="I6" s="152">
        <f>Autoevaluación!S21/SUM(Autoevaluación!S20:S23)</f>
        <v>1</v>
      </c>
      <c r="J6" s="152">
        <f>Autoevaluación!S20/SUM(Autoevaluación!S20:S23)</f>
        <v>0</v>
      </c>
      <c r="K6" s="152">
        <f>Autoevaluación!S23/SUM(Autoevaluación!S20:S23)</f>
        <v>0</v>
      </c>
      <c r="L6" s="313"/>
      <c r="M6" s="152">
        <f>Autoevaluación!T20/SUM(Autoevaluación!T20:T23)</f>
        <v>0.125</v>
      </c>
      <c r="N6" s="152">
        <f>Autoevaluación!T21/SUM(Autoevaluación!T20:T23)</f>
        <v>0.875</v>
      </c>
      <c r="O6" s="152">
        <f>Autoevaluación!T22/SUM(Autoevaluación!T20:T23)</f>
        <v>0</v>
      </c>
      <c r="P6" s="152">
        <f>Autoevaluación!T23/SUM(Autoevaluación!T20:T23)</f>
        <v>0</v>
      </c>
      <c r="Q6" s="153"/>
      <c r="R6" s="152" t="e">
        <f>Autoevaluación!U20/SUM(Autoevaluación!U20:U23)</f>
        <v>#DIV/0!</v>
      </c>
      <c r="S6" s="152" t="e">
        <f>Autoevaluación!U21/SUM(Autoevaluación!U20:U23)</f>
        <v>#DIV/0!</v>
      </c>
      <c r="T6" s="152" t="e">
        <f>Autoevaluación!U22/SUM(Autoevaluación!U20:U23)</f>
        <v>#DIV/0!</v>
      </c>
      <c r="U6" s="152" t="e">
        <f>Autoevaluación!U23/SUM(Autoevaluación!U20:U23)</f>
        <v>#DIV/0!</v>
      </c>
      <c r="V6" s="154"/>
      <c r="W6" s="146"/>
      <c r="X6" s="146"/>
      <c r="Y6" s="146"/>
      <c r="Z6" s="146"/>
      <c r="AA6" s="146"/>
      <c r="AB6" s="146"/>
      <c r="AC6" s="146"/>
      <c r="AD6" s="146"/>
      <c r="AE6" s="146"/>
      <c r="AF6" s="146"/>
      <c r="AG6" s="146"/>
      <c r="AH6" s="146"/>
      <c r="AI6" s="146"/>
      <c r="AJ6" s="146"/>
      <c r="AK6" s="146"/>
      <c r="AL6" s="146"/>
      <c r="AM6" s="146"/>
      <c r="AN6" s="146"/>
      <c r="AO6" s="146"/>
      <c r="AP6" s="146"/>
      <c r="AQ6" s="146"/>
      <c r="AR6" s="146"/>
      <c r="AS6" s="146"/>
    </row>
    <row r="7" spans="2:45" ht="38.1" customHeight="1" thickTop="1" thickBot="1" x14ac:dyDescent="0.25">
      <c r="B7" s="150" t="s">
        <v>52</v>
      </c>
      <c r="C7" s="151">
        <f>Autoevaluación!R30/SUM(Autoevaluación!R30:R33)</f>
        <v>0</v>
      </c>
      <c r="D7" s="152">
        <f>Autoevaluación!R31/SUM(Autoevaluación!R30:R33)</f>
        <v>0.75</v>
      </c>
      <c r="E7" s="152">
        <f>Autoevaluación!R32/SUM(Autoevaluación!R30:R33)</f>
        <v>0.25</v>
      </c>
      <c r="F7" s="152">
        <f>Autoevaluación!R33/SUM(Autoevaluación!R30:R33)</f>
        <v>0</v>
      </c>
      <c r="G7" s="315"/>
      <c r="H7" s="152">
        <f>Autoevaluación!S30/SUM(Autoevaluación!S30:S33)</f>
        <v>0.5</v>
      </c>
      <c r="I7" s="152">
        <f>Autoevaluación!S31/SUM(Autoevaluación!S30:S33)</f>
        <v>0.5</v>
      </c>
      <c r="J7" s="152">
        <f>Autoevaluación!S32/SUM(Autoevaluación!S30:S33)</f>
        <v>0</v>
      </c>
      <c r="K7" s="152">
        <f>Autoevaluación!S33/SUM(Autoevaluación!S30:S33)</f>
        <v>0</v>
      </c>
      <c r="L7" s="313"/>
      <c r="M7" s="152">
        <f>Autoevaluación!T30/SUM(Autoevaluación!T30:T33)</f>
        <v>0.33333333333333331</v>
      </c>
      <c r="N7" s="152">
        <f>Autoevaluación!T31/SUM(Autoevaluación!T30:T33)</f>
        <v>0.66666666666666663</v>
      </c>
      <c r="O7" s="152">
        <f>Autoevaluación!T32/SUM(Autoevaluación!T30:T33)</f>
        <v>0</v>
      </c>
      <c r="P7" s="152">
        <f>Autoevaluación!T33/SUM(Autoevaluación!T30:T33)</f>
        <v>0</v>
      </c>
      <c r="Q7" s="153"/>
      <c r="R7" s="152" t="e">
        <f>Autoevaluación!U30/SUM(Autoevaluación!U30:U33)</f>
        <v>#DIV/0!</v>
      </c>
      <c r="S7" s="152" t="e">
        <f>Autoevaluación!U31/SUM(Autoevaluación!U30:U33)</f>
        <v>#DIV/0!</v>
      </c>
      <c r="T7" s="152" t="e">
        <f>Autoevaluación!U32/SUM(Autoevaluación!U30:U33)</f>
        <v>#DIV/0!</v>
      </c>
      <c r="U7" s="152" t="e">
        <f>Autoevaluación!U33/SUM(Autoevaluación!U30:U33)</f>
        <v>#DIV/0!</v>
      </c>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row>
    <row r="8" spans="2:45" ht="38.1" customHeight="1" thickTop="1" thickBot="1" x14ac:dyDescent="0.25">
      <c r="B8" s="150" t="s">
        <v>57</v>
      </c>
      <c r="C8" s="151">
        <f>Autoevaluación!R36/SUM(Autoevaluación!R36:R39)</f>
        <v>0.22222222222222221</v>
      </c>
      <c r="D8" s="152">
        <f>Autoevaluación!R37/SUM(Autoevaluación!R36:R39)</f>
        <v>0.66666666666666663</v>
      </c>
      <c r="E8" s="152">
        <f>Autoevaluación!R38/SUM(Autoevaluación!R36:R39)</f>
        <v>0.1111111111111111</v>
      </c>
      <c r="F8" s="152">
        <f>Autoevaluación!R39/SUM(Autoevaluación!R36:R39)</f>
        <v>0</v>
      </c>
      <c r="G8" s="315"/>
      <c r="H8" s="152">
        <f>Autoevaluación!S36/SUM(Autoevaluación!S36:S39)</f>
        <v>0.1111111111111111</v>
      </c>
      <c r="I8" s="152">
        <f>Autoevaluación!S37/SUM(Autoevaluación!S36:S39)</f>
        <v>0.88888888888888884</v>
      </c>
      <c r="J8" s="152">
        <f>Autoevaluación!S38/SUM(Autoevaluación!S36:S39)</f>
        <v>0</v>
      </c>
      <c r="K8" s="152">
        <f>Autoevaluación!S39/SUM(Autoevaluación!S36:S39)</f>
        <v>0</v>
      </c>
      <c r="L8" s="313"/>
      <c r="M8" s="152">
        <f>Autoevaluación!T36/SUM(Autoevaluación!T36:T39)</f>
        <v>0</v>
      </c>
      <c r="N8" s="152">
        <f>Autoevaluación!T37/SUM(Autoevaluación!T36:T39)</f>
        <v>1</v>
      </c>
      <c r="O8" s="152">
        <f>Autoevaluación!T38/SUM(Autoevaluación!T36:T39)</f>
        <v>0</v>
      </c>
      <c r="P8" s="152">
        <f>Autoevaluación!T39/SUM(Autoevaluación!T36:T39)</f>
        <v>0</v>
      </c>
      <c r="Q8" s="153"/>
      <c r="R8" s="152" t="e">
        <f>Autoevaluación!U36/SUM(Autoevaluación!U36:U39)</f>
        <v>#DIV/0!</v>
      </c>
      <c r="S8" s="152" t="e">
        <f>Autoevaluación!U37/SUM(Autoevaluación!U36:U39)</f>
        <v>#DIV/0!</v>
      </c>
      <c r="T8" s="152" t="e">
        <f>Autoevaluación!U38/SUM(Autoevaluación!U36:U39)</f>
        <v>#DIV/0!</v>
      </c>
      <c r="U8" s="152" t="e">
        <f>Autoevaluación!U39/SUM(Autoevaluación!U36:U39)</f>
        <v>#DIV/0!</v>
      </c>
      <c r="V8" s="146"/>
      <c r="W8" s="146"/>
      <c r="X8" s="146"/>
      <c r="Y8" s="146"/>
      <c r="Z8" s="146"/>
      <c r="AA8" s="146"/>
      <c r="AB8" s="146"/>
      <c r="AC8" s="146"/>
      <c r="AD8" s="146"/>
      <c r="AE8" s="146"/>
      <c r="AF8" s="146"/>
      <c r="AG8" s="146"/>
      <c r="AH8" s="146"/>
      <c r="AI8" s="146"/>
      <c r="AJ8" s="146"/>
      <c r="AK8" s="146"/>
      <c r="AL8" s="146"/>
      <c r="AM8" s="146"/>
      <c r="AN8" s="146"/>
      <c r="AO8" s="146"/>
      <c r="AP8" s="146"/>
      <c r="AQ8" s="146"/>
      <c r="AR8" s="146"/>
      <c r="AS8" s="146"/>
    </row>
    <row r="9" spans="2:45" ht="38.1" customHeight="1" thickTop="1" thickBot="1" x14ac:dyDescent="0.25">
      <c r="B9" s="150" t="s">
        <v>67</v>
      </c>
      <c r="C9" s="151">
        <f>Autoevaluación!R47/SUM(Autoevaluación!R47:R50)</f>
        <v>0.5</v>
      </c>
      <c r="D9" s="152">
        <f>Autoevaluación!R48/SUM(Autoevaluación!R47:R50)</f>
        <v>0.5</v>
      </c>
      <c r="E9" s="152">
        <f>Autoevaluación!R49/SUM(Autoevaluación!R47:R50)</f>
        <v>0</v>
      </c>
      <c r="F9" s="152">
        <f>Autoevaluación!R50/SUM(Autoevaluación!R47:R50)</f>
        <v>0</v>
      </c>
      <c r="G9" s="315"/>
      <c r="H9" s="152">
        <f>Autoevaluación!S47/SUM(Autoevaluación!S47:S50)</f>
        <v>0.5</v>
      </c>
      <c r="I9" s="152">
        <f>Autoevaluación!S48/SUM(Autoevaluación!S47:S50)</f>
        <v>0.5</v>
      </c>
      <c r="J9" s="152">
        <f>Autoevaluación!S49/SUM(Autoevaluación!S47:S50)</f>
        <v>0</v>
      </c>
      <c r="K9" s="152">
        <f>Autoevaluación!S50/SUM(Autoevaluación!S47:S50)</f>
        <v>0</v>
      </c>
      <c r="L9" s="313"/>
      <c r="M9" s="152">
        <f>Autoevaluación!T47/SUM(Autoevaluación!T47:T50)</f>
        <v>0.25</v>
      </c>
      <c r="N9" s="152">
        <f>Autoevaluación!T48/SUM(Autoevaluación!T47:T50)</f>
        <v>0.75</v>
      </c>
      <c r="O9" s="152">
        <f>Autoevaluación!T49/SUM(Autoevaluación!T47:T50)</f>
        <v>0</v>
      </c>
      <c r="P9" s="152">
        <f>Autoevaluación!T50/SUM(Autoevaluación!T47:T50)</f>
        <v>0</v>
      </c>
      <c r="Q9" s="153"/>
      <c r="R9" s="152" t="e">
        <f>Autoevaluación!U47/SUM(Autoevaluación!U47:U50)</f>
        <v>#DIV/0!</v>
      </c>
      <c r="S9" s="152" t="e">
        <f>Autoevaluación!U48/SUM(Autoevaluación!U47:U50)</f>
        <v>#DIV/0!</v>
      </c>
      <c r="T9" s="152" t="e">
        <f>Autoevaluación!U49/SUM(Autoevaluación!U47:U50)</f>
        <v>#DIV/0!</v>
      </c>
      <c r="U9" s="152" t="e">
        <f>Autoevaluación!U50/SUM(Autoevaluación!U47:U50)</f>
        <v>#DIV/0!</v>
      </c>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row>
    <row r="10" spans="2:45" ht="38.1" customHeight="1" thickTop="1" x14ac:dyDescent="0.2">
      <c r="B10" s="155" t="s">
        <v>126</v>
      </c>
      <c r="C10" s="156">
        <f>AVERAGE(C4:C9)</f>
        <v>0.24537037037037038</v>
      </c>
      <c r="D10" s="156">
        <f>AVERAGE(D4:D9)</f>
        <v>0.65277777777777779</v>
      </c>
      <c r="E10" s="156">
        <f>AVERAGE(E4:E9)</f>
        <v>0.10185185185185186</v>
      </c>
      <c r="F10" s="156">
        <f>AVERAGE(F4:F9)</f>
        <v>0</v>
      </c>
      <c r="G10" s="157"/>
      <c r="H10" s="156">
        <f>AVERAGE(H4:H9)</f>
        <v>0.26851851851851855</v>
      </c>
      <c r="I10" s="156">
        <f>AVERAGE(I4:I9)</f>
        <v>0.68981481481481488</v>
      </c>
      <c r="J10" s="156">
        <f>AVERAGE(J4:J9)</f>
        <v>4.1666666666666664E-2</v>
      </c>
      <c r="K10" s="156">
        <f>AVERAGE(K4:K9)</f>
        <v>0</v>
      </c>
      <c r="L10" s="157"/>
      <c r="M10" s="156">
        <f>AVERAGE(M4:M9)</f>
        <v>0.20138888888888887</v>
      </c>
      <c r="N10" s="156">
        <f>AVERAGE(N4:N9)</f>
        <v>0.75694444444444431</v>
      </c>
      <c r="O10" s="156">
        <f>AVERAGE(O4:O9)</f>
        <v>4.1666666666666664E-2</v>
      </c>
      <c r="P10" s="156">
        <f>AVERAGE(P4:P9)</f>
        <v>0</v>
      </c>
      <c r="Q10" s="158"/>
      <c r="R10" s="156" t="e">
        <f>AVERAGE(R4:R9)</f>
        <v>#DIV/0!</v>
      </c>
      <c r="S10" s="156" t="e">
        <f>AVERAGE(S4:S9)</f>
        <v>#DIV/0!</v>
      </c>
      <c r="T10" s="156" t="e">
        <f>AVERAGE(T4:T9)</f>
        <v>#DIV/0!</v>
      </c>
      <c r="U10" s="156" t="e">
        <f>AVERAGE(U4:U9)</f>
        <v>#DIV/0!</v>
      </c>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row>
    <row r="11" spans="2:45" x14ac:dyDescent="0.2">
      <c r="B11" s="159"/>
      <c r="C11" s="159"/>
      <c r="D11" s="159"/>
      <c r="E11" s="159"/>
      <c r="F11" s="157"/>
      <c r="G11" s="157"/>
      <c r="H11" s="157"/>
      <c r="I11" s="157"/>
      <c r="J11" s="157"/>
      <c r="K11" s="157"/>
      <c r="L11" s="157"/>
      <c r="M11" s="157"/>
      <c r="N11" s="157"/>
      <c r="O11" s="157"/>
      <c r="P11" s="157"/>
      <c r="Q11" s="157"/>
      <c r="R11" s="157"/>
      <c r="S11" s="157"/>
      <c r="T11" s="157"/>
      <c r="U11" s="157"/>
      <c r="V11" s="146"/>
      <c r="W11" s="146"/>
      <c r="X11" s="146"/>
      <c r="Y11" s="146"/>
      <c r="Z11" s="146"/>
      <c r="AA11" s="146"/>
      <c r="AB11" s="146"/>
      <c r="AC11" s="146"/>
      <c r="AD11" s="146"/>
      <c r="AE11" s="146"/>
      <c r="AF11" s="146"/>
      <c r="AG11" s="146"/>
      <c r="AH11" s="146"/>
      <c r="AI11" s="146"/>
      <c r="AJ11" s="146"/>
      <c r="AK11" s="146"/>
      <c r="AL11" s="146"/>
      <c r="AM11" s="146"/>
      <c r="AN11" s="146"/>
      <c r="AO11" s="146"/>
      <c r="AP11" s="146"/>
      <c r="AQ11" s="146"/>
      <c r="AR11" s="146"/>
      <c r="AS11" s="146"/>
    </row>
    <row r="12" spans="2:45" ht="21.95" customHeight="1" x14ac:dyDescent="0.2">
      <c r="B12" s="301">
        <v>2023</v>
      </c>
      <c r="C12" s="302"/>
      <c r="D12" s="302"/>
      <c r="E12" s="302"/>
      <c r="F12" s="302"/>
      <c r="G12" s="302"/>
      <c r="H12" s="302"/>
      <c r="I12" s="302"/>
      <c r="J12" s="302"/>
      <c r="K12" s="302"/>
      <c r="L12" s="302"/>
      <c r="M12" s="302"/>
      <c r="N12" s="302"/>
      <c r="O12" s="302"/>
      <c r="P12" s="302"/>
      <c r="Q12" s="302"/>
      <c r="R12" s="302"/>
      <c r="S12" s="302"/>
      <c r="T12" s="302"/>
      <c r="U12" s="303"/>
      <c r="V12" s="146"/>
      <c r="W12" s="146"/>
      <c r="X12" s="146"/>
      <c r="Y12" s="146"/>
      <c r="Z12" s="146"/>
      <c r="AA12" s="146"/>
      <c r="AB12" s="146"/>
      <c r="AC12" s="146"/>
      <c r="AD12" s="146"/>
      <c r="AE12" s="146"/>
      <c r="AF12" s="146"/>
      <c r="AG12" s="146"/>
      <c r="AH12" s="146"/>
      <c r="AI12" s="146"/>
      <c r="AJ12" s="146"/>
      <c r="AK12" s="146"/>
      <c r="AL12" s="146"/>
      <c r="AM12" s="146"/>
      <c r="AN12" s="146"/>
      <c r="AO12" s="146"/>
      <c r="AP12" s="146"/>
      <c r="AQ12" s="146"/>
      <c r="AR12" s="146"/>
      <c r="AS12" s="146"/>
    </row>
    <row r="13" spans="2:45" ht="24.95" customHeight="1" x14ac:dyDescent="0.2">
      <c r="B13" s="304" t="s">
        <v>28</v>
      </c>
      <c r="C13" s="305"/>
      <c r="D13" s="305"/>
      <c r="E13" s="305"/>
      <c r="F13" s="305"/>
      <c r="G13" s="305"/>
      <c r="H13" s="305"/>
      <c r="I13" s="305"/>
      <c r="J13" s="305"/>
      <c r="K13" s="305"/>
      <c r="L13" s="305"/>
      <c r="M13" s="305"/>
      <c r="N13" s="305"/>
      <c r="O13" s="305"/>
      <c r="P13" s="305"/>
      <c r="Q13" s="305"/>
      <c r="R13" s="305"/>
      <c r="S13" s="305"/>
      <c r="T13" s="305"/>
      <c r="U13" s="305"/>
      <c r="V13" s="146"/>
      <c r="W13" s="146"/>
      <c r="X13" s="146"/>
      <c r="Y13" s="146"/>
      <c r="Z13" s="146"/>
      <c r="AA13" s="146"/>
      <c r="AB13" s="146"/>
      <c r="AC13" s="146"/>
      <c r="AD13" s="146"/>
      <c r="AE13" s="146"/>
      <c r="AF13" s="146"/>
      <c r="AG13" s="146"/>
      <c r="AH13" s="146"/>
      <c r="AI13" s="146"/>
      <c r="AJ13" s="146"/>
      <c r="AK13" s="146"/>
      <c r="AL13" s="146"/>
      <c r="AM13" s="146"/>
      <c r="AN13" s="146"/>
      <c r="AO13" s="146"/>
      <c r="AP13" s="146"/>
      <c r="AQ13" s="146"/>
      <c r="AR13" s="146"/>
      <c r="AS13" s="146"/>
    </row>
    <row r="14" spans="2:45" ht="60" customHeight="1" x14ac:dyDescent="0.2">
      <c r="B14" s="290"/>
      <c r="C14" s="290"/>
      <c r="D14" s="290"/>
      <c r="E14" s="290"/>
      <c r="F14" s="290"/>
      <c r="G14" s="290"/>
      <c r="H14" s="290"/>
      <c r="I14" s="290"/>
      <c r="J14" s="290"/>
      <c r="K14" s="290"/>
      <c r="L14" s="290"/>
      <c r="M14" s="290"/>
      <c r="N14" s="290"/>
      <c r="O14" s="290"/>
      <c r="P14" s="290"/>
      <c r="Q14" s="290"/>
      <c r="R14" s="290"/>
      <c r="S14" s="290"/>
      <c r="T14" s="290"/>
      <c r="U14" s="290"/>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row>
    <row r="15" spans="2:45" ht="60" customHeight="1" x14ac:dyDescent="0.2">
      <c r="B15" s="290"/>
      <c r="C15" s="290"/>
      <c r="D15" s="290"/>
      <c r="E15" s="290"/>
      <c r="F15" s="290"/>
      <c r="G15" s="290"/>
      <c r="H15" s="290"/>
      <c r="I15" s="290"/>
      <c r="J15" s="290"/>
      <c r="K15" s="290"/>
      <c r="L15" s="290"/>
      <c r="M15" s="290"/>
      <c r="N15" s="290"/>
      <c r="O15" s="290"/>
      <c r="P15" s="290"/>
      <c r="Q15" s="290"/>
      <c r="R15" s="290"/>
      <c r="S15" s="290"/>
      <c r="T15" s="290"/>
      <c r="U15" s="290"/>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row>
    <row r="16" spans="2:45" s="160" customFormat="1" ht="24.95" customHeight="1" x14ac:dyDescent="0.25">
      <c r="B16" s="295" t="s">
        <v>123</v>
      </c>
      <c r="C16" s="296"/>
      <c r="D16" s="296"/>
      <c r="E16" s="296"/>
      <c r="F16" s="296"/>
      <c r="G16" s="296"/>
      <c r="H16" s="296"/>
      <c r="I16" s="296"/>
      <c r="J16" s="296"/>
      <c r="K16" s="296"/>
      <c r="L16" s="296"/>
      <c r="M16" s="296"/>
      <c r="N16" s="296"/>
      <c r="O16" s="296"/>
      <c r="P16" s="296"/>
      <c r="Q16" s="296"/>
      <c r="R16" s="296"/>
      <c r="S16" s="296"/>
      <c r="T16" s="296"/>
      <c r="U16" s="296"/>
    </row>
    <row r="17" spans="2:21" ht="60" customHeight="1" x14ac:dyDescent="0.2">
      <c r="B17" s="290"/>
      <c r="C17" s="290"/>
      <c r="D17" s="290"/>
      <c r="E17" s="290"/>
      <c r="F17" s="290"/>
      <c r="G17" s="290"/>
      <c r="H17" s="290"/>
      <c r="I17" s="290"/>
      <c r="J17" s="290"/>
      <c r="K17" s="290"/>
      <c r="L17" s="290"/>
      <c r="M17" s="290"/>
      <c r="N17" s="290"/>
      <c r="O17" s="290"/>
      <c r="P17" s="290"/>
      <c r="Q17" s="290"/>
      <c r="R17" s="290"/>
      <c r="S17" s="290"/>
      <c r="T17" s="290"/>
      <c r="U17" s="290"/>
    </row>
    <row r="18" spans="2:21" ht="60" customHeight="1" x14ac:dyDescent="0.2">
      <c r="B18" s="290"/>
      <c r="C18" s="290"/>
      <c r="D18" s="290"/>
      <c r="E18" s="290"/>
      <c r="F18" s="290"/>
      <c r="G18" s="290"/>
      <c r="H18" s="290"/>
      <c r="I18" s="290"/>
      <c r="J18" s="290"/>
      <c r="K18" s="290"/>
      <c r="L18" s="290"/>
      <c r="M18" s="290"/>
      <c r="N18" s="290"/>
      <c r="O18" s="290"/>
      <c r="P18" s="290"/>
      <c r="Q18" s="290"/>
      <c r="R18" s="290"/>
      <c r="S18" s="290"/>
      <c r="T18" s="290"/>
      <c r="U18" s="290"/>
    </row>
    <row r="19" spans="2:21" ht="60" customHeight="1" x14ac:dyDescent="0.2">
      <c r="B19" s="290"/>
      <c r="C19" s="290"/>
      <c r="D19" s="290"/>
      <c r="E19" s="290"/>
      <c r="F19" s="290"/>
      <c r="G19" s="290"/>
      <c r="H19" s="290"/>
      <c r="I19" s="290"/>
      <c r="J19" s="290"/>
      <c r="K19" s="290"/>
      <c r="L19" s="290"/>
      <c r="M19" s="290"/>
      <c r="N19" s="290"/>
      <c r="O19" s="290"/>
      <c r="P19" s="290"/>
      <c r="Q19" s="290"/>
      <c r="R19" s="290"/>
      <c r="S19" s="290"/>
      <c r="T19" s="290"/>
      <c r="U19" s="290"/>
    </row>
    <row r="20" spans="2:21" ht="16.5" customHeight="1" x14ac:dyDescent="0.2">
      <c r="B20" s="161"/>
      <c r="C20" s="161"/>
      <c r="D20" s="161"/>
      <c r="E20" s="161"/>
      <c r="F20" s="161"/>
      <c r="G20" s="161"/>
      <c r="H20" s="161"/>
      <c r="I20" s="161"/>
      <c r="J20" s="161"/>
      <c r="K20" s="161"/>
      <c r="L20" s="161"/>
      <c r="M20" s="161"/>
      <c r="N20" s="161"/>
      <c r="O20" s="161"/>
      <c r="P20" s="161"/>
      <c r="Q20" s="161"/>
      <c r="R20" s="161"/>
      <c r="S20" s="161"/>
      <c r="T20" s="161"/>
      <c r="U20" s="161"/>
    </row>
    <row r="21" spans="2:21" ht="21.95" customHeight="1" x14ac:dyDescent="0.2">
      <c r="B21" s="299">
        <v>2024</v>
      </c>
      <c r="C21" s="299"/>
      <c r="D21" s="299"/>
      <c r="E21" s="299"/>
      <c r="F21" s="299"/>
      <c r="G21" s="299"/>
      <c r="H21" s="299"/>
      <c r="I21" s="299"/>
      <c r="J21" s="299"/>
      <c r="K21" s="299"/>
      <c r="L21" s="299"/>
      <c r="M21" s="299"/>
      <c r="N21" s="299"/>
      <c r="O21" s="299"/>
      <c r="P21" s="299"/>
      <c r="Q21" s="299"/>
      <c r="R21" s="299"/>
      <c r="S21" s="299"/>
      <c r="T21" s="299"/>
      <c r="U21" s="299"/>
    </row>
    <row r="22" spans="2:21" ht="24.95" customHeight="1" x14ac:dyDescent="0.2">
      <c r="B22" s="300" t="s">
        <v>28</v>
      </c>
      <c r="C22" s="300"/>
      <c r="D22" s="300"/>
      <c r="E22" s="300"/>
      <c r="F22" s="300"/>
      <c r="G22" s="300"/>
      <c r="H22" s="300"/>
      <c r="I22" s="300"/>
      <c r="J22" s="300"/>
      <c r="K22" s="300"/>
      <c r="L22" s="300"/>
      <c r="M22" s="300"/>
      <c r="N22" s="300"/>
      <c r="O22" s="300"/>
      <c r="P22" s="300"/>
      <c r="Q22" s="300"/>
      <c r="R22" s="300"/>
      <c r="S22" s="300"/>
      <c r="T22" s="300"/>
      <c r="U22" s="300"/>
    </row>
    <row r="23" spans="2:21" ht="60" customHeight="1" x14ac:dyDescent="0.2">
      <c r="B23" s="290"/>
      <c r="C23" s="290"/>
      <c r="D23" s="290"/>
      <c r="E23" s="290"/>
      <c r="F23" s="290"/>
      <c r="G23" s="290"/>
      <c r="H23" s="290"/>
      <c r="I23" s="290"/>
      <c r="J23" s="290"/>
      <c r="K23" s="290"/>
      <c r="L23" s="290"/>
      <c r="M23" s="290"/>
      <c r="N23" s="290"/>
      <c r="O23" s="290"/>
      <c r="P23" s="290"/>
      <c r="Q23" s="290"/>
      <c r="R23" s="290"/>
      <c r="S23" s="290"/>
      <c r="T23" s="290"/>
      <c r="U23" s="290"/>
    </row>
    <row r="24" spans="2:21" ht="60" customHeight="1" x14ac:dyDescent="0.2">
      <c r="B24" s="290"/>
      <c r="C24" s="290"/>
      <c r="D24" s="290"/>
      <c r="E24" s="290"/>
      <c r="F24" s="290"/>
      <c r="G24" s="290"/>
      <c r="H24" s="290"/>
      <c r="I24" s="290"/>
      <c r="J24" s="290"/>
      <c r="K24" s="290"/>
      <c r="L24" s="290"/>
      <c r="M24" s="290"/>
      <c r="N24" s="290"/>
      <c r="O24" s="290"/>
      <c r="P24" s="290"/>
      <c r="Q24" s="290"/>
      <c r="R24" s="290"/>
      <c r="S24" s="290"/>
      <c r="T24" s="290"/>
      <c r="U24" s="290"/>
    </row>
    <row r="25" spans="2:21" s="160" customFormat="1" ht="24.95" customHeight="1" x14ac:dyDescent="0.25">
      <c r="B25" s="295" t="s">
        <v>123</v>
      </c>
      <c r="C25" s="296"/>
      <c r="D25" s="296"/>
      <c r="E25" s="296"/>
      <c r="F25" s="296"/>
      <c r="G25" s="296"/>
      <c r="H25" s="296"/>
      <c r="I25" s="296"/>
      <c r="J25" s="296"/>
      <c r="K25" s="296"/>
      <c r="L25" s="296"/>
      <c r="M25" s="296"/>
      <c r="N25" s="296"/>
      <c r="O25" s="296"/>
      <c r="P25" s="296"/>
      <c r="Q25" s="296"/>
      <c r="R25" s="296"/>
      <c r="S25" s="296"/>
      <c r="T25" s="296"/>
      <c r="U25" s="296"/>
    </row>
    <row r="26" spans="2:21" ht="60" customHeight="1" x14ac:dyDescent="0.2">
      <c r="B26" s="290"/>
      <c r="C26" s="290"/>
      <c r="D26" s="290"/>
      <c r="E26" s="290"/>
      <c r="F26" s="290"/>
      <c r="G26" s="290"/>
      <c r="H26" s="290"/>
      <c r="I26" s="290"/>
      <c r="J26" s="290"/>
      <c r="K26" s="290"/>
      <c r="L26" s="290"/>
      <c r="M26" s="290"/>
      <c r="N26" s="290"/>
      <c r="O26" s="290"/>
      <c r="P26" s="290"/>
      <c r="Q26" s="290"/>
      <c r="R26" s="290"/>
      <c r="S26" s="290"/>
      <c r="T26" s="290"/>
      <c r="U26" s="290"/>
    </row>
    <row r="27" spans="2:21" ht="60" customHeight="1" x14ac:dyDescent="0.2">
      <c r="B27" s="290"/>
      <c r="C27" s="290"/>
      <c r="D27" s="290"/>
      <c r="E27" s="290"/>
      <c r="F27" s="290"/>
      <c r="G27" s="290"/>
      <c r="H27" s="290"/>
      <c r="I27" s="290"/>
      <c r="J27" s="290"/>
      <c r="K27" s="290"/>
      <c r="L27" s="290"/>
      <c r="M27" s="290"/>
      <c r="N27" s="290"/>
      <c r="O27" s="290"/>
      <c r="P27" s="290"/>
      <c r="Q27" s="290"/>
      <c r="R27" s="290"/>
      <c r="S27" s="290"/>
      <c r="T27" s="290"/>
      <c r="U27" s="290"/>
    </row>
    <row r="28" spans="2:21" ht="60" customHeight="1" x14ac:dyDescent="0.2">
      <c r="B28" s="290"/>
      <c r="C28" s="290"/>
      <c r="D28" s="290"/>
      <c r="E28" s="290"/>
      <c r="F28" s="290"/>
      <c r="G28" s="290"/>
      <c r="H28" s="290"/>
      <c r="I28" s="290"/>
      <c r="J28" s="290"/>
      <c r="K28" s="290"/>
      <c r="L28" s="290"/>
      <c r="M28" s="290"/>
      <c r="N28" s="290"/>
      <c r="O28" s="290"/>
      <c r="P28" s="290"/>
      <c r="Q28" s="290"/>
      <c r="R28" s="290"/>
      <c r="S28" s="290"/>
      <c r="T28" s="290"/>
      <c r="U28" s="290"/>
    </row>
    <row r="29" spans="2:21" ht="16.5" customHeight="1" x14ac:dyDescent="0.2">
      <c r="B29" s="161"/>
      <c r="C29" s="161"/>
      <c r="D29" s="161"/>
      <c r="E29" s="161"/>
      <c r="F29" s="161"/>
      <c r="G29" s="161"/>
      <c r="H29" s="161"/>
      <c r="I29" s="161"/>
      <c r="J29" s="161"/>
      <c r="K29" s="161"/>
      <c r="L29" s="161"/>
      <c r="M29" s="161"/>
      <c r="N29" s="161"/>
      <c r="O29" s="161"/>
      <c r="P29" s="161"/>
      <c r="Q29" s="161"/>
      <c r="R29" s="161"/>
      <c r="S29" s="161"/>
      <c r="T29" s="161"/>
      <c r="U29" s="161"/>
    </row>
    <row r="30" spans="2:21" ht="21.95" customHeight="1" x14ac:dyDescent="0.2">
      <c r="B30" s="297">
        <v>2025</v>
      </c>
      <c r="C30" s="298"/>
      <c r="D30" s="298"/>
      <c r="E30" s="298"/>
      <c r="F30" s="298"/>
      <c r="G30" s="298"/>
      <c r="H30" s="298"/>
      <c r="I30" s="298"/>
      <c r="J30" s="298"/>
      <c r="K30" s="298"/>
      <c r="L30" s="298"/>
      <c r="M30" s="298"/>
      <c r="N30" s="298"/>
      <c r="O30" s="298"/>
      <c r="P30" s="298"/>
      <c r="Q30" s="298"/>
      <c r="R30" s="298"/>
      <c r="S30" s="298"/>
      <c r="T30" s="298"/>
      <c r="U30" s="298"/>
    </row>
    <row r="31" spans="2:21" ht="24.95" customHeight="1" x14ac:dyDescent="0.2">
      <c r="B31" s="293" t="s">
        <v>28</v>
      </c>
      <c r="C31" s="294"/>
      <c r="D31" s="294"/>
      <c r="E31" s="294"/>
      <c r="F31" s="294"/>
      <c r="G31" s="294"/>
      <c r="H31" s="294"/>
      <c r="I31" s="294"/>
      <c r="J31" s="294"/>
      <c r="K31" s="294"/>
      <c r="L31" s="294"/>
      <c r="M31" s="294"/>
      <c r="N31" s="294"/>
      <c r="O31" s="294"/>
      <c r="P31" s="294"/>
      <c r="Q31" s="294"/>
      <c r="R31" s="294"/>
      <c r="S31" s="294"/>
      <c r="T31" s="294"/>
      <c r="U31" s="294"/>
    </row>
    <row r="32" spans="2:21" ht="60" customHeight="1" x14ac:dyDescent="0.2">
      <c r="B32" s="290"/>
      <c r="C32" s="290"/>
      <c r="D32" s="290"/>
      <c r="E32" s="290"/>
      <c r="F32" s="290"/>
      <c r="G32" s="290"/>
      <c r="H32" s="290"/>
      <c r="I32" s="290"/>
      <c r="J32" s="290"/>
      <c r="K32" s="290"/>
      <c r="L32" s="290"/>
      <c r="M32" s="290"/>
      <c r="N32" s="290"/>
      <c r="O32" s="290"/>
      <c r="P32" s="290"/>
      <c r="Q32" s="290"/>
      <c r="R32" s="290"/>
      <c r="S32" s="290"/>
      <c r="T32" s="290"/>
      <c r="U32" s="290"/>
    </row>
    <row r="33" spans="2:21" ht="60" customHeight="1" x14ac:dyDescent="0.2">
      <c r="B33" s="290"/>
      <c r="C33" s="290"/>
      <c r="D33" s="290"/>
      <c r="E33" s="290"/>
      <c r="F33" s="290"/>
      <c r="G33" s="290"/>
      <c r="H33" s="290"/>
      <c r="I33" s="290"/>
      <c r="J33" s="290"/>
      <c r="K33" s="290"/>
      <c r="L33" s="290"/>
      <c r="M33" s="290"/>
      <c r="N33" s="290"/>
      <c r="O33" s="290"/>
      <c r="P33" s="290"/>
      <c r="Q33" s="290"/>
      <c r="R33" s="290"/>
      <c r="S33" s="290"/>
      <c r="T33" s="290"/>
      <c r="U33" s="290"/>
    </row>
    <row r="34" spans="2:21" s="160" customFormat="1" ht="24.95" customHeight="1" x14ac:dyDescent="0.25">
      <c r="B34" s="295" t="s">
        <v>123</v>
      </c>
      <c r="C34" s="296"/>
      <c r="D34" s="296"/>
      <c r="E34" s="296"/>
      <c r="F34" s="296"/>
      <c r="G34" s="296"/>
      <c r="H34" s="296"/>
      <c r="I34" s="296"/>
      <c r="J34" s="296"/>
      <c r="K34" s="296"/>
      <c r="L34" s="296"/>
      <c r="M34" s="296"/>
      <c r="N34" s="296"/>
      <c r="O34" s="296"/>
      <c r="P34" s="296"/>
      <c r="Q34" s="296"/>
      <c r="R34" s="296"/>
      <c r="S34" s="296"/>
      <c r="T34" s="296"/>
      <c r="U34" s="296"/>
    </row>
    <row r="35" spans="2:21" ht="60" customHeight="1" x14ac:dyDescent="0.2">
      <c r="B35" s="290"/>
      <c r="C35" s="290"/>
      <c r="D35" s="290"/>
      <c r="E35" s="290"/>
      <c r="F35" s="290"/>
      <c r="G35" s="290"/>
      <c r="H35" s="290"/>
      <c r="I35" s="290"/>
      <c r="J35" s="290"/>
      <c r="K35" s="290"/>
      <c r="L35" s="290"/>
      <c r="M35" s="290"/>
      <c r="N35" s="290"/>
      <c r="O35" s="290"/>
      <c r="P35" s="290"/>
      <c r="Q35" s="290"/>
      <c r="R35" s="290"/>
      <c r="S35" s="290"/>
      <c r="T35" s="290"/>
      <c r="U35" s="290"/>
    </row>
    <row r="36" spans="2:21" ht="60" customHeight="1" x14ac:dyDescent="0.2">
      <c r="B36" s="290"/>
      <c r="C36" s="290"/>
      <c r="D36" s="290"/>
      <c r="E36" s="290"/>
      <c r="F36" s="290"/>
      <c r="G36" s="290"/>
      <c r="H36" s="290"/>
      <c r="I36" s="290"/>
      <c r="J36" s="290"/>
      <c r="K36" s="290"/>
      <c r="L36" s="290"/>
      <c r="M36" s="290"/>
      <c r="N36" s="290"/>
      <c r="O36" s="290"/>
      <c r="P36" s="290"/>
      <c r="Q36" s="290"/>
      <c r="R36" s="290"/>
      <c r="S36" s="290"/>
      <c r="T36" s="290"/>
      <c r="U36" s="290"/>
    </row>
    <row r="37" spans="2:21" ht="60" customHeight="1" x14ac:dyDescent="0.2">
      <c r="B37" s="290"/>
      <c r="C37" s="290"/>
      <c r="D37" s="290"/>
      <c r="E37" s="290"/>
      <c r="F37" s="290"/>
      <c r="G37" s="290"/>
      <c r="H37" s="290"/>
      <c r="I37" s="290"/>
      <c r="J37" s="290"/>
      <c r="K37" s="290"/>
      <c r="L37" s="290"/>
      <c r="M37" s="290"/>
      <c r="N37" s="290"/>
      <c r="O37" s="290"/>
      <c r="P37" s="290"/>
      <c r="Q37" s="290"/>
      <c r="R37" s="290"/>
      <c r="S37" s="290"/>
      <c r="T37" s="290"/>
      <c r="U37" s="290"/>
    </row>
    <row r="39" spans="2:21" x14ac:dyDescent="0.2">
      <c r="B39" s="291">
        <v>2026</v>
      </c>
      <c r="C39" s="292"/>
      <c r="D39" s="292"/>
      <c r="E39" s="292"/>
      <c r="F39" s="292"/>
      <c r="G39" s="292"/>
      <c r="H39" s="292"/>
      <c r="I39" s="292"/>
      <c r="J39" s="292"/>
      <c r="K39" s="292"/>
      <c r="L39" s="292"/>
      <c r="M39" s="292"/>
      <c r="N39" s="292"/>
      <c r="O39" s="292"/>
      <c r="P39" s="292"/>
      <c r="Q39" s="292"/>
      <c r="R39" s="292"/>
      <c r="S39" s="292"/>
      <c r="T39" s="292"/>
      <c r="U39" s="292"/>
    </row>
    <row r="40" spans="2:21" ht="19.5" x14ac:dyDescent="0.2">
      <c r="B40" s="293" t="s">
        <v>28</v>
      </c>
      <c r="C40" s="294"/>
      <c r="D40" s="294"/>
      <c r="E40" s="294"/>
      <c r="F40" s="294"/>
      <c r="G40" s="294"/>
      <c r="H40" s="294"/>
      <c r="I40" s="294"/>
      <c r="J40" s="294"/>
      <c r="K40" s="294"/>
      <c r="L40" s="294"/>
      <c r="M40" s="294"/>
      <c r="N40" s="294"/>
      <c r="O40" s="294"/>
      <c r="P40" s="294"/>
      <c r="Q40" s="294"/>
      <c r="R40" s="294"/>
      <c r="S40" s="294"/>
      <c r="T40" s="294"/>
      <c r="U40" s="294"/>
    </row>
    <row r="41" spans="2:21" ht="60.75" customHeight="1" x14ac:dyDescent="0.2">
      <c r="B41" s="290"/>
      <c r="C41" s="290"/>
      <c r="D41" s="290"/>
      <c r="E41" s="290"/>
      <c r="F41" s="290"/>
      <c r="G41" s="290"/>
      <c r="H41" s="290"/>
      <c r="I41" s="290"/>
      <c r="J41" s="290"/>
      <c r="K41" s="290"/>
      <c r="L41" s="290"/>
      <c r="M41" s="290"/>
      <c r="N41" s="290"/>
      <c r="O41" s="290"/>
      <c r="P41" s="290"/>
      <c r="Q41" s="290"/>
      <c r="R41" s="290"/>
      <c r="S41" s="290"/>
      <c r="T41" s="290"/>
      <c r="U41" s="290"/>
    </row>
    <row r="42" spans="2:21" ht="60" customHeight="1" x14ac:dyDescent="0.2">
      <c r="B42" s="290"/>
      <c r="C42" s="290"/>
      <c r="D42" s="290"/>
      <c r="E42" s="290"/>
      <c r="F42" s="290"/>
      <c r="G42" s="290"/>
      <c r="H42" s="290"/>
      <c r="I42" s="290"/>
      <c r="J42" s="290"/>
      <c r="K42" s="290"/>
      <c r="L42" s="290"/>
      <c r="M42" s="290"/>
      <c r="N42" s="290"/>
      <c r="O42" s="290"/>
      <c r="P42" s="290"/>
      <c r="Q42" s="290"/>
      <c r="R42" s="290"/>
      <c r="S42" s="290"/>
      <c r="T42" s="290"/>
      <c r="U42" s="290"/>
    </row>
    <row r="43" spans="2:21" ht="19.5" x14ac:dyDescent="0.2">
      <c r="B43" s="295" t="s">
        <v>123</v>
      </c>
      <c r="C43" s="296"/>
      <c r="D43" s="296"/>
      <c r="E43" s="296"/>
      <c r="F43" s="296"/>
      <c r="G43" s="296"/>
      <c r="H43" s="296"/>
      <c r="I43" s="296"/>
      <c r="J43" s="296"/>
      <c r="K43" s="296"/>
      <c r="L43" s="296"/>
      <c r="M43" s="296"/>
      <c r="N43" s="296"/>
      <c r="O43" s="296"/>
      <c r="P43" s="296"/>
      <c r="Q43" s="296"/>
      <c r="R43" s="296"/>
      <c r="S43" s="296"/>
      <c r="T43" s="296"/>
      <c r="U43" s="296"/>
    </row>
    <row r="44" spans="2:21" ht="45.75" customHeight="1" x14ac:dyDescent="0.2">
      <c r="B44" s="290"/>
      <c r="C44" s="290"/>
      <c r="D44" s="290"/>
      <c r="E44" s="290"/>
      <c r="F44" s="290"/>
      <c r="G44" s="290"/>
      <c r="H44" s="290"/>
      <c r="I44" s="290"/>
      <c r="J44" s="290"/>
      <c r="K44" s="290"/>
      <c r="L44" s="290"/>
      <c r="M44" s="290"/>
      <c r="N44" s="290"/>
      <c r="O44" s="290"/>
      <c r="P44" s="290"/>
      <c r="Q44" s="290"/>
      <c r="R44" s="290"/>
      <c r="S44" s="290"/>
      <c r="T44" s="290"/>
      <c r="U44" s="290"/>
    </row>
    <row r="45" spans="2:21" ht="48" customHeight="1" x14ac:dyDescent="0.2">
      <c r="B45" s="290"/>
      <c r="C45" s="290"/>
      <c r="D45" s="290"/>
      <c r="E45" s="290"/>
      <c r="F45" s="290"/>
      <c r="G45" s="290"/>
      <c r="H45" s="290"/>
      <c r="I45" s="290"/>
      <c r="J45" s="290"/>
      <c r="K45" s="290"/>
      <c r="L45" s="290"/>
      <c r="M45" s="290"/>
      <c r="N45" s="290"/>
      <c r="O45" s="290"/>
      <c r="P45" s="290"/>
      <c r="Q45" s="290"/>
      <c r="R45" s="290"/>
      <c r="S45" s="290"/>
      <c r="T45" s="290"/>
      <c r="U45" s="290"/>
    </row>
    <row r="46" spans="2:21" ht="56.25" customHeight="1" x14ac:dyDescent="0.2">
      <c r="B46" s="290"/>
      <c r="C46" s="290"/>
      <c r="D46" s="290"/>
      <c r="E46" s="290"/>
      <c r="F46" s="290"/>
      <c r="G46" s="290"/>
      <c r="H46" s="290"/>
      <c r="I46" s="290"/>
      <c r="J46" s="290"/>
      <c r="K46" s="290"/>
      <c r="L46" s="290"/>
      <c r="M46" s="290"/>
      <c r="N46" s="290"/>
      <c r="O46" s="290"/>
      <c r="P46" s="290"/>
      <c r="Q46" s="290"/>
      <c r="R46" s="290"/>
      <c r="S46" s="290"/>
      <c r="T46" s="290"/>
      <c r="U46" s="290"/>
    </row>
    <row r="65495" spans="2:22" x14ac:dyDescent="0.2">
      <c r="B65495" s="162" t="s">
        <v>29</v>
      </c>
      <c r="C65495" s="162"/>
      <c r="D65495" s="162"/>
      <c r="E65495" s="162"/>
      <c r="F65495" s="162"/>
      <c r="G65495" s="162"/>
      <c r="H65495" s="162"/>
      <c r="I65495" s="162"/>
      <c r="J65495" s="162"/>
      <c r="K65495" s="162"/>
      <c r="L65495" s="162"/>
      <c r="M65495" s="162"/>
      <c r="N65495" s="162"/>
      <c r="O65495" s="162"/>
      <c r="P65495" s="162"/>
      <c r="Q65495" s="162"/>
      <c r="R65495" s="162"/>
      <c r="S65495" s="162"/>
      <c r="T65495" s="162"/>
      <c r="U65495" s="162"/>
      <c r="V65495" s="162"/>
    </row>
    <row r="65496" spans="2:22" x14ac:dyDescent="0.2">
      <c r="B65496" s="163" t="s">
        <v>30</v>
      </c>
      <c r="C65496" s="163"/>
      <c r="D65496" s="163"/>
      <c r="E65496" s="163"/>
      <c r="F65496" s="163"/>
      <c r="G65496" s="163"/>
      <c r="H65496" s="163"/>
      <c r="I65496" s="163"/>
      <c r="J65496" s="163"/>
      <c r="K65496" s="163"/>
      <c r="L65496" s="163"/>
      <c r="M65496" s="163"/>
      <c r="N65496" s="163"/>
      <c r="O65496" s="163"/>
      <c r="P65496" s="163"/>
      <c r="Q65496" s="163"/>
      <c r="R65496" s="163"/>
      <c r="S65496" s="163"/>
      <c r="T65496" s="163"/>
      <c r="U65496" s="163"/>
      <c r="V65496" s="163"/>
    </row>
    <row r="65497" spans="2:22" x14ac:dyDescent="0.2">
      <c r="B65497" s="163" t="s">
        <v>31</v>
      </c>
      <c r="C65497" s="163"/>
      <c r="D65497" s="163"/>
      <c r="E65497" s="163"/>
      <c r="F65497" s="163"/>
      <c r="G65497" s="163"/>
      <c r="H65497" s="163"/>
      <c r="I65497" s="163"/>
      <c r="J65497" s="163"/>
      <c r="K65497" s="163"/>
      <c r="L65497" s="163"/>
      <c r="M65497" s="163"/>
      <c r="N65497" s="163"/>
      <c r="O65497" s="163"/>
      <c r="P65497" s="163"/>
      <c r="Q65497" s="163"/>
      <c r="R65497" s="163"/>
      <c r="S65497" s="163"/>
      <c r="T65497" s="163"/>
      <c r="U65497" s="163"/>
      <c r="V65497" s="163"/>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23" zoomScale="70" zoomScaleNormal="70" workbookViewId="0">
      <selection activeCell="B26" sqref="B26:U2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36" t="s">
        <v>127</v>
      </c>
      <c r="C2" s="326" t="s">
        <v>176</v>
      </c>
      <c r="D2" s="326"/>
      <c r="E2" s="326"/>
      <c r="F2" s="326"/>
      <c r="G2" s="2"/>
      <c r="H2" s="330" t="s">
        <v>177</v>
      </c>
      <c r="I2" s="330"/>
      <c r="J2" s="330"/>
      <c r="K2" s="330"/>
      <c r="L2" s="3"/>
      <c r="M2" s="338" t="s">
        <v>178</v>
      </c>
      <c r="N2" s="338"/>
      <c r="O2" s="338"/>
      <c r="P2" s="338"/>
      <c r="Q2" s="57"/>
      <c r="R2" s="318" t="s">
        <v>179</v>
      </c>
      <c r="S2" s="318"/>
      <c r="T2" s="318"/>
      <c r="U2" s="318"/>
      <c r="V2" s="323"/>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37"/>
      <c r="C3" s="4">
        <v>1</v>
      </c>
      <c r="D3" s="4">
        <v>2</v>
      </c>
      <c r="E3" s="5">
        <v>3</v>
      </c>
      <c r="F3" s="6">
        <v>4</v>
      </c>
      <c r="G3" s="334"/>
      <c r="H3" s="4">
        <v>1</v>
      </c>
      <c r="I3" s="4">
        <v>2</v>
      </c>
      <c r="J3" s="5">
        <v>3</v>
      </c>
      <c r="K3" s="6">
        <v>4</v>
      </c>
      <c r="L3" s="324"/>
      <c r="M3" s="4">
        <v>1</v>
      </c>
      <c r="N3" s="4">
        <v>2</v>
      </c>
      <c r="O3" s="5">
        <v>3</v>
      </c>
      <c r="P3" s="6">
        <v>4</v>
      </c>
      <c r="Q3" s="58"/>
      <c r="R3" s="4">
        <v>1</v>
      </c>
      <c r="S3" s="4">
        <v>2</v>
      </c>
      <c r="T3" s="5">
        <v>3</v>
      </c>
      <c r="U3" s="6">
        <v>4</v>
      </c>
      <c r="V3" s="323"/>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39" t="s">
        <v>128</v>
      </c>
      <c r="C4" s="38">
        <f>Autoevaluación!R55/SUM(Autoevaluación!R55:R58)</f>
        <v>0.2</v>
      </c>
      <c r="D4" s="8">
        <f>Autoevaluación!R56/SUM(Autoevaluación!R55:R58)</f>
        <v>0.4</v>
      </c>
      <c r="E4" s="8">
        <f>Autoevaluación!R57/SUM(Autoevaluación!R55:R58)</f>
        <v>0.4</v>
      </c>
      <c r="F4" s="8">
        <f>Autoevaluación!R58/SUM(Autoevaluación!R55:R58)</f>
        <v>0</v>
      </c>
      <c r="G4" s="335"/>
      <c r="H4" s="8">
        <f>Autoevaluación!S55/SUM(Autoevaluación!S55:S59)</f>
        <v>0.2</v>
      </c>
      <c r="I4" s="8">
        <f>Autoevaluación!S56/SUM(Autoevaluación!S55:S58)</f>
        <v>0.6</v>
      </c>
      <c r="J4" s="8">
        <f>Autoevaluación!S57/SUM(Autoevaluación!S55:S58)</f>
        <v>0.2</v>
      </c>
      <c r="K4" s="8">
        <f>Autoevaluación!S58/SUM(Autoevaluación!S55:S58)</f>
        <v>0</v>
      </c>
      <c r="L4" s="325"/>
      <c r="M4" s="8">
        <f>Autoevaluación!T55/SUM(Autoevaluación!T55:T58)</f>
        <v>0.2</v>
      </c>
      <c r="N4" s="8">
        <f>Autoevaluación!T56/SUM(Autoevaluación!T55:T58)</f>
        <v>0.8</v>
      </c>
      <c r="O4" s="8">
        <f>Autoevaluación!T57/SUM(Autoevaluación!T55:T58)</f>
        <v>0</v>
      </c>
      <c r="P4" s="8">
        <f>Autoevaluación!T58/SUM(Autoevaluación!T55:T58)</f>
        <v>0</v>
      </c>
      <c r="Q4" s="55"/>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39" t="s">
        <v>129</v>
      </c>
      <c r="C5" s="38">
        <f>Autoevaluación!R62/SUM(Autoevaluación!R62:R65)</f>
        <v>0</v>
      </c>
      <c r="D5" s="8">
        <f>Autoevaluación!R63/SUM(Autoevaluación!R62:R65)</f>
        <v>0.75</v>
      </c>
      <c r="E5" s="8">
        <f>Autoevaluación!R64/SUM(Autoevaluación!R62:R65)</f>
        <v>0.25</v>
      </c>
      <c r="F5" s="8">
        <f>Autoevaluación!R65/SUM(Autoevaluación!R62:R65)</f>
        <v>0</v>
      </c>
      <c r="G5" s="335"/>
      <c r="H5" s="8">
        <f>Autoevaluación!S62/SUM(Autoevaluación!S62:S65)</f>
        <v>0</v>
      </c>
      <c r="I5" s="8">
        <f>Autoevaluación!S63/SUM(Autoevaluación!S62:S65)</f>
        <v>1</v>
      </c>
      <c r="J5" s="8">
        <f>Autoevaluación!S64/SUM(Autoevaluación!S62:S65)</f>
        <v>0</v>
      </c>
      <c r="K5" s="8">
        <f>Autoevaluación!S65/SUM(Autoevaluación!S62:S65)</f>
        <v>0</v>
      </c>
      <c r="L5" s="325"/>
      <c r="M5" s="8">
        <f>Autoevaluación!T62/SUM(Autoevaluación!T62:T65)</f>
        <v>0</v>
      </c>
      <c r="N5" s="8">
        <f>Autoevaluación!T63/SUM(Autoevaluación!T62:T65)</f>
        <v>1</v>
      </c>
      <c r="O5" s="8">
        <f>Autoevaluación!T64/SUM(Autoevaluación!T62:T65)</f>
        <v>0</v>
      </c>
      <c r="P5" s="8">
        <f>Autoevaluación!T65/SUM(Autoevaluación!T62:T65)</f>
        <v>0</v>
      </c>
      <c r="Q5" s="55"/>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39" t="s">
        <v>130</v>
      </c>
      <c r="C6" s="38">
        <f>Autoevaluación!R68/SUM(Autoevaluación!R68:R71)</f>
        <v>0</v>
      </c>
      <c r="D6" s="8">
        <f>Autoevaluación!R69/SUM(Autoevaluación!R68:R71)</f>
        <v>0.75</v>
      </c>
      <c r="E6" s="8">
        <f>Autoevaluación!R70/SUM(Autoevaluación!R68:R71)</f>
        <v>0.25</v>
      </c>
      <c r="F6" s="8">
        <f>Autoevaluación!R71/SUM(Autoevaluación!R68:R71)</f>
        <v>0</v>
      </c>
      <c r="G6" s="335"/>
      <c r="H6" s="8">
        <f>Autoevaluación!S68/SUM(Autoevaluación!S68:S71)</f>
        <v>0</v>
      </c>
      <c r="I6" s="8">
        <f>Autoevaluación!S69/SUM(Autoevaluación!S68:S71)</f>
        <v>0.5</v>
      </c>
      <c r="J6" s="8">
        <f>Autoevaluación!S70/SUM(Autoevaluación!S68:S71)</f>
        <v>0.5</v>
      </c>
      <c r="K6" s="8">
        <f>Autoevaluación!S71/SUM(Autoevaluación!S68:S71)</f>
        <v>0</v>
      </c>
      <c r="L6" s="325"/>
      <c r="M6" s="8">
        <f>Autoevaluación!T68/SUM(Autoevaluación!T68:T71)</f>
        <v>0</v>
      </c>
      <c r="N6" s="8">
        <f>Autoevaluación!T69/SUM(Autoevaluación!T68:T71)</f>
        <v>0.5</v>
      </c>
      <c r="O6" s="8">
        <f>Autoevaluación!T70/SUM(Autoevaluación!T68:T71)</f>
        <v>0.5</v>
      </c>
      <c r="P6" s="8">
        <f>Autoevaluación!T71/SUM(Autoevaluación!T68:T71)</f>
        <v>0</v>
      </c>
      <c r="Q6" s="55"/>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39" t="s">
        <v>131</v>
      </c>
      <c r="C7" s="38">
        <f>Autoevaluación!R74/SUM(Autoevaluación!R74:R77)</f>
        <v>0.42857142857142855</v>
      </c>
      <c r="D7" s="8">
        <f>Autoevaluación!R75/SUM(Autoevaluación!R74:R77)</f>
        <v>0.2857142857142857</v>
      </c>
      <c r="E7" s="8">
        <f>Autoevaluación!R76/SUM(Autoevaluación!R74:R77)</f>
        <v>0.2857142857142857</v>
      </c>
      <c r="F7" s="8">
        <f>Autoevaluación!R77/SUM(Autoevaluación!R74:R77)</f>
        <v>0</v>
      </c>
      <c r="G7" s="335"/>
      <c r="H7" s="8">
        <f>Autoevaluación!S74/SUM(Autoevaluación!S74:S77)</f>
        <v>0.33333333333333331</v>
      </c>
      <c r="I7" s="8">
        <f>Autoevaluación!S75/SUM(Autoevaluación!S74:S77)</f>
        <v>0.5</v>
      </c>
      <c r="J7" s="8">
        <f>Autoevaluación!S76/SUM(Autoevaluación!S74:S77)</f>
        <v>0.16666666666666666</v>
      </c>
      <c r="K7" s="8">
        <f>Autoevaluación!S77/SUM(Autoevaluación!S74:S77)</f>
        <v>0</v>
      </c>
      <c r="L7" s="325"/>
      <c r="M7" s="8">
        <f>Autoevaluación!T74/SUM(Autoevaluación!T74:T77)</f>
        <v>0.16666666666666666</v>
      </c>
      <c r="N7" s="8">
        <f>Autoevaluación!T75/SUM(Autoevaluación!T74:T77)</f>
        <v>0.66666666666666663</v>
      </c>
      <c r="O7" s="8">
        <f>Autoevaluación!T76/SUM(Autoevaluación!T74:T77)</f>
        <v>0.16666666666666666</v>
      </c>
      <c r="P7" s="8">
        <f>Autoevaluación!T77/SUM(Autoevaluación!T74:T77)</f>
        <v>0</v>
      </c>
      <c r="Q7" s="55"/>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40"/>
      <c r="C8" s="8"/>
      <c r="D8" s="8"/>
      <c r="E8" s="8"/>
      <c r="F8" s="8"/>
      <c r="G8" s="335"/>
      <c r="H8" s="8"/>
      <c r="I8" s="8"/>
      <c r="J8" s="8"/>
      <c r="K8" s="8"/>
      <c r="L8" s="325"/>
      <c r="M8" s="8"/>
      <c r="N8" s="8"/>
      <c r="O8" s="8"/>
      <c r="P8" s="8"/>
      <c r="Q8" s="55"/>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35"/>
      <c r="H9" s="8"/>
      <c r="I9" s="8"/>
      <c r="J9" s="8"/>
      <c r="K9" s="8"/>
      <c r="L9" s="325"/>
      <c r="M9" s="8"/>
      <c r="N9" s="8"/>
      <c r="O9" s="8"/>
      <c r="P9" s="8"/>
      <c r="Q9" s="55"/>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0.15714285714285714</v>
      </c>
      <c r="D10" s="13">
        <f>AVERAGE(D4:D9)</f>
        <v>0.54642857142857137</v>
      </c>
      <c r="E10" s="13">
        <f>AVERAGE(E4:E9)</f>
        <v>0.29642857142857143</v>
      </c>
      <c r="F10" s="13">
        <f>AVERAGE(F4:F9)</f>
        <v>0</v>
      </c>
      <c r="G10" s="10"/>
      <c r="H10" s="13">
        <f>AVERAGE(H4:H9)</f>
        <v>0.13333333333333333</v>
      </c>
      <c r="I10" s="13">
        <f>AVERAGE(I4:I9)</f>
        <v>0.65</v>
      </c>
      <c r="J10" s="13">
        <f>AVERAGE(J4:J9)</f>
        <v>0.21666666666666665</v>
      </c>
      <c r="K10" s="13">
        <f>AVERAGE(K4:K9)</f>
        <v>0</v>
      </c>
      <c r="L10" s="10"/>
      <c r="M10" s="13">
        <f>AVERAGE(M4:M9)</f>
        <v>9.1666666666666674E-2</v>
      </c>
      <c r="N10" s="13">
        <f>AVERAGE(N4:N9)</f>
        <v>0.74166666666666659</v>
      </c>
      <c r="O10" s="13">
        <f>AVERAGE(O4:O9)</f>
        <v>0.16666666666666666</v>
      </c>
      <c r="P10" s="13">
        <f>AVERAGE(P4:P9)</f>
        <v>0</v>
      </c>
      <c r="Q10" s="56"/>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6" t="s">
        <v>176</v>
      </c>
      <c r="C12" s="326"/>
      <c r="D12" s="326"/>
      <c r="E12" s="326"/>
      <c r="F12" s="326"/>
      <c r="G12" s="326"/>
      <c r="H12" s="326"/>
      <c r="I12" s="326"/>
      <c r="J12" s="326"/>
      <c r="K12" s="326"/>
      <c r="L12" s="326"/>
      <c r="M12" s="326"/>
      <c r="N12" s="326"/>
      <c r="O12" s="326"/>
      <c r="P12" s="326"/>
      <c r="Q12" s="326"/>
      <c r="R12" s="326"/>
      <c r="S12" s="326"/>
      <c r="T12" s="326"/>
      <c r="U12" s="326"/>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31" t="s">
        <v>28</v>
      </c>
      <c r="C13" s="331"/>
      <c r="D13" s="331"/>
      <c r="E13" s="331"/>
      <c r="F13" s="331"/>
      <c r="G13" s="331"/>
      <c r="H13" s="331"/>
      <c r="I13" s="331"/>
      <c r="J13" s="331"/>
      <c r="K13" s="331"/>
      <c r="L13" s="331"/>
      <c r="M13" s="331"/>
      <c r="N13" s="331"/>
      <c r="O13" s="331"/>
      <c r="P13" s="331"/>
      <c r="Q13" s="331"/>
      <c r="R13" s="331"/>
      <c r="S13" s="331"/>
      <c r="T13" s="331"/>
      <c r="U13" s="331"/>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90" t="s">
        <v>435</v>
      </c>
      <c r="C14" s="290"/>
      <c r="D14" s="290"/>
      <c r="E14" s="290"/>
      <c r="F14" s="290"/>
      <c r="G14" s="290"/>
      <c r="H14" s="290"/>
      <c r="I14" s="290"/>
      <c r="J14" s="290"/>
      <c r="K14" s="290"/>
      <c r="L14" s="290"/>
      <c r="M14" s="290"/>
      <c r="N14" s="290"/>
      <c r="O14" s="290"/>
      <c r="P14" s="290"/>
      <c r="Q14" s="290"/>
      <c r="R14" s="290"/>
      <c r="S14" s="290"/>
      <c r="T14" s="290"/>
      <c r="U14" s="290"/>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27" t="s">
        <v>436</v>
      </c>
      <c r="C15" s="328"/>
      <c r="D15" s="328"/>
      <c r="E15" s="328"/>
      <c r="F15" s="328"/>
      <c r="G15" s="328"/>
      <c r="H15" s="328"/>
      <c r="I15" s="328"/>
      <c r="J15" s="328"/>
      <c r="K15" s="328"/>
      <c r="L15" s="328"/>
      <c r="M15" s="328"/>
      <c r="N15" s="328"/>
      <c r="O15" s="328"/>
      <c r="P15" s="328"/>
      <c r="Q15" s="328"/>
      <c r="R15" s="328"/>
      <c r="S15" s="328"/>
      <c r="T15" s="328"/>
      <c r="U15" s="329"/>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1" t="s">
        <v>123</v>
      </c>
      <c r="C16" s="321"/>
      <c r="D16" s="321"/>
      <c r="E16" s="321"/>
      <c r="F16" s="321"/>
      <c r="G16" s="321"/>
      <c r="H16" s="321"/>
      <c r="I16" s="321"/>
      <c r="J16" s="321"/>
      <c r="K16" s="321"/>
      <c r="L16" s="321"/>
      <c r="M16" s="321"/>
      <c r="N16" s="321"/>
      <c r="O16" s="321"/>
      <c r="P16" s="321"/>
      <c r="Q16" s="321"/>
      <c r="R16" s="321"/>
      <c r="S16" s="321"/>
      <c r="T16" s="321"/>
      <c r="U16" s="321"/>
    </row>
    <row r="17" spans="2:21" ht="60" customHeight="1" x14ac:dyDescent="0.2">
      <c r="B17" s="327" t="s">
        <v>437</v>
      </c>
      <c r="C17" s="328"/>
      <c r="D17" s="328"/>
      <c r="E17" s="328"/>
      <c r="F17" s="328"/>
      <c r="G17" s="328"/>
      <c r="H17" s="328"/>
      <c r="I17" s="328"/>
      <c r="J17" s="328"/>
      <c r="K17" s="328"/>
      <c r="L17" s="328"/>
      <c r="M17" s="328"/>
      <c r="N17" s="328"/>
      <c r="O17" s="328"/>
      <c r="P17" s="328"/>
      <c r="Q17" s="328"/>
      <c r="R17" s="328"/>
      <c r="S17" s="328"/>
      <c r="T17" s="328"/>
      <c r="U17" s="329"/>
    </row>
    <row r="18" spans="2:21" ht="60" customHeight="1" x14ac:dyDescent="0.2">
      <c r="B18" s="327" t="s">
        <v>438</v>
      </c>
      <c r="C18" s="328"/>
      <c r="D18" s="328"/>
      <c r="E18" s="328"/>
      <c r="F18" s="328"/>
      <c r="G18" s="328"/>
      <c r="H18" s="328"/>
      <c r="I18" s="328"/>
      <c r="J18" s="328"/>
      <c r="K18" s="328"/>
      <c r="L18" s="328"/>
      <c r="M18" s="328"/>
      <c r="N18" s="328"/>
      <c r="O18" s="328"/>
      <c r="P18" s="328"/>
      <c r="Q18" s="328"/>
      <c r="R18" s="328"/>
      <c r="S18" s="328"/>
      <c r="T18" s="328"/>
      <c r="U18" s="329"/>
    </row>
    <row r="19" spans="2:21" ht="60" customHeight="1" x14ac:dyDescent="0.2">
      <c r="B19" s="327"/>
      <c r="C19" s="328"/>
      <c r="D19" s="328"/>
      <c r="E19" s="328"/>
      <c r="F19" s="328"/>
      <c r="G19" s="328"/>
      <c r="H19" s="328"/>
      <c r="I19" s="328"/>
      <c r="J19" s="328"/>
      <c r="K19" s="328"/>
      <c r="L19" s="328"/>
      <c r="M19" s="328"/>
      <c r="N19" s="328"/>
      <c r="O19" s="328"/>
      <c r="P19" s="328"/>
      <c r="Q19" s="328"/>
      <c r="R19" s="328"/>
      <c r="S19" s="328"/>
      <c r="T19" s="328"/>
      <c r="U19" s="329"/>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2" t="s">
        <v>177</v>
      </c>
      <c r="C21" s="332"/>
      <c r="D21" s="332"/>
      <c r="E21" s="332"/>
      <c r="F21" s="332"/>
      <c r="G21" s="332"/>
      <c r="H21" s="332"/>
      <c r="I21" s="332"/>
      <c r="J21" s="332"/>
      <c r="K21" s="332"/>
      <c r="L21" s="332"/>
      <c r="M21" s="332"/>
      <c r="N21" s="332"/>
      <c r="O21" s="332"/>
      <c r="P21" s="332"/>
      <c r="Q21" s="332"/>
      <c r="R21" s="332"/>
      <c r="S21" s="332"/>
      <c r="T21" s="332"/>
      <c r="U21" s="332"/>
    </row>
    <row r="22" spans="2:21" ht="24.95" customHeight="1" x14ac:dyDescent="0.2">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x14ac:dyDescent="0.2">
      <c r="B23" s="317" t="s">
        <v>439</v>
      </c>
      <c r="C23" s="317"/>
      <c r="D23" s="317"/>
      <c r="E23" s="317"/>
      <c r="F23" s="317"/>
      <c r="G23" s="317"/>
      <c r="H23" s="317"/>
      <c r="I23" s="317"/>
      <c r="J23" s="317"/>
      <c r="K23" s="317"/>
      <c r="L23" s="317"/>
      <c r="M23" s="317"/>
      <c r="N23" s="317"/>
      <c r="O23" s="317"/>
      <c r="P23" s="317"/>
      <c r="Q23" s="317"/>
      <c r="R23" s="317"/>
      <c r="S23" s="317"/>
      <c r="T23" s="317"/>
      <c r="U23" s="317"/>
    </row>
    <row r="24" spans="2:21" ht="60" customHeight="1" x14ac:dyDescent="0.2">
      <c r="B24" s="327" t="s">
        <v>440</v>
      </c>
      <c r="C24" s="328"/>
      <c r="D24" s="328"/>
      <c r="E24" s="328"/>
      <c r="F24" s="328"/>
      <c r="G24" s="328"/>
      <c r="H24" s="328"/>
      <c r="I24" s="328"/>
      <c r="J24" s="328"/>
      <c r="K24" s="328"/>
      <c r="L24" s="328"/>
      <c r="M24" s="328"/>
      <c r="N24" s="328"/>
      <c r="O24" s="328"/>
      <c r="P24" s="328"/>
      <c r="Q24" s="328"/>
      <c r="R24" s="328"/>
      <c r="S24" s="328"/>
      <c r="T24" s="328"/>
      <c r="U24" s="329"/>
    </row>
    <row r="25" spans="2:21" s="15" customFormat="1" ht="24.95" customHeight="1" x14ac:dyDescent="0.25">
      <c r="B25" s="317" t="s">
        <v>441</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321" t="s">
        <v>123</v>
      </c>
      <c r="C26" s="321"/>
      <c r="D26" s="321"/>
      <c r="E26" s="321"/>
      <c r="F26" s="321"/>
      <c r="G26" s="321"/>
      <c r="H26" s="321"/>
      <c r="I26" s="321"/>
      <c r="J26" s="321"/>
      <c r="K26" s="321"/>
      <c r="L26" s="321"/>
      <c r="M26" s="321"/>
      <c r="N26" s="321"/>
      <c r="O26" s="321"/>
      <c r="P26" s="321"/>
      <c r="Q26" s="321"/>
      <c r="R26" s="321"/>
      <c r="S26" s="321"/>
      <c r="T26" s="321"/>
      <c r="U26" s="321"/>
    </row>
    <row r="27" spans="2:21" ht="60" customHeight="1" x14ac:dyDescent="0.2">
      <c r="B27" s="317" t="s">
        <v>442</v>
      </c>
      <c r="C27" s="317"/>
      <c r="D27" s="317"/>
      <c r="E27" s="317"/>
      <c r="F27" s="317"/>
      <c r="G27" s="317"/>
      <c r="H27" s="317"/>
      <c r="I27" s="317"/>
      <c r="J27" s="317"/>
      <c r="K27" s="317"/>
      <c r="L27" s="317"/>
      <c r="M27" s="317"/>
      <c r="N27" s="317"/>
      <c r="O27" s="317"/>
      <c r="P27" s="317"/>
      <c r="Q27" s="317"/>
      <c r="R27" s="317"/>
      <c r="S27" s="317"/>
      <c r="T27" s="317"/>
      <c r="U27" s="317"/>
    </row>
    <row r="28" spans="2:21" ht="60" customHeight="1" x14ac:dyDescent="0.2">
      <c r="B28" s="317" t="s">
        <v>443</v>
      </c>
      <c r="C28" s="317"/>
      <c r="D28" s="317"/>
      <c r="E28" s="317"/>
      <c r="F28" s="317"/>
      <c r="G28" s="317"/>
      <c r="H28" s="317"/>
      <c r="I28" s="317"/>
      <c r="J28" s="317"/>
      <c r="K28" s="317"/>
      <c r="L28" s="317"/>
      <c r="M28" s="317"/>
      <c r="N28" s="317"/>
      <c r="O28" s="317"/>
      <c r="P28" s="317"/>
      <c r="Q28" s="317"/>
      <c r="R28" s="317"/>
      <c r="S28" s="317"/>
      <c r="T28" s="317"/>
      <c r="U28" s="317"/>
    </row>
    <row r="29" spans="2:21" ht="16.5" customHeight="1" x14ac:dyDescent="0.2">
      <c r="B29" s="317" t="s">
        <v>444</v>
      </c>
      <c r="C29" s="317"/>
      <c r="D29" s="317"/>
      <c r="E29" s="317"/>
      <c r="F29" s="317"/>
      <c r="G29" s="317"/>
      <c r="H29" s="317"/>
      <c r="I29" s="317"/>
      <c r="J29" s="317"/>
      <c r="K29" s="317"/>
      <c r="L29" s="317"/>
      <c r="M29" s="317"/>
      <c r="N29" s="317"/>
      <c r="O29" s="317"/>
      <c r="P29" s="317"/>
      <c r="Q29" s="317"/>
      <c r="R29" s="317"/>
      <c r="S29" s="317"/>
      <c r="T29" s="317"/>
      <c r="U29" s="317"/>
    </row>
    <row r="30" spans="2:21" ht="21.95" customHeight="1" x14ac:dyDescent="0.2">
      <c r="B30" s="322" t="s">
        <v>178</v>
      </c>
      <c r="C30" s="322"/>
      <c r="D30" s="322"/>
      <c r="E30" s="322"/>
      <c r="F30" s="322"/>
      <c r="G30" s="322"/>
      <c r="H30" s="322"/>
      <c r="I30" s="322"/>
      <c r="J30" s="322"/>
      <c r="K30" s="322"/>
      <c r="L30" s="322"/>
      <c r="M30" s="322"/>
      <c r="N30" s="322"/>
      <c r="O30" s="322"/>
      <c r="P30" s="322"/>
      <c r="Q30" s="322"/>
      <c r="R30" s="322"/>
      <c r="S30" s="322"/>
      <c r="T30" s="322"/>
      <c r="U30" s="322"/>
    </row>
    <row r="31" spans="2:21" ht="24.95" customHeight="1" x14ac:dyDescent="0.2">
      <c r="B31" s="319" t="s">
        <v>28</v>
      </c>
      <c r="C31" s="320"/>
      <c r="D31" s="320"/>
      <c r="E31" s="320"/>
      <c r="F31" s="320"/>
      <c r="G31" s="320"/>
      <c r="H31" s="320"/>
      <c r="I31" s="320"/>
      <c r="J31" s="320"/>
      <c r="K31" s="320"/>
      <c r="L31" s="320"/>
      <c r="M31" s="320"/>
      <c r="N31" s="320"/>
      <c r="O31" s="320"/>
      <c r="P31" s="320"/>
      <c r="Q31" s="320"/>
      <c r="R31" s="320"/>
      <c r="S31" s="320"/>
      <c r="T31" s="320"/>
      <c r="U31" s="320"/>
    </row>
    <row r="32" spans="2:21" ht="60" customHeight="1" x14ac:dyDescent="0.2">
      <c r="B32" s="317"/>
      <c r="C32" s="317"/>
      <c r="D32" s="317"/>
      <c r="E32" s="317"/>
      <c r="F32" s="317"/>
      <c r="G32" s="317"/>
      <c r="H32" s="317"/>
      <c r="I32" s="317"/>
      <c r="J32" s="317"/>
      <c r="K32" s="317"/>
      <c r="L32" s="317"/>
      <c r="M32" s="317"/>
      <c r="N32" s="317"/>
      <c r="O32" s="317"/>
      <c r="P32" s="317"/>
      <c r="Q32" s="317"/>
      <c r="R32" s="317"/>
      <c r="S32" s="317"/>
      <c r="T32" s="317"/>
      <c r="U32" s="317"/>
    </row>
    <row r="33" spans="2:21" ht="60" customHeight="1" x14ac:dyDescent="0.2">
      <c r="B33" s="317"/>
      <c r="C33" s="317"/>
      <c r="D33" s="317"/>
      <c r="E33" s="317"/>
      <c r="F33" s="317"/>
      <c r="G33" s="317"/>
      <c r="H33" s="317"/>
      <c r="I33" s="317"/>
      <c r="J33" s="317"/>
      <c r="K33" s="317"/>
      <c r="L33" s="317"/>
      <c r="M33" s="317"/>
      <c r="N33" s="317"/>
      <c r="O33" s="317"/>
      <c r="P33" s="317"/>
      <c r="Q33" s="317"/>
      <c r="R33" s="317"/>
      <c r="S33" s="317"/>
      <c r="T33" s="317"/>
      <c r="U33" s="317"/>
    </row>
    <row r="34" spans="2:21" s="15" customFormat="1" ht="24.95" customHeight="1" x14ac:dyDescent="0.25">
      <c r="B34" s="321" t="s">
        <v>123</v>
      </c>
      <c r="C34" s="321"/>
      <c r="D34" s="321"/>
      <c r="E34" s="321"/>
      <c r="F34" s="321"/>
      <c r="G34" s="321"/>
      <c r="H34" s="321"/>
      <c r="I34" s="321"/>
      <c r="J34" s="321"/>
      <c r="K34" s="321"/>
      <c r="L34" s="321"/>
      <c r="M34" s="321"/>
      <c r="N34" s="321"/>
      <c r="O34" s="321"/>
      <c r="P34" s="321"/>
      <c r="Q34" s="321"/>
      <c r="R34" s="321"/>
      <c r="S34" s="321"/>
      <c r="T34" s="321"/>
      <c r="U34" s="321"/>
    </row>
    <row r="35" spans="2:21" ht="60" customHeight="1" x14ac:dyDescent="0.2">
      <c r="B35" s="317"/>
      <c r="C35" s="317"/>
      <c r="D35" s="317"/>
      <c r="E35" s="317"/>
      <c r="F35" s="317"/>
      <c r="G35" s="317"/>
      <c r="H35" s="317"/>
      <c r="I35" s="317"/>
      <c r="J35" s="317"/>
      <c r="K35" s="317"/>
      <c r="L35" s="317"/>
      <c r="M35" s="317"/>
      <c r="N35" s="317"/>
      <c r="O35" s="317"/>
      <c r="P35" s="317"/>
      <c r="Q35" s="317"/>
      <c r="R35" s="317"/>
      <c r="S35" s="317"/>
      <c r="T35" s="317"/>
      <c r="U35" s="317"/>
    </row>
    <row r="36" spans="2:21" ht="60" customHeight="1" x14ac:dyDescent="0.2">
      <c r="B36" s="317"/>
      <c r="C36" s="317"/>
      <c r="D36" s="317"/>
      <c r="E36" s="317"/>
      <c r="F36" s="317"/>
      <c r="G36" s="317"/>
      <c r="H36" s="317"/>
      <c r="I36" s="317"/>
      <c r="J36" s="317"/>
      <c r="K36" s="317"/>
      <c r="L36" s="317"/>
      <c r="M36" s="317"/>
      <c r="N36" s="317"/>
      <c r="O36" s="317"/>
      <c r="P36" s="317"/>
      <c r="Q36" s="317"/>
      <c r="R36" s="317"/>
      <c r="S36" s="317"/>
      <c r="T36" s="317"/>
      <c r="U36" s="317"/>
    </row>
    <row r="37" spans="2:21" ht="60" customHeight="1" x14ac:dyDescent="0.2">
      <c r="B37" s="317"/>
      <c r="C37" s="317"/>
      <c r="D37" s="317"/>
      <c r="E37" s="317"/>
      <c r="F37" s="317"/>
      <c r="G37" s="317"/>
      <c r="H37" s="317"/>
      <c r="I37" s="317"/>
      <c r="J37" s="317"/>
      <c r="K37" s="317"/>
      <c r="L37" s="317"/>
      <c r="M37" s="317"/>
      <c r="N37" s="317"/>
      <c r="O37" s="317"/>
      <c r="P37" s="317"/>
      <c r="Q37" s="317"/>
      <c r="R37" s="317"/>
      <c r="S37" s="317"/>
      <c r="T37" s="317"/>
      <c r="U37" s="317"/>
    </row>
    <row r="39" spans="2:21" x14ac:dyDescent="0.2">
      <c r="B39" s="318" t="s">
        <v>179</v>
      </c>
      <c r="C39" s="318"/>
      <c r="D39" s="318"/>
      <c r="E39" s="318"/>
      <c r="F39" s="318"/>
      <c r="G39" s="318"/>
      <c r="H39" s="318"/>
      <c r="I39" s="318"/>
      <c r="J39" s="318"/>
      <c r="K39" s="318"/>
      <c r="L39" s="318"/>
      <c r="M39" s="318"/>
      <c r="N39" s="318"/>
      <c r="O39" s="318"/>
      <c r="P39" s="318"/>
      <c r="Q39" s="318"/>
      <c r="R39" s="318"/>
      <c r="S39" s="318"/>
      <c r="T39" s="318"/>
      <c r="U39" s="318"/>
    </row>
    <row r="40" spans="2:21" ht="19.5" x14ac:dyDescent="0.2">
      <c r="B40" s="319" t="s">
        <v>28</v>
      </c>
      <c r="C40" s="320"/>
      <c r="D40" s="320"/>
      <c r="E40" s="320"/>
      <c r="F40" s="320"/>
      <c r="G40" s="320"/>
      <c r="H40" s="320"/>
      <c r="I40" s="320"/>
      <c r="J40" s="320"/>
      <c r="K40" s="320"/>
      <c r="L40" s="320"/>
      <c r="M40" s="320"/>
      <c r="N40" s="320"/>
      <c r="O40" s="320"/>
      <c r="P40" s="320"/>
      <c r="Q40" s="320"/>
      <c r="R40" s="320"/>
      <c r="S40" s="320"/>
      <c r="T40" s="320"/>
      <c r="U40" s="320"/>
    </row>
    <row r="41" spans="2:21" ht="51.75" customHeight="1" x14ac:dyDescent="0.2">
      <c r="B41" s="317"/>
      <c r="C41" s="317"/>
      <c r="D41" s="317"/>
      <c r="E41" s="317"/>
      <c r="F41" s="317"/>
      <c r="G41" s="317"/>
      <c r="H41" s="317"/>
      <c r="I41" s="317"/>
      <c r="J41" s="317"/>
      <c r="K41" s="317"/>
      <c r="L41" s="317"/>
      <c r="M41" s="317"/>
      <c r="N41" s="317"/>
      <c r="O41" s="317"/>
      <c r="P41" s="317"/>
      <c r="Q41" s="317"/>
      <c r="R41" s="317"/>
      <c r="S41" s="317"/>
      <c r="T41" s="317"/>
      <c r="U41" s="317"/>
    </row>
    <row r="42" spans="2:21" ht="50.25" customHeight="1" x14ac:dyDescent="0.2">
      <c r="B42" s="317"/>
      <c r="C42" s="317"/>
      <c r="D42" s="317"/>
      <c r="E42" s="317"/>
      <c r="F42" s="317"/>
      <c r="G42" s="317"/>
      <c r="H42" s="317"/>
      <c r="I42" s="317"/>
      <c r="J42" s="317"/>
      <c r="K42" s="317"/>
      <c r="L42" s="317"/>
      <c r="M42" s="317"/>
      <c r="N42" s="317"/>
      <c r="O42" s="317"/>
      <c r="P42" s="317"/>
      <c r="Q42" s="317"/>
      <c r="R42" s="317"/>
      <c r="S42" s="317"/>
      <c r="T42" s="317"/>
      <c r="U42" s="317"/>
    </row>
    <row r="43" spans="2:21" ht="19.5" x14ac:dyDescent="0.2">
      <c r="B43" s="321" t="s">
        <v>123</v>
      </c>
      <c r="C43" s="321"/>
      <c r="D43" s="321"/>
      <c r="E43" s="321"/>
      <c r="F43" s="321"/>
      <c r="G43" s="321"/>
      <c r="H43" s="321"/>
      <c r="I43" s="321"/>
      <c r="J43" s="321"/>
      <c r="K43" s="321"/>
      <c r="L43" s="321"/>
      <c r="M43" s="321"/>
      <c r="N43" s="321"/>
      <c r="O43" s="321"/>
      <c r="P43" s="321"/>
      <c r="Q43" s="321"/>
      <c r="R43" s="321"/>
      <c r="S43" s="321"/>
      <c r="T43" s="321"/>
      <c r="U43" s="321"/>
    </row>
    <row r="44" spans="2:21" ht="69.75" customHeight="1" x14ac:dyDescent="0.2">
      <c r="B44" s="317"/>
      <c r="C44" s="317"/>
      <c r="D44" s="317"/>
      <c r="E44" s="317"/>
      <c r="F44" s="317"/>
      <c r="G44" s="317"/>
      <c r="H44" s="317"/>
      <c r="I44" s="317"/>
      <c r="J44" s="317"/>
      <c r="K44" s="317"/>
      <c r="L44" s="317"/>
      <c r="M44" s="317"/>
      <c r="N44" s="317"/>
      <c r="O44" s="317"/>
      <c r="P44" s="317"/>
      <c r="Q44" s="317"/>
      <c r="R44" s="317"/>
      <c r="S44" s="317"/>
      <c r="T44" s="317"/>
      <c r="U44" s="317"/>
    </row>
    <row r="45" spans="2:21" ht="60" customHeight="1" x14ac:dyDescent="0.2">
      <c r="B45" s="317"/>
      <c r="C45" s="317"/>
      <c r="D45" s="317"/>
      <c r="E45" s="317"/>
      <c r="F45" s="317"/>
      <c r="G45" s="317"/>
      <c r="H45" s="317"/>
      <c r="I45" s="317"/>
      <c r="J45" s="317"/>
      <c r="K45" s="317"/>
      <c r="L45" s="317"/>
      <c r="M45" s="317"/>
      <c r="N45" s="317"/>
      <c r="O45" s="317"/>
      <c r="P45" s="317"/>
      <c r="Q45" s="317"/>
      <c r="R45" s="317"/>
      <c r="S45" s="317"/>
      <c r="T45" s="317"/>
      <c r="U45" s="317"/>
    </row>
    <row r="46" spans="2:21" ht="59.25" customHeight="1" x14ac:dyDescent="0.2">
      <c r="B46" s="317"/>
      <c r="C46" s="317"/>
      <c r="D46" s="317"/>
      <c r="E46" s="317"/>
      <c r="F46" s="317"/>
      <c r="G46" s="317"/>
      <c r="H46" s="317"/>
      <c r="I46" s="317"/>
      <c r="J46" s="317"/>
      <c r="K46" s="317"/>
      <c r="L46" s="317"/>
      <c r="M46" s="317"/>
      <c r="N46" s="317"/>
      <c r="O46" s="317"/>
      <c r="P46" s="317"/>
      <c r="Q46" s="317"/>
      <c r="R46" s="317"/>
      <c r="S46" s="317"/>
      <c r="T46" s="317"/>
      <c r="U46" s="317"/>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1">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29:U29"/>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8"/>
  <sheetViews>
    <sheetView showGridLines="0" topLeftCell="A23" zoomScale="70" zoomScaleNormal="70" workbookViewId="0">
      <selection activeCell="A41" sqref="A41"/>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36" t="s">
        <v>137</v>
      </c>
      <c r="C2" s="326" t="s">
        <v>176</v>
      </c>
      <c r="D2" s="326"/>
      <c r="E2" s="326"/>
      <c r="F2" s="326"/>
      <c r="G2" s="2"/>
      <c r="H2" s="330" t="s">
        <v>177</v>
      </c>
      <c r="I2" s="330"/>
      <c r="J2" s="330"/>
      <c r="K2" s="330"/>
      <c r="L2" s="3"/>
      <c r="M2" s="338" t="s">
        <v>178</v>
      </c>
      <c r="N2" s="338"/>
      <c r="O2" s="338"/>
      <c r="P2" s="338"/>
      <c r="Q2" s="57"/>
      <c r="R2" s="318" t="s">
        <v>179</v>
      </c>
      <c r="S2" s="318"/>
      <c r="T2" s="318"/>
      <c r="U2" s="318"/>
      <c r="V2" s="323"/>
      <c r="W2" s="17"/>
      <c r="X2" s="17"/>
      <c r="Y2" s="17"/>
      <c r="Z2" s="17"/>
      <c r="AA2" s="17"/>
      <c r="AB2" s="17"/>
      <c r="AC2" s="17"/>
      <c r="AD2" s="17"/>
      <c r="AE2" s="17"/>
      <c r="AF2" s="17"/>
      <c r="AG2" s="17"/>
      <c r="AH2" s="17"/>
      <c r="AI2" s="17"/>
      <c r="AJ2" s="17"/>
      <c r="AK2" s="17"/>
      <c r="AL2" s="17"/>
      <c r="AM2" s="17"/>
      <c r="AN2" s="17"/>
    </row>
    <row r="3" spans="2:40" ht="24.75" customHeight="1" thickBot="1" x14ac:dyDescent="0.25">
      <c r="B3" s="337"/>
      <c r="C3" s="4">
        <v>1</v>
      </c>
      <c r="D3" s="4">
        <v>2</v>
      </c>
      <c r="E3" s="5">
        <v>3</v>
      </c>
      <c r="F3" s="6">
        <v>4</v>
      </c>
      <c r="G3" s="334"/>
      <c r="H3" s="4">
        <v>1</v>
      </c>
      <c r="I3" s="4">
        <v>2</v>
      </c>
      <c r="J3" s="5">
        <v>3</v>
      </c>
      <c r="K3" s="6">
        <v>4</v>
      </c>
      <c r="L3" s="324"/>
      <c r="M3" s="4">
        <v>1</v>
      </c>
      <c r="N3" s="4">
        <v>2</v>
      </c>
      <c r="O3" s="5">
        <v>3</v>
      </c>
      <c r="P3" s="6">
        <v>4</v>
      </c>
      <c r="Q3" s="58"/>
      <c r="R3" s="4">
        <v>1</v>
      </c>
      <c r="S3" s="4">
        <v>2</v>
      </c>
      <c r="T3" s="5">
        <v>3</v>
      </c>
      <c r="U3" s="6">
        <v>4</v>
      </c>
      <c r="V3" s="323"/>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39" t="s">
        <v>133</v>
      </c>
      <c r="C4" s="38">
        <f>Autoevaluación!R84/SUM(Autoevaluación!R84:R87)</f>
        <v>0</v>
      </c>
      <c r="D4" s="8">
        <f>Autoevaluación!R85/SUM(Autoevaluación!R84:R87)</f>
        <v>1</v>
      </c>
      <c r="E4" s="8">
        <f>Autoevaluación!R86/SUM(Autoevaluación!R84:R87)</f>
        <v>0</v>
      </c>
      <c r="F4" s="8">
        <f>Autoevaluación!R87/SUM(Autoevaluación!R84:R87)</f>
        <v>0</v>
      </c>
      <c r="G4" s="335"/>
      <c r="H4" s="19">
        <f>Autoevaluación!S84/SUM(Autoevaluación!S84:S87)</f>
        <v>0</v>
      </c>
      <c r="I4" s="8">
        <f>Autoevaluación!S85/SUM(Autoevaluación!S84:S87)</f>
        <v>1</v>
      </c>
      <c r="J4" s="8">
        <f>Autoevaluación!S86/SUM(Autoevaluación!S84:S87)</f>
        <v>0</v>
      </c>
      <c r="K4" s="8">
        <f>Autoevaluación!S87/SUM(Autoevaluación!S84:S87)</f>
        <v>0</v>
      </c>
      <c r="L4" s="325"/>
      <c r="M4" s="8">
        <f>Autoevaluación!T84/SUM(Autoevaluación!T84:T87)</f>
        <v>0.33333333333333331</v>
      </c>
      <c r="N4" s="8">
        <f>Autoevaluación!T85/SUM(Autoevaluación!T84:T87)</f>
        <v>0.66666666666666663</v>
      </c>
      <c r="O4" s="8">
        <f>Autoevaluación!T86/SUM(Autoevaluación!T84:T87)</f>
        <v>0</v>
      </c>
      <c r="P4" s="8">
        <f>Autoevaluación!T87/SUM(Autoevaluación!T84:T87)</f>
        <v>0</v>
      </c>
      <c r="Q4" s="55"/>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1" t="s">
        <v>134</v>
      </c>
      <c r="C5" s="38">
        <f>Autoevaluación!R89/SUM(Autoevaluación!R89:R92)</f>
        <v>0.42857142857142855</v>
      </c>
      <c r="D5" s="8">
        <f>Autoevaluación!R90/SUM(Autoevaluación!R89:R92)</f>
        <v>0.5714285714285714</v>
      </c>
      <c r="E5" s="8">
        <f>Autoevaluación!R91/SUM(Autoevaluación!R89:R92)</f>
        <v>0</v>
      </c>
      <c r="F5" s="8">
        <f>Autoevaluación!R92/SUM(Autoevaluación!R89:R92)</f>
        <v>0</v>
      </c>
      <c r="G5" s="335"/>
      <c r="H5" s="19">
        <f>Autoevaluación!S89/SUM(Autoevaluación!S89:S92)</f>
        <v>0.2857142857142857</v>
      </c>
      <c r="I5" s="8">
        <f>Autoevaluación!S90/SUM(Autoevaluación!S89:S92)</f>
        <v>0.7142857142857143</v>
      </c>
      <c r="J5" s="8" t="e">
        <f>Autoevaluación!S91/SUM(Autoevaluación!S89:Q92Q13:V17)</f>
        <v>#NAME?</v>
      </c>
      <c r="K5" s="8">
        <f>Autoevaluación!S92/SUM(Autoevaluación!S89:S92)</f>
        <v>0</v>
      </c>
      <c r="L5" s="325"/>
      <c r="M5" s="8">
        <f>Autoevaluación!T89/SUM(Autoevaluación!T89:T92)</f>
        <v>0.8571428571428571</v>
      </c>
      <c r="N5" s="8">
        <f>Autoevaluación!T90/SUM(Autoevaluación!T89:T92)</f>
        <v>0.14285714285714285</v>
      </c>
      <c r="O5" s="8">
        <f>Autoevaluación!T91/SUM(Autoevaluación!T89:T92)</f>
        <v>0</v>
      </c>
      <c r="P5" s="8">
        <f>Autoevaluación!T92/SUM(Autoevaluación!T89:T92)</f>
        <v>0</v>
      </c>
      <c r="Q5" s="55"/>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1" t="s">
        <v>32</v>
      </c>
      <c r="C6" s="38">
        <f>Autoevaluación!R98/SUM(Autoevaluación!R98:R101)</f>
        <v>0</v>
      </c>
      <c r="D6" s="8">
        <f>Autoevaluación!R99/SUM(Autoevaluación!R98:R101)</f>
        <v>1</v>
      </c>
      <c r="E6" s="8">
        <f>Autoevaluación!R100/SUM(Autoevaluación!R98:R101)</f>
        <v>0</v>
      </c>
      <c r="F6" s="8">
        <f>Autoevaluación!R101/SUM(Autoevaluación!R98:R101)</f>
        <v>0</v>
      </c>
      <c r="G6" s="335"/>
      <c r="H6" s="19">
        <f>Autoevaluación!S98/SUM(Autoevaluación!S98:S101)</f>
        <v>0</v>
      </c>
      <c r="I6" s="8">
        <f>Autoevaluación!S99/SUM(Autoevaluación!S98:S101)</f>
        <v>1</v>
      </c>
      <c r="J6" s="8">
        <f>Autoevaluación!S100/SUM(Autoevaluación!S98:S101)</f>
        <v>0</v>
      </c>
      <c r="K6" s="8">
        <f>Autoevaluación!S10/SUM(Autoevaluación!S98:S101)</f>
        <v>0</v>
      </c>
      <c r="L6" s="325"/>
      <c r="M6" s="8">
        <f>Autoevaluación!T98/SUM(Autoevaluación!T98:T101)</f>
        <v>0.5</v>
      </c>
      <c r="N6" s="8">
        <f>Autoevaluación!T99/SUM(Autoevaluación!T98:T101)</f>
        <v>0.5</v>
      </c>
      <c r="O6" s="8">
        <f>Autoevaluación!T100/SUM(Autoevaluación!T98:T101)</f>
        <v>0</v>
      </c>
      <c r="P6" s="8">
        <f>Autoevaluación!T101/SUM(Autoevaluación!T98:T101)</f>
        <v>0</v>
      </c>
      <c r="Q6" s="55"/>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39" t="s">
        <v>135</v>
      </c>
      <c r="C7" s="38">
        <f>Autoevaluación!R102/SUM(Autoevaluación!R102:R105)</f>
        <v>0.4</v>
      </c>
      <c r="D7" s="8">
        <f>Autoevaluación!R103/SUM(Autoevaluación!R102:R105)</f>
        <v>0.4</v>
      </c>
      <c r="E7" s="8">
        <f>Autoevaluación!R104/SUM(Autoevaluación!R102:R105)</f>
        <v>0.2</v>
      </c>
      <c r="F7" s="8">
        <f>Autoevaluación!R105/SUM(Autoevaluación!R102:R105)</f>
        <v>0</v>
      </c>
      <c r="G7" s="335"/>
      <c r="H7" s="19">
        <f>Autoevaluación!S102/SUM(Autoevaluación!S102:S105)</f>
        <v>0.4</v>
      </c>
      <c r="I7" s="8">
        <f>Autoevaluación!S103/SUM(Autoevaluación!S102:S105)</f>
        <v>0.4</v>
      </c>
      <c r="J7" s="8">
        <f>Autoevaluación!S104/SUM(Autoevaluación!S102:S105)</f>
        <v>0.2</v>
      </c>
      <c r="K7" s="8">
        <f>Autoevaluación!S105/SUM(Autoevaluación!S102:S105)</f>
        <v>0</v>
      </c>
      <c r="L7" s="325"/>
      <c r="M7" s="8">
        <f>Autoevaluación!T102/SUM(Autoevaluación!T102:T105)</f>
        <v>0.3</v>
      </c>
      <c r="N7" s="8">
        <f>Autoevaluación!T103/SUM(Autoevaluación!T102:T105)</f>
        <v>0.5</v>
      </c>
      <c r="O7" s="8">
        <f>Autoevaluación!T104/SUM(Autoevaluación!T102:T105)</f>
        <v>0.2</v>
      </c>
      <c r="P7" s="8">
        <f>Autoevaluación!T105/SUM(Autoevaluación!T102:T105)</f>
        <v>0</v>
      </c>
      <c r="Q7" s="55"/>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39" t="s">
        <v>136</v>
      </c>
      <c r="C8" s="38">
        <f>Autoevaluación!R114/SUM(Autoevaluación!R114:R117)</f>
        <v>0</v>
      </c>
      <c r="D8" s="8">
        <f>Autoevaluación!R115/SUM(Autoevaluación!R114:R117)</f>
        <v>0</v>
      </c>
      <c r="E8" s="8">
        <f>Autoevaluación!R116/SUM(Autoevaluación!R114:R117)</f>
        <v>1</v>
      </c>
      <c r="F8" s="8">
        <f>Autoevaluación!R117/SUM(Autoevaluación!R114:R117)</f>
        <v>0</v>
      </c>
      <c r="G8" s="335"/>
      <c r="H8" s="19">
        <f>Autoevaluación!S114/SUM(Autoevaluación!S114:S117)</f>
        <v>0</v>
      </c>
      <c r="I8" s="8">
        <f>Autoevaluación!S115/SUM(Autoevaluación!S114:S117)</f>
        <v>0.5</v>
      </c>
      <c r="J8" s="8">
        <f>Autoevaluación!S116/SUM(Autoevaluación!S114:S117)</f>
        <v>0.5</v>
      </c>
      <c r="K8" s="8">
        <f>Autoevaluación!S117/SUM(Autoevaluación!S114:S117)</f>
        <v>0</v>
      </c>
      <c r="L8" s="325"/>
      <c r="M8" s="8">
        <f>Autoevaluación!T114/SUM(Autoevaluación!T114:T117)</f>
        <v>0.25</v>
      </c>
      <c r="N8" s="8">
        <f>Autoevaluación!T115/SUM(Autoevaluación!T114:T117)</f>
        <v>0.75</v>
      </c>
      <c r="O8" s="8">
        <f>Autoevaluación!T116/SUM(Autoevaluación!T114:T117)</f>
        <v>0</v>
      </c>
      <c r="P8" s="8">
        <f>Autoevaluación!T117/SUM(Autoevaluación!T114:T117)</f>
        <v>0</v>
      </c>
      <c r="Q8" s="55"/>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40"/>
      <c r="C9" s="8"/>
      <c r="D9" s="8"/>
      <c r="E9" s="8"/>
      <c r="F9" s="8"/>
      <c r="G9" s="335"/>
      <c r="H9" s="8"/>
      <c r="I9" s="8"/>
      <c r="J9" s="8"/>
      <c r="K9" s="8"/>
      <c r="L9" s="325"/>
      <c r="M9" s="8"/>
      <c r="N9" s="8"/>
      <c r="O9" s="8"/>
      <c r="P9" s="8"/>
      <c r="Q9" s="55"/>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0.1657142857142857</v>
      </c>
      <c r="D10" s="13">
        <f>AVERAGE(D4:D9)</f>
        <v>0.59428571428571419</v>
      </c>
      <c r="E10" s="13">
        <f>AVERAGE(E4:E9)</f>
        <v>0.24</v>
      </c>
      <c r="F10" s="13">
        <f>AVERAGE(F4:F9)</f>
        <v>0</v>
      </c>
      <c r="G10" s="10"/>
      <c r="H10" s="13">
        <f>AVERAGE(H4:H9)</f>
        <v>0.13714285714285715</v>
      </c>
      <c r="I10" s="13">
        <f>AVERAGE(I4:I9)</f>
        <v>0.72285714285714286</v>
      </c>
      <c r="J10" s="13" t="e">
        <f>AVERAGE(J4:J9)</f>
        <v>#NAME?</v>
      </c>
      <c r="K10" s="13">
        <f>AVERAGE(K4:K9)</f>
        <v>0</v>
      </c>
      <c r="L10" s="10"/>
      <c r="M10" s="13">
        <f>AVERAGE(M4:M9)</f>
        <v>0.4480952380952381</v>
      </c>
      <c r="N10" s="13">
        <f>AVERAGE(N4:N9)</f>
        <v>0.51190476190476186</v>
      </c>
      <c r="O10" s="13">
        <f>AVERAGE(O4:O9)</f>
        <v>0.04</v>
      </c>
      <c r="P10" s="13">
        <f>AVERAGE(P4:P9)</f>
        <v>0</v>
      </c>
      <c r="Q10" s="56"/>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6" t="s">
        <v>176</v>
      </c>
      <c r="C12" s="326"/>
      <c r="D12" s="326"/>
      <c r="E12" s="326"/>
      <c r="F12" s="326"/>
      <c r="G12" s="326"/>
      <c r="H12" s="326"/>
      <c r="I12" s="326"/>
      <c r="J12" s="326"/>
      <c r="K12" s="326"/>
      <c r="L12" s="326"/>
      <c r="M12" s="326"/>
      <c r="N12" s="326"/>
      <c r="O12" s="326"/>
      <c r="P12" s="326"/>
      <c r="Q12" s="326"/>
      <c r="R12" s="326"/>
      <c r="S12" s="326"/>
      <c r="T12" s="326"/>
      <c r="U12" s="326"/>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1" t="s">
        <v>28</v>
      </c>
      <c r="C13" s="331"/>
      <c r="D13" s="331"/>
      <c r="E13" s="331"/>
      <c r="F13" s="331"/>
      <c r="G13" s="331"/>
      <c r="H13" s="331"/>
      <c r="I13" s="331"/>
      <c r="J13" s="331"/>
      <c r="K13" s="331"/>
      <c r="L13" s="331"/>
      <c r="M13" s="331"/>
      <c r="N13" s="331"/>
      <c r="O13" s="331"/>
      <c r="P13" s="331"/>
      <c r="Q13" s="331"/>
      <c r="R13" s="331"/>
      <c r="S13" s="331"/>
      <c r="T13" s="331"/>
      <c r="U13" s="331"/>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39" t="s">
        <v>392</v>
      </c>
      <c r="C14" s="339"/>
      <c r="D14" s="339"/>
      <c r="E14" s="339"/>
      <c r="F14" s="339"/>
      <c r="G14" s="339"/>
      <c r="H14" s="339"/>
      <c r="I14" s="339"/>
      <c r="J14" s="339"/>
      <c r="K14" s="339"/>
      <c r="L14" s="339"/>
      <c r="M14" s="339"/>
      <c r="N14" s="339"/>
      <c r="O14" s="339"/>
      <c r="P14" s="339"/>
      <c r="Q14" s="339"/>
      <c r="R14" s="339"/>
      <c r="S14" s="339"/>
      <c r="T14" s="339"/>
      <c r="U14" s="339"/>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40" t="s">
        <v>394</v>
      </c>
      <c r="C15" s="341"/>
      <c r="D15" s="341"/>
      <c r="E15" s="341"/>
      <c r="F15" s="341"/>
      <c r="G15" s="341"/>
      <c r="H15" s="341"/>
      <c r="I15" s="341"/>
      <c r="J15" s="341"/>
      <c r="K15" s="341"/>
      <c r="L15" s="341"/>
      <c r="M15" s="341"/>
      <c r="N15" s="341"/>
      <c r="O15" s="341"/>
      <c r="P15" s="341"/>
      <c r="Q15" s="341"/>
      <c r="R15" s="341"/>
      <c r="S15" s="341"/>
      <c r="T15" s="341"/>
      <c r="U15" s="342"/>
      <c r="V15" s="17"/>
      <c r="W15" s="17"/>
      <c r="X15" s="17"/>
      <c r="Y15" s="17"/>
      <c r="Z15" s="17"/>
      <c r="AA15" s="17"/>
      <c r="AB15" s="17"/>
      <c r="AC15" s="17"/>
      <c r="AD15" s="17"/>
      <c r="AE15" s="17"/>
      <c r="AF15" s="17"/>
      <c r="AG15" s="17"/>
      <c r="AH15" s="17"/>
      <c r="AI15" s="17"/>
      <c r="AJ15" s="17"/>
      <c r="AK15" s="17"/>
      <c r="AL15" s="17"/>
      <c r="AM15" s="17"/>
      <c r="AN15" s="17"/>
    </row>
    <row r="16" spans="2:40" ht="60" customHeight="1" x14ac:dyDescent="0.2">
      <c r="B16" s="340" t="s">
        <v>389</v>
      </c>
      <c r="C16" s="341"/>
      <c r="D16" s="341"/>
      <c r="E16" s="341"/>
      <c r="F16" s="341"/>
      <c r="G16" s="341"/>
      <c r="H16" s="341"/>
      <c r="I16" s="341"/>
      <c r="J16" s="341"/>
      <c r="K16" s="341"/>
      <c r="L16" s="341"/>
      <c r="M16" s="341"/>
      <c r="N16" s="341"/>
      <c r="O16" s="341"/>
      <c r="P16" s="341"/>
      <c r="Q16" s="341"/>
      <c r="R16" s="341"/>
      <c r="S16" s="341"/>
      <c r="T16" s="341"/>
      <c r="U16" s="342"/>
      <c r="V16" s="17"/>
      <c r="W16" s="17"/>
      <c r="X16" s="17"/>
      <c r="Y16" s="17"/>
      <c r="Z16" s="17"/>
      <c r="AA16" s="17"/>
      <c r="AB16" s="17"/>
      <c r="AC16" s="17"/>
      <c r="AD16" s="17"/>
      <c r="AE16" s="17"/>
      <c r="AF16" s="17"/>
      <c r="AG16" s="17"/>
      <c r="AH16" s="17"/>
      <c r="AI16" s="17"/>
      <c r="AJ16" s="17"/>
      <c r="AK16" s="17"/>
      <c r="AL16" s="17"/>
      <c r="AM16" s="17"/>
      <c r="AN16" s="17"/>
    </row>
    <row r="17" spans="2:21" s="15" customFormat="1" ht="24.95" customHeight="1" x14ac:dyDescent="0.25">
      <c r="B17" s="321" t="s">
        <v>123</v>
      </c>
      <c r="C17" s="321"/>
      <c r="D17" s="321"/>
      <c r="E17" s="321"/>
      <c r="F17" s="321"/>
      <c r="G17" s="321"/>
      <c r="H17" s="321"/>
      <c r="I17" s="321"/>
      <c r="J17" s="321"/>
      <c r="K17" s="321"/>
      <c r="L17" s="321"/>
      <c r="M17" s="321"/>
      <c r="N17" s="321"/>
      <c r="O17" s="321"/>
      <c r="P17" s="321"/>
      <c r="Q17" s="321"/>
      <c r="R17" s="321"/>
      <c r="S17" s="321"/>
      <c r="T17" s="321"/>
      <c r="U17" s="321"/>
    </row>
    <row r="18" spans="2:21" ht="60" customHeight="1" x14ac:dyDescent="0.2">
      <c r="B18" s="290" t="s">
        <v>393</v>
      </c>
      <c r="C18" s="290"/>
      <c r="D18" s="290"/>
      <c r="E18" s="290"/>
      <c r="F18" s="290"/>
      <c r="G18" s="290"/>
      <c r="H18" s="290"/>
      <c r="I18" s="290"/>
      <c r="J18" s="290"/>
      <c r="K18" s="290"/>
      <c r="L18" s="290"/>
      <c r="M18" s="290"/>
      <c r="N18" s="290"/>
      <c r="O18" s="290"/>
      <c r="P18" s="290"/>
      <c r="Q18" s="290"/>
      <c r="R18" s="290"/>
      <c r="S18" s="290"/>
      <c r="T18" s="290"/>
      <c r="U18" s="290"/>
    </row>
    <row r="19" spans="2:21" ht="60" customHeight="1" x14ac:dyDescent="0.2">
      <c r="B19" s="290" t="s">
        <v>390</v>
      </c>
      <c r="C19" s="290"/>
      <c r="D19" s="290"/>
      <c r="E19" s="290"/>
      <c r="F19" s="290"/>
      <c r="G19" s="290"/>
      <c r="H19" s="290"/>
      <c r="I19" s="290"/>
      <c r="J19" s="290"/>
      <c r="K19" s="290"/>
      <c r="L19" s="290"/>
      <c r="M19" s="290"/>
      <c r="N19" s="290"/>
      <c r="O19" s="290"/>
      <c r="P19" s="290"/>
      <c r="Q19" s="290"/>
      <c r="R19" s="290"/>
      <c r="S19" s="290"/>
      <c r="T19" s="290"/>
      <c r="U19" s="290"/>
    </row>
    <row r="20" spans="2:21" ht="60" customHeight="1" x14ac:dyDescent="0.2">
      <c r="B20" s="290" t="s">
        <v>391</v>
      </c>
      <c r="C20" s="290"/>
      <c r="D20" s="290"/>
      <c r="E20" s="290"/>
      <c r="F20" s="290"/>
      <c r="G20" s="290"/>
      <c r="H20" s="290"/>
      <c r="I20" s="290"/>
      <c r="J20" s="290"/>
      <c r="K20" s="290"/>
      <c r="L20" s="290"/>
      <c r="M20" s="290"/>
      <c r="N20" s="290"/>
      <c r="O20" s="290"/>
      <c r="P20" s="290"/>
      <c r="Q20" s="290"/>
      <c r="R20" s="290"/>
      <c r="S20" s="290"/>
      <c r="T20" s="290"/>
      <c r="U20" s="290"/>
    </row>
    <row r="21" spans="2:21" ht="16.5" customHeight="1" x14ac:dyDescent="0.2">
      <c r="B21" s="14"/>
      <c r="C21" s="14"/>
      <c r="D21" s="14"/>
      <c r="E21" s="14"/>
      <c r="F21" s="14"/>
      <c r="G21" s="14"/>
      <c r="H21" s="14"/>
      <c r="I21" s="14"/>
      <c r="J21" s="14"/>
      <c r="K21" s="14"/>
      <c r="L21" s="14"/>
      <c r="M21" s="14"/>
      <c r="N21" s="14"/>
      <c r="O21" s="14"/>
      <c r="P21" s="14"/>
      <c r="Q21" s="14"/>
      <c r="R21" s="14"/>
      <c r="S21" s="14"/>
      <c r="T21" s="14"/>
      <c r="U21" s="14"/>
    </row>
    <row r="22" spans="2:21" ht="21.95" customHeight="1" x14ac:dyDescent="0.2">
      <c r="B22" s="332" t="s">
        <v>177</v>
      </c>
      <c r="C22" s="332"/>
      <c r="D22" s="332"/>
      <c r="E22" s="332"/>
      <c r="F22" s="332"/>
      <c r="G22" s="332"/>
      <c r="H22" s="332"/>
      <c r="I22" s="332"/>
      <c r="J22" s="332"/>
      <c r="K22" s="332"/>
      <c r="L22" s="332"/>
      <c r="M22" s="332"/>
      <c r="N22" s="332"/>
      <c r="O22" s="332"/>
      <c r="P22" s="332"/>
      <c r="Q22" s="332"/>
      <c r="R22" s="332"/>
      <c r="S22" s="332"/>
      <c r="T22" s="332"/>
      <c r="U22" s="332"/>
    </row>
    <row r="23" spans="2:21" ht="24.95" customHeight="1" x14ac:dyDescent="0.2">
      <c r="B23" s="319" t="s">
        <v>28</v>
      </c>
      <c r="C23" s="320"/>
      <c r="D23" s="320"/>
      <c r="E23" s="320"/>
      <c r="F23" s="320"/>
      <c r="G23" s="320"/>
      <c r="H23" s="320"/>
      <c r="I23" s="320"/>
      <c r="J23" s="320"/>
      <c r="K23" s="320"/>
      <c r="L23" s="320"/>
      <c r="M23" s="320"/>
      <c r="N23" s="320"/>
      <c r="O23" s="320"/>
      <c r="P23" s="320"/>
      <c r="Q23" s="320"/>
      <c r="R23" s="320"/>
      <c r="S23" s="320"/>
      <c r="T23" s="320"/>
      <c r="U23" s="320"/>
    </row>
    <row r="24" spans="2:21" ht="60" customHeight="1" x14ac:dyDescent="0.2">
      <c r="B24" s="290" t="s">
        <v>394</v>
      </c>
      <c r="C24" s="290"/>
      <c r="D24" s="290"/>
      <c r="E24" s="290"/>
      <c r="F24" s="290"/>
      <c r="G24" s="290"/>
      <c r="H24" s="290"/>
      <c r="I24" s="290"/>
      <c r="J24" s="290"/>
      <c r="K24" s="290"/>
      <c r="L24" s="290"/>
      <c r="M24" s="290"/>
      <c r="N24" s="290"/>
      <c r="O24" s="290"/>
      <c r="P24" s="290"/>
      <c r="Q24" s="290"/>
      <c r="R24" s="290"/>
      <c r="S24" s="290"/>
      <c r="T24" s="290"/>
      <c r="U24" s="290"/>
    </row>
    <row r="25" spans="2:21" ht="60" customHeight="1" x14ac:dyDescent="0.2">
      <c r="B25" s="290" t="s">
        <v>389</v>
      </c>
      <c r="C25" s="290"/>
      <c r="D25" s="290"/>
      <c r="E25" s="290"/>
      <c r="F25" s="290"/>
      <c r="G25" s="290"/>
      <c r="H25" s="290"/>
      <c r="I25" s="290"/>
      <c r="J25" s="290"/>
      <c r="K25" s="290"/>
      <c r="L25" s="290"/>
      <c r="M25" s="290"/>
      <c r="N25" s="290"/>
      <c r="O25" s="290"/>
      <c r="P25" s="290"/>
      <c r="Q25" s="290"/>
      <c r="R25" s="290"/>
      <c r="S25" s="290"/>
      <c r="T25" s="290"/>
      <c r="U25" s="290"/>
    </row>
    <row r="26" spans="2:21" s="15" customFormat="1" ht="24.95" customHeight="1" x14ac:dyDescent="0.25">
      <c r="B26" s="321" t="s">
        <v>123</v>
      </c>
      <c r="C26" s="321"/>
      <c r="D26" s="321"/>
      <c r="E26" s="321"/>
      <c r="F26" s="321"/>
      <c r="G26" s="321"/>
      <c r="H26" s="321"/>
      <c r="I26" s="321"/>
      <c r="J26" s="321"/>
      <c r="K26" s="321"/>
      <c r="L26" s="321"/>
      <c r="M26" s="321"/>
      <c r="N26" s="321"/>
      <c r="O26" s="321"/>
      <c r="P26" s="321"/>
      <c r="Q26" s="321"/>
      <c r="R26" s="321"/>
      <c r="S26" s="321"/>
      <c r="T26" s="321"/>
      <c r="U26" s="321"/>
    </row>
    <row r="27" spans="2:21" ht="60" customHeight="1" x14ac:dyDescent="0.2">
      <c r="B27" s="290" t="s">
        <v>393</v>
      </c>
      <c r="C27" s="290"/>
      <c r="D27" s="290"/>
      <c r="E27" s="290"/>
      <c r="F27" s="290"/>
      <c r="G27" s="290"/>
      <c r="H27" s="290"/>
      <c r="I27" s="290"/>
      <c r="J27" s="290"/>
      <c r="K27" s="290"/>
      <c r="L27" s="290"/>
      <c r="M27" s="290"/>
      <c r="N27" s="290"/>
      <c r="O27" s="290"/>
      <c r="P27" s="290"/>
      <c r="Q27" s="290"/>
      <c r="R27" s="290"/>
      <c r="S27" s="290"/>
      <c r="T27" s="290"/>
      <c r="U27" s="290"/>
    </row>
    <row r="28" spans="2:21" ht="60" customHeight="1" x14ac:dyDescent="0.2">
      <c r="B28" s="290" t="s">
        <v>390</v>
      </c>
      <c r="C28" s="290"/>
      <c r="D28" s="290"/>
      <c r="E28" s="290"/>
      <c r="F28" s="290"/>
      <c r="G28" s="290"/>
      <c r="H28" s="290"/>
      <c r="I28" s="290"/>
      <c r="J28" s="290"/>
      <c r="K28" s="290"/>
      <c r="L28" s="290"/>
      <c r="M28" s="290"/>
      <c r="N28" s="290"/>
      <c r="O28" s="290"/>
      <c r="P28" s="290"/>
      <c r="Q28" s="290"/>
      <c r="R28" s="290"/>
      <c r="S28" s="290"/>
      <c r="T28" s="290"/>
      <c r="U28" s="290"/>
    </row>
    <row r="29" spans="2:21" ht="60" customHeight="1" x14ac:dyDescent="0.2">
      <c r="B29" s="290"/>
      <c r="C29" s="290"/>
      <c r="D29" s="290"/>
      <c r="E29" s="290"/>
      <c r="F29" s="290"/>
      <c r="G29" s="290"/>
      <c r="H29" s="290"/>
      <c r="I29" s="290"/>
      <c r="J29" s="290"/>
      <c r="K29" s="290"/>
      <c r="L29" s="290"/>
      <c r="M29" s="290"/>
      <c r="N29" s="290"/>
      <c r="O29" s="290"/>
      <c r="P29" s="290"/>
      <c r="Q29" s="290"/>
      <c r="R29" s="290"/>
      <c r="S29" s="290"/>
      <c r="T29" s="290"/>
      <c r="U29" s="290"/>
    </row>
    <row r="30" spans="2:21" ht="16.5" customHeight="1" x14ac:dyDescent="0.2">
      <c r="B30" s="14"/>
      <c r="C30" s="14"/>
      <c r="D30" s="14"/>
      <c r="E30" s="14"/>
      <c r="F30" s="14"/>
      <c r="G30" s="14"/>
      <c r="H30" s="14"/>
      <c r="I30" s="14"/>
      <c r="J30" s="14"/>
      <c r="K30" s="14"/>
      <c r="L30" s="14"/>
      <c r="M30" s="14"/>
      <c r="N30" s="14"/>
      <c r="O30" s="14"/>
      <c r="P30" s="14"/>
      <c r="Q30" s="14"/>
      <c r="R30" s="14"/>
      <c r="S30" s="14"/>
      <c r="T30" s="14"/>
      <c r="U30" s="14"/>
    </row>
    <row r="31" spans="2:21" ht="21.95" customHeight="1" x14ac:dyDescent="0.2">
      <c r="B31" s="322" t="s">
        <v>178</v>
      </c>
      <c r="C31" s="322"/>
      <c r="D31" s="322"/>
      <c r="E31" s="322"/>
      <c r="F31" s="322"/>
      <c r="G31" s="322"/>
      <c r="H31" s="322"/>
      <c r="I31" s="322"/>
      <c r="J31" s="322"/>
      <c r="K31" s="322"/>
      <c r="L31" s="322"/>
      <c r="M31" s="322"/>
      <c r="N31" s="322"/>
      <c r="O31" s="322"/>
      <c r="P31" s="322"/>
      <c r="Q31" s="322"/>
      <c r="R31" s="322"/>
      <c r="S31" s="322"/>
      <c r="T31" s="322"/>
      <c r="U31" s="322"/>
    </row>
    <row r="32" spans="2:21" ht="24.95" customHeight="1" x14ac:dyDescent="0.2">
      <c r="B32" s="333" t="s">
        <v>28</v>
      </c>
      <c r="C32" s="333"/>
      <c r="D32" s="333"/>
      <c r="E32" s="333"/>
      <c r="F32" s="333"/>
      <c r="G32" s="333"/>
      <c r="H32" s="333"/>
      <c r="I32" s="333"/>
      <c r="J32" s="333"/>
      <c r="K32" s="333"/>
      <c r="L32" s="333"/>
      <c r="M32" s="333"/>
      <c r="N32" s="333"/>
      <c r="O32" s="333"/>
      <c r="P32" s="333"/>
      <c r="Q32" s="333"/>
      <c r="R32" s="333"/>
      <c r="S32" s="333"/>
      <c r="T32" s="333"/>
      <c r="U32" s="333"/>
    </row>
    <row r="33" spans="2:21" ht="60" customHeight="1" x14ac:dyDescent="0.2">
      <c r="B33" s="290"/>
      <c r="C33" s="290"/>
      <c r="D33" s="290"/>
      <c r="E33" s="290"/>
      <c r="F33" s="290"/>
      <c r="G33" s="290"/>
      <c r="H33" s="290"/>
      <c r="I33" s="290"/>
      <c r="J33" s="290"/>
      <c r="K33" s="290"/>
      <c r="L33" s="290"/>
      <c r="M33" s="290"/>
      <c r="N33" s="290"/>
      <c r="O33" s="290"/>
      <c r="P33" s="290"/>
      <c r="Q33" s="290"/>
      <c r="R33" s="290"/>
      <c r="S33" s="290"/>
      <c r="T33" s="290"/>
      <c r="U33" s="290"/>
    </row>
    <row r="34" spans="2:21" ht="60" customHeight="1" x14ac:dyDescent="0.2">
      <c r="B34" s="290"/>
      <c r="C34" s="290"/>
      <c r="D34" s="290"/>
      <c r="E34" s="290"/>
      <c r="F34" s="290"/>
      <c r="G34" s="290"/>
      <c r="H34" s="290"/>
      <c r="I34" s="290"/>
      <c r="J34" s="290"/>
      <c r="K34" s="290"/>
      <c r="L34" s="290"/>
      <c r="M34" s="290"/>
      <c r="N34" s="290"/>
      <c r="O34" s="290"/>
      <c r="P34" s="290"/>
      <c r="Q34" s="290"/>
      <c r="R34" s="290"/>
      <c r="S34" s="290"/>
      <c r="T34" s="290"/>
      <c r="U34" s="290"/>
    </row>
    <row r="35" spans="2:21" s="15" customFormat="1" ht="24.95" customHeight="1" x14ac:dyDescent="0.25">
      <c r="B35" s="321" t="s">
        <v>123</v>
      </c>
      <c r="C35" s="321"/>
      <c r="D35" s="321"/>
      <c r="E35" s="321"/>
      <c r="F35" s="321"/>
      <c r="G35" s="321"/>
      <c r="H35" s="321"/>
      <c r="I35" s="321"/>
      <c r="J35" s="321"/>
      <c r="K35" s="321"/>
      <c r="L35" s="321"/>
      <c r="M35" s="321"/>
      <c r="N35" s="321"/>
      <c r="O35" s="321"/>
      <c r="P35" s="321"/>
      <c r="Q35" s="321"/>
      <c r="R35" s="321"/>
      <c r="S35" s="321"/>
      <c r="T35" s="321"/>
      <c r="U35" s="321"/>
    </row>
    <row r="36" spans="2:21" ht="60" customHeight="1" x14ac:dyDescent="0.2">
      <c r="B36" s="290"/>
      <c r="C36" s="290"/>
      <c r="D36" s="290"/>
      <c r="E36" s="290"/>
      <c r="F36" s="290"/>
      <c r="G36" s="290"/>
      <c r="H36" s="290"/>
      <c r="I36" s="290"/>
      <c r="J36" s="290"/>
      <c r="K36" s="290"/>
      <c r="L36" s="290"/>
      <c r="M36" s="290"/>
      <c r="N36" s="290"/>
      <c r="O36" s="290"/>
      <c r="P36" s="290"/>
      <c r="Q36" s="290"/>
      <c r="R36" s="290"/>
      <c r="S36" s="290"/>
      <c r="T36" s="290"/>
      <c r="U36" s="290"/>
    </row>
    <row r="37" spans="2:21" ht="60" customHeight="1" x14ac:dyDescent="0.2">
      <c r="B37" s="290"/>
      <c r="C37" s="290"/>
      <c r="D37" s="290"/>
      <c r="E37" s="290"/>
      <c r="F37" s="290"/>
      <c r="G37" s="290"/>
      <c r="H37" s="290"/>
      <c r="I37" s="290"/>
      <c r="J37" s="290"/>
      <c r="K37" s="290"/>
      <c r="L37" s="290"/>
      <c r="M37" s="290"/>
      <c r="N37" s="290"/>
      <c r="O37" s="290"/>
      <c r="P37" s="290"/>
      <c r="Q37" s="290"/>
      <c r="R37" s="290"/>
      <c r="S37" s="290"/>
      <c r="T37" s="290"/>
      <c r="U37" s="290"/>
    </row>
    <row r="38" spans="2:21" ht="60" customHeight="1" x14ac:dyDescent="0.2">
      <c r="B38" s="290"/>
      <c r="C38" s="290"/>
      <c r="D38" s="290"/>
      <c r="E38" s="290"/>
      <c r="F38" s="290"/>
      <c r="G38" s="290"/>
      <c r="H38" s="290"/>
      <c r="I38" s="290"/>
      <c r="J38" s="290"/>
      <c r="K38" s="290"/>
      <c r="L38" s="290"/>
      <c r="M38" s="290"/>
      <c r="N38" s="290"/>
      <c r="O38" s="290"/>
      <c r="P38" s="290"/>
      <c r="Q38" s="290"/>
      <c r="R38" s="290"/>
      <c r="S38" s="290"/>
      <c r="T38" s="290"/>
      <c r="U38" s="290"/>
    </row>
    <row r="40" spans="2:21" x14ac:dyDescent="0.2">
      <c r="B40" s="318" t="s">
        <v>179</v>
      </c>
      <c r="C40" s="318"/>
      <c r="D40" s="318"/>
      <c r="E40" s="318"/>
      <c r="F40" s="318"/>
      <c r="G40" s="318"/>
      <c r="H40" s="318"/>
      <c r="I40" s="318"/>
      <c r="J40" s="318"/>
      <c r="K40" s="318"/>
      <c r="L40" s="318"/>
      <c r="M40" s="318"/>
      <c r="N40" s="318"/>
      <c r="O40" s="318"/>
      <c r="P40" s="318"/>
      <c r="Q40" s="318"/>
      <c r="R40" s="318"/>
      <c r="S40" s="318"/>
      <c r="T40" s="318"/>
      <c r="U40" s="318"/>
    </row>
    <row r="41" spans="2:21" ht="19.5" x14ac:dyDescent="0.2">
      <c r="B41" s="333" t="s">
        <v>28</v>
      </c>
      <c r="C41" s="333"/>
      <c r="D41" s="333"/>
      <c r="E41" s="333"/>
      <c r="F41" s="333"/>
      <c r="G41" s="333"/>
      <c r="H41" s="333"/>
      <c r="I41" s="333"/>
      <c r="J41" s="333"/>
      <c r="K41" s="333"/>
      <c r="L41" s="333"/>
      <c r="M41" s="333"/>
      <c r="N41" s="333"/>
      <c r="O41" s="333"/>
      <c r="P41" s="333"/>
      <c r="Q41" s="333"/>
      <c r="R41" s="333"/>
      <c r="S41" s="333"/>
      <c r="T41" s="333"/>
      <c r="U41" s="333"/>
    </row>
    <row r="42" spans="2:21" ht="50.25" customHeight="1" x14ac:dyDescent="0.2">
      <c r="B42" s="290"/>
      <c r="C42" s="290"/>
      <c r="D42" s="290"/>
      <c r="E42" s="290"/>
      <c r="F42" s="290"/>
      <c r="G42" s="290"/>
      <c r="H42" s="290"/>
      <c r="I42" s="290"/>
      <c r="J42" s="290"/>
      <c r="K42" s="290"/>
      <c r="L42" s="290"/>
      <c r="M42" s="290"/>
      <c r="N42" s="290"/>
      <c r="O42" s="290"/>
      <c r="P42" s="290"/>
      <c r="Q42" s="290"/>
      <c r="R42" s="290"/>
      <c r="S42" s="290"/>
      <c r="T42" s="290"/>
      <c r="U42" s="290"/>
    </row>
    <row r="43" spans="2:21" ht="51.75" customHeight="1" x14ac:dyDescent="0.2">
      <c r="B43" s="290"/>
      <c r="C43" s="290"/>
      <c r="D43" s="290"/>
      <c r="E43" s="290"/>
      <c r="F43" s="290"/>
      <c r="G43" s="290"/>
      <c r="H43" s="290"/>
      <c r="I43" s="290"/>
      <c r="J43" s="290"/>
      <c r="K43" s="290"/>
      <c r="L43" s="290"/>
      <c r="M43" s="290"/>
      <c r="N43" s="290"/>
      <c r="O43" s="290"/>
      <c r="P43" s="290"/>
      <c r="Q43" s="290"/>
      <c r="R43" s="290"/>
      <c r="S43" s="290"/>
      <c r="T43" s="290"/>
      <c r="U43" s="290"/>
    </row>
    <row r="44" spans="2:21" ht="19.5" x14ac:dyDescent="0.2">
      <c r="B44" s="321" t="s">
        <v>123</v>
      </c>
      <c r="C44" s="321"/>
      <c r="D44" s="321"/>
      <c r="E44" s="321"/>
      <c r="F44" s="321"/>
      <c r="G44" s="321"/>
      <c r="H44" s="321"/>
      <c r="I44" s="321"/>
      <c r="J44" s="321"/>
      <c r="K44" s="321"/>
      <c r="L44" s="321"/>
      <c r="M44" s="321"/>
      <c r="N44" s="321"/>
      <c r="O44" s="321"/>
      <c r="P44" s="321"/>
      <c r="Q44" s="321"/>
      <c r="R44" s="321"/>
      <c r="S44" s="321"/>
      <c r="T44" s="321"/>
      <c r="U44" s="321"/>
    </row>
    <row r="45" spans="2:21" ht="45" customHeight="1" x14ac:dyDescent="0.2">
      <c r="B45" s="290"/>
      <c r="C45" s="290"/>
      <c r="D45" s="290"/>
      <c r="E45" s="290"/>
      <c r="F45" s="290"/>
      <c r="G45" s="290"/>
      <c r="H45" s="290"/>
      <c r="I45" s="290"/>
      <c r="J45" s="290"/>
      <c r="K45" s="290"/>
      <c r="L45" s="290"/>
      <c r="M45" s="290"/>
      <c r="N45" s="290"/>
      <c r="O45" s="290"/>
      <c r="P45" s="290"/>
      <c r="Q45" s="290"/>
      <c r="R45" s="290"/>
      <c r="S45" s="290"/>
      <c r="T45" s="290"/>
      <c r="U45" s="290"/>
    </row>
    <row r="46" spans="2:21" ht="52.5" customHeight="1" x14ac:dyDescent="0.2">
      <c r="B46" s="290"/>
      <c r="C46" s="290"/>
      <c r="D46" s="290"/>
      <c r="E46" s="290"/>
      <c r="F46" s="290"/>
      <c r="G46" s="290"/>
      <c r="H46" s="290"/>
      <c r="I46" s="290"/>
      <c r="J46" s="290"/>
      <c r="K46" s="290"/>
      <c r="L46" s="290"/>
      <c r="M46" s="290"/>
      <c r="N46" s="290"/>
      <c r="O46" s="290"/>
      <c r="P46" s="290"/>
      <c r="Q46" s="290"/>
      <c r="R46" s="290"/>
      <c r="S46" s="290"/>
      <c r="T46" s="290"/>
      <c r="U46" s="290"/>
    </row>
    <row r="47" spans="2:21" ht="55.5" customHeight="1" x14ac:dyDescent="0.2">
      <c r="B47" s="290"/>
      <c r="C47" s="290"/>
      <c r="D47" s="290"/>
      <c r="E47" s="290"/>
      <c r="F47" s="290"/>
      <c r="G47" s="290"/>
      <c r="H47" s="290"/>
      <c r="I47" s="290"/>
      <c r="J47" s="290"/>
      <c r="K47" s="290"/>
      <c r="L47" s="290"/>
      <c r="M47" s="290"/>
      <c r="N47" s="290"/>
      <c r="O47" s="290"/>
      <c r="P47" s="290"/>
      <c r="Q47" s="290"/>
      <c r="R47" s="290"/>
      <c r="S47" s="290"/>
      <c r="T47" s="290"/>
      <c r="U47" s="290"/>
    </row>
    <row r="65496" spans="2:22" x14ac:dyDescent="0.2">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2" t="s">
        <v>30</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row r="65498" spans="2:22" x14ac:dyDescent="0.2">
      <c r="B65498" s="12" t="s">
        <v>31</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sheetData>
  <mergeCells count="41">
    <mergeCell ref="B46:U46"/>
    <mergeCell ref="B47:U47"/>
    <mergeCell ref="B37:U37"/>
    <mergeCell ref="B38:U38"/>
    <mergeCell ref="B40:U40"/>
    <mergeCell ref="B41:U41"/>
    <mergeCell ref="B42:U42"/>
    <mergeCell ref="B43:U43"/>
    <mergeCell ref="B44:U44"/>
    <mergeCell ref="B45:U45"/>
    <mergeCell ref="B36:U36"/>
    <mergeCell ref="B33:U33"/>
    <mergeCell ref="B34:U34"/>
    <mergeCell ref="B22:U22"/>
    <mergeCell ref="B23:U23"/>
    <mergeCell ref="B24:U24"/>
    <mergeCell ref="B25:U25"/>
    <mergeCell ref="B31:U31"/>
    <mergeCell ref="B32:U32"/>
    <mergeCell ref="B29:U29"/>
    <mergeCell ref="B12:U12"/>
    <mergeCell ref="B13:U13"/>
    <mergeCell ref="B14:U14"/>
    <mergeCell ref="B16:U16"/>
    <mergeCell ref="B35:U35"/>
    <mergeCell ref="B26:U26"/>
    <mergeCell ref="B27:U27"/>
    <mergeCell ref="B28:U28"/>
    <mergeCell ref="B17:U17"/>
    <mergeCell ref="B18:U18"/>
    <mergeCell ref="B19:U19"/>
    <mergeCell ref="B20:U20"/>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8" r:id="rId1"/>
    <hyperlink ref="B65497"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A15" zoomScale="70" zoomScaleNormal="70" workbookViewId="0">
      <selection activeCell="B25" sqref="B25:U2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36" t="s">
        <v>24</v>
      </c>
      <c r="C2" s="326" t="s">
        <v>176</v>
      </c>
      <c r="D2" s="326"/>
      <c r="E2" s="326"/>
      <c r="F2" s="326"/>
      <c r="G2" s="2"/>
      <c r="H2" s="330" t="s">
        <v>177</v>
      </c>
      <c r="I2" s="330"/>
      <c r="J2" s="330"/>
      <c r="K2" s="330"/>
      <c r="L2" s="3"/>
      <c r="M2" s="338" t="s">
        <v>178</v>
      </c>
      <c r="N2" s="338"/>
      <c r="O2" s="338"/>
      <c r="P2" s="338"/>
      <c r="Q2" s="57"/>
      <c r="R2" s="318" t="s">
        <v>179</v>
      </c>
      <c r="S2" s="318"/>
      <c r="T2" s="318"/>
      <c r="U2" s="318"/>
      <c r="V2" s="323"/>
      <c r="W2" s="17"/>
      <c r="X2" s="17"/>
      <c r="Y2" s="17"/>
      <c r="Z2" s="17"/>
      <c r="AA2" s="17"/>
      <c r="AB2" s="17"/>
      <c r="AC2" s="17"/>
      <c r="AD2" s="17"/>
      <c r="AE2" s="17"/>
      <c r="AF2" s="17"/>
      <c r="AG2" s="17"/>
      <c r="AH2" s="17"/>
      <c r="AI2" s="17"/>
      <c r="AJ2" s="17"/>
      <c r="AK2" s="17"/>
      <c r="AL2" s="17"/>
      <c r="AM2" s="17"/>
      <c r="AN2" s="17"/>
    </row>
    <row r="3" spans="2:40" ht="24.75" customHeight="1" thickBot="1" x14ac:dyDescent="0.25">
      <c r="B3" s="337"/>
      <c r="C3" s="4">
        <v>1</v>
      </c>
      <c r="D3" s="4">
        <v>2</v>
      </c>
      <c r="E3" s="5">
        <v>3</v>
      </c>
      <c r="F3" s="6">
        <v>4</v>
      </c>
      <c r="G3" s="334"/>
      <c r="H3" s="4">
        <v>1</v>
      </c>
      <c r="I3" s="4">
        <v>2</v>
      </c>
      <c r="J3" s="5">
        <v>3</v>
      </c>
      <c r="K3" s="6">
        <v>4</v>
      </c>
      <c r="L3" s="324"/>
      <c r="M3" s="4">
        <v>1</v>
      </c>
      <c r="N3" s="4">
        <v>2</v>
      </c>
      <c r="O3" s="5">
        <v>3</v>
      </c>
      <c r="P3" s="6">
        <v>4</v>
      </c>
      <c r="Q3" s="58"/>
      <c r="R3" s="4">
        <v>1</v>
      </c>
      <c r="S3" s="4">
        <v>2</v>
      </c>
      <c r="T3" s="5">
        <v>3</v>
      </c>
      <c r="U3" s="6">
        <v>4</v>
      </c>
      <c r="V3" s="323"/>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2" t="s">
        <v>5</v>
      </c>
      <c r="C4" s="38">
        <f>Autoevaluación!R122/SUM(Autoevaluación!R122:R125)</f>
        <v>0.25</v>
      </c>
      <c r="D4" s="8">
        <f>Autoevaluación!R123/SUM(Autoevaluación!R122:R125)</f>
        <v>0.75</v>
      </c>
      <c r="E4" s="8">
        <f>Autoevaluación!R124/SUM(Autoevaluación!R122:R125)</f>
        <v>0</v>
      </c>
      <c r="F4" s="8">
        <f>Autoevaluación!R125/SUM(Autoevaluación!R122:R125)</f>
        <v>0</v>
      </c>
      <c r="G4" s="335"/>
      <c r="H4" s="8">
        <f>Autoevaluación!S122/SUM(Autoevaluación!S122:S125)</f>
        <v>0.25</v>
      </c>
      <c r="I4" s="8">
        <f>Autoevaluación!S123/SUM(Autoevaluación!S122:S125)</f>
        <v>0.75</v>
      </c>
      <c r="J4" s="8">
        <f>Autoevaluación!S124/SUM(Autoevaluación!S122:S125)</f>
        <v>0</v>
      </c>
      <c r="K4" s="8">
        <f>Autoevaluación!S125/SUM(Autoevaluación!S122:S125)</f>
        <v>0</v>
      </c>
      <c r="L4" s="325"/>
      <c r="M4" s="8">
        <f>Autoevaluación!T122/SUM(Autoevaluación!T122:T125)</f>
        <v>0.5</v>
      </c>
      <c r="N4" s="8">
        <f>Autoevaluación!T123/SUM(Autoevaluación!T122:T125)</f>
        <v>0.5</v>
      </c>
      <c r="O4" s="8">
        <f>Autoevaluación!T124/SUM(Autoevaluación!T122:T125)</f>
        <v>0</v>
      </c>
      <c r="P4" s="8">
        <f>Autoevaluación!T125/SUM(Autoevaluación!T122:T125)</f>
        <v>0</v>
      </c>
      <c r="Q4" s="55"/>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3" t="s">
        <v>10</v>
      </c>
      <c r="C5" s="38">
        <f>Autoevaluación!R128/SUM(Autoevaluación!R128:R131)</f>
        <v>0.25</v>
      </c>
      <c r="D5" s="8">
        <f>Autoevaluación!R129/SUM(Autoevaluación!R128:R131)</f>
        <v>0.75</v>
      </c>
      <c r="E5" s="8">
        <f>Autoevaluación!R130/SUM(Autoevaluación!R128:R131)</f>
        <v>0</v>
      </c>
      <c r="F5" s="8">
        <f>Autoevaluación!R131/SUM(Autoevaluación!R128:R131)</f>
        <v>0</v>
      </c>
      <c r="G5" s="335"/>
      <c r="H5" s="8">
        <f>Autoevaluación!S128/SUM(Autoevaluación!S128:S131)</f>
        <v>0</v>
      </c>
      <c r="I5" s="8">
        <f>Autoevaluación!S129/SUM(Autoevaluación!S128:S131)</f>
        <v>1</v>
      </c>
      <c r="J5" s="8">
        <f>Autoevaluación!S130/SUM(Autoevaluación!S128:S131)</f>
        <v>0</v>
      </c>
      <c r="K5" s="8">
        <f>Autoevaluación!S131/SUM(Autoevaluación!S128:S131)</f>
        <v>0</v>
      </c>
      <c r="L5" s="325"/>
      <c r="M5" s="8">
        <f>Autoevaluación!T128/SUM(Autoevaluación!T128:T131)</f>
        <v>0.25</v>
      </c>
      <c r="N5" s="8">
        <f>Autoevaluación!T129/SUM(Autoevaluación!T128:T131)</f>
        <v>0.5</v>
      </c>
      <c r="O5" s="8">
        <f>Autoevaluación!T130/SUM(Autoevaluación!T128:T131)</f>
        <v>0.25</v>
      </c>
      <c r="P5" s="8">
        <f>Autoevaluación!T131/SUM(Autoevaluación!T128:T131)</f>
        <v>0</v>
      </c>
      <c r="Q5" s="55"/>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3" t="s">
        <v>15</v>
      </c>
      <c r="C6" s="38">
        <f>Autoevaluación!R134/SUM(Autoevaluación!R134:R137)</f>
        <v>0</v>
      </c>
      <c r="D6" s="8">
        <f>Autoevaluación!R135/SUM(Autoevaluación!R134:R137)</f>
        <v>1</v>
      </c>
      <c r="E6" s="8">
        <f>Autoevaluación!R136/SUM(Autoevaluación!R134:R137)</f>
        <v>0</v>
      </c>
      <c r="F6" s="8">
        <f>Autoevaluación!R137/SUM(Autoevaluación!R134:R137)</f>
        <v>0</v>
      </c>
      <c r="G6" s="335"/>
      <c r="H6" s="8">
        <f>Autoevaluación!S134/SUM(Autoevaluación!S134:S137)</f>
        <v>0</v>
      </c>
      <c r="I6" s="8">
        <f>Autoevaluación!S135/SUM(Autoevaluación!S134:S137)</f>
        <v>1</v>
      </c>
      <c r="J6" s="8">
        <f>Autoevaluación!S136/SUM(Autoevaluación!S134:S137)</f>
        <v>0</v>
      </c>
      <c r="K6" s="8">
        <f>Autoevaluación!S137/SUM(Autoevaluación!S134:S137)</f>
        <v>0</v>
      </c>
      <c r="L6" s="325"/>
      <c r="M6" s="8">
        <f>Autoevaluación!T134/SUM(Autoevaluación!T134:T137)</f>
        <v>0.33333333333333331</v>
      </c>
      <c r="N6" s="8">
        <f>Autoevaluación!T135/SUM(Autoevaluación!T134:T137)</f>
        <v>0.66666666666666663</v>
      </c>
      <c r="O6" s="8">
        <f>Autoevaluación!T136/SUM(Autoevaluación!T134:T137)</f>
        <v>0</v>
      </c>
      <c r="P6" s="8">
        <f>Autoevaluación!T137/SUM(Autoevaluación!T134:T137)</f>
        <v>0</v>
      </c>
      <c r="Q6" s="55"/>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2" t="s">
        <v>19</v>
      </c>
      <c r="C7" s="38">
        <f>Autoevaluación!R139/SUM(Autoevaluación!R139:R142)</f>
        <v>0.66666666666666663</v>
      </c>
      <c r="D7" s="8">
        <f>Autoevaluación!R140/SUM(Autoevaluación!R139:R142)</f>
        <v>0.33333333333333331</v>
      </c>
      <c r="E7" s="8">
        <f>Autoevaluación!R141/SUM(Autoevaluación!R139:R142)</f>
        <v>0</v>
      </c>
      <c r="F7" s="8">
        <f>Autoevaluación!R142/SUM(Autoevaluación!R139:R142)</f>
        <v>0</v>
      </c>
      <c r="G7" s="335"/>
      <c r="H7" s="8">
        <f>Autoevaluación!S139/SUM(Autoevaluación!S139:S142)</f>
        <v>0.33333333333333331</v>
      </c>
      <c r="I7" s="8">
        <f>Autoevaluación!S140/SUM(Autoevaluación!S139:S142)</f>
        <v>0.66666666666666663</v>
      </c>
      <c r="J7" s="8">
        <f>Autoevaluación!S141/SUM(Autoevaluación!S139:S142)</f>
        <v>0</v>
      </c>
      <c r="K7" s="8">
        <f>Autoevaluación!S142/SUM(Autoevaluación!S139:S142)</f>
        <v>0</v>
      </c>
      <c r="L7" s="325"/>
      <c r="M7" s="8">
        <f>Autoevaluación!T139/SUM(Autoevaluación!T139:T142)</f>
        <v>0</v>
      </c>
      <c r="N7" s="8">
        <f>Autoevaluación!T140/SUM(Autoevaluación!T139:T142)</f>
        <v>1</v>
      </c>
      <c r="O7" s="8">
        <f>Autoevaluación!T141/SUM(Autoevaluación!T139:T142)</f>
        <v>0</v>
      </c>
      <c r="P7" s="8">
        <f>Autoevaluación!T142/SUM(Autoevaluación!T139:T142)</f>
        <v>0</v>
      </c>
      <c r="Q7" s="55"/>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40"/>
      <c r="C8" s="8"/>
      <c r="D8" s="8"/>
      <c r="E8" s="8"/>
      <c r="F8" s="8"/>
      <c r="G8" s="335"/>
      <c r="H8" s="8"/>
      <c r="I8" s="8"/>
      <c r="J8" s="8"/>
      <c r="K8" s="8"/>
      <c r="L8" s="325"/>
      <c r="M8" s="8"/>
      <c r="N8" s="8"/>
      <c r="O8" s="8"/>
      <c r="P8" s="8"/>
      <c r="Q8" s="55"/>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35"/>
      <c r="H9" s="8"/>
      <c r="I9" s="8"/>
      <c r="J9" s="8"/>
      <c r="K9" s="8"/>
      <c r="L9" s="325"/>
      <c r="M9" s="8"/>
      <c r="N9" s="8"/>
      <c r="O9" s="8"/>
      <c r="P9" s="8"/>
      <c r="Q9" s="55"/>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0.29166666666666663</v>
      </c>
      <c r="D10" s="13">
        <f>AVERAGE(D4:D9)</f>
        <v>0.70833333333333337</v>
      </c>
      <c r="E10" s="13">
        <f>AVERAGE(E4:E9)</f>
        <v>0</v>
      </c>
      <c r="F10" s="13">
        <f>AVERAGE(F4:F9)</f>
        <v>0</v>
      </c>
      <c r="G10" s="10"/>
      <c r="H10" s="13">
        <f>AVERAGE(H4:H9)</f>
        <v>0.14583333333333331</v>
      </c>
      <c r="I10" s="13">
        <f>AVERAGE(I4:I9)</f>
        <v>0.85416666666666663</v>
      </c>
      <c r="J10" s="13">
        <f>AVERAGE(J4:J9)</f>
        <v>0</v>
      </c>
      <c r="K10" s="13">
        <f>AVERAGE(K4:K9)</f>
        <v>0</v>
      </c>
      <c r="L10" s="10"/>
      <c r="M10" s="13">
        <f>AVERAGE(M4:M9)</f>
        <v>0.27083333333333331</v>
      </c>
      <c r="N10" s="13">
        <f>AVERAGE(N4:N9)</f>
        <v>0.66666666666666663</v>
      </c>
      <c r="O10" s="13">
        <f>AVERAGE(O4:O9)</f>
        <v>6.25E-2</v>
      </c>
      <c r="P10" s="13">
        <f>AVERAGE(P4:P9)</f>
        <v>0</v>
      </c>
      <c r="Q10" s="56"/>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6" t="s">
        <v>176</v>
      </c>
      <c r="C12" s="326"/>
      <c r="D12" s="326"/>
      <c r="E12" s="326"/>
      <c r="F12" s="326"/>
      <c r="G12" s="326"/>
      <c r="H12" s="326"/>
      <c r="I12" s="326"/>
      <c r="J12" s="326"/>
      <c r="K12" s="326"/>
      <c r="L12" s="326"/>
      <c r="M12" s="326"/>
      <c r="N12" s="326"/>
      <c r="O12" s="326"/>
      <c r="P12" s="326"/>
      <c r="Q12" s="326"/>
      <c r="R12" s="326"/>
      <c r="S12" s="326"/>
      <c r="T12" s="326"/>
      <c r="U12" s="326"/>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1" t="s">
        <v>28</v>
      </c>
      <c r="C13" s="331"/>
      <c r="D13" s="331"/>
      <c r="E13" s="331"/>
      <c r="F13" s="331"/>
      <c r="G13" s="331"/>
      <c r="H13" s="331"/>
      <c r="I13" s="331"/>
      <c r="J13" s="331"/>
      <c r="K13" s="331"/>
      <c r="L13" s="331"/>
      <c r="M13" s="331"/>
      <c r="N13" s="331"/>
      <c r="O13" s="331"/>
      <c r="P13" s="331"/>
      <c r="Q13" s="331"/>
      <c r="R13" s="331"/>
      <c r="S13" s="331"/>
      <c r="T13" s="331"/>
      <c r="U13" s="331"/>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90"/>
      <c r="C14" s="290"/>
      <c r="D14" s="290"/>
      <c r="E14" s="290"/>
      <c r="F14" s="290"/>
      <c r="G14" s="290"/>
      <c r="H14" s="290"/>
      <c r="I14" s="290"/>
      <c r="J14" s="290"/>
      <c r="K14" s="290"/>
      <c r="L14" s="290"/>
      <c r="M14" s="290"/>
      <c r="N14" s="290"/>
      <c r="O14" s="290"/>
      <c r="P14" s="290"/>
      <c r="Q14" s="290"/>
      <c r="R14" s="290"/>
      <c r="S14" s="290"/>
      <c r="T14" s="290"/>
      <c r="U14" s="290"/>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90"/>
      <c r="C15" s="290"/>
      <c r="D15" s="290"/>
      <c r="E15" s="290"/>
      <c r="F15" s="290"/>
      <c r="G15" s="290"/>
      <c r="H15" s="290"/>
      <c r="I15" s="290"/>
      <c r="J15" s="290"/>
      <c r="K15" s="290"/>
      <c r="L15" s="290"/>
      <c r="M15" s="290"/>
      <c r="N15" s="290"/>
      <c r="O15" s="290"/>
      <c r="P15" s="290"/>
      <c r="Q15" s="290"/>
      <c r="R15" s="290"/>
      <c r="S15" s="290"/>
      <c r="T15" s="290"/>
      <c r="U15" s="290"/>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1" t="s">
        <v>123</v>
      </c>
      <c r="C16" s="321"/>
      <c r="D16" s="321"/>
      <c r="E16" s="321"/>
      <c r="F16" s="321"/>
      <c r="G16" s="321"/>
      <c r="H16" s="321"/>
      <c r="I16" s="321"/>
      <c r="J16" s="321"/>
      <c r="K16" s="321"/>
      <c r="L16" s="321"/>
      <c r="M16" s="321"/>
      <c r="N16" s="321"/>
      <c r="O16" s="321"/>
      <c r="P16" s="321"/>
      <c r="Q16" s="321"/>
      <c r="R16" s="321"/>
      <c r="S16" s="321"/>
      <c r="T16" s="321"/>
      <c r="U16" s="321"/>
    </row>
    <row r="17" spans="2:21" ht="60" customHeight="1" x14ac:dyDescent="0.2">
      <c r="B17" s="290"/>
      <c r="C17" s="290"/>
      <c r="D17" s="290"/>
      <c r="E17" s="290"/>
      <c r="F17" s="290"/>
      <c r="G17" s="290"/>
      <c r="H17" s="290"/>
      <c r="I17" s="290"/>
      <c r="J17" s="290"/>
      <c r="K17" s="290"/>
      <c r="L17" s="290"/>
      <c r="M17" s="290"/>
      <c r="N17" s="290"/>
      <c r="O17" s="290"/>
      <c r="P17" s="290"/>
      <c r="Q17" s="290"/>
      <c r="R17" s="290"/>
      <c r="S17" s="290"/>
      <c r="T17" s="290"/>
      <c r="U17" s="290"/>
    </row>
    <row r="18" spans="2:21" ht="60" customHeight="1" x14ac:dyDescent="0.2">
      <c r="B18" s="290"/>
      <c r="C18" s="290"/>
      <c r="D18" s="290"/>
      <c r="E18" s="290"/>
      <c r="F18" s="290"/>
      <c r="G18" s="290"/>
      <c r="H18" s="290"/>
      <c r="I18" s="290"/>
      <c r="J18" s="290"/>
      <c r="K18" s="290"/>
      <c r="L18" s="290"/>
      <c r="M18" s="290"/>
      <c r="N18" s="290"/>
      <c r="O18" s="290"/>
      <c r="P18" s="290"/>
      <c r="Q18" s="290"/>
      <c r="R18" s="290"/>
      <c r="S18" s="290"/>
      <c r="T18" s="290"/>
      <c r="U18" s="290"/>
    </row>
    <row r="19" spans="2:21" ht="60" customHeight="1" x14ac:dyDescent="0.2">
      <c r="B19" s="290"/>
      <c r="C19" s="290"/>
      <c r="D19" s="290"/>
      <c r="E19" s="290"/>
      <c r="F19" s="290"/>
      <c r="G19" s="290"/>
      <c r="H19" s="290"/>
      <c r="I19" s="290"/>
      <c r="J19" s="290"/>
      <c r="K19" s="290"/>
      <c r="L19" s="290"/>
      <c r="M19" s="290"/>
      <c r="N19" s="290"/>
      <c r="O19" s="290"/>
      <c r="P19" s="290"/>
      <c r="Q19" s="290"/>
      <c r="R19" s="290"/>
      <c r="S19" s="290"/>
      <c r="T19" s="290"/>
      <c r="U19" s="290"/>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2" t="s">
        <v>177</v>
      </c>
      <c r="C21" s="332"/>
      <c r="D21" s="332"/>
      <c r="E21" s="332"/>
      <c r="F21" s="332"/>
      <c r="G21" s="332"/>
      <c r="H21" s="332"/>
      <c r="I21" s="332"/>
      <c r="J21" s="332"/>
      <c r="K21" s="332"/>
      <c r="L21" s="332"/>
      <c r="M21" s="332"/>
      <c r="N21" s="332"/>
      <c r="O21" s="332"/>
      <c r="P21" s="332"/>
      <c r="Q21" s="332"/>
      <c r="R21" s="332"/>
      <c r="S21" s="332"/>
      <c r="T21" s="332"/>
      <c r="U21" s="332"/>
    </row>
    <row r="22" spans="2:21" ht="24.95" customHeight="1" x14ac:dyDescent="0.2">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x14ac:dyDescent="0.2">
      <c r="B23" s="290"/>
      <c r="C23" s="290"/>
      <c r="D23" s="290"/>
      <c r="E23" s="290"/>
      <c r="F23" s="290"/>
      <c r="G23" s="290"/>
      <c r="H23" s="290"/>
      <c r="I23" s="290"/>
      <c r="J23" s="290"/>
      <c r="K23" s="290"/>
      <c r="L23" s="290"/>
      <c r="M23" s="290"/>
      <c r="N23" s="290"/>
      <c r="O23" s="290"/>
      <c r="P23" s="290"/>
      <c r="Q23" s="290"/>
      <c r="R23" s="290"/>
      <c r="S23" s="290"/>
      <c r="T23" s="290"/>
      <c r="U23" s="290"/>
    </row>
    <row r="24" spans="2:21" ht="60" customHeight="1" x14ac:dyDescent="0.2">
      <c r="B24" s="290"/>
      <c r="C24" s="290"/>
      <c r="D24" s="290"/>
      <c r="E24" s="290"/>
      <c r="F24" s="290"/>
      <c r="G24" s="290"/>
      <c r="H24" s="290"/>
      <c r="I24" s="290"/>
      <c r="J24" s="290"/>
      <c r="K24" s="290"/>
      <c r="L24" s="290"/>
      <c r="M24" s="290"/>
      <c r="N24" s="290"/>
      <c r="O24" s="290"/>
      <c r="P24" s="290"/>
      <c r="Q24" s="290"/>
      <c r="R24" s="290"/>
      <c r="S24" s="290"/>
      <c r="T24" s="290"/>
      <c r="U24" s="290"/>
    </row>
    <row r="25" spans="2:21" s="15" customFormat="1" ht="24.95" customHeight="1" x14ac:dyDescent="0.25">
      <c r="B25" s="321" t="s">
        <v>123</v>
      </c>
      <c r="C25" s="321"/>
      <c r="D25" s="321"/>
      <c r="E25" s="321"/>
      <c r="F25" s="321"/>
      <c r="G25" s="321"/>
      <c r="H25" s="321"/>
      <c r="I25" s="321"/>
      <c r="J25" s="321"/>
      <c r="K25" s="321"/>
      <c r="L25" s="321"/>
      <c r="M25" s="321"/>
      <c r="N25" s="321"/>
      <c r="O25" s="321"/>
      <c r="P25" s="321"/>
      <c r="Q25" s="321"/>
      <c r="R25" s="321"/>
      <c r="S25" s="321"/>
      <c r="T25" s="321"/>
      <c r="U25" s="321"/>
    </row>
    <row r="26" spans="2:21" ht="60" customHeight="1" x14ac:dyDescent="0.2">
      <c r="B26" s="290"/>
      <c r="C26" s="290"/>
      <c r="D26" s="290"/>
      <c r="E26" s="290"/>
      <c r="F26" s="290"/>
      <c r="G26" s="290"/>
      <c r="H26" s="290"/>
      <c r="I26" s="290"/>
      <c r="J26" s="290"/>
      <c r="K26" s="290"/>
      <c r="L26" s="290"/>
      <c r="M26" s="290"/>
      <c r="N26" s="290"/>
      <c r="O26" s="290"/>
      <c r="P26" s="290"/>
      <c r="Q26" s="290"/>
      <c r="R26" s="290"/>
      <c r="S26" s="290"/>
      <c r="T26" s="290"/>
      <c r="U26" s="290"/>
    </row>
    <row r="27" spans="2:21" ht="60" customHeight="1" x14ac:dyDescent="0.2">
      <c r="B27" s="290"/>
      <c r="C27" s="290"/>
      <c r="D27" s="290"/>
      <c r="E27" s="290"/>
      <c r="F27" s="290"/>
      <c r="G27" s="290"/>
      <c r="H27" s="290"/>
      <c r="I27" s="290"/>
      <c r="J27" s="290"/>
      <c r="K27" s="290"/>
      <c r="L27" s="290"/>
      <c r="M27" s="290"/>
      <c r="N27" s="290"/>
      <c r="O27" s="290"/>
      <c r="P27" s="290"/>
      <c r="Q27" s="290"/>
      <c r="R27" s="290"/>
      <c r="S27" s="290"/>
      <c r="T27" s="290"/>
      <c r="U27" s="290"/>
    </row>
    <row r="28" spans="2:21" ht="60" customHeight="1" x14ac:dyDescent="0.2">
      <c r="B28" s="290"/>
      <c r="C28" s="290"/>
      <c r="D28" s="290"/>
      <c r="E28" s="290"/>
      <c r="F28" s="290"/>
      <c r="G28" s="290"/>
      <c r="H28" s="290"/>
      <c r="I28" s="290"/>
      <c r="J28" s="290"/>
      <c r="K28" s="290"/>
      <c r="L28" s="290"/>
      <c r="M28" s="290"/>
      <c r="N28" s="290"/>
      <c r="O28" s="290"/>
      <c r="P28" s="290"/>
      <c r="Q28" s="290"/>
      <c r="R28" s="290"/>
      <c r="S28" s="290"/>
      <c r="T28" s="290"/>
      <c r="U28" s="290"/>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2" t="s">
        <v>178</v>
      </c>
      <c r="C30" s="322"/>
      <c r="D30" s="322"/>
      <c r="E30" s="322"/>
      <c r="F30" s="322"/>
      <c r="G30" s="322"/>
      <c r="H30" s="322"/>
      <c r="I30" s="322"/>
      <c r="J30" s="322"/>
      <c r="K30" s="322"/>
      <c r="L30" s="322"/>
      <c r="M30" s="322"/>
      <c r="N30" s="322"/>
      <c r="O30" s="322"/>
      <c r="P30" s="322"/>
      <c r="Q30" s="322"/>
      <c r="R30" s="322"/>
      <c r="S30" s="322"/>
      <c r="T30" s="322"/>
      <c r="U30" s="322"/>
    </row>
    <row r="31" spans="2:21" ht="24.95" customHeight="1" x14ac:dyDescent="0.2">
      <c r="B31" s="319" t="s">
        <v>28</v>
      </c>
      <c r="C31" s="320"/>
      <c r="D31" s="320"/>
      <c r="E31" s="320"/>
      <c r="F31" s="320"/>
      <c r="G31" s="320"/>
      <c r="H31" s="320"/>
      <c r="I31" s="320"/>
      <c r="J31" s="320"/>
      <c r="K31" s="320"/>
      <c r="L31" s="320"/>
      <c r="M31" s="320"/>
      <c r="N31" s="320"/>
      <c r="O31" s="320"/>
      <c r="P31" s="320"/>
      <c r="Q31" s="320"/>
      <c r="R31" s="320"/>
      <c r="S31" s="320"/>
      <c r="T31" s="320"/>
      <c r="U31" s="320"/>
    </row>
    <row r="32" spans="2:21" ht="60" customHeight="1" x14ac:dyDescent="0.2">
      <c r="B32" s="290"/>
      <c r="C32" s="290"/>
      <c r="D32" s="290"/>
      <c r="E32" s="290"/>
      <c r="F32" s="290"/>
      <c r="G32" s="290"/>
      <c r="H32" s="290"/>
      <c r="I32" s="290"/>
      <c r="J32" s="290"/>
      <c r="K32" s="290"/>
      <c r="L32" s="290"/>
      <c r="M32" s="290"/>
      <c r="N32" s="290"/>
      <c r="O32" s="290"/>
      <c r="P32" s="290"/>
      <c r="Q32" s="290"/>
      <c r="R32" s="290"/>
      <c r="S32" s="290"/>
      <c r="T32" s="290"/>
      <c r="U32" s="290"/>
    </row>
    <row r="33" spans="2:21" ht="60" customHeight="1" x14ac:dyDescent="0.2">
      <c r="B33" s="290"/>
      <c r="C33" s="290"/>
      <c r="D33" s="290"/>
      <c r="E33" s="290"/>
      <c r="F33" s="290"/>
      <c r="G33" s="290"/>
      <c r="H33" s="290"/>
      <c r="I33" s="290"/>
      <c r="J33" s="290"/>
      <c r="K33" s="290"/>
      <c r="L33" s="290"/>
      <c r="M33" s="290"/>
      <c r="N33" s="290"/>
      <c r="O33" s="290"/>
      <c r="P33" s="290"/>
      <c r="Q33" s="290"/>
      <c r="R33" s="290"/>
      <c r="S33" s="290"/>
      <c r="T33" s="290"/>
      <c r="U33" s="290"/>
    </row>
    <row r="34" spans="2:21" s="15" customFormat="1" ht="24.95" customHeight="1" x14ac:dyDescent="0.25">
      <c r="B34" s="321" t="s">
        <v>123</v>
      </c>
      <c r="C34" s="321"/>
      <c r="D34" s="321"/>
      <c r="E34" s="321"/>
      <c r="F34" s="321"/>
      <c r="G34" s="321"/>
      <c r="H34" s="321"/>
      <c r="I34" s="321"/>
      <c r="J34" s="321"/>
      <c r="K34" s="321"/>
      <c r="L34" s="321"/>
      <c r="M34" s="321"/>
      <c r="N34" s="321"/>
      <c r="O34" s="321"/>
      <c r="P34" s="321"/>
      <c r="Q34" s="321"/>
      <c r="R34" s="321"/>
      <c r="S34" s="321"/>
      <c r="T34" s="321"/>
      <c r="U34" s="321"/>
    </row>
    <row r="35" spans="2:21" ht="60" customHeight="1" x14ac:dyDescent="0.2">
      <c r="B35" s="290"/>
      <c r="C35" s="290"/>
      <c r="D35" s="290"/>
      <c r="E35" s="290"/>
      <c r="F35" s="290"/>
      <c r="G35" s="290"/>
      <c r="H35" s="290"/>
      <c r="I35" s="290"/>
      <c r="J35" s="290"/>
      <c r="K35" s="290"/>
      <c r="L35" s="290"/>
      <c r="M35" s="290"/>
      <c r="N35" s="290"/>
      <c r="O35" s="290"/>
      <c r="P35" s="290"/>
      <c r="Q35" s="290"/>
      <c r="R35" s="290"/>
      <c r="S35" s="290"/>
      <c r="T35" s="290"/>
      <c r="U35" s="290"/>
    </row>
    <row r="36" spans="2:21" ht="60" customHeight="1" x14ac:dyDescent="0.2">
      <c r="B36" s="290"/>
      <c r="C36" s="290"/>
      <c r="D36" s="290"/>
      <c r="E36" s="290"/>
      <c r="F36" s="290"/>
      <c r="G36" s="290"/>
      <c r="H36" s="290"/>
      <c r="I36" s="290"/>
      <c r="J36" s="290"/>
      <c r="K36" s="290"/>
      <c r="L36" s="290"/>
      <c r="M36" s="290"/>
      <c r="N36" s="290"/>
      <c r="O36" s="290"/>
      <c r="P36" s="290"/>
      <c r="Q36" s="290"/>
      <c r="R36" s="290"/>
      <c r="S36" s="290"/>
      <c r="T36" s="290"/>
      <c r="U36" s="290"/>
    </row>
    <row r="37" spans="2:21" ht="60" customHeight="1" x14ac:dyDescent="0.2">
      <c r="B37" s="290"/>
      <c r="C37" s="290"/>
      <c r="D37" s="290"/>
      <c r="E37" s="290"/>
      <c r="F37" s="290"/>
      <c r="G37" s="290"/>
      <c r="H37" s="290"/>
      <c r="I37" s="290"/>
      <c r="J37" s="290"/>
      <c r="K37" s="290"/>
      <c r="L37" s="290"/>
      <c r="M37" s="290"/>
      <c r="N37" s="290"/>
      <c r="O37" s="290"/>
      <c r="P37" s="290"/>
      <c r="Q37" s="290"/>
      <c r="R37" s="290"/>
      <c r="S37" s="290"/>
      <c r="T37" s="290"/>
      <c r="U37" s="290"/>
    </row>
    <row r="40" spans="2:21" x14ac:dyDescent="0.2">
      <c r="B40" s="318" t="s">
        <v>179</v>
      </c>
      <c r="C40" s="318"/>
      <c r="D40" s="318"/>
      <c r="E40" s="318"/>
      <c r="F40" s="318"/>
      <c r="G40" s="318"/>
      <c r="H40" s="318"/>
      <c r="I40" s="318"/>
      <c r="J40" s="318"/>
      <c r="K40" s="318"/>
      <c r="L40" s="318"/>
      <c r="M40" s="318"/>
      <c r="N40" s="318"/>
      <c r="O40" s="318"/>
      <c r="P40" s="318"/>
      <c r="Q40" s="318"/>
      <c r="R40" s="318"/>
      <c r="S40" s="318"/>
      <c r="T40" s="318"/>
      <c r="U40" s="318"/>
    </row>
    <row r="41" spans="2:21" ht="19.5" x14ac:dyDescent="0.2">
      <c r="B41" s="319" t="s">
        <v>28</v>
      </c>
      <c r="C41" s="320"/>
      <c r="D41" s="320"/>
      <c r="E41" s="320"/>
      <c r="F41" s="320"/>
      <c r="G41" s="320"/>
      <c r="H41" s="320"/>
      <c r="I41" s="320"/>
      <c r="J41" s="320"/>
      <c r="K41" s="320"/>
      <c r="L41" s="320"/>
      <c r="M41" s="320"/>
      <c r="N41" s="320"/>
      <c r="O41" s="320"/>
      <c r="P41" s="320"/>
      <c r="Q41" s="320"/>
      <c r="R41" s="320"/>
      <c r="S41" s="320"/>
      <c r="T41" s="320"/>
      <c r="U41" s="320"/>
    </row>
    <row r="42" spans="2:21" ht="62.25" customHeight="1" x14ac:dyDescent="0.2">
      <c r="B42" s="290"/>
      <c r="C42" s="290"/>
      <c r="D42" s="290"/>
      <c r="E42" s="290"/>
      <c r="F42" s="290"/>
      <c r="G42" s="290"/>
      <c r="H42" s="290"/>
      <c r="I42" s="290"/>
      <c r="J42" s="290"/>
      <c r="K42" s="290"/>
      <c r="L42" s="290"/>
      <c r="M42" s="290"/>
      <c r="N42" s="290"/>
      <c r="O42" s="290"/>
      <c r="P42" s="290"/>
      <c r="Q42" s="290"/>
      <c r="R42" s="290"/>
      <c r="S42" s="290"/>
      <c r="T42" s="290"/>
      <c r="U42" s="290"/>
    </row>
    <row r="43" spans="2:21" ht="64.5" customHeight="1" x14ac:dyDescent="0.2">
      <c r="B43" s="290"/>
      <c r="C43" s="290"/>
      <c r="D43" s="290"/>
      <c r="E43" s="290"/>
      <c r="F43" s="290"/>
      <c r="G43" s="290"/>
      <c r="H43" s="290"/>
      <c r="I43" s="290"/>
      <c r="J43" s="290"/>
      <c r="K43" s="290"/>
      <c r="L43" s="290"/>
      <c r="M43" s="290"/>
      <c r="N43" s="290"/>
      <c r="O43" s="290"/>
      <c r="P43" s="290"/>
      <c r="Q43" s="290"/>
      <c r="R43" s="290"/>
      <c r="S43" s="290"/>
      <c r="T43" s="290"/>
      <c r="U43" s="290"/>
    </row>
    <row r="44" spans="2:21" ht="19.5" x14ac:dyDescent="0.2">
      <c r="B44" s="321" t="s">
        <v>123</v>
      </c>
      <c r="C44" s="321"/>
      <c r="D44" s="321"/>
      <c r="E44" s="321"/>
      <c r="F44" s="321"/>
      <c r="G44" s="321"/>
      <c r="H44" s="321"/>
      <c r="I44" s="321"/>
      <c r="J44" s="321"/>
      <c r="K44" s="321"/>
      <c r="L44" s="321"/>
      <c r="M44" s="321"/>
      <c r="N44" s="321"/>
      <c r="O44" s="321"/>
      <c r="P44" s="321"/>
      <c r="Q44" s="321"/>
      <c r="R44" s="321"/>
      <c r="S44" s="321"/>
      <c r="T44" s="321"/>
      <c r="U44" s="321"/>
    </row>
    <row r="45" spans="2:21" ht="54.75" customHeight="1" x14ac:dyDescent="0.2">
      <c r="B45" s="290"/>
      <c r="C45" s="290"/>
      <c r="D45" s="290"/>
      <c r="E45" s="290"/>
      <c r="F45" s="290"/>
      <c r="G45" s="290"/>
      <c r="H45" s="290"/>
      <c r="I45" s="290"/>
      <c r="J45" s="290"/>
      <c r="K45" s="290"/>
      <c r="L45" s="290"/>
      <c r="M45" s="290"/>
      <c r="N45" s="290"/>
      <c r="O45" s="290"/>
      <c r="P45" s="290"/>
      <c r="Q45" s="290"/>
      <c r="R45" s="290"/>
      <c r="S45" s="290"/>
      <c r="T45" s="290"/>
      <c r="U45" s="290"/>
    </row>
    <row r="46" spans="2:21" ht="61.5" customHeight="1" x14ac:dyDescent="0.2">
      <c r="B46" s="290"/>
      <c r="C46" s="290"/>
      <c r="D46" s="290"/>
      <c r="E46" s="290"/>
      <c r="F46" s="290"/>
      <c r="G46" s="290"/>
      <c r="H46" s="290"/>
      <c r="I46" s="290"/>
      <c r="J46" s="290"/>
      <c r="K46" s="290"/>
      <c r="L46" s="290"/>
      <c r="M46" s="290"/>
      <c r="N46" s="290"/>
      <c r="O46" s="290"/>
      <c r="P46" s="290"/>
      <c r="Q46" s="290"/>
      <c r="R46" s="290"/>
      <c r="S46" s="290"/>
      <c r="T46" s="290"/>
      <c r="U46" s="290"/>
    </row>
    <row r="47" spans="2:21" ht="64.5" customHeight="1" x14ac:dyDescent="0.2">
      <c r="B47" s="290"/>
      <c r="C47" s="290"/>
      <c r="D47" s="290"/>
      <c r="E47" s="290"/>
      <c r="F47" s="290"/>
      <c r="G47" s="290"/>
      <c r="H47" s="290"/>
      <c r="I47" s="290"/>
      <c r="J47" s="290"/>
      <c r="K47" s="290"/>
      <c r="L47" s="290"/>
      <c r="M47" s="290"/>
      <c r="N47" s="290"/>
      <c r="O47" s="290"/>
      <c r="P47" s="290"/>
      <c r="Q47" s="290"/>
      <c r="R47" s="290"/>
      <c r="S47" s="290"/>
      <c r="T47" s="290"/>
      <c r="U47" s="290"/>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GACHR</cp:lastModifiedBy>
  <cp:lastPrinted>2011-10-07T14:16:27Z</cp:lastPrinted>
  <dcterms:created xsi:type="dcterms:W3CDTF">2010-02-23T19:10:51Z</dcterms:created>
  <dcterms:modified xsi:type="dcterms:W3CDTF">2025-11-27T21:44:24Z</dcterms:modified>
</cp:coreProperties>
</file>