
<file path=[Content_Types].xml><?xml version="1.0" encoding="utf-8"?>
<Types xmlns="http://schemas.openxmlformats.org/package/2006/content-types"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drawings/drawing3.xml" ContentType="application/vnd.openxmlformats-officedocument.drawing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drawings/drawing4.xml" ContentType="application/vnd.openxmlformats-officedocument.drawing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charts/chart75.xml" ContentType="application/vnd.openxmlformats-officedocument.drawingml.chart+xml"/>
  <Override PartName="/xl/drawings/drawing5.xml" ContentType="application/vnd.openxmlformats-officedocument.drawing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charts/chart79.xml" ContentType="application/vnd.openxmlformats-officedocument.drawingml.chart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charts/chart82.xml" ContentType="application/vnd.openxmlformats-officedocument.drawingml.chart+xml"/>
  <Override PartName="/xl/charts/chart83.xml" ContentType="application/vnd.openxmlformats-officedocument.drawingml.chart+xml"/>
  <Override PartName="/xl/charts/chart84.xml" ContentType="application/vnd.openxmlformats-officedocument.drawingml.chart+xml"/>
  <Override PartName="/xl/charts/chart85.xml" ContentType="application/vnd.openxmlformats-officedocument.drawingml.chart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charts/chart88.xml" ContentType="application/vnd.openxmlformats-officedocument.drawingml.chart+xml"/>
  <Override PartName="/xl/charts/chart89.xml" ContentType="application/vnd.openxmlformats-officedocument.drawingml.chart+xml"/>
  <Override PartName="/xl/charts/chart90.xml" ContentType="application/vnd.openxmlformats-officedocument.drawingml.chart+xml"/>
  <Override PartName="/xl/charts/chart91.xml" ContentType="application/vnd.openxmlformats-officedocument.drawingml.chart+xml"/>
  <Override PartName="/xl/charts/chart92.xml" ContentType="application/vnd.openxmlformats-officedocument.drawingml.chart+xml"/>
  <Override PartName="/xl/charts/chart93.xml" ContentType="application/vnd.openxmlformats-officedocument.drawingml.chart+xml"/>
  <Override PartName="/xl/charts/chart94.xml" ContentType="application/vnd.openxmlformats-officedocument.drawingml.chart+xml"/>
  <Override PartName="/xl/charts/chart9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LENOVO\Downloads\"/>
    </mc:Choice>
  </mc:AlternateContent>
  <xr:revisionPtr revIDLastSave="0" documentId="8_{FBF150FC-7A56-47DF-B51D-1B3278FFEACC}" xr6:coauthVersionLast="47" xr6:coauthVersionMax="47" xr10:uidLastSave="{00000000-0000-0000-0000-000000000000}"/>
  <bookViews>
    <workbookView xWindow="-120" yWindow="-120" windowWidth="20730" windowHeight="11760" activeTab="1" xr2:uid="{00000000-000D-0000-FFFF-FFFF00000000}"/>
  </bookViews>
  <sheets>
    <sheet name="institucional" sheetId="59" r:id="rId1"/>
    <sheet name="Autoevaluación" sheetId="1" r:id="rId2"/>
    <sheet name="Directiva" sheetId="2" r:id="rId3"/>
    <sheet name="Academica" sheetId="4" r:id="rId4"/>
    <sheet name="Admon" sheetId="6" r:id="rId5"/>
    <sheet name="Comunidad" sheetId="5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142" i="1" l="1"/>
  <c r="S142" i="1"/>
  <c r="R142" i="1"/>
  <c r="U141" i="1"/>
  <c r="T141" i="1"/>
  <c r="S141" i="1"/>
  <c r="R141" i="1"/>
  <c r="U140" i="1"/>
  <c r="T140" i="1"/>
  <c r="S140" i="1"/>
  <c r="R140" i="1"/>
  <c r="U139" i="1"/>
  <c r="T139" i="1"/>
  <c r="M7" i="5" s="1"/>
  <c r="S139" i="1"/>
  <c r="R139" i="1"/>
  <c r="T137" i="1"/>
  <c r="S137" i="1"/>
  <c r="R137" i="1"/>
  <c r="U136" i="1"/>
  <c r="T136" i="1"/>
  <c r="S136" i="1"/>
  <c r="R136" i="1"/>
  <c r="U135" i="1"/>
  <c r="T135" i="1"/>
  <c r="S135" i="1"/>
  <c r="R135" i="1"/>
  <c r="U134" i="1"/>
  <c r="T134" i="1"/>
  <c r="S134" i="1"/>
  <c r="R134" i="1"/>
  <c r="U131" i="1"/>
  <c r="T131" i="1"/>
  <c r="S131" i="1"/>
  <c r="R131" i="1"/>
  <c r="U130" i="1"/>
  <c r="T130" i="1"/>
  <c r="S130" i="1"/>
  <c r="R130" i="1"/>
  <c r="U129" i="1"/>
  <c r="T129" i="1"/>
  <c r="S129" i="1"/>
  <c r="R129" i="1"/>
  <c r="U128" i="1"/>
  <c r="T128" i="1"/>
  <c r="S128" i="1"/>
  <c r="R128" i="1"/>
  <c r="C5" i="5" s="1"/>
  <c r="U125" i="1"/>
  <c r="T125" i="1"/>
  <c r="S125" i="1"/>
  <c r="R125" i="1"/>
  <c r="U124" i="1"/>
  <c r="T124" i="1"/>
  <c r="S124" i="1"/>
  <c r="R124" i="1"/>
  <c r="U123" i="1"/>
  <c r="T123" i="1"/>
  <c r="S123" i="1"/>
  <c r="R123" i="1"/>
  <c r="U122" i="1"/>
  <c r="T122" i="1"/>
  <c r="S122" i="1"/>
  <c r="R122" i="1"/>
  <c r="C4" i="5" s="1"/>
  <c r="U117" i="1"/>
  <c r="T117" i="1"/>
  <c r="S117" i="1"/>
  <c r="R117" i="1"/>
  <c r="U116" i="1"/>
  <c r="T116" i="1"/>
  <c r="S116" i="1"/>
  <c r="R116" i="1"/>
  <c r="U115" i="1"/>
  <c r="T115" i="1"/>
  <c r="S115" i="1"/>
  <c r="R115" i="1"/>
  <c r="U114" i="1"/>
  <c r="T114" i="1"/>
  <c r="S114" i="1"/>
  <c r="R114" i="1"/>
  <c r="C8" i="6" s="1"/>
  <c r="U105" i="1"/>
  <c r="T105" i="1"/>
  <c r="S105" i="1"/>
  <c r="R105" i="1"/>
  <c r="U104" i="1"/>
  <c r="T104" i="1"/>
  <c r="S104" i="1"/>
  <c r="R104" i="1"/>
  <c r="U103" i="1"/>
  <c r="T103" i="1"/>
  <c r="S103" i="1"/>
  <c r="R103" i="1"/>
  <c r="U102" i="1"/>
  <c r="T102" i="1"/>
  <c r="S102" i="1"/>
  <c r="R102" i="1"/>
  <c r="C7" i="6" s="1"/>
  <c r="U101" i="1"/>
  <c r="T101" i="1"/>
  <c r="S101" i="1"/>
  <c r="R101" i="1"/>
  <c r="U100" i="1"/>
  <c r="T100" i="1"/>
  <c r="S100" i="1"/>
  <c r="R100" i="1"/>
  <c r="U99" i="1"/>
  <c r="T99" i="1"/>
  <c r="S99" i="1"/>
  <c r="R99" i="1"/>
  <c r="U98" i="1"/>
  <c r="T98" i="1"/>
  <c r="S98" i="1"/>
  <c r="R98" i="1"/>
  <c r="C6" i="6" s="1"/>
  <c r="U92" i="1"/>
  <c r="T92" i="1"/>
  <c r="S92" i="1"/>
  <c r="R92" i="1"/>
  <c r="U91" i="1"/>
  <c r="T91" i="1"/>
  <c r="S91" i="1"/>
  <c r="R91" i="1"/>
  <c r="U90" i="1"/>
  <c r="T90" i="1"/>
  <c r="S90" i="1"/>
  <c r="R90" i="1"/>
  <c r="U89" i="1"/>
  <c r="T89" i="1"/>
  <c r="S89" i="1"/>
  <c r="R89" i="1"/>
  <c r="C5" i="6" s="1"/>
  <c r="U87" i="1"/>
  <c r="T87" i="1"/>
  <c r="S87" i="1"/>
  <c r="R87" i="1"/>
  <c r="U86" i="1"/>
  <c r="T86" i="1"/>
  <c r="S86" i="1"/>
  <c r="R86" i="1"/>
  <c r="U85" i="1"/>
  <c r="T85" i="1"/>
  <c r="S85" i="1"/>
  <c r="R85" i="1"/>
  <c r="U84" i="1"/>
  <c r="T84" i="1"/>
  <c r="S84" i="1"/>
  <c r="R84" i="1"/>
  <c r="C4" i="6" s="1"/>
  <c r="C10" i="6" s="1"/>
  <c r="U77" i="1"/>
  <c r="T77" i="1"/>
  <c r="S77" i="1"/>
  <c r="R77" i="1"/>
  <c r="U76" i="1"/>
  <c r="T76" i="1"/>
  <c r="S76" i="1"/>
  <c r="R76" i="1"/>
  <c r="U75" i="1"/>
  <c r="T75" i="1"/>
  <c r="S75" i="1"/>
  <c r="R75" i="1"/>
  <c r="U74" i="1"/>
  <c r="T74" i="1"/>
  <c r="S74" i="1"/>
  <c r="H7" i="4" s="1"/>
  <c r="R74" i="1"/>
  <c r="C7" i="4" s="1"/>
  <c r="U71" i="1"/>
  <c r="T71" i="1"/>
  <c r="S71" i="1"/>
  <c r="R71" i="1"/>
  <c r="U70" i="1"/>
  <c r="T70" i="1"/>
  <c r="S70" i="1"/>
  <c r="R70" i="1"/>
  <c r="U69" i="1"/>
  <c r="T69" i="1"/>
  <c r="S69" i="1"/>
  <c r="R69" i="1"/>
  <c r="U68" i="1"/>
  <c r="T68" i="1"/>
  <c r="S68" i="1"/>
  <c r="H6" i="4" s="1"/>
  <c r="R68" i="1"/>
  <c r="C6" i="4" s="1"/>
  <c r="U65" i="1"/>
  <c r="T65" i="1"/>
  <c r="S65" i="1"/>
  <c r="R65" i="1"/>
  <c r="U64" i="1"/>
  <c r="T64" i="1"/>
  <c r="S64" i="1"/>
  <c r="R64" i="1"/>
  <c r="U63" i="1"/>
  <c r="T63" i="1"/>
  <c r="S63" i="1"/>
  <c r="R63" i="1"/>
  <c r="U62" i="1"/>
  <c r="T62" i="1"/>
  <c r="S62" i="1"/>
  <c r="R62" i="1"/>
  <c r="C5" i="4" s="1"/>
  <c r="U58" i="1"/>
  <c r="T58" i="1"/>
  <c r="S58" i="1"/>
  <c r="R58" i="1"/>
  <c r="U57" i="1"/>
  <c r="T57" i="1"/>
  <c r="S57" i="1"/>
  <c r="R57" i="1"/>
  <c r="U56" i="1"/>
  <c r="T56" i="1"/>
  <c r="S56" i="1"/>
  <c r="R56" i="1"/>
  <c r="U55" i="1"/>
  <c r="T55" i="1"/>
  <c r="S55" i="1"/>
  <c r="H4" i="4" s="1"/>
  <c r="R55" i="1"/>
  <c r="C4" i="4" s="1"/>
  <c r="C10" i="4" s="1"/>
  <c r="U50" i="1"/>
  <c r="T50" i="1"/>
  <c r="S50" i="1"/>
  <c r="R50" i="1"/>
  <c r="U49" i="1"/>
  <c r="T49" i="1"/>
  <c r="S49" i="1"/>
  <c r="R49" i="1"/>
  <c r="U48" i="1"/>
  <c r="T48" i="1"/>
  <c r="S48" i="1"/>
  <c r="R48" i="1"/>
  <c r="U47" i="1"/>
  <c r="T47" i="1"/>
  <c r="S47" i="1"/>
  <c r="H9" i="2" s="1"/>
  <c r="R47" i="1"/>
  <c r="C9" i="2" s="1"/>
  <c r="U39" i="1"/>
  <c r="T39" i="1"/>
  <c r="S39" i="1"/>
  <c r="R39" i="1"/>
  <c r="U38" i="1"/>
  <c r="T38" i="1"/>
  <c r="S38" i="1"/>
  <c r="R38" i="1"/>
  <c r="U37" i="1"/>
  <c r="T37" i="1"/>
  <c r="S37" i="1"/>
  <c r="R37" i="1"/>
  <c r="U36" i="1"/>
  <c r="T36" i="1"/>
  <c r="S36" i="1"/>
  <c r="R36" i="1"/>
  <c r="C8" i="2" s="1"/>
  <c r="U33" i="1"/>
  <c r="T33" i="1"/>
  <c r="S33" i="1"/>
  <c r="R33" i="1"/>
  <c r="U32" i="1"/>
  <c r="T32" i="1"/>
  <c r="S32" i="1"/>
  <c r="R32" i="1"/>
  <c r="U31" i="1"/>
  <c r="T31" i="1"/>
  <c r="S31" i="1"/>
  <c r="R31" i="1"/>
  <c r="U30" i="1"/>
  <c r="T30" i="1"/>
  <c r="S30" i="1"/>
  <c r="R30" i="1"/>
  <c r="C7" i="2" s="1"/>
  <c r="U23" i="1"/>
  <c r="T23" i="1"/>
  <c r="S23" i="1"/>
  <c r="R23" i="1"/>
  <c r="U22" i="1"/>
  <c r="T22" i="1"/>
  <c r="S22" i="1"/>
  <c r="R22" i="1"/>
  <c r="U21" i="1"/>
  <c r="T21" i="1"/>
  <c r="S21" i="1"/>
  <c r="R21" i="1"/>
  <c r="U20" i="1"/>
  <c r="T20" i="1"/>
  <c r="S20" i="1"/>
  <c r="R20" i="1"/>
  <c r="C6" i="2" s="1"/>
  <c r="U16" i="1"/>
  <c r="T16" i="1"/>
  <c r="S16" i="1"/>
  <c r="R16" i="1"/>
  <c r="U15" i="1"/>
  <c r="T15" i="1"/>
  <c r="S15" i="1"/>
  <c r="R15" i="1"/>
  <c r="U14" i="1"/>
  <c r="T14" i="1"/>
  <c r="S14" i="1"/>
  <c r="R14" i="1"/>
  <c r="U13" i="1"/>
  <c r="T13" i="1"/>
  <c r="S13" i="1"/>
  <c r="R13" i="1"/>
  <c r="C5" i="2" s="1"/>
  <c r="S11" i="1"/>
  <c r="R11" i="1"/>
  <c r="Q11" i="1"/>
  <c r="U10" i="1"/>
  <c r="T10" i="1"/>
  <c r="S10" i="1"/>
  <c r="R10" i="1"/>
  <c r="U9" i="1"/>
  <c r="T9" i="1"/>
  <c r="S9" i="1"/>
  <c r="R9" i="1"/>
  <c r="U8" i="1"/>
  <c r="T8" i="1"/>
  <c r="S8" i="1"/>
  <c r="R8" i="1"/>
  <c r="U7" i="1"/>
  <c r="R4" i="2" s="1"/>
  <c r="T7" i="1"/>
  <c r="S7" i="1"/>
  <c r="R7" i="1"/>
  <c r="M6" i="2" l="1"/>
  <c r="O6" i="2"/>
  <c r="O8" i="2"/>
  <c r="M4" i="6"/>
  <c r="O4" i="6"/>
  <c r="M6" i="6"/>
  <c r="M7" i="6"/>
  <c r="M6" i="5"/>
  <c r="R5" i="2"/>
  <c r="R10" i="2" s="1"/>
  <c r="R7" i="2"/>
  <c r="R8" i="2"/>
  <c r="T8" i="2"/>
  <c r="R9" i="2"/>
  <c r="R4" i="4"/>
  <c r="R10" i="4" s="1"/>
  <c r="R5" i="4"/>
  <c r="T5" i="4"/>
  <c r="R7" i="4"/>
  <c r="R4" i="6"/>
  <c r="R10" i="6" s="1"/>
  <c r="R5" i="6"/>
  <c r="R6" i="6"/>
  <c r="R7" i="6"/>
  <c r="R8" i="6"/>
  <c r="R5" i="5"/>
  <c r="R6" i="5"/>
  <c r="M5" i="2"/>
  <c r="M8" i="2"/>
  <c r="O9" i="2"/>
  <c r="M5" i="6"/>
  <c r="I7" i="6"/>
  <c r="M7" i="2"/>
  <c r="R6" i="2"/>
  <c r="T6" i="2"/>
  <c r="O8" i="6"/>
  <c r="T4" i="4"/>
  <c r="T10" i="4" s="1"/>
  <c r="T4" i="6"/>
  <c r="T10" i="6" s="1"/>
  <c r="J4" i="2"/>
  <c r="N5" i="2"/>
  <c r="P7" i="2"/>
  <c r="P5" i="6"/>
  <c r="P6" i="6"/>
  <c r="P7" i="6"/>
  <c r="P8" i="6"/>
  <c r="T7" i="4"/>
  <c r="H4" i="2"/>
  <c r="P5" i="2"/>
  <c r="P9" i="2"/>
  <c r="U5" i="2"/>
  <c r="U5" i="6"/>
  <c r="U6" i="6"/>
  <c r="U7" i="6"/>
  <c r="U8" i="6"/>
  <c r="U4" i="5"/>
  <c r="U10" i="5" s="1"/>
  <c r="U5" i="5"/>
  <c r="C7" i="5"/>
  <c r="E9" i="2"/>
  <c r="E4" i="4"/>
  <c r="E5" i="4"/>
  <c r="E6" i="4"/>
  <c r="E7" i="4"/>
  <c r="E4" i="6"/>
  <c r="E5" i="6"/>
  <c r="C6" i="5"/>
  <c r="H7" i="5"/>
  <c r="T4" i="2"/>
  <c r="E5" i="2"/>
  <c r="E6" i="2"/>
  <c r="E7" i="2"/>
  <c r="E8" i="2"/>
  <c r="J9" i="2"/>
  <c r="J4" i="4"/>
  <c r="J5" i="4"/>
  <c r="J6" i="4"/>
  <c r="J7" i="4"/>
  <c r="J4" i="6"/>
  <c r="J10" i="6" s="1"/>
  <c r="H5" i="6"/>
  <c r="H6" i="6"/>
  <c r="H8" i="6"/>
  <c r="H4" i="5"/>
  <c r="R7" i="5"/>
  <c r="F7" i="5"/>
  <c r="O5" i="2"/>
  <c r="O7" i="2"/>
  <c r="T5" i="2"/>
  <c r="T7" i="2"/>
  <c r="T9" i="2"/>
  <c r="U4" i="2"/>
  <c r="U10" i="2" s="1"/>
  <c r="F5" i="2"/>
  <c r="F6" i="2"/>
  <c r="F6" i="6"/>
  <c r="F7" i="6"/>
  <c r="F8" i="6"/>
  <c r="F4" i="5"/>
  <c r="F5" i="5"/>
  <c r="F6" i="5"/>
  <c r="K7" i="5"/>
  <c r="R4" i="5"/>
  <c r="R10" i="5" s="1"/>
  <c r="S4" i="2"/>
  <c r="D5" i="2"/>
  <c r="C4" i="2"/>
  <c r="C10" i="2" s="1"/>
  <c r="I6" i="2"/>
  <c r="I7" i="2"/>
  <c r="K5" i="4"/>
  <c r="K5" i="6"/>
  <c r="K8" i="6"/>
  <c r="K4" i="5"/>
  <c r="P7" i="5"/>
  <c r="P6" i="5"/>
  <c r="P5" i="5"/>
  <c r="M5" i="5"/>
  <c r="P4" i="5"/>
  <c r="M4" i="5"/>
  <c r="O7" i="4"/>
  <c r="N7" i="4"/>
  <c r="M7" i="4"/>
  <c r="R6" i="4"/>
  <c r="T6" i="4"/>
  <c r="O6" i="4"/>
  <c r="M6" i="4"/>
  <c r="M5" i="4"/>
  <c r="O5" i="4"/>
  <c r="N5" i="4"/>
  <c r="M4" i="4"/>
  <c r="N4" i="4"/>
  <c r="O4" i="4"/>
  <c r="M4" i="2"/>
  <c r="M10" i="2" s="1"/>
  <c r="H6" i="5"/>
  <c r="K6" i="5"/>
  <c r="H5" i="5"/>
  <c r="K5" i="5"/>
  <c r="H7" i="6"/>
  <c r="K7" i="6"/>
  <c r="H4" i="6"/>
  <c r="I4" i="6"/>
  <c r="H8" i="2"/>
  <c r="J8" i="2"/>
  <c r="J7" i="2"/>
  <c r="H7" i="2"/>
  <c r="K6" i="2"/>
  <c r="H6" i="2"/>
  <c r="I5" i="2"/>
  <c r="K5" i="2"/>
  <c r="J5" i="2"/>
  <c r="H5" i="2"/>
  <c r="D4" i="2"/>
  <c r="F4" i="2"/>
  <c r="E4" i="2"/>
  <c r="K4" i="2"/>
  <c r="I4" i="2"/>
  <c r="O4" i="2"/>
  <c r="O10" i="2" s="1"/>
  <c r="N4" i="2"/>
  <c r="N10" i="2" s="1"/>
  <c r="P4" i="2"/>
  <c r="K7" i="4"/>
  <c r="K4" i="6"/>
  <c r="I5" i="6"/>
  <c r="I6" i="6"/>
  <c r="J8" i="6"/>
  <c r="N4" i="5"/>
  <c r="O4" i="5"/>
  <c r="N5" i="5"/>
  <c r="O5" i="5"/>
  <c r="N6" i="5"/>
  <c r="O6" i="5"/>
  <c r="S7" i="5"/>
  <c r="T7" i="5"/>
  <c r="J6" i="2"/>
  <c r="K7" i="2"/>
  <c r="K8" i="2"/>
  <c r="I9" i="2"/>
  <c r="K9" i="2"/>
  <c r="I4" i="4"/>
  <c r="K4" i="4"/>
  <c r="H5" i="4"/>
  <c r="H10" i="4" s="1"/>
  <c r="I5" i="4"/>
  <c r="I6" i="4"/>
  <c r="K6" i="4"/>
  <c r="I7" i="4"/>
  <c r="J6" i="6"/>
  <c r="J7" i="6"/>
  <c r="I8" i="6"/>
  <c r="N6" i="2"/>
  <c r="P6" i="2"/>
  <c r="N7" i="2"/>
  <c r="N8" i="2"/>
  <c r="P8" i="2"/>
  <c r="M9" i="2"/>
  <c r="N9" i="2"/>
  <c r="P4" i="4"/>
  <c r="P5" i="4"/>
  <c r="N6" i="4"/>
  <c r="P7" i="4"/>
  <c r="N4" i="6"/>
  <c r="P4" i="6"/>
  <c r="N5" i="6"/>
  <c r="O6" i="6"/>
  <c r="O7" i="6"/>
  <c r="M8" i="6"/>
  <c r="N8" i="6"/>
  <c r="S5" i="2"/>
  <c r="S6" i="2"/>
  <c r="U6" i="2"/>
  <c r="S7" i="2"/>
  <c r="U7" i="2"/>
  <c r="S8" i="2"/>
  <c r="U8" i="2"/>
  <c r="S9" i="2"/>
  <c r="U9" i="2"/>
  <c r="S4" i="4"/>
  <c r="S10" i="4" s="1"/>
  <c r="U4" i="4"/>
  <c r="U10" i="4" s="1"/>
  <c r="S5" i="4"/>
  <c r="U5" i="4"/>
  <c r="S6" i="4"/>
  <c r="U6" i="4"/>
  <c r="S7" i="4"/>
  <c r="U7" i="4"/>
  <c r="S4" i="5"/>
  <c r="S10" i="5" s="1"/>
  <c r="T4" i="5"/>
  <c r="T10" i="5" s="1"/>
  <c r="T5" i="5"/>
  <c r="S5" i="5"/>
  <c r="S6" i="5"/>
  <c r="T6" i="5"/>
  <c r="D7" i="5"/>
  <c r="E7" i="5"/>
  <c r="K6" i="6"/>
  <c r="I8" i="2"/>
  <c r="P6" i="4"/>
  <c r="O5" i="6"/>
  <c r="N6" i="6"/>
  <c r="N7" i="6"/>
  <c r="S4" i="6"/>
  <c r="S10" i="6" s="1"/>
  <c r="U4" i="6"/>
  <c r="U10" i="6" s="1"/>
  <c r="S5" i="6"/>
  <c r="T5" i="6"/>
  <c r="S6" i="6"/>
  <c r="T6" i="6"/>
  <c r="S7" i="6"/>
  <c r="T7" i="6"/>
  <c r="S8" i="6"/>
  <c r="T8" i="6"/>
  <c r="D6" i="2"/>
  <c r="D7" i="2"/>
  <c r="F7" i="2"/>
  <c r="D8" i="2"/>
  <c r="F8" i="2"/>
  <c r="D9" i="2"/>
  <c r="F9" i="2"/>
  <c r="D4" i="4"/>
  <c r="F4" i="4"/>
  <c r="D5" i="4"/>
  <c r="F5" i="4"/>
  <c r="D6" i="4"/>
  <c r="F6" i="4"/>
  <c r="D7" i="4"/>
  <c r="F7" i="4"/>
  <c r="D4" i="6"/>
  <c r="F4" i="6"/>
  <c r="D5" i="6"/>
  <c r="F5" i="6"/>
  <c r="D6" i="6"/>
  <c r="E6" i="6"/>
  <c r="D7" i="6"/>
  <c r="E7" i="6"/>
  <c r="D8" i="6"/>
  <c r="E8" i="6"/>
  <c r="D4" i="5"/>
  <c r="E4" i="5"/>
  <c r="D5" i="5"/>
  <c r="E5" i="5"/>
  <c r="D6" i="5"/>
  <c r="E6" i="5"/>
  <c r="I7" i="5"/>
  <c r="J7" i="5"/>
  <c r="I4" i="5"/>
  <c r="J4" i="5"/>
  <c r="I5" i="5"/>
  <c r="J5" i="5"/>
  <c r="I6" i="5"/>
  <c r="J6" i="5"/>
  <c r="N7" i="5"/>
  <c r="O7" i="5"/>
  <c r="U6" i="5"/>
  <c r="U7" i="5"/>
  <c r="J10" i="4" l="1"/>
  <c r="S10" i="2"/>
  <c r="C10" i="5"/>
  <c r="T10" i="2"/>
  <c r="O10" i="6"/>
  <c r="M10" i="6"/>
  <c r="P10" i="6"/>
  <c r="N10" i="6"/>
  <c r="F10" i="5"/>
  <c r="P10" i="2"/>
  <c r="D10" i="5"/>
  <c r="F10" i="6"/>
  <c r="F10" i="4"/>
  <c r="D10" i="2"/>
  <c r="E10" i="2"/>
  <c r="E10" i="6"/>
  <c r="F10" i="2"/>
  <c r="E10" i="4"/>
  <c r="P10" i="5"/>
  <c r="M10" i="5"/>
  <c r="N10" i="5"/>
  <c r="O10" i="5"/>
  <c r="O10" i="4"/>
  <c r="P10" i="4"/>
  <c r="M10" i="4"/>
  <c r="N10" i="4"/>
  <c r="K10" i="5"/>
  <c r="H10" i="5"/>
  <c r="J10" i="5"/>
  <c r="I10" i="5"/>
  <c r="H10" i="6"/>
  <c r="K10" i="6"/>
  <c r="I10" i="6"/>
  <c r="K10" i="4"/>
  <c r="I10" i="4"/>
  <c r="I10" i="2"/>
  <c r="H10" i="2"/>
  <c r="J10" i="2"/>
  <c r="K10" i="2"/>
  <c r="D10" i="6"/>
  <c r="D10" i="4"/>
  <c r="E10" i="5"/>
</calcChain>
</file>

<file path=xl/sharedStrings.xml><?xml version="1.0" encoding="utf-8"?>
<sst xmlns="http://schemas.openxmlformats.org/spreadsheetml/2006/main" count="951" uniqueCount="636">
  <si>
    <t>MACROPROCESO D. GESTIÓN DE LA CALIDAD DEL SERVICIO EDUCATIVO EN EDUCACIÓN PRE-ESCOLAR, BÁSICA Y MEDIA</t>
  </si>
  <si>
    <t>D01.03.F01</t>
  </si>
  <si>
    <t>PROCESO GESTIÓN DE LA EVALUACIÓN EDUCATIVA</t>
  </si>
  <si>
    <t>VERSION 3.0</t>
  </si>
  <si>
    <t xml:space="preserve">SUBPROCESO ORIENTAR LA RUTA DE MEJORAMIENTO INSTITUCIONAL  </t>
  </si>
  <si>
    <t>PAGINA __  DE __</t>
  </si>
  <si>
    <t>DATOS DEL ESTABLECIMIENTO EDUCATIVO</t>
  </si>
  <si>
    <t>Ruta del Mejoramiento</t>
  </si>
  <si>
    <t>Establecimiento Educativo</t>
  </si>
  <si>
    <t>Fecha de Autoevaluación</t>
  </si>
  <si>
    <t>Etapa</t>
  </si>
  <si>
    <t>Pasos</t>
  </si>
  <si>
    <t>Herramientas de Sistematización</t>
  </si>
  <si>
    <t>CENTRO EDUCATIVO RURAL BUENOS AIRES</t>
  </si>
  <si>
    <r>
      <rPr>
        <sz val="14"/>
        <color indexed="8"/>
        <rFont val="Arial"/>
        <charset val="134"/>
      </rPr>
      <t>Primera etapa</t>
    </r>
    <r>
      <rPr>
        <sz val="11"/>
        <color indexed="8"/>
        <rFont val="Arial"/>
        <charset val="134"/>
      </rPr>
      <t xml:space="preserve"> 
"Autoevaluación Institucional"</t>
    </r>
  </si>
  <si>
    <t>1.Revisión de la identidad institucional</t>
  </si>
  <si>
    <t>1-Autoevalaución</t>
  </si>
  <si>
    <t>Código DANE</t>
  </si>
  <si>
    <t>2. Evaluación de cada una de las areas de gestión teniendo en cuenta los criterios de inclusión</t>
  </si>
  <si>
    <t>Dirección</t>
  </si>
  <si>
    <t xml:space="preserve">VEREDA SOMBRERITO </t>
  </si>
  <si>
    <t>Municipio</t>
  </si>
  <si>
    <t>RAGONVALIA</t>
  </si>
  <si>
    <t>3. Elaboración del perfil Institucional</t>
  </si>
  <si>
    <t>2-Directiva, 3-Académica, 4-Admon, 5-Comunidad, 6-Perfil</t>
  </si>
  <si>
    <t>Correo electronico</t>
  </si>
  <si>
    <t>cer_buenosaires@sednortedesantander.gov.co</t>
  </si>
  <si>
    <t>Tel</t>
  </si>
  <si>
    <t>4. Establecimiento de las fortalezas y oportunidades de mejoramiento</t>
  </si>
  <si>
    <t>Rector o Director</t>
  </si>
  <si>
    <t>MARIA AURORA MARTINEZ HERRERA</t>
  </si>
  <si>
    <t>Horizonte</t>
  </si>
  <si>
    <t>2023 - 2025</t>
  </si>
  <si>
    <t>DATOS DEL EQUIPO AUTO - EVALUADOR</t>
  </si>
  <si>
    <t>NOMBRE</t>
  </si>
  <si>
    <t>CARGO</t>
  </si>
  <si>
    <t>E-MAIL</t>
  </si>
  <si>
    <t>JAIME FRANCISCO QUINTANA</t>
  </si>
  <si>
    <t xml:space="preserve">DOCENTE </t>
  </si>
  <si>
    <t>pachinqui@hotmail.com</t>
  </si>
  <si>
    <t xml:space="preserve">CARMEN AYDEE ACEVEDO  DURAN </t>
  </si>
  <si>
    <t>carayace@hotmail.com</t>
  </si>
  <si>
    <t>SANDRA VICTORIA ROLON DIAZ</t>
  </si>
  <si>
    <t>sandrifiris1509@hotmail.com</t>
  </si>
  <si>
    <t xml:space="preserve">CARLOS RAMON BUITRAGO </t>
  </si>
  <si>
    <t>carlosbuitrago069@gmail.com</t>
  </si>
  <si>
    <t>GLADYS BUITRAGO</t>
  </si>
  <si>
    <t>gladisbuitrago1982@hotmail.es</t>
  </si>
  <si>
    <t>DIRECTIVO</t>
  </si>
  <si>
    <t>mauroramartinez@hotmail.com</t>
  </si>
  <si>
    <t>RESPONSABLES DEL PLAN DE MEJORAMIENTO - SEGUIMIENTO Y EVALUACIÓN</t>
  </si>
  <si>
    <t>GESTIÓN</t>
  </si>
  <si>
    <t xml:space="preserve"> </t>
  </si>
  <si>
    <t>ADMINISTRATIVA</t>
  </si>
  <si>
    <t>ACADÉMICA</t>
  </si>
  <si>
    <t>DIRECTIVA</t>
  </si>
  <si>
    <t>COMUNITARIA</t>
  </si>
  <si>
    <t>Archivo Realizado Por: Ingeniero Amauri Guevara León</t>
  </si>
  <si>
    <t>aguel5@hotmail.com</t>
  </si>
  <si>
    <t>www.qmtltda.com</t>
  </si>
  <si>
    <t>AUTOEVALUACION INSTITUCIONAL</t>
  </si>
  <si>
    <t>GESTIÓN DIRECTIVA</t>
  </si>
  <si>
    <t>AÑO 2023</t>
  </si>
  <si>
    <t>AÑO 2024</t>
  </si>
  <si>
    <t>AÑO 2025</t>
  </si>
  <si>
    <t>AÑO 2026</t>
  </si>
  <si>
    <t>Valoración</t>
  </si>
  <si>
    <t>JUSTIFICACION</t>
  </si>
  <si>
    <t>EVIDENCIAS</t>
  </si>
  <si>
    <t>Direccionamiento Estratégico</t>
  </si>
  <si>
    <t>Misión, visión y principios, en el marco de una institución integrada</t>
  </si>
  <si>
    <t>ESTÁN PARCIALMENTE APROPIADAS POR LA COMUNIDAD</t>
  </si>
  <si>
    <t>PEI, ACTAS, DOCUMENTOS.</t>
  </si>
  <si>
    <t>Metas institucionales</t>
  </si>
  <si>
    <t>LAS METAS ESTÁN ESTABLECIDAS EN EL PEI, PERO FALTA MAYOR CONOCIMIENTO DE LA COMUNIDAD EDUCATIVA</t>
  </si>
  <si>
    <t>DOCUMENTO PEI</t>
  </si>
  <si>
    <t>Conocimiento y apropiación del direccionamiento</t>
  </si>
  <si>
    <t xml:space="preserve">PEI, MISION Y VISION EXPUESTOS </t>
  </si>
  <si>
    <t>Política de inclusión de personas de diferentes grupos poblacionales o diversidad cultural</t>
  </si>
  <si>
    <t>PROMOCION  A LA INCLUSION CONOCIDA Y EJECUTADA POR ALGUNOS MIEMBROS DE LA C.E.</t>
  </si>
  <si>
    <t>PIAR DE ALGUNOS ESTUDIANTES, FOTOGRAFÍAS, INFORMACION DEL SIMAT</t>
  </si>
  <si>
    <t>Gestión Estratégica</t>
  </si>
  <si>
    <t>Liderazgo</t>
  </si>
  <si>
    <t xml:space="preserve">LOS CRITERIOS BÁSICOS ESTÁN DEFINIDOS Y APLICADOS PARCIALMENTE POR LAS SEDES. </t>
  </si>
  <si>
    <t>PLAN DE ACCIÓN POA, PEI, ACTAS, DOCUMENTOS</t>
  </si>
  <si>
    <t>Articulación de planes, proyectos y acciones</t>
  </si>
  <si>
    <t>PLANES, EVIDENCIAS FOTOGRAFICAS, ACTAS</t>
  </si>
  <si>
    <t>Estrategia pedagógica</t>
  </si>
  <si>
    <t>LA ESTRATEGIA PEDAGÓGICA SE APLICA EN LAS DIFERENTES SEDES Y GRADOS</t>
  </si>
  <si>
    <t>PLAN DE ESTUDIOS, PMI, PEI</t>
  </si>
  <si>
    <t>Uso de información (interna y externa) para la toma de decisiones</t>
  </si>
  <si>
    <t>SU UTILIZA LA INFORMACIÓN DISPONIBLE</t>
  </si>
  <si>
    <t>FORMARTOS DE AUTOEVALUACION, PMI, SEGUIMIENTO AL PMI, PROTOCOLO DE EVALUACION DE DESEMPEÑO</t>
  </si>
  <si>
    <t>Seguimiento y autoevaluación</t>
  </si>
  <si>
    <t>PROCEDIMIENTOS PARA LAS DISTINTAS SEDES</t>
  </si>
  <si>
    <t>FORMATO DE AUTOEVALUACIÓN</t>
  </si>
  <si>
    <t>Gobierno Escolar</t>
  </si>
  <si>
    <t>Consejo directivo</t>
  </si>
  <si>
    <t>EL CONSEJO SE REUNE PERIODICAMENTE PERO NO SE HACE SEGUIMIENTO</t>
  </si>
  <si>
    <t>Consejo académico</t>
  </si>
  <si>
    <t>ESTA CONFORMADO. EXISTEN LOS PLANES Y PROYECTOS AUNQUE NO SE HACE SEGUIMIENTO</t>
  </si>
  <si>
    <t>PLANES, FOTOGRAFÍAS,  ACTAS</t>
  </si>
  <si>
    <t>Comisión de evaluación y promoción</t>
  </si>
  <si>
    <t>EL CONSEJO SE REUNE BIMESTRALMENTE</t>
  </si>
  <si>
    <t>FOTOGRAFÍAS, ACTAS</t>
  </si>
  <si>
    <t>Comité de convivencia</t>
  </si>
  <si>
    <t>ESTÁ CONFORMADO Y SE REÚNE A ANALIZAR LOS CASOS</t>
  </si>
  <si>
    <t>ACTAS, COMPROMISOS, FOTOGRAFIAS</t>
  </si>
  <si>
    <t>Consejo estudiantil</t>
  </si>
  <si>
    <t>ESTÁ CONFORMADO PERO NO SE REUNE</t>
  </si>
  <si>
    <t>ACTA DE CONFORMACION</t>
  </si>
  <si>
    <t>Personero estudiantil</t>
  </si>
  <si>
    <t>ELEGIDO EN JORNADA DEMOCRÁTICA, PARTICIPA EN LAS REUNIONES DE LOS DIFERENTES ESTAMENTOS</t>
  </si>
  <si>
    <t>ACTAS</t>
  </si>
  <si>
    <t>Asamblea de padres de familia</t>
  </si>
  <si>
    <t>ESTÁ CONFORMADA, SE REUNE PERIODICAMENTE PERO NO TOMAN DECISIONES</t>
  </si>
  <si>
    <t>ACTAS, FOTOGRAFIAS</t>
  </si>
  <si>
    <t>Consejo de padres de familia</t>
  </si>
  <si>
    <t>SE REUNEN ESPORÁDICAMENTE</t>
  </si>
  <si>
    <t>Cultura Institucional</t>
  </si>
  <si>
    <t>Mecanismos de comunicación</t>
  </si>
  <si>
    <t>SE UTILIZAN DIVERSOS MECANISMOS DE COMUNICACIÓN</t>
  </si>
  <si>
    <t>GRUPOS DE WHATSAPP, CARTELERAS, INVITACIONES, LLAMADAS.</t>
  </si>
  <si>
    <t>Trabajo en equipo</t>
  </si>
  <si>
    <t>SE TRABAJA EN EQUIPO EN TODAS LAS REUNIONES</t>
  </si>
  <si>
    <t>LISTAS DE ASISTENCIA, ACTAS, FOTOGRAFÍAS</t>
  </si>
  <si>
    <t>Reconocimiento de logros</t>
  </si>
  <si>
    <t>EXISTEN RECONOMIENTOS Y ESTÍMULOS  A ESTUDIANTES Y DOCENTES</t>
  </si>
  <si>
    <t>ACTAS, MENCIONES DE HONOR, FOTOGRAFÍAS</t>
  </si>
  <si>
    <t>Identificación y divulgación de buenas prácticas</t>
  </si>
  <si>
    <t>REUNIONES OCASIONALES</t>
  </si>
  <si>
    <t>LISTA DE ASISTENCIA</t>
  </si>
  <si>
    <t>Clima Escolar</t>
  </si>
  <si>
    <t>Pertenencia y participación</t>
  </si>
  <si>
    <t>EXISTE  PARTIPACION  E INTEGRACION EN LOS ESTAMENTOS</t>
  </si>
  <si>
    <t>EVIDENCIAS FOTOGRÁFICAS, ACTAS, LISTAS DE ASISTENCIA</t>
  </si>
  <si>
    <t>Ambiente físico</t>
  </si>
  <si>
    <t>EXISTEN LOS ESPACIOS SUFICIENTES PERO NO EXISTE DOTACION SUFICIENTE</t>
  </si>
  <si>
    <t>FOTOGRAFÍAS, ESPACIOS FISICOS</t>
  </si>
  <si>
    <t>Inducción a los nuevos estudiantes</t>
  </si>
  <si>
    <t xml:space="preserve">SE REALIZA LA INDUCCION A ESTUDIANTES </t>
  </si>
  <si>
    <t>FOTOGRAFÍAS</t>
  </si>
  <si>
    <t>Motivación hacia el aprendizaje</t>
  </si>
  <si>
    <t>LA MAYORIA DE LOS ESTUDIANTES ESTAN MOTIVADOS</t>
  </si>
  <si>
    <t>VIDEOS, PORTAFOLIOS, ACTIVIDADES</t>
  </si>
  <si>
    <t>Manual de convivencia</t>
  </si>
  <si>
    <t>ES UTILIZADO FRECUENTEMENTE</t>
  </si>
  <si>
    <t>DOCUMENTO MANUAL DE CONVIVENCIA</t>
  </si>
  <si>
    <t>Actividades extracurriculares</t>
  </si>
  <si>
    <t>SE REALIZARON ALGUNAS ACTIVIDADES PERO NO HAY POLITICA DEFINIDA</t>
  </si>
  <si>
    <t>FOTOGRAFIAS</t>
  </si>
  <si>
    <t>Bienestar del alumnado</t>
  </si>
  <si>
    <t>EXISTEN PROGRAMAS DE BIENESTAR PARA ADECUADOS</t>
  </si>
  <si>
    <t>CONVENIOS, FOTOGRAFÍAS</t>
  </si>
  <si>
    <t>Manejo de conflictos</t>
  </si>
  <si>
    <t>EL CER CUENTA CON EL COMITÉ DE CONVIVENCIA</t>
  </si>
  <si>
    <t>ACTAS, MANUAL DE CONVIVENCIA, PEI</t>
  </si>
  <si>
    <t>Manejo de casos difíciles</t>
  </si>
  <si>
    <t>SE TIENEN DEFINIDAS POLÍTICAS</t>
  </si>
  <si>
    <t>ACTAS, MANUAL DE CONVIVENCIA</t>
  </si>
  <si>
    <t>Relaciones Con El Entorno</t>
  </si>
  <si>
    <t>Familias o acudientes</t>
  </si>
  <si>
    <t>EXISTE POLITICA DE COMUNICACIÓN E INTERACCION</t>
  </si>
  <si>
    <t>BOLETINES, COMUNICACIONES CON PADRES DE FAMILIA, ASAMBLEAS DE PADRES, ACTAS.</t>
  </si>
  <si>
    <t>Autoridades educativas</t>
  </si>
  <si>
    <t xml:space="preserve">EL CER ESTABLECE COMUNICACIÓN CON LAS AUTORIDADES PERTINENTES </t>
  </si>
  <si>
    <t>DOCUMENTOS, OFICIOS, ACTAS, LISTADO DE ASISTENCIA. COMUNICACIONES POR CORREO ELECTRÓNICO, WHATSAPP U OTROS MEDIOS.</t>
  </si>
  <si>
    <t>Otras instituciones</t>
  </si>
  <si>
    <t>EXISTEN ACUERDOS OCASIONALES CON OTRAS ENTIDADES.</t>
  </si>
  <si>
    <t xml:space="preserve">OFICIOS, </t>
  </si>
  <si>
    <t>Sector productivo</t>
  </si>
  <si>
    <t>EXISTEN RELACIONES ESPORÁDICAS CON EL SECTOR PRODUCTIVO</t>
  </si>
  <si>
    <t>GESTIÓN ACADÉMICA</t>
  </si>
  <si>
    <t>Diseño Pedagógico</t>
  </si>
  <si>
    <t>Plan de estudios</t>
  </si>
  <si>
    <t>SE CUENTA CON UN PLAN DE ESTUDIOS PARA TODA LA INSTITUCION QUE RESPONDE A LAS POLITICAS DEL ,PEI</t>
  </si>
  <si>
    <t>PLAN DE ESTUDIOS</t>
  </si>
  <si>
    <t>Enfoque metodológico</t>
  </si>
  <si>
    <t>METODOLOGÍA COMÚN Y FLEXIBLE</t>
  </si>
  <si>
    <t>PEI, GUIAS DE TRABAJO</t>
  </si>
  <si>
    <t>Recursos para el aprendizaje</t>
  </si>
  <si>
    <t>RECURSOS EXISTENTES ESCASOS</t>
  </si>
  <si>
    <t>FORMATO DE SOLICITUD</t>
  </si>
  <si>
    <t>Jornada escolar</t>
  </si>
  <si>
    <t xml:space="preserve">HORARIO ESTABLECIDO </t>
  </si>
  <si>
    <t>HORARIO ORGANIZADO</t>
  </si>
  <si>
    <t>Evaluación</t>
  </si>
  <si>
    <t>EXISTEN POLITICAS DE EVALUACION</t>
  </si>
  <si>
    <t>SIEE</t>
  </si>
  <si>
    <t>Prácticas Pedagógicas</t>
  </si>
  <si>
    <t>Opciones didácticas para las áreas, asignaturas y proyectos transversales</t>
  </si>
  <si>
    <t>ENFOQUE Y ESTRATEGIAS METODOLOGICAS ESTABLECIDAS</t>
  </si>
  <si>
    <t>PEI, PLAN DE ESTUDIOS</t>
  </si>
  <si>
    <t>Estrategias para las tareas escolares</t>
  </si>
  <si>
    <t>EXISTEN ACUERDOS BÁSICOS ENTRE DOCENTES Y ESTUDIANTES</t>
  </si>
  <si>
    <t>GUIAS</t>
  </si>
  <si>
    <t>Uso articulado de los recursos para el aprendizaje</t>
  </si>
  <si>
    <t>EL CER  CUENTA CON ALGUNOS  RECURSOS PARA EL APRENDIZAJE, QUE SON USADOS DE ACUERDO A LAS NECESIDADES DE CADA ÁREA Y GRADO EN LAS DIFERENTES SEDES.</t>
  </si>
  <si>
    <t>FOTOGRAFÍAS, GUIAS DE TRABAJO</t>
  </si>
  <si>
    <t>Uso de los tiempos para el aprendizaje</t>
  </si>
  <si>
    <t>POLITICAS APROPIADAS PARA EL USO DEL TIEMPO</t>
  </si>
  <si>
    <t>PEI</t>
  </si>
  <si>
    <t>Gestión de Aula</t>
  </si>
  <si>
    <t>Relación pedagógica</t>
  </si>
  <si>
    <t>BUENAS PRÁCTICAS PEDAGÓGICA</t>
  </si>
  <si>
    <t>BUENA RTELACION ALUMNOS ESTUDIANTES</t>
  </si>
  <si>
    <t>Planeación de clases</t>
  </si>
  <si>
    <t>PLANES DE CLASE GENERALIZADOS</t>
  </si>
  <si>
    <t>PLANES DE DESARROLLO</t>
  </si>
  <si>
    <t>Estilo pedagógico</t>
  </si>
  <si>
    <t>DIVERSIDAD DE ESTRATEGIAS PEDAGÓGICAS</t>
  </si>
  <si>
    <t>PLANES EN ACTUALIZACION</t>
  </si>
  <si>
    <t>Evaluación en el aula</t>
  </si>
  <si>
    <t>SIEE ACTUALIZADO Y BUENOS CANALES DE COMUNICACIÓN</t>
  </si>
  <si>
    <t>DOCUMENTO</t>
  </si>
  <si>
    <t>Seguimiento Académico</t>
  </si>
  <si>
    <t>Seguimiento a los resultados académicos</t>
  </si>
  <si>
    <t>ACTUALIZACION PERMANENTE DEL SIEE</t>
  </si>
  <si>
    <t>Uso pedagógico de las evaluaciones externas</t>
  </si>
  <si>
    <t>ACCIONES PARA FORTALECER Y MEJORAR LOS APRENDIZAJES</t>
  </si>
  <si>
    <t>ANALISIS DE RESULTADOS PRUEBAS SABER</t>
  </si>
  <si>
    <t>Seguimiento a la asistencia</t>
  </si>
  <si>
    <t>POLÍTICA DE CONTROL DEFINIDAS</t>
  </si>
  <si>
    <t>FORMATO DE ASISTENCIA</t>
  </si>
  <si>
    <t>Actividades de recuperación</t>
  </si>
  <si>
    <t>SE OFRECE APOYO MEDIANTE ACTIVIDADES DE RECUPERACION</t>
  </si>
  <si>
    <t>MEJORAMIENTO DE RESULTADOS</t>
  </si>
  <si>
    <t>Apoyo pedagógico para estudiantes con dificultades de aprendizaje</t>
  </si>
  <si>
    <t>SE CUENTA CON PROGRAMAS DE APOYO PARA ESTUDIANTES CON DIFICULTAD DE APRENDIZAJE</t>
  </si>
  <si>
    <t>EJECUCION DE PIAR</t>
  </si>
  <si>
    <t>Seguimiento a los egresados</t>
  </si>
  <si>
    <t xml:space="preserve">PÉRDIDAD DE COMUNICACIÓN </t>
  </si>
  <si>
    <t>NO HAY CONTACTO</t>
  </si>
  <si>
    <t>GESTIÓN ADMINISTRATIVA Y FINANCIERA</t>
  </si>
  <si>
    <t>AÑO  2023</t>
  </si>
  <si>
    <t>Apoyo a la gestión académica</t>
  </si>
  <si>
    <t>Proceso de matrícula</t>
  </si>
  <si>
    <t>SE CUMPLE CON LINEAMIENTOS ESTABLECIDOS</t>
  </si>
  <si>
    <t>FOLIOS Y SIMAT</t>
  </si>
  <si>
    <t>Archivo académico</t>
  </si>
  <si>
    <t xml:space="preserve">SISTEMA DE ARCHIVO </t>
  </si>
  <si>
    <t>ARCHIVO ACTUALIZADO</t>
  </si>
  <si>
    <t>Boletines de calificaciones</t>
  </si>
  <si>
    <t>REVISIÓN CONTINUA PARA MEJORAMIENTO DE INFORMES</t>
  </si>
  <si>
    <t>BOLETINES ACTUALIZADOS</t>
  </si>
  <si>
    <t>Administración de la planta física y de los recursos</t>
  </si>
  <si>
    <t>Mantenimiento de la planta física</t>
  </si>
  <si>
    <t>DE ACUERDO A LAS NECESIDADES DE CADA SEDE SE REALIZAN LAS MEJORAS</t>
  </si>
  <si>
    <t>FOTOGRAFÍAS DE LOS ARREGLOS</t>
  </si>
  <si>
    <t>Programas para la adecuación y embellecimiento de la planta física</t>
  </si>
  <si>
    <t>JORNADAS ESPORADICAS DE EMBELLECIMIENTO</t>
  </si>
  <si>
    <t>Seguimiento al uso de los espacios</t>
  </si>
  <si>
    <t>SE CUENTA CON EL FORMATO DE REGISTRO USO DE ESPACIOS FÍSICOS</t>
  </si>
  <si>
    <t>PRESTAMOS OCASIONALES</t>
  </si>
  <si>
    <t>Adquisición de los recursos para el aprendizaje</t>
  </si>
  <si>
    <t>COMPRAS SEGÚN NECESIDADES DE DOCENTES Y ESTUDIANTES</t>
  </si>
  <si>
    <t>PLAN DE COMPRAS, FACTURAS</t>
  </si>
  <si>
    <t>Suministros y dotación</t>
  </si>
  <si>
    <t>DISTRIBUCION OPORTUNA DE SUMINISTROS</t>
  </si>
  <si>
    <t>PLAN DE COMPRAS Y FOTOGRAFIAS</t>
  </si>
  <si>
    <t>Mantenimiento de equipos y recursos para el aprendizaje</t>
  </si>
  <si>
    <t>MANTENIMIENTO DE EQUIPOS ESPORÁDICO</t>
  </si>
  <si>
    <t>PRÁCTIICAS APRENDICES SENA</t>
  </si>
  <si>
    <t>Seguridad y protección</t>
  </si>
  <si>
    <t xml:space="preserve">EN PROCESO </t>
  </si>
  <si>
    <t>DOCUMENTO EN CONSTRUCCION</t>
  </si>
  <si>
    <t>Administración de los Servicios Complementarios</t>
  </si>
  <si>
    <t>Servicios de transporte, restaurante, cafetería y salud (enfermería, odontología, psicología)</t>
  </si>
  <si>
    <t>CUENTA CON ALGUNOS PROGRAMAS DEFINIDOS</t>
  </si>
  <si>
    <t>CONVENIOS, FOTOGRAFIAS DE JORNADAS DE SALUD</t>
  </si>
  <si>
    <t>Apoyo a estudiantes con bajo desempeño académico o con dificultades de interacción.</t>
  </si>
  <si>
    <t>EXISTE PLAN DE APOYO PERO NO ES APLICADO POR TODAS LAS SEDES</t>
  </si>
  <si>
    <t>PLANES DE APOYO, PIAR</t>
  </si>
  <si>
    <t>Talento humano</t>
  </si>
  <si>
    <t>Perfiles</t>
  </si>
  <si>
    <t>PERFILES ADECUADOS</t>
  </si>
  <si>
    <t>FORMATO PLANTA DE PERSONAL, RESOLUCION DE ASIGNACION ACADÉMICA</t>
  </si>
  <si>
    <t>Inducción</t>
  </si>
  <si>
    <t>ACTIVIDADES NO SISTEMÁTICAS</t>
  </si>
  <si>
    <t>EVIDENCIAS FOTOGRÁFICAS, ACTAS DE INICIO</t>
  </si>
  <si>
    <t>Formación y capacitación</t>
  </si>
  <si>
    <t>PROCESOS DE FORMACION EN COHERENCIA CON EL PEI</t>
  </si>
  <si>
    <t>PEI, ASISTENCIA A CAPACITACION</t>
  </si>
  <si>
    <t>Asignación académica</t>
  </si>
  <si>
    <t>SE ASIGNA CARGA ACADÉMICA Y SE ELABORAN HORARIOS</t>
  </si>
  <si>
    <t>RESOLUCIÓN INTERNA</t>
  </si>
  <si>
    <t>Pertenencia del personal vinculado</t>
  </si>
  <si>
    <t xml:space="preserve">DISPONIBILIDAD DOCENTE PARA ACTIVIDADES </t>
  </si>
  <si>
    <t>ACTAS, LISTAS DE ASISTENCIA</t>
  </si>
  <si>
    <t>Evaluación del desempeño</t>
  </si>
  <si>
    <t>SE EVALÚAN ANUALMENTE LOS DOCENTES</t>
  </si>
  <si>
    <t>PROTOCOLOS, ANEXO 5, ACTA DE INICIO</t>
  </si>
  <si>
    <t>Estímulos</t>
  </si>
  <si>
    <t>INICIATIVAS DE RECONOCIMIENTO A FIN DE AÑO</t>
  </si>
  <si>
    <t>Apoyo a la investigación</t>
  </si>
  <si>
    <t>INVESTIGACION PARTICULAR CON EL APOYO DEL CER</t>
  </si>
  <si>
    <t>Convivencia y manejo de conflictos</t>
  </si>
  <si>
    <t>SE RESULEVEN LOS CONFLICTOS A TRAVÉS DEL DIÁLOGO</t>
  </si>
  <si>
    <t>MANUAL DE CONVIVENCIA, ACTAS DE COMITE DE CONVIVENCIA</t>
  </si>
  <si>
    <t>Bienestar del talento humano</t>
  </si>
  <si>
    <t>SE REALIZAN ACTIVIDADES DE BIENESTAR DOCENTE</t>
  </si>
  <si>
    <t>Apoyo financiero y contable</t>
  </si>
  <si>
    <t>Presupuesto anual del Fondo de Servicios Educativos (FSE)</t>
  </si>
  <si>
    <t>EXISTE UN PRESUPUESTO SEGÚN LAS NECESIDADES DEL CER</t>
  </si>
  <si>
    <t>PRESUPUESTO, FACTURAS</t>
  </si>
  <si>
    <t>Contabilidad</t>
  </si>
  <si>
    <t>SE ENTREGAN OPORTUNAMENTE LOS INFORMES</t>
  </si>
  <si>
    <t>INFORMES CONTABLES</t>
  </si>
  <si>
    <t>Ingresos y gastos</t>
  </si>
  <si>
    <t>PRESUPUESTO, PLAN DE COMPRAS APROBADO POR CONSEJO DIRECTIVO</t>
  </si>
  <si>
    <t>AUDIENCIA DE RENDICION DE CUENTAS</t>
  </si>
  <si>
    <t>Control fiscal</t>
  </si>
  <si>
    <t>SE PRESENTAN INFORMES FINANCIEROS A TIEMPO</t>
  </si>
  <si>
    <t>GESTIÓN DE LA COMUNIDAD</t>
  </si>
  <si>
    <t>Accesibilidad</t>
  </si>
  <si>
    <t>Atención educativa a grupos poblacionales o en situación de vulnerabilidad que experimentan barreras al aprendizaje y la participación</t>
  </si>
  <si>
    <t>LAS SEDES EJECUTAN MODELOS PEDAGÓGICOS FLEXIBLES</t>
  </si>
  <si>
    <t>PIAR</t>
  </si>
  <si>
    <t>Atención educativa a estudiantes pertenecientes a grupos étnicos</t>
  </si>
  <si>
    <t>NO APLICA</t>
  </si>
  <si>
    <t>Necesidades y expectativas de los estudiantes</t>
  </si>
  <si>
    <t>EL CER CONOCE SU ENTORNO Y TRATA DE DAR RESPUESTAS A LAS NECESIDADES DE LOS ESTUDIANTES</t>
  </si>
  <si>
    <t>FORMATO OBSERVADOR DEL ESTUDIANTE</t>
  </si>
  <si>
    <t>Proyectos de vida</t>
  </si>
  <si>
    <t>EXISTEN ALGUNAS INICIATIVAS PARA EL DESARROLLO DE PROYECTOS DE VIDA DE LOS ESTUDIANTES</t>
  </si>
  <si>
    <t>PROYECTOS TRANSVERSALES, PEI</t>
  </si>
  <si>
    <t>Proyección a la comunidad</t>
  </si>
  <si>
    <t>Escuela de padres</t>
  </si>
  <si>
    <t>LOS MAYORIA DE PADRES DE FAMILIA PARTICIPAN ENCUENTROS CON EL APOYO DEL GRUPO INTERDISCIPLINARIO DE LA COMISARÍA DE FAMILIA</t>
  </si>
  <si>
    <t>EVIDENCIAS FOTOGRAFICAS, ACTAS</t>
  </si>
  <si>
    <t xml:space="preserve"> Oferta de servicios a la comunidad</t>
  </si>
  <si>
    <t>LOS RECURSOS SON USADOS POR LA COMUNIDAD</t>
  </si>
  <si>
    <t>FORMATO DE PRESTAMOS</t>
  </si>
  <si>
    <t>Uso de la planta física y de los medios</t>
  </si>
  <si>
    <t>EL CER PONE A DISPOSICION DE LA COMUNIDAD ALGUNOS ESPACIOS FISICOS Y RECURSOS TECNOLÓGICOS</t>
  </si>
  <si>
    <t>FOTOS</t>
  </si>
  <si>
    <t>Servicio social estudiantil</t>
  </si>
  <si>
    <t>NO EXISTE</t>
  </si>
  <si>
    <t>Participación y convivencia</t>
  </si>
  <si>
    <t>Participación de los estudiantes</t>
  </si>
  <si>
    <t>PARTICIPACION DE LOS ESTUDIANTES</t>
  </si>
  <si>
    <t>ACTAS, FOTOGRAFIAS, MANUAL DE CONVIVENCIA</t>
  </si>
  <si>
    <t>Asamblea y consejo de padres de familia</t>
  </si>
  <si>
    <t xml:space="preserve">ASAMBLEA DE PADRES </t>
  </si>
  <si>
    <t xml:space="preserve">ACTAS </t>
  </si>
  <si>
    <t>Participación de las familias</t>
  </si>
  <si>
    <t>SE PROMUEVE LA PARTICIPACIÓN DE LA FAMILIA</t>
  </si>
  <si>
    <t>Prevención de riesgos</t>
  </si>
  <si>
    <t>Prevención de riesgos físicos</t>
  </si>
  <si>
    <t>SE CUENTA CON PROGRAMAS DE PREVENCION</t>
  </si>
  <si>
    <t>PROYECTO TRANSVERSAL DE PREVENCION</t>
  </si>
  <si>
    <t>Prevención de riesgos psicosociales</t>
  </si>
  <si>
    <t>CHARLAS EDUCATIVAS DE PREVENCION</t>
  </si>
  <si>
    <t>Programas de seguridad</t>
  </si>
  <si>
    <t>DIAGNOSTICO Y PRIORIZACION DE RIESGOS</t>
  </si>
  <si>
    <t>EN DESARROLLO</t>
  </si>
  <si>
    <t>VALORACION                       GESTION DIRECTIVA</t>
  </si>
  <si>
    <t>FORTALEZAS</t>
  </si>
  <si>
    <t>EL HORIZONTE INSTITUCIONAL APROPIADO POR LA COMUNIDAD EDUCATIVA</t>
  </si>
  <si>
    <t>DISPONIBILIDAD DE LOS DOCENTES Y TRABAJO EN EQUIPO</t>
  </si>
  <si>
    <t>OPOTUNIDADES DE MEJORAMIENTO</t>
  </si>
  <si>
    <t xml:space="preserve">POLITICAS DE INCLUSION DISEÑADAS EN EL EI </t>
  </si>
  <si>
    <t xml:space="preserve">ESTABLECER CONVENIOS CON EL SECTOR PRODUCTIVO </t>
  </si>
  <si>
    <t>DESARROLLO DE PPP Y PLANES.</t>
  </si>
  <si>
    <t>GESTIÓN ACADEMICA</t>
  </si>
  <si>
    <t>Diseño pedagogico</t>
  </si>
  <si>
    <t>Practicas pedagogicas</t>
  </si>
  <si>
    <t>Gestion de aula</t>
  </si>
  <si>
    <t>Seguimiento academico</t>
  </si>
  <si>
    <t>VALORACION                       GESTION ACADEMICA</t>
  </si>
  <si>
    <t>CUMPLIMIENTO CON LOS HORARIOS ESTABLECIDOS EN LA JORNADA ESCOLAR</t>
  </si>
  <si>
    <t>METODOLOGÍA FLEXIBLE</t>
  </si>
  <si>
    <t xml:space="preserve">ACTUALIZACION DEL SIEE </t>
  </si>
  <si>
    <t xml:space="preserve">ESTRATEGIAS DE TAREAS EXTRACURRICULARES </t>
  </si>
  <si>
    <t xml:space="preserve">EVALUACION FORMATIVA </t>
  </si>
  <si>
    <t>GESTIÓN ADMINISTRATIVA</t>
  </si>
  <si>
    <t>Apoyo a la gestion académica</t>
  </si>
  <si>
    <t>Administración de la planta fisica y de los recursos</t>
  </si>
  <si>
    <t>Administración de servicios complementarios</t>
  </si>
  <si>
    <t>Talento Humano</t>
  </si>
  <si>
    <t>Apoyo Financiero y Contable</t>
  </si>
  <si>
    <t>VALORACION                       GESTION ADMINISTRATIVA</t>
  </si>
  <si>
    <t>INFORMES FINANCIEROS OPORTUNOS</t>
  </si>
  <si>
    <t>ATENCIÓN A LAS NECESIDADES DEL CER</t>
  </si>
  <si>
    <t>PLAN DE MANTENIMIENTO DE LA PLANTA FÍSICA</t>
  </si>
  <si>
    <t xml:space="preserve">ARCHIVO HISTORICO ACADEMICO </t>
  </si>
  <si>
    <t>VALORACION                       GESTION DE LA COMUNIDAD</t>
  </si>
  <si>
    <t>DISPOSICIÓN PARA PARTICIPAR EN LA ESCUELA DE PADRES</t>
  </si>
  <si>
    <t>ATENCION A SOLICITUDES DE PRESTAMO DE ESPACIOS FÍSICOS Y EQUIPOS TECNOLÓGICOS</t>
  </si>
  <si>
    <t xml:space="preserve">PLAN DE RIESGOS PSICOSOCALES Y FISICOS </t>
  </si>
  <si>
    <t xml:space="preserve">PARTICIPACION DE LAS FAMILIAS </t>
  </si>
  <si>
    <t xml:space="preserve">ESCUELA DE PADRES </t>
  </si>
  <si>
    <t xml:space="preserve">ESTA EN CONSTANTE AJUSTES PERIODICOS </t>
  </si>
  <si>
    <t>PEI, ACTAS Y DEMAS DOCUMENTOS</t>
  </si>
  <si>
    <t>HAY METAS ESTABLECIDAS PERO LA COMUNIDAD NO TIENE CONOCIMIENTO</t>
  </si>
  <si>
    <t xml:space="preserve">SE DIVULGA DEL DIRECCIONAMIENTO </t>
  </si>
  <si>
    <t xml:space="preserve">FALTA MAYOR DIFUSION </t>
  </si>
  <si>
    <t>PEI, MISION Y VISION</t>
  </si>
  <si>
    <t>FALTA DE ASESORAMIENTO POR PARTE DE LOS MIEMBROS DE NEE</t>
  </si>
  <si>
    <t>PIAR, DIAGNOSTICO</t>
  </si>
  <si>
    <t xml:space="preserve">LOS CRITERIOS BASICOS ESTAN DEFINIDOS PERO ESTAN EN EJECUCION </t>
  </si>
  <si>
    <t>PLAN DE ACCION, POA, PEI, ACTAS Y DEMAS DOCUMENTOS</t>
  </si>
  <si>
    <t xml:space="preserve"> ACCIONES ARTICULADAS AL PLANTEAMIENTO ESTRATÉGICO, PARCIALMENTE SE TRABAJA EN EQUIPO</t>
  </si>
  <si>
    <t>LAS ACCIONES ARTICULADAS EVENTUALMENTE SE TRABAJA EN EQUIPO</t>
  </si>
  <si>
    <t>PLANES, EVIDENCIAS FOTOGRAFICAS, ACTAS.</t>
  </si>
  <si>
    <t xml:space="preserve">LA ESTRATEGIAS PEDAGOGICAS ESTA EN EJECUCUION </t>
  </si>
  <si>
    <t>SE UTILIZA LA INFORMACION DISPONIBLE</t>
  </si>
  <si>
    <t>FORMATOS DE AUTOEVALUACION, SEGUIMIENTO AL PMI, PROTOCOLO DE EVALUACION DE DESEMPEÑO</t>
  </si>
  <si>
    <t>PROCEDIMIENTOS CLAROS PERO NO HAN SIDO UTILIZADO INTEGRALMENTE</t>
  </si>
  <si>
    <t>FORMATOS DE AUTOEVALUACION.</t>
  </si>
  <si>
    <t xml:space="preserve">EL CONSEJO DIRECTIVO SE REUNE ESPORAICAMENTE </t>
  </si>
  <si>
    <t>PLAN DE ACCION POA, PEI, ACTAS Y DEMAS DOCUMENTOS</t>
  </si>
  <si>
    <t xml:space="preserve">SIGUE CONFORMADO PERO SE REUNE MUY ESPORAICAMENTE </t>
  </si>
  <si>
    <t>PLANES, FOTOGRAFIAS Y ACTAS.</t>
  </si>
  <si>
    <t>LA COMISION DE EVALUACION SE REUNE MUY ESPORAICAMENTE</t>
  </si>
  <si>
    <t>ACTAS Y FOTOGRAFIAS</t>
  </si>
  <si>
    <t>ESTA CONFORMAD Y SE REUNEN ESPORAICAMENTE</t>
  </si>
  <si>
    <t>ACTAS COMPROMISOS, FOTOGRAFIAS</t>
  </si>
  <si>
    <t>ESTA CONFORMADO PERO NO SE REUNEN</t>
  </si>
  <si>
    <t>ACTAS DE CONFORMACION</t>
  </si>
  <si>
    <t>PARTICIPA ESPORAICAMENTE EN LAS REUNIONES</t>
  </si>
  <si>
    <t>ESTA CONFORMADO PERO NO SE REUNEN CON REGULARIDAD</t>
  </si>
  <si>
    <t>SE UTILIZAN LOS MEDIOS DE COMUNICACIÓN</t>
  </si>
  <si>
    <t>WHATSAPP</t>
  </si>
  <si>
    <t>SE TRABAJA EN EQUIPO ORGANIZADAMENTE TENIENDO EN CUENTA LA DIFERENTES METODOLOGIAS</t>
  </si>
  <si>
    <t>LISTAS DE ASISTENCIAS, ACTAS, FOTOGRAFIAS</t>
  </si>
  <si>
    <t>EXISTEN RECONOCIMIENTOS A ESTUDIANTES Y DOCENTES</t>
  </si>
  <si>
    <t>ACTAS DE MENCIONES DE HONOR, FOTOGRAFIAS</t>
  </si>
  <si>
    <t>EXISTE PARTICIPACION E INTEGRACION PERO AUN FALTA MAS PERTENENCIA</t>
  </si>
  <si>
    <t>EVIDENCIAS FOTOGRAFICAS, ACTAS, LISTAS DE ASITENCIAS</t>
  </si>
  <si>
    <t>EXISTEN LOS ESPACIOS SUFICIENTES PERO NO HAY DOTACIONES</t>
  </si>
  <si>
    <t>FOTOGRAFIAS, ESPACIOS FISICOS</t>
  </si>
  <si>
    <t>SE REALIZA LA INDUCCION A ESTUDIANTES NUEVOS CON UN PRGRAMA PARA TODOS</t>
  </si>
  <si>
    <t>EXISTE LA MOTIVACION PERO FALTA COMPROMISO DE LOS PADRES</t>
  </si>
  <si>
    <t>EXISTE EL MANUAL PERO SE APLICA MUY ESPORAICAMENTE</t>
  </si>
  <si>
    <t>DOCUMENTOS MANUAL DE CONVIVENCIA</t>
  </si>
  <si>
    <t>SE REALIZARON ALGUNAS ACTIVIDADES EXTRACURRICULARES</t>
  </si>
  <si>
    <t xml:space="preserve">EXISTEN PROGRAMAS DE BIENESTAR </t>
  </si>
  <si>
    <t>CONVENIOS</t>
  </si>
  <si>
    <t>SE CUENTA CON EL COMITÉ DE CONVIVENCIA Y SE FORTALECE EL RESPETO</t>
  </si>
  <si>
    <t>ACTAS, MANUEL DE CONVIVENCIA, PEI</t>
  </si>
  <si>
    <t>SE TIENEN DEFINIDAS POLITICAS</t>
  </si>
  <si>
    <t>ACTAS DE MANUAL DE CONVIVENCIA</t>
  </si>
  <si>
    <t>EXISTE POLITICA DE COMUNICACIÓN PERO NO HAY RUTA DEFINIDA</t>
  </si>
  <si>
    <t>BOLETINES, COMUNICACIONES CON PADRES DE FAMILIA, ASAMBLEAS</t>
  </si>
  <si>
    <t>ESTABLECE COMUNICACIÓN CON LAS AUTORIDADES PERO FALTA DE PERTENENCIA</t>
  </si>
  <si>
    <t>DOCUMENTOS OFICIOS, ACTAS, LISTADOS DE ASISTENCIAS ETC.</t>
  </si>
  <si>
    <t>EXISTEN ACUERDOS OCASIONALES CON OTRAS ENTIDADES</t>
  </si>
  <si>
    <t>OFICIOS</t>
  </si>
  <si>
    <t>EXISTEN RELACIONES ESPORADICAMENTE CON EL SECTOR PRODUCTIVO</t>
  </si>
  <si>
    <t>LOS DOCENTES APOYAN LOS PROCESOS DE APRENDIZAJE TENIENDO EN CUENTA LAS OPINIONES DE LOS ESTUDIANTES</t>
  </si>
  <si>
    <t>BUENA RELACION ENTRE ESTUDIANTE DOCENTE</t>
  </si>
  <si>
    <t>DOCUMENTOS</t>
  </si>
  <si>
    <t>ALGUNAS AREAS O SEDE HAN APLICADOS ESTRATEGIAS DE RECUPERACION</t>
  </si>
  <si>
    <t>MEJORAMIENTO DE RESULTADO</t>
  </si>
  <si>
    <t>REGULARMENTE SE CUENTA CON PROGRAMAS DE APOYO</t>
  </si>
  <si>
    <t>FALTA DE ASESORAMIENTO CON PIAR</t>
  </si>
  <si>
    <t xml:space="preserve">CUENTA CON UNA POLITICA UNIFICADA PARA ADMINISTRAR LA EXPEDICION </t>
  </si>
  <si>
    <t xml:space="preserve">BOLETINES </t>
  </si>
  <si>
    <t>FOTOGRAFIAS DE LOS ARREGLOS</t>
  </si>
  <si>
    <t>EN EJECUCION</t>
  </si>
  <si>
    <t>PROYECTOS TRANSVERSALES</t>
  </si>
  <si>
    <t>ASAMBLEA DE PADRES</t>
  </si>
  <si>
    <t>INGRID JOHANNA CONTRERAS PEÑA</t>
  </si>
  <si>
    <t>MANUEL AUGUSTO DIAZ SOTO</t>
  </si>
  <si>
    <t>lic.ingridcontreras.ufps@gmail.com</t>
  </si>
  <si>
    <t>DOCENTE PTA</t>
  </si>
  <si>
    <t>manueldisoto@hotmail.com</t>
  </si>
  <si>
    <t>CARMEN AYDEE ACEVEDO DURAN</t>
  </si>
  <si>
    <t>CARLOS RAMON BUITRAGO</t>
  </si>
  <si>
    <t>MONICA JOHANNA MENDOZA RINCON</t>
  </si>
  <si>
    <t>DOCENTE</t>
  </si>
  <si>
    <t>ACADEMICA</t>
  </si>
  <si>
    <t>monicamenrihotmail.com</t>
  </si>
  <si>
    <t>ANA MIREYA FLOREZ GARNICA</t>
  </si>
  <si>
    <t>anamireyaflorezg@gmail.com</t>
  </si>
  <si>
    <t>LIZBETH JOHANNA SANABRIA LOPEZ</t>
  </si>
  <si>
    <t>sanabrialopezlj@gmail.com</t>
  </si>
  <si>
    <t>DISEÑO DE POLITICAS INCLUSIVAS, DE ACUERDO AL  DECRETO 1421 PARA GARANTIZAR LA PERMANENCIA DE LOS NNJA</t>
  </si>
  <si>
    <t>NO EXISTEN ALIANZAS CON EL SECTOR PRODUCTIVO DE LA REGION PARA EL FORTALECIMIENTO DE LAS COMPETENCIAS LABORALES DE LOS ESTUDIANTES.</t>
  </si>
  <si>
    <t xml:space="preserve">DISEÑAR UN PPP QUE FORTALEZCA EL MODELO EDUCATIVO DEL CER </t>
  </si>
  <si>
    <t xml:space="preserve">SE IMPLEMENTAN ESTRATEGIAS PARA LAS TAREAS EXTRACURRICULARES PERO NO ESTAN UNIFICADAS </t>
  </si>
  <si>
    <t>FORMULAR LOS PPT DE ACUERDO A LAS NECESIDADES DEL CONTEXTO.</t>
  </si>
  <si>
    <t>ACTUALIZACION DE PEI Y DEL SIEE</t>
  </si>
  <si>
    <t>PEI, SIEE</t>
  </si>
  <si>
    <t xml:space="preserve">INNOVACION DE RECURSOS TECNOLOGICOS </t>
  </si>
  <si>
    <t>TELEVISOR E INTERNET</t>
  </si>
  <si>
    <t>SE TIENE EN CUENTA EL CUMPLIMIENTO DE LAS HORAS EFECTIVAS</t>
  </si>
  <si>
    <t>SE LLEVA CONTROL DE ASISTENCIA</t>
  </si>
  <si>
    <t>LA INSTITUCIÓN TIENE UNA POLÍTICA DE EVALUACIÓN FUNDAMENTADA EN LOS LINEAMIENTOS CURRICULARES, LOS ESTÁNDARES BÁSICOS DE COMPETENCIAS</t>
  </si>
  <si>
    <t>SE CUENTA CON UN PLAN DE ESTUDIO EN LAS AREAS FUNDAMENTALES PARA TODA LA INSTITUCION QUE RESPONDE A LAS POLITICAS DEL PEI</t>
  </si>
  <si>
    <t>PLAN DE ESTUDIOS DE LAS AREAS FUNDAMENTALES</t>
  </si>
  <si>
    <t>LAS PRÁCTICAS PEDAGÓGICAS DE AULA DE LOS DOCENTES DE TODAS LAS ÁREAS, GRADOS Y SEDES SE APOYAN EN OPCIONES DIDÁCTICAS COMUNES Y ESPECÍFICAS PARA CADA GRUPO POBLACIONAL</t>
  </si>
  <si>
    <t>PEI, PLANES DE ESTUDIO</t>
  </si>
  <si>
    <t>EN ALGUNAS SEDES HAY ALGUNOS ACUERDOS BÁSICOS ENTRE DOCENTES Y ESTUDIANTES ACERCA DE LA INTENCIONALIDAD DE LAS TAREAS ESCOLARES PARA ALGUNOS GRADOS, NIVELES O ÁREAS.</t>
  </si>
  <si>
    <t>REFUERZO DE TAREAS ESCOLARES</t>
  </si>
  <si>
    <t>LA INSTITUCIÓN CUENTA CON UNA POLÍTICA SOBRE EL USO DE LOS RECURSOS PARA EL APRENDIZAJE QUE ESTÁ ARTICULADA A SU PROPUESTA PEDAGÓGICA, PERO ÉSTA SE APLICA SOLAMENTE EN ALGUNAS SEDES, NIVELES O GRADOS.</t>
  </si>
  <si>
    <t>LA INSTITUCIÓN CUENTA CON UNA POLÍTICA SOBRE EL USO APROPIADO DE LOS TIEMPOS DESTINADOS A LOS APRENDIZAJES, LA CUAL ES IMPLEMENTADA DE MANERA FLEXIBLE DE ACUERDO CON LAS CARACTERÍSTICAS Y NECESIDADES DE LOS ESTUDIANTES.</t>
  </si>
  <si>
    <t>LA INSTITUCIÓN CUENTA CON UNA POLÍTICA SOBRE EL USO APROPIADO DE LOS TIEMPOS DESTINADOS A LOS APRENDIZAJES</t>
  </si>
  <si>
    <t>LAS PRÁCTICAS PEDAGÓGICAS SE BASAN EN LA COMUNICACIÓN, LA COGESTIÓN DEL APRENDIZAJE Y LA RELACIÓN AFECTIVA Y LA VALORACIÓN DE LA DIVERSIDAD DE LOS ESTUDIANTES, COMO ELEMENTOS FACILITADORES DEL PROCESO DE ENSEÑANZA-APRENDIZAJE</t>
  </si>
  <si>
    <t>SE EVIDENCIA EN LA ORGANIZACIÓN DEL AULA, EN LAS RELACIONES RECÍPROCAS Y EN LAS ESTRATEGIAS DE APRENDIZAJE UTILIZADAS</t>
  </si>
  <si>
    <t>LOS PLANES DE AULA ESTABLECEN SISTEMAS DIDÁCTICOS ACCESIBLES A TODO EL ESTUDIANTADO, QUE MINIMIZAN BARRERAS AL APRENDIZAJE Y ESTÁN RELACIONADOS CON EL DISEÑO CURRICULAR Y EL ENFOQUE METODOLÓGICO.</t>
  </si>
  <si>
    <t>PLANES DE AULA</t>
  </si>
  <si>
    <t>EN LA INSTITUCIÓN SE PRESENTAN ESFUERZOS COLECTIVOS POR TRABAJAR CON ESTRATEGIAS ALTERNATIVAS A LA CLASE MAGISTRAL.</t>
  </si>
  <si>
    <t>SE TIENEN EN CUENTA LOS INTERESES, IDEAS Y EXPERIENCIAS DE LOS ESTUDIANTES COMO BASE PARA ESTRUCTURAR LAS ACTIVIDADES PEDAGÓGICAS.</t>
  </si>
  <si>
    <t xml:space="preserve">EL SISTEMA DE EVALUACIÓN DEL RENDIMIENTO ACADÉMICO SE APLICA PERMANENTEMENTE. </t>
  </si>
  <si>
    <t>SE HACE SEGUIMIENTO A LOS ESTUDIANTES DE BAJO RENDIMIENTO</t>
  </si>
  <si>
    <t>LA INSTITUCIÓN REVISA PERIÓDICAMENTE SU SISTEMA DE SEGUIMIENTO ACADÉMICO Y REALIZA LOS AJUSTES CORRESPONDIENTES, CON EL PROPÓSITO DE MEJORARLO.</t>
  </si>
  <si>
    <t>SEGUIMIENTO ACADEMICO</t>
  </si>
  <si>
    <t>N/A</t>
  </si>
  <si>
    <t>LA POLÍTICA INSTITUCIONAL DE CONTROL, ANÁLISIS Y TRATAMIENTO DEL AUSENTISMO CONTEMPLA LA PARTICIPACIÓN ACTIVA DE PADRES, DOCENTES Y ESTUDIANTES.</t>
  </si>
  <si>
    <t>FORMATOS DE ASISTENCIA</t>
  </si>
  <si>
    <t>LAS PRÁCTICAS DE LOS DOCENTES INCORPORAN ACTIVIDADES DE RECUPERACIÓN BASADAS EN ESTRATEGIAS QUE TIENEN COMO FINALIDAD OFRECER UN APOYO REAL AL DESARROLLO DE LAS COMPETENCIAS BÁSICAS DE LOS ESTUDIANTES Y AL MEJORAMIENTO DE SUS RESULTADOS.</t>
  </si>
  <si>
    <t xml:space="preserve">ACTIVIDADES DE RECUPERACION </t>
  </si>
  <si>
    <t>LA INSTITUCIÓN CUENTA CON PROGRAMAS DE APOYO PEDAGÓGICO A LOS CASOS DE BAJO RENDIMIENTO ACADÉMICO, ASÍ COMO CON MECANISMOS DE SEGUIMIENTO, ACTIVIDADES INSTITUCIONALES Y SOPORTE INTERINSTITUCIONAL.</t>
  </si>
  <si>
    <t xml:space="preserve">PIAR </t>
  </si>
  <si>
    <t>LA INSTITUCIÓN TIENE UN CONTACTO ESCASO Y ESPORÁDICO CON SUS EGRESADOS Y LA INFORMACIÓN SOBRE ELLOS ES ANECDÓTICA.</t>
  </si>
  <si>
    <t>Se diseñan modelos pedagógicos flexibles que permiten la inclusión.</t>
  </si>
  <si>
    <t>El CER conoce el entorno y busca dar respuesta a las necesidades de los estudiantes mediante acciones de acercamiento.</t>
  </si>
  <si>
    <t>Se tienen definidadas algunas inicitivas pero no hay articulación</t>
  </si>
  <si>
    <t>Se organizan y divulgan las escuelas de padres y se tiene buena participación.</t>
  </si>
  <si>
    <t>Se utilizan difrerentes estrategias de comunicación con la comunidad.</t>
  </si>
  <si>
    <t>La comunidad solicita el prestamo de recursos físicos por medio de un formato de prestamo.</t>
  </si>
  <si>
    <t>Participación activa de los estudiantes.</t>
  </si>
  <si>
    <t>Existe la asamble a de padres , conocen la normatitividad y participan an algunas actividades</t>
  </si>
  <si>
    <t>Se promueve la participación de las familias en las diferentes actividades programdas</t>
  </si>
  <si>
    <t>El CER cuenta con programas de prevención y son parte de los proyectos transversales.</t>
  </si>
  <si>
    <t>Se conocen los factores de riesgo de los estudiantes y se promueven actividades orientadas a la prevención.</t>
  </si>
  <si>
    <t>El Cer cuenta con plane de accción frente a algunos desastresnaturales pero no a la infraestrucutura física de las sedes</t>
  </si>
  <si>
    <t>SE REALIZAN CONSTANTES ACTUALIZAACIONES</t>
  </si>
  <si>
    <t>PEI, ACTAS Y OTROS DOCUMENTOS</t>
  </si>
  <si>
    <t>LAS METAS ESTABLECIDAS LA COMUNIDAD INJICIA SU APROPIACION</t>
  </si>
  <si>
    <t>SE DIFUNDEEL DIRECCIONAMIENTO Y SE INICIA SU APROPIACION</t>
  </si>
  <si>
    <t>LOS CRITERIOS BASICOS ESTAN DE3FINIDOS Y EN EJECUCION</t>
  </si>
  <si>
    <t>PLAN DE ACCION, POA,PEI, ACTAS Y DEMAS DOCUMENTOS.</t>
  </si>
  <si>
    <t>SE TRABAJA EN EQUIPO PARA LA ARTICULACION DE ACCIONES</t>
  </si>
  <si>
    <t>PLANES, ACTAS, REGISTROS FOTOGRAFICOS</t>
  </si>
  <si>
    <t>LA ESTRATEGIA PEDAGOGICASE APLICA EN LAS SEDES DE FORMA ARTICULADA</t>
  </si>
  <si>
    <t>PLANES DE ESTUDIO, PMI, PEI</t>
  </si>
  <si>
    <t>LA INFORMACION DISPONIOBLE ES UTILIZADA</t>
  </si>
  <si>
    <t>PROTOCOLOS DE EVALUACION, AUTOEVALUACION, SEGUIMIENTO A DOCUMENTOS INSTITUCIONALES.</t>
  </si>
  <si>
    <r>
      <rPr>
        <sz val="8"/>
        <color theme="1"/>
        <rFont val="Arial"/>
        <family val="2"/>
      </rPr>
      <t>PROCEDIMIENTOS CLAROS PARA LAS SEDES E INICIO DE PARTICIPACIPACION INTEGRA</t>
    </r>
    <r>
      <rPr>
        <sz val="9"/>
        <color theme="1"/>
        <rFont val="Arial"/>
        <family val="2"/>
      </rPr>
      <t>L</t>
    </r>
  </si>
  <si>
    <t>FORMATOS DE AUTOEVALUACION</t>
  </si>
  <si>
    <t>SE REUNE PERIODICAMENTE PERO SIN SEGUIMIENTO SISTEMATICO</t>
  </si>
  <si>
    <t>POA, PEI, ACTAS</t>
  </si>
  <si>
    <t>ESTA ORGANIZADO PERO NO SE REUNE CON REGULARIDAD</t>
  </si>
  <si>
    <t>ACTAS, EVIDENCIAS FOTOGRAFICAS.</t>
  </si>
  <si>
    <t>TOMA DESICIONES QUE FAVORECEN A TODA LA POBLACION</t>
  </si>
  <si>
    <t>ESTA CONFORMADO Y SE REUNE PERIODICAMENTE</t>
  </si>
  <si>
    <t>ACTAS DE COMPROMISOS, EVIDENCIAS FOTOGRAFICAS.</t>
  </si>
  <si>
    <t>NOMBRADO PERO NO SE REUNE</t>
  </si>
  <si>
    <t>PARTICIPA EN LAS REUNIONES ESTABLECIDAS</t>
  </si>
  <si>
    <t>ORGANIZADA PERO R5ARA VEZ SE REUNEN</t>
  </si>
  <si>
    <t>ACTA DE CONFORMACION.</t>
  </si>
  <si>
    <t>CONFORMADO PERO NO SE REUNEN</t>
  </si>
  <si>
    <t>SE USAN MEDIOS DE COMUNICACIONN PARA MOTIVAR EL MEJORAMIENTO</t>
  </si>
  <si>
    <t>GRUPOOS DE PADRES</t>
  </si>
  <si>
    <t>SE TRABAJA EN EQUIPO CON UN AMBIENTE DE COMUNICACIÓN Y CONFIANZA</t>
  </si>
  <si>
    <t>ACTAS, REGIOSTRO FOTOGRAFICO, ASISTENCIAS.</t>
  </si>
  <si>
    <t>SE4 OTORGAN RECONOCIMIENTOS A LA COMNIDAD EDUCATIVA</t>
  </si>
  <si>
    <t>MENCIONES, DIPLOMAS, MEDALLAS, CUADRO DE HONOR</t>
  </si>
  <si>
    <t>REUNIONES ESPORADICAS</t>
  </si>
  <si>
    <t>ASISTENICIA</t>
  </si>
  <si>
    <t>PARTICIPACION ACTIVA EHN ACTIVIDADES INTERNAS Y EXTERNAS</t>
  </si>
  <si>
    <t>FOTOS,ACTAS.</t>
  </si>
  <si>
    <t>ESAPACIOS AMPLIOSM Y SUFICIENTEMENTE DOTADOS</t>
  </si>
  <si>
    <t>FOTOS,</t>
  </si>
  <si>
    <t>AL INICIO SE DAN A CONOCER LAS COSTUMBRES INSTITUCIONALES</t>
  </si>
  <si>
    <t>EXISTE LA MOTIVACION PERO TAMBIEN SE VE LA FALTA DE COMPROMISO</t>
  </si>
  <si>
    <t>ACTIVIDADES LUDICAS, FOTOS, PROGRAMACIONES</t>
  </si>
  <si>
    <t>UTILIZADO Y ACTUALIZADO FRECUENTEMENTE</t>
  </si>
  <si>
    <t>ºes necesario la participacion de tofdas las sedes</t>
  </si>
  <si>
    <t>fotosd, videos</t>
  </si>
  <si>
    <t>progranmAS FAVORECEN A TODOS LOS ESTUADIANTES</t>
  </si>
  <si>
    <t>EN LA TOMA DE DESICIONES PARTICIPA LA COMUNIDAD EDUCATIVA</t>
  </si>
  <si>
    <t>EL CER CUENTA CON POLITICAS DEFINIDAS</t>
  </si>
  <si>
    <t>SE ESTABLECEN CANALES PARA DAR INFORMACION.</t>
  </si>
  <si>
    <t>COMUNICACIONES, REUNIONES, MENSAJES</t>
  </si>
  <si>
    <t>SE VETABLECE COMUNICACIÓN CON ACTIVIDADES PERIODICAMENTE</t>
  </si>
  <si>
    <t>DOCUMENTOS, ACTAS, CORREOS, MENSAJES.</t>
  </si>
  <si>
    <t>OCASIONALMENTE SE EFECTUAN ACUERDOS</t>
  </si>
  <si>
    <t>NO SE CUENTA CON RELACIONES CON EL SECTOR PRODUCTIVO DE FORMa OFICIAL</t>
  </si>
  <si>
    <t>SE CUENTA CON POLITICA CON COHERENCIa a lineamientos</t>
  </si>
  <si>
    <t>SIMAT</t>
  </si>
  <si>
    <t>SISTEMA ACTUALIZADO</t>
  </si>
  <si>
    <t>ARCHIVO</t>
  </si>
  <si>
    <t>EXPEDICION DE BOLETINES OPORTUNAMENTE</t>
  </si>
  <si>
    <t>SE EFECTUAN MEJORAS DE ACUERDO CON LA NECESIDAD</t>
  </si>
  <si>
    <t>CONTRATOS, FOTOS</t>
  </si>
  <si>
    <t>JORNADAS SOLO EN DIAS DE LOGROS</t>
  </si>
  <si>
    <t>EXISTE FORMATO DE REGISTROA PARA USO DE ESPACIOS</t>
  </si>
  <si>
    <t>FORMATOS</t>
  </si>
  <si>
    <t>PLAN DE COMPRAS REALIZADO SEGÚN NECESIDADES</t>
  </si>
  <si>
    <t>FACTURAS, PLAN DE COMPRAS</t>
  </si>
  <si>
    <t>DISTRIBUCION OPORTUNA DE MATERIALES</t>
  </si>
  <si>
    <t>FACTURA , PLAN DE COMPRAS.</t>
  </si>
  <si>
    <t>MANTENIMIENTO ESPORADICO</t>
  </si>
  <si>
    <t>PLAN DE MANTENIMIENTO</t>
  </si>
  <si>
    <t>EN PROCESO</t>
  </si>
  <si>
    <t>EXISTE PLAN DE APOYOY SE INICIA APLICACIÓN EN TODAS LAS SEDES</t>
  </si>
  <si>
    <t>FORMATO PLANTA DE PERSONAL</t>
  </si>
  <si>
    <t>ACTIVIDADESNO ANOTADAS</t>
  </si>
  <si>
    <t>CAPACITACION Y PROCESOS EN CONCORDANCIA CON EL PEI</t>
  </si>
  <si>
    <t>PEI, FOTOS, ASISTENACIAS</t>
  </si>
  <si>
    <t>SE ASIGNA CARGA ACADEMICA Y HORARIOS</t>
  </si>
  <si>
    <t>RESOLUCION INTERNA</t>
  </si>
  <si>
    <t>DOCENTES COMPROMETIDOS</t>
  </si>
  <si>
    <t>FOTOS, ACTAS, AISTENCIAS</t>
  </si>
  <si>
    <t>EVALUACION ANUAL</t>
  </si>
  <si>
    <t>ANEXO 5 ACTA DE INICIO PROTOCOLO</t>
  </si>
  <si>
    <t>RECONOCIMIENTO A FIN DE AÑO</t>
  </si>
  <si>
    <t>INVESTIGACION CON APOYO DEL CER</t>
  </si>
  <si>
    <t>EL DIALOGO USADO PARA LA SOUCIONNDE CONFLICTOS</t>
  </si>
  <si>
    <t>ACTAS COMITÉ DE CONVIVENCIA, MANUAL DE CONVIVENCIA</t>
  </si>
  <si>
    <t>PERIODICAMENTE SE REALIZAN ACTIVIDADES DE BIENESTAR</t>
  </si>
  <si>
    <t>FOTOS, VIDEOS.</t>
  </si>
  <si>
    <t>PRESUPUESTO ESTABLECIDO SEGÚN NECESIDADES</t>
  </si>
  <si>
    <t>PRESUPUESTO</t>
  </si>
  <si>
    <t>INFORMES OPORTUNOS</t>
  </si>
  <si>
    <t>EXISTE SEGUIMIENTO Y EVALUACION DE PROCESOS CONTABLES</t>
  </si>
  <si>
    <t>RENDICION DE CUENTAS</t>
  </si>
  <si>
    <t>INFOREMES FINANCIEROS  PRESENTADOS A TIEMPO</t>
  </si>
  <si>
    <t>SERVICIOS OFRECIDOS EQUITATIVA Y OPORTUNAMENTE.</t>
  </si>
  <si>
    <t>Listas de caoasitación con personal de apoya de la secretaria de educacion departamental, PIAR de estudiantes NEE, actividades de refuerzo.</t>
  </si>
  <si>
    <t>no aplica</t>
  </si>
  <si>
    <t>observador del estudiante</t>
  </si>
  <si>
    <t>proyectos tranversales, lista de capacitaciones a estudiantes sobre protecto de vida, fotos</t>
  </si>
  <si>
    <t>listas de asistencia a escuelas de padres, evidencias fotograficas.</t>
  </si>
  <si>
    <t>Formatos de prestamos</t>
  </si>
  <si>
    <t>fotos de actividades con la comunidad educativa.</t>
  </si>
  <si>
    <t>fotos, manual de convivencias.</t>
  </si>
  <si>
    <t xml:space="preserve">actas y fotos </t>
  </si>
  <si>
    <t>fotos de actividades sociales.</t>
  </si>
  <si>
    <t>plan de accion de proyecto transversales, fotos</t>
  </si>
  <si>
    <t>listas de asistencia,, fotos</t>
  </si>
  <si>
    <t>fotos.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</si>
</sst>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51">
    <font>
      <sz val="11"/>
      <color theme="1"/>
      <name val="Calibri"/>
      <charset val="134"/>
      <scheme val="minor"/>
    </font>
    <font>
      <sz val="14"/>
      <color theme="1"/>
      <name val="Verdana"/>
      <charset val="134"/>
    </font>
    <font>
      <sz val="12"/>
      <color theme="1"/>
      <name val="Verdana"/>
      <charset val="134"/>
    </font>
    <font>
      <b/>
      <sz val="12"/>
      <name val="Verdana"/>
      <charset val="134"/>
    </font>
    <font>
      <b/>
      <sz val="12"/>
      <color indexed="9"/>
      <name val="Verdana"/>
      <charset val="134"/>
    </font>
    <font>
      <b/>
      <sz val="14"/>
      <name val="Arial"/>
      <charset val="134"/>
    </font>
    <font>
      <sz val="12"/>
      <name val="Verdana"/>
      <charset val="134"/>
    </font>
    <font>
      <b/>
      <sz val="12"/>
      <color indexed="8"/>
      <name val="Verdana"/>
      <charset val="134"/>
    </font>
    <font>
      <b/>
      <sz val="16"/>
      <name val="Verdana"/>
      <charset val="134"/>
    </font>
    <font>
      <u/>
      <sz val="12"/>
      <color theme="10"/>
      <name val="Verdana"/>
      <charset val="134"/>
    </font>
    <font>
      <b/>
      <sz val="12"/>
      <name val="Arial"/>
      <charset val="134"/>
    </font>
    <font>
      <sz val="12"/>
      <color theme="1"/>
      <name val="Verdana"/>
    </font>
    <font>
      <sz val="11"/>
      <color theme="1"/>
      <name val="Arial"/>
      <charset val="134"/>
    </font>
    <font>
      <b/>
      <sz val="14"/>
      <color theme="1"/>
      <name val="Arial"/>
      <charset val="134"/>
    </font>
    <font>
      <b/>
      <sz val="12"/>
      <color indexed="8"/>
      <name val="Arial"/>
      <charset val="134"/>
    </font>
    <font>
      <b/>
      <sz val="11"/>
      <name val="Arial"/>
      <charset val="134"/>
    </font>
    <font>
      <sz val="11"/>
      <name val="Arial"/>
      <charset val="134"/>
    </font>
    <font>
      <b/>
      <i/>
      <sz val="14"/>
      <color theme="0"/>
      <name val="Arial"/>
      <charset val="134"/>
    </font>
    <font>
      <sz val="12"/>
      <color theme="1"/>
      <name val="Arial"/>
      <charset val="134"/>
    </font>
    <font>
      <sz val="9"/>
      <color theme="1"/>
      <name val="Arial"/>
      <charset val="134"/>
    </font>
    <font>
      <b/>
      <sz val="11"/>
      <color indexed="8"/>
      <name val="Arial"/>
      <charset val="134"/>
    </font>
    <font>
      <sz val="8"/>
      <color theme="1"/>
      <name val="Arial"/>
      <charset val="134"/>
    </font>
    <font>
      <b/>
      <i/>
      <sz val="11"/>
      <color theme="0"/>
      <name val="Arial"/>
      <charset val="134"/>
    </font>
    <font>
      <sz val="9"/>
      <color theme="1"/>
      <name val="Arial"/>
    </font>
    <font>
      <i/>
      <sz val="11"/>
      <color theme="0"/>
      <name val="Arial"/>
      <charset val="134"/>
    </font>
    <font>
      <sz val="9"/>
      <color indexed="8"/>
      <name val="Arial"/>
      <charset val="134"/>
    </font>
    <font>
      <b/>
      <sz val="11"/>
      <color theme="0"/>
      <name val="Arial"/>
      <charset val="134"/>
    </font>
    <font>
      <u/>
      <sz val="11"/>
      <color theme="10"/>
      <name val="Arial"/>
      <charset val="134"/>
    </font>
    <font>
      <b/>
      <sz val="16"/>
      <color indexed="8"/>
      <name val="Arial"/>
      <charset val="134"/>
    </font>
    <font>
      <sz val="10"/>
      <name val="Arial"/>
      <charset val="134"/>
    </font>
    <font>
      <b/>
      <sz val="14"/>
      <color indexed="9"/>
      <name val="Arial"/>
      <charset val="134"/>
    </font>
    <font>
      <u/>
      <sz val="11"/>
      <color theme="10"/>
      <name val="Calibri"/>
      <charset val="134"/>
    </font>
    <font>
      <b/>
      <sz val="11"/>
      <color indexed="9"/>
      <name val="Arial"/>
      <charset val="134"/>
    </font>
    <font>
      <sz val="11"/>
      <color theme="1"/>
      <name val="Arial"/>
    </font>
    <font>
      <b/>
      <sz val="12"/>
      <color indexed="9"/>
      <name val="Arial"/>
      <charset val="134"/>
    </font>
    <font>
      <b/>
      <sz val="16"/>
      <color indexed="9"/>
      <name val="Arial"/>
      <charset val="134"/>
    </font>
    <font>
      <sz val="12"/>
      <name val="Arial"/>
      <charset val="134"/>
    </font>
    <font>
      <sz val="11"/>
      <color indexed="8"/>
      <name val="Arial"/>
      <charset val="134"/>
    </font>
    <font>
      <sz val="12"/>
      <color indexed="8"/>
      <name val="Arial"/>
      <charset val="134"/>
    </font>
    <font>
      <b/>
      <u/>
      <sz val="16"/>
      <color indexed="12"/>
      <name val="Arial"/>
      <charset val="134"/>
    </font>
    <font>
      <sz val="8"/>
      <color indexed="8"/>
      <name val="Arial"/>
      <charset val="134"/>
    </font>
    <font>
      <sz val="11"/>
      <color indexed="8"/>
      <name val="Calibri"/>
      <charset val="134"/>
    </font>
    <font>
      <sz val="14"/>
      <color indexed="8"/>
      <name val="Arial"/>
      <charset val="134"/>
    </font>
    <font>
      <sz val="11"/>
      <color theme="1"/>
      <name val="Calibri"/>
      <charset val="134"/>
      <scheme val="minor"/>
    </font>
    <font>
      <sz val="11"/>
      <color theme="1"/>
      <name val="Arial"/>
      <family val="2"/>
    </font>
    <font>
      <u/>
      <sz val="11"/>
      <color theme="10"/>
      <name val="Calibri"/>
      <family val="2"/>
    </font>
    <font>
      <sz val="11"/>
      <color rgb="FF000000"/>
      <name val="Arial"/>
      <family val="2"/>
    </font>
    <font>
      <sz val="11"/>
      <name val="Arial"/>
      <family val="2"/>
    </font>
    <font>
      <sz val="12"/>
      <color theme="1"/>
      <name val="Verdana"/>
      <family val="2"/>
    </font>
    <font>
      <sz val="8"/>
      <color theme="1"/>
      <name val="Arial"/>
      <family val="2"/>
    </font>
    <font>
      <sz val="9"/>
      <color theme="1"/>
      <name val="Arial"/>
      <family val="2"/>
    </font>
  </fonts>
  <fills count="23">
    <fill>
      <patternFill patternType="none"/>
    </fill>
    <fill>
      <patternFill patternType="gray125"/>
    </fill>
    <fill>
      <patternFill patternType="solid">
        <fgColor theme="6" tint="-0.249977111117893"/>
        <bgColor indexed="8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3" tint="0.79995117038483843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6" tint="0.59999389629810485"/>
        <bgColor indexed="41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 style="medium">
        <color indexed="9"/>
      </right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31" fillId="0" borderId="0" applyNumberFormat="0" applyFill="0" applyBorder="0" applyAlignment="0" applyProtection="0">
      <alignment vertical="top"/>
      <protection locked="0"/>
    </xf>
    <xf numFmtId="0" fontId="40" fillId="22" borderId="21">
      <alignment horizontal="center" vertical="center"/>
    </xf>
    <xf numFmtId="0" fontId="40" fillId="0" borderId="0"/>
    <xf numFmtId="0" fontId="43" fillId="0" borderId="0"/>
    <xf numFmtId="0" fontId="43" fillId="0" borderId="0"/>
    <xf numFmtId="9" fontId="41" fillId="0" borderId="0" applyFont="0" applyFill="0" applyBorder="0" applyAlignment="0" applyProtection="0"/>
    <xf numFmtId="0" fontId="40" fillId="22" borderId="23">
      <alignment horizontal="center" vertical="center"/>
    </xf>
  </cellStyleXfs>
  <cellXfs count="359">
    <xf numFmtId="0" fontId="0" fillId="0" borderId="0" xfId="0"/>
    <xf numFmtId="0" fontId="1" fillId="0" borderId="0" xfId="0" applyFont="1"/>
    <xf numFmtId="0" fontId="2" fillId="0" borderId="0" xfId="0" applyFont="1"/>
    <xf numFmtId="0" fontId="4" fillId="0" borderId="0" xfId="0" applyFont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/>
    </xf>
    <xf numFmtId="0" fontId="3" fillId="7" borderId="1" xfId="0" applyFont="1" applyFill="1" applyBorder="1" applyAlignment="1">
      <alignment horizontal="center" vertical="center"/>
    </xf>
    <xf numFmtId="0" fontId="5" fillId="8" borderId="4" xfId="1" applyFont="1" applyFill="1" applyBorder="1" applyAlignment="1" applyProtection="1">
      <alignment horizontal="center" vertical="center"/>
    </xf>
    <xf numFmtId="9" fontId="2" fillId="0" borderId="5" xfId="0" applyNumberFormat="1" applyFont="1" applyBorder="1" applyAlignment="1">
      <alignment horizontal="center" vertical="center"/>
    </xf>
    <xf numFmtId="9" fontId="2" fillId="0" borderId="1" xfId="0" applyNumberFormat="1" applyFont="1" applyBorder="1" applyAlignment="1">
      <alignment horizontal="center" vertical="center"/>
    </xf>
    <xf numFmtId="0" fontId="5" fillId="8" borderId="4" xfId="1" applyFont="1" applyFill="1" applyBorder="1" applyAlignment="1" applyProtection="1">
      <alignment horizontal="center" vertical="center" wrapText="1"/>
    </xf>
    <xf numFmtId="0" fontId="6" fillId="8" borderId="7" xfId="1" applyFont="1" applyFill="1" applyBorder="1" applyAlignment="1" applyProtection="1">
      <alignment horizontal="left" vertical="center"/>
    </xf>
    <xf numFmtId="0" fontId="6" fillId="8" borderId="1" xfId="1" applyFont="1" applyFill="1" applyBorder="1" applyAlignment="1" applyProtection="1">
      <alignment horizontal="left" vertical="center"/>
    </xf>
    <xf numFmtId="0" fontId="7" fillId="9" borderId="1" xfId="0" applyFont="1" applyFill="1" applyBorder="1" applyAlignment="1">
      <alignment horizontal="center" vertical="center" wrapText="1"/>
    </xf>
    <xf numFmtId="9" fontId="7" fillId="0" borderId="1" xfId="0" applyNumberFormat="1" applyFont="1" applyBorder="1" applyAlignment="1">
      <alignment horizontal="center" vertical="center"/>
    </xf>
    <xf numFmtId="2" fontId="2" fillId="0" borderId="0" xfId="0" applyNumberFormat="1" applyFont="1"/>
    <xf numFmtId="0" fontId="7" fillId="0" borderId="0" xfId="0" applyFont="1" applyAlignment="1">
      <alignment horizontal="center"/>
    </xf>
    <xf numFmtId="0" fontId="2" fillId="0" borderId="0" xfId="0" applyFont="1" applyAlignment="1">
      <alignment horizontal="left" vertical="top"/>
    </xf>
    <xf numFmtId="0" fontId="3" fillId="14" borderId="10" xfId="0" applyFont="1" applyFill="1" applyBorder="1" applyAlignment="1">
      <alignment horizontal="center" vertical="center"/>
    </xf>
    <xf numFmtId="0" fontId="3" fillId="7" borderId="10" xfId="0" applyFont="1" applyFill="1" applyBorder="1" applyAlignment="1">
      <alignment horizontal="center" vertical="center"/>
    </xf>
    <xf numFmtId="9" fontId="2" fillId="0" borderId="0" xfId="0" applyNumberFormat="1" applyFont="1" applyAlignment="1">
      <alignment horizontal="center" vertical="center"/>
    </xf>
    <xf numFmtId="9" fontId="2" fillId="0" borderId="0" xfId="0" applyNumberFormat="1" applyFont="1"/>
    <xf numFmtId="9" fontId="7" fillId="0" borderId="0" xfId="0" applyNumberFormat="1" applyFont="1" applyAlignment="1">
      <alignment horizontal="center" vertical="center"/>
    </xf>
    <xf numFmtId="0" fontId="7" fillId="0" borderId="0" xfId="0" applyFont="1"/>
    <xf numFmtId="0" fontId="9" fillId="0" borderId="0" xfId="1" applyFont="1" applyAlignment="1" applyProtection="1"/>
    <xf numFmtId="0" fontId="10" fillId="8" borderId="4" xfId="1" applyFont="1" applyFill="1" applyBorder="1" applyAlignment="1" applyProtection="1">
      <alignment horizontal="center" vertical="center"/>
    </xf>
    <xf numFmtId="9" fontId="6" fillId="0" borderId="1" xfId="0" applyNumberFormat="1" applyFont="1" applyBorder="1" applyAlignment="1">
      <alignment horizontal="center" vertical="center"/>
    </xf>
    <xf numFmtId="0" fontId="10" fillId="8" borderId="4" xfId="1" applyFont="1" applyFill="1" applyBorder="1" applyAlignment="1" applyProtection="1">
      <alignment horizontal="center" vertical="center" wrapText="1"/>
    </xf>
    <xf numFmtId="0" fontId="1" fillId="0" borderId="0" xfId="0" applyFont="1" applyProtection="1">
      <protection locked="0"/>
    </xf>
    <xf numFmtId="0" fontId="2" fillId="0" borderId="0" xfId="0" applyFont="1" applyProtection="1"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3" fillId="5" borderId="1" xfId="0" applyFont="1" applyFill="1" applyBorder="1" applyAlignment="1" applyProtection="1">
      <alignment horizontal="center" vertical="center"/>
      <protection locked="0"/>
    </xf>
    <xf numFmtId="0" fontId="3" fillId="6" borderId="1" xfId="0" applyFont="1" applyFill="1" applyBorder="1" applyAlignment="1" applyProtection="1">
      <alignment horizontal="center" vertical="center"/>
      <protection locked="0"/>
    </xf>
    <xf numFmtId="0" fontId="3" fillId="7" borderId="1" xfId="0" applyFont="1" applyFill="1" applyBorder="1" applyAlignment="1" applyProtection="1">
      <alignment horizontal="center" vertical="center"/>
      <protection locked="0"/>
    </xf>
    <xf numFmtId="0" fontId="10" fillId="8" borderId="4" xfId="1" applyFont="1" applyFill="1" applyBorder="1" applyAlignment="1" applyProtection="1">
      <alignment horizontal="center" vertical="center"/>
      <protection locked="0"/>
    </xf>
    <xf numFmtId="9" fontId="2" fillId="0" borderId="5" xfId="0" applyNumberFormat="1" applyFont="1" applyBorder="1" applyAlignment="1" applyProtection="1">
      <alignment horizontal="center" vertical="center"/>
      <protection locked="0"/>
    </xf>
    <xf numFmtId="9" fontId="2" fillId="0" borderId="1" xfId="0" applyNumberFormat="1" applyFont="1" applyBorder="1" applyAlignment="1" applyProtection="1">
      <alignment horizontal="center" vertical="center"/>
      <protection locked="0"/>
    </xf>
    <xf numFmtId="0" fontId="7" fillId="9" borderId="7" xfId="0" applyFont="1" applyFill="1" applyBorder="1" applyAlignment="1" applyProtection="1">
      <alignment horizontal="center" vertical="center" wrapText="1"/>
      <protection locked="0"/>
    </xf>
    <xf numFmtId="9" fontId="7" fillId="0" borderId="1" xfId="0" applyNumberFormat="1" applyFont="1" applyBorder="1" applyAlignment="1" applyProtection="1">
      <alignment horizontal="center" vertical="center"/>
      <protection locked="0"/>
    </xf>
    <xf numFmtId="2" fontId="2" fillId="0" borderId="0" xfId="0" applyNumberFormat="1" applyFont="1" applyProtection="1">
      <protection locked="0"/>
    </xf>
    <xf numFmtId="0" fontId="7" fillId="0" borderId="0" xfId="0" applyFont="1" applyAlignment="1" applyProtection="1">
      <alignment horizontal="center"/>
      <protection locked="0"/>
    </xf>
    <xf numFmtId="0" fontId="2" fillId="0" borderId="0" xfId="0" applyFont="1" applyAlignment="1" applyProtection="1">
      <alignment horizontal="left" vertical="top"/>
      <protection locked="0"/>
    </xf>
    <xf numFmtId="0" fontId="3" fillId="15" borderId="10" xfId="0" applyFont="1" applyFill="1" applyBorder="1" applyAlignment="1" applyProtection="1">
      <alignment horizontal="center" vertical="center"/>
      <protection locked="0"/>
    </xf>
    <xf numFmtId="9" fontId="2" fillId="0" borderId="0" xfId="0" applyNumberFormat="1" applyFont="1" applyAlignment="1" applyProtection="1">
      <alignment horizontal="center" vertical="center"/>
      <protection locked="0"/>
    </xf>
    <xf numFmtId="9" fontId="2" fillId="0" borderId="0" xfId="0" applyNumberFormat="1" applyFont="1" applyProtection="1">
      <protection locked="0"/>
    </xf>
    <xf numFmtId="9" fontId="7" fillId="0" borderId="0" xfId="0" applyNumberFormat="1" applyFont="1" applyAlignment="1" applyProtection="1">
      <alignment horizontal="center" vertical="center"/>
      <protection locked="0"/>
    </xf>
    <xf numFmtId="0" fontId="7" fillId="0" borderId="0" xfId="0" applyFont="1" applyProtection="1">
      <protection locked="0"/>
    </xf>
    <xf numFmtId="0" fontId="9" fillId="0" borderId="0" xfId="1" applyFont="1" applyAlignment="1" applyProtection="1">
      <protection locked="0"/>
    </xf>
    <xf numFmtId="0" fontId="12" fillId="0" borderId="0" xfId="0" applyFont="1" applyProtection="1"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14" fillId="3" borderId="1" xfId="0" applyFont="1" applyFill="1" applyBorder="1" applyAlignment="1" applyProtection="1">
      <alignment horizontal="center" vertical="center"/>
      <protection locked="0"/>
    </xf>
    <xf numFmtId="0" fontId="14" fillId="16" borderId="1" xfId="0" applyFont="1" applyFill="1" applyBorder="1" applyAlignment="1" applyProtection="1">
      <alignment horizontal="center" vertical="center"/>
      <protection locked="0"/>
    </xf>
    <xf numFmtId="0" fontId="15" fillId="9" borderId="3" xfId="0" applyFont="1" applyFill="1" applyBorder="1" applyAlignment="1" applyProtection="1">
      <alignment horizontal="center" vertical="center"/>
      <protection locked="0"/>
    </xf>
    <xf numFmtId="0" fontId="10" fillId="9" borderId="6" xfId="0" applyFont="1" applyFill="1" applyBorder="1" applyAlignment="1" applyProtection="1">
      <alignment horizontal="center" vertical="center" wrapText="1"/>
      <protection locked="0"/>
    </xf>
    <xf numFmtId="0" fontId="15" fillId="9" borderId="6" xfId="0" applyFont="1" applyFill="1" applyBorder="1" applyAlignment="1" applyProtection="1">
      <alignment horizontal="center" vertical="center"/>
      <protection locked="0"/>
    </xf>
    <xf numFmtId="0" fontId="15" fillId="9" borderId="13" xfId="0" applyFont="1" applyFill="1" applyBorder="1" applyAlignment="1" applyProtection="1">
      <alignment horizontal="center" vertical="center"/>
      <protection locked="0"/>
    </xf>
    <xf numFmtId="0" fontId="10" fillId="9" borderId="7" xfId="0" applyFont="1" applyFill="1" applyBorder="1" applyAlignment="1" applyProtection="1">
      <alignment horizontal="center" vertical="center" wrapText="1"/>
      <protection locked="0"/>
    </xf>
    <xf numFmtId="0" fontId="15" fillId="9" borderId="7" xfId="0" applyFont="1" applyFill="1" applyBorder="1" applyAlignment="1" applyProtection="1">
      <alignment horizontal="center" vertical="center"/>
      <protection locked="0"/>
    </xf>
    <xf numFmtId="0" fontId="15" fillId="9" borderId="5" xfId="0" applyFont="1" applyFill="1" applyBorder="1" applyAlignment="1" applyProtection="1">
      <alignment horizontal="center" vertical="center"/>
      <protection locked="0"/>
    </xf>
    <xf numFmtId="0" fontId="10" fillId="9" borderId="1" xfId="0" applyFont="1" applyFill="1" applyBorder="1" applyAlignment="1" applyProtection="1">
      <alignment horizontal="left" vertical="center" wrapText="1"/>
      <protection locked="0"/>
    </xf>
    <xf numFmtId="0" fontId="15" fillId="9" borderId="1" xfId="0" applyFont="1" applyFill="1" applyBorder="1" applyAlignment="1" applyProtection="1">
      <alignment horizontal="center" vertical="center"/>
      <protection locked="0"/>
    </xf>
    <xf numFmtId="0" fontId="15" fillId="9" borderId="1" xfId="0" applyFont="1" applyFill="1" applyBorder="1" applyAlignment="1" applyProtection="1">
      <alignment horizontal="left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6" fillId="6" borderId="8" xfId="0" applyFont="1" applyFill="1" applyBorder="1" applyAlignment="1" applyProtection="1">
      <alignment horizontal="center"/>
      <protection locked="0"/>
    </xf>
    <xf numFmtId="0" fontId="17" fillId="6" borderId="12" xfId="0" applyFont="1" applyFill="1" applyBorder="1" applyAlignment="1" applyProtection="1">
      <alignment vertical="center"/>
      <protection locked="0"/>
    </xf>
    <xf numFmtId="0" fontId="15" fillId="6" borderId="12" xfId="0" applyFont="1" applyFill="1" applyBorder="1" applyAlignment="1" applyProtection="1">
      <alignment vertical="center"/>
      <protection locked="0"/>
    </xf>
    <xf numFmtId="0" fontId="16" fillId="6" borderId="6" xfId="0" applyFont="1" applyFill="1" applyBorder="1" applyAlignment="1" applyProtection="1">
      <alignment horizontal="center"/>
      <protection locked="0"/>
    </xf>
    <xf numFmtId="0" fontId="12" fillId="0" borderId="7" xfId="0" applyFont="1" applyBorder="1" applyAlignment="1" applyProtection="1">
      <alignment wrapText="1"/>
      <protection locked="0"/>
    </xf>
    <xf numFmtId="0" fontId="18" fillId="17" borderId="7" xfId="0" applyFont="1" applyFill="1" applyBorder="1" applyAlignment="1" applyProtection="1">
      <alignment horizontal="center" vertical="center"/>
      <protection locked="0"/>
    </xf>
    <xf numFmtId="0" fontId="19" fillId="3" borderId="7" xfId="0" applyFont="1" applyFill="1" applyBorder="1" applyAlignment="1" applyProtection="1">
      <alignment horizontal="left" vertical="justify" wrapText="1"/>
      <protection locked="0"/>
    </xf>
    <xf numFmtId="0" fontId="18" fillId="16" borderId="7" xfId="0" applyFont="1" applyFill="1" applyBorder="1" applyAlignment="1" applyProtection="1">
      <alignment horizontal="center" vertical="center" wrapText="1"/>
      <protection locked="0"/>
    </xf>
    <xf numFmtId="0" fontId="19" fillId="11" borderId="7" xfId="0" applyFont="1" applyFill="1" applyBorder="1" applyAlignment="1" applyProtection="1">
      <alignment horizontal="left" vertical="justify" wrapText="1"/>
      <protection locked="0"/>
    </xf>
    <xf numFmtId="0" fontId="12" fillId="0" borderId="1" xfId="0" applyFont="1" applyBorder="1" applyProtection="1">
      <protection locked="0"/>
    </xf>
    <xf numFmtId="0" fontId="19" fillId="11" borderId="1" xfId="0" applyFont="1" applyFill="1" applyBorder="1" applyAlignment="1" applyProtection="1">
      <alignment horizontal="left" vertical="justify" wrapText="1"/>
      <protection locked="0"/>
    </xf>
    <xf numFmtId="0" fontId="12" fillId="0" borderId="1" xfId="0" applyFont="1" applyBorder="1" applyAlignment="1" applyProtection="1">
      <alignment wrapText="1"/>
      <protection locked="0"/>
    </xf>
    <xf numFmtId="0" fontId="16" fillId="6" borderId="7" xfId="0" applyFont="1" applyFill="1" applyBorder="1" applyAlignment="1" applyProtection="1">
      <alignment horizontal="center"/>
      <protection locked="0"/>
    </xf>
    <xf numFmtId="0" fontId="20" fillId="0" borderId="8" xfId="0" applyFont="1" applyBorder="1" applyAlignment="1">
      <alignment horizontal="center"/>
    </xf>
    <xf numFmtId="0" fontId="20" fillId="0" borderId="9" xfId="0" applyFont="1" applyBorder="1" applyAlignment="1">
      <alignment horizontal="center"/>
    </xf>
    <xf numFmtId="0" fontId="12" fillId="6" borderId="8" xfId="0" applyFont="1" applyFill="1" applyBorder="1" applyAlignment="1" applyProtection="1">
      <alignment horizontal="center"/>
      <protection locked="0"/>
    </xf>
    <xf numFmtId="0" fontId="17" fillId="6" borderId="12" xfId="0" applyFont="1" applyFill="1" applyBorder="1" applyAlignment="1" applyProtection="1">
      <alignment vertical="center" wrapText="1"/>
      <protection locked="0"/>
    </xf>
    <xf numFmtId="0" fontId="20" fillId="6" borderId="12" xfId="0" applyFont="1" applyFill="1" applyBorder="1" applyAlignment="1" applyProtection="1">
      <alignment vertical="center" wrapText="1"/>
      <protection locked="0"/>
    </xf>
    <xf numFmtId="0" fontId="12" fillId="6" borderId="10" xfId="0" applyFont="1" applyFill="1" applyBorder="1" applyAlignment="1" applyProtection="1">
      <alignment horizontal="center"/>
      <protection locked="0"/>
    </xf>
    <xf numFmtId="0" fontId="12" fillId="0" borderId="7" xfId="0" applyFont="1" applyBorder="1" applyProtection="1">
      <protection locked="0"/>
    </xf>
    <xf numFmtId="0" fontId="12" fillId="17" borderId="7" xfId="0" applyFont="1" applyFill="1" applyBorder="1" applyAlignment="1" applyProtection="1">
      <alignment horizontal="center" vertical="center"/>
      <protection locked="0"/>
    </xf>
    <xf numFmtId="0" fontId="12" fillId="3" borderId="7" xfId="0" applyFont="1" applyFill="1" applyBorder="1" applyAlignment="1" applyProtection="1">
      <alignment horizontal="left" vertical="justify" wrapText="1"/>
      <protection locked="0"/>
    </xf>
    <xf numFmtId="0" fontId="12" fillId="16" borderId="7" xfId="0" applyFont="1" applyFill="1" applyBorder="1" applyAlignment="1" applyProtection="1">
      <alignment horizontal="center" vertical="center" wrapText="1"/>
      <protection locked="0"/>
    </xf>
    <xf numFmtId="0" fontId="19" fillId="3" borderId="1" xfId="0" applyFont="1" applyFill="1" applyBorder="1" applyAlignment="1" applyProtection="1">
      <alignment horizontal="left" vertical="justify" wrapText="1"/>
      <protection locked="0"/>
    </xf>
    <xf numFmtId="0" fontId="12" fillId="6" borderId="14" xfId="0" applyFont="1" applyFill="1" applyBorder="1" applyAlignment="1" applyProtection="1">
      <alignment horizontal="center"/>
      <protection locked="0"/>
    </xf>
    <xf numFmtId="0" fontId="20" fillId="0" borderId="11" xfId="0" applyFont="1" applyBorder="1" applyAlignment="1" applyProtection="1">
      <alignment horizontal="center"/>
      <protection locked="0"/>
    </xf>
    <xf numFmtId="0" fontId="20" fillId="0" borderId="12" xfId="0" applyFont="1" applyBorder="1" applyAlignment="1" applyProtection="1">
      <alignment horizontal="center"/>
      <protection locked="0"/>
    </xf>
    <xf numFmtId="0" fontId="12" fillId="6" borderId="6" xfId="0" applyFont="1" applyFill="1" applyBorder="1" applyAlignment="1" applyProtection="1">
      <alignment horizontal="center"/>
      <protection locked="0"/>
    </xf>
    <xf numFmtId="0" fontId="12" fillId="0" borderId="13" xfId="0" applyFont="1" applyBorder="1" applyProtection="1">
      <protection locked="0"/>
    </xf>
    <xf numFmtId="0" fontId="12" fillId="0" borderId="5" xfId="0" applyFont="1" applyBorder="1" applyProtection="1">
      <protection locked="0"/>
    </xf>
    <xf numFmtId="0" fontId="12" fillId="6" borderId="7" xfId="0" applyFont="1" applyFill="1" applyBorder="1" applyAlignment="1" applyProtection="1">
      <alignment horizontal="center"/>
      <protection locked="0"/>
    </xf>
    <xf numFmtId="0" fontId="20" fillId="0" borderId="8" xfId="0" applyFont="1" applyBorder="1" applyAlignment="1" applyProtection="1">
      <alignment horizontal="center"/>
      <protection locked="0"/>
    </xf>
    <xf numFmtId="0" fontId="20" fillId="0" borderId="9" xfId="0" applyFont="1" applyBorder="1" applyAlignment="1" applyProtection="1">
      <alignment horizontal="center"/>
      <protection locked="0"/>
    </xf>
    <xf numFmtId="0" fontId="17" fillId="6" borderId="5" xfId="0" applyFont="1" applyFill="1" applyBorder="1" applyAlignment="1" applyProtection="1">
      <alignment vertical="center" wrapText="1"/>
      <protection locked="0"/>
    </xf>
    <xf numFmtId="0" fontId="20" fillId="6" borderId="1" xfId="0" applyFont="1" applyFill="1" applyBorder="1" applyAlignment="1" applyProtection="1">
      <alignment horizontal="center" vertical="center" wrapText="1"/>
      <protection locked="0"/>
    </xf>
    <xf numFmtId="0" fontId="12" fillId="16" borderId="7" xfId="0" applyFont="1" applyFill="1" applyBorder="1" applyAlignment="1" applyProtection="1">
      <alignment horizontal="center" vertical="center"/>
      <protection locked="0"/>
    </xf>
    <xf numFmtId="0" fontId="19" fillId="11" borderId="7" xfId="0" applyFont="1" applyFill="1" applyBorder="1" applyAlignment="1" applyProtection="1">
      <alignment horizontal="left" vertical="top" wrapText="1"/>
      <protection locked="0"/>
    </xf>
    <xf numFmtId="0" fontId="19" fillId="11" borderId="1" xfId="0" applyFont="1" applyFill="1" applyBorder="1" applyAlignment="1" applyProtection="1">
      <alignment horizontal="left" vertical="top" wrapText="1"/>
      <protection locked="0"/>
    </xf>
    <xf numFmtId="0" fontId="5" fillId="9" borderId="9" xfId="0" applyFont="1" applyFill="1" applyBorder="1" applyAlignment="1" applyProtection="1">
      <alignment horizontal="center" vertical="center"/>
      <protection locked="0"/>
    </xf>
    <xf numFmtId="0" fontId="5" fillId="9" borderId="15" xfId="0" applyFont="1" applyFill="1" applyBorder="1" applyAlignment="1" applyProtection="1">
      <alignment horizontal="center" vertical="center"/>
      <protection locked="0"/>
    </xf>
    <xf numFmtId="0" fontId="20" fillId="3" borderId="11" xfId="0" applyFont="1" applyFill="1" applyBorder="1" applyAlignment="1" applyProtection="1">
      <alignment horizontal="center" vertical="center"/>
      <protection locked="0"/>
    </xf>
    <xf numFmtId="0" fontId="20" fillId="3" borderId="12" xfId="0" applyFont="1" applyFill="1" applyBorder="1" applyAlignment="1" applyProtection="1">
      <alignment horizontal="center" vertical="center"/>
      <protection locked="0"/>
    </xf>
    <xf numFmtId="0" fontId="20" fillId="3" borderId="5" xfId="0" applyFont="1" applyFill="1" applyBorder="1" applyAlignment="1" applyProtection="1">
      <alignment horizontal="center" vertical="center"/>
      <protection locked="0"/>
    </xf>
    <xf numFmtId="0" fontId="20" fillId="4" borderId="11" xfId="0" applyFont="1" applyFill="1" applyBorder="1" applyAlignment="1" applyProtection="1">
      <alignment horizontal="center" vertical="center"/>
      <protection locked="0"/>
    </xf>
    <xf numFmtId="0" fontId="20" fillId="4" borderId="12" xfId="0" applyFont="1" applyFill="1" applyBorder="1" applyAlignment="1" applyProtection="1">
      <alignment horizontal="center" vertical="center"/>
      <protection locked="0"/>
    </xf>
    <xf numFmtId="0" fontId="5" fillId="9" borderId="16" xfId="0" applyFont="1" applyFill="1" applyBorder="1" applyAlignment="1" applyProtection="1">
      <alignment horizontal="center" vertical="center"/>
      <protection locked="0"/>
    </xf>
    <xf numFmtId="0" fontId="5" fillId="9" borderId="13" xfId="0" applyFont="1" applyFill="1" applyBorder="1" applyAlignment="1" applyProtection="1">
      <alignment horizontal="center" vertical="center"/>
      <protection locked="0"/>
    </xf>
    <xf numFmtId="0" fontId="20" fillId="9" borderId="7" xfId="0" applyFont="1" applyFill="1" applyBorder="1" applyAlignment="1" applyProtection="1">
      <alignment horizontal="center" vertical="center"/>
      <protection locked="0"/>
    </xf>
    <xf numFmtId="0" fontId="14" fillId="9" borderId="7" xfId="0" applyFont="1" applyFill="1" applyBorder="1" applyAlignment="1" applyProtection="1">
      <alignment horizontal="center" vertical="center" wrapText="1"/>
      <protection locked="0"/>
    </xf>
    <xf numFmtId="0" fontId="12" fillId="6" borderId="8" xfId="0" applyFont="1" applyFill="1" applyBorder="1" applyProtection="1">
      <protection locked="0"/>
    </xf>
    <xf numFmtId="0" fontId="17" fillId="6" borderId="5" xfId="0" applyFont="1" applyFill="1" applyBorder="1" applyAlignment="1" applyProtection="1">
      <alignment horizontal="left" vertical="center"/>
      <protection locked="0"/>
    </xf>
    <xf numFmtId="0" fontId="17" fillId="6" borderId="1" xfId="0" applyFont="1" applyFill="1" applyBorder="1" applyAlignment="1" applyProtection="1">
      <alignment horizontal="left" vertical="center"/>
      <protection locked="0"/>
    </xf>
    <xf numFmtId="0" fontId="12" fillId="6" borderId="6" xfId="0" applyFont="1" applyFill="1" applyBorder="1" applyProtection="1">
      <protection locked="0"/>
    </xf>
    <xf numFmtId="0" fontId="12" fillId="6" borderId="7" xfId="0" applyFont="1" applyFill="1" applyBorder="1" applyProtection="1">
      <protection locked="0"/>
    </xf>
    <xf numFmtId="0" fontId="20" fillId="0" borderId="8" xfId="0" applyFont="1" applyBorder="1" applyAlignment="1" applyProtection="1">
      <alignment horizontal="right"/>
      <protection locked="0"/>
    </xf>
    <xf numFmtId="0" fontId="20" fillId="0" borderId="9" xfId="0" applyFont="1" applyBorder="1" applyAlignment="1" applyProtection="1">
      <alignment horizontal="right"/>
      <protection locked="0"/>
    </xf>
    <xf numFmtId="2" fontId="12" fillId="0" borderId="2" xfId="0" applyNumberFormat="1" applyFont="1" applyBorder="1" applyAlignment="1" applyProtection="1">
      <alignment vertical="center"/>
      <protection locked="0"/>
    </xf>
    <xf numFmtId="0" fontId="12" fillId="0" borderId="2" xfId="0" applyFont="1" applyBorder="1" applyAlignment="1" applyProtection="1">
      <alignment horizontal="left" vertical="center"/>
      <protection locked="0"/>
    </xf>
    <xf numFmtId="0" fontId="12" fillId="6" borderId="6" xfId="0" applyFont="1" applyFill="1" applyBorder="1" applyAlignment="1" applyProtection="1">
      <alignment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20" fillId="14" borderId="1" xfId="0" applyFont="1" applyFill="1" applyBorder="1" applyAlignment="1" applyProtection="1">
      <alignment horizontal="center" vertical="center"/>
      <protection locked="0"/>
    </xf>
    <xf numFmtId="0" fontId="20" fillId="13" borderId="1" xfId="0" applyFont="1" applyFill="1" applyBorder="1" applyAlignment="1" applyProtection="1">
      <alignment horizontal="center" vertical="center"/>
      <protection locked="0"/>
    </xf>
    <xf numFmtId="0" fontId="10" fillId="9" borderId="10" xfId="0" applyFont="1" applyFill="1" applyBorder="1" applyAlignment="1" applyProtection="1">
      <alignment horizontal="center" vertical="center" wrapText="1"/>
      <protection locked="0"/>
    </xf>
    <xf numFmtId="0" fontId="10" fillId="9" borderId="14" xfId="0" applyFont="1" applyFill="1" applyBorder="1" applyAlignment="1" applyProtection="1">
      <alignment horizontal="center" vertical="center" wrapText="1"/>
      <protection locked="0"/>
    </xf>
    <xf numFmtId="0" fontId="10" fillId="9" borderId="1" xfId="0" applyFont="1" applyFill="1" applyBorder="1" applyAlignment="1" applyProtection="1">
      <alignment horizontal="center" vertical="center" wrapText="1"/>
      <protection locked="0"/>
    </xf>
    <xf numFmtId="0" fontId="15" fillId="9" borderId="11" xfId="0" applyFont="1" applyFill="1" applyBorder="1" applyAlignment="1" applyProtection="1">
      <alignment horizontal="left" vertical="center" wrapText="1"/>
      <protection locked="0"/>
    </xf>
    <xf numFmtId="0" fontId="15" fillId="6" borderId="1" xfId="0" applyFont="1" applyFill="1" applyBorder="1" applyAlignment="1" applyProtection="1">
      <alignment vertical="center"/>
      <protection locked="0"/>
    </xf>
    <xf numFmtId="0" fontId="18" fillId="13" borderId="7" xfId="0" applyFont="1" applyFill="1" applyBorder="1" applyAlignment="1" applyProtection="1">
      <alignment horizontal="center" vertical="center" wrapText="1"/>
      <protection locked="0"/>
    </xf>
    <xf numFmtId="0" fontId="21" fillId="18" borderId="14" xfId="0" applyFont="1" applyFill="1" applyBorder="1" applyAlignment="1" applyProtection="1">
      <alignment horizontal="left" vertical="justify" wrapText="1"/>
      <protection locked="0"/>
    </xf>
    <xf numFmtId="0" fontId="21" fillId="18" borderId="1" xfId="0" applyFont="1" applyFill="1" applyBorder="1" applyAlignment="1" applyProtection="1">
      <alignment horizontal="left" vertical="justify" wrapText="1"/>
      <protection locked="0"/>
    </xf>
    <xf numFmtId="0" fontId="21" fillId="18" borderId="11" xfId="0" applyFont="1" applyFill="1" applyBorder="1" applyAlignment="1" applyProtection="1">
      <alignment horizontal="left" vertical="justify" wrapText="1"/>
      <protection locked="0"/>
    </xf>
    <xf numFmtId="0" fontId="20" fillId="0" borderId="15" xfId="0" applyFont="1" applyBorder="1" applyAlignment="1">
      <alignment horizontal="center"/>
    </xf>
    <xf numFmtId="0" fontId="20" fillId="0" borderId="0" xfId="0" applyFont="1" applyAlignment="1" applyProtection="1">
      <alignment horizontal="center"/>
      <protection locked="0"/>
    </xf>
    <xf numFmtId="0" fontId="20" fillId="0" borderId="0" xfId="0" applyFont="1" applyAlignment="1" applyProtection="1">
      <alignment horizontal="center" vertical="center"/>
      <protection locked="0"/>
    </xf>
    <xf numFmtId="0" fontId="20" fillId="6" borderId="5" xfId="0" applyFont="1" applyFill="1" applyBorder="1" applyAlignment="1" applyProtection="1">
      <alignment vertical="center" wrapText="1"/>
      <protection locked="0"/>
    </xf>
    <xf numFmtId="0" fontId="20" fillId="6" borderId="1" xfId="0" applyFont="1" applyFill="1" applyBorder="1" applyAlignment="1" applyProtection="1">
      <alignment vertical="center" wrapText="1"/>
      <protection locked="0"/>
    </xf>
    <xf numFmtId="0" fontId="12" fillId="14" borderId="7" xfId="0" applyFont="1" applyFill="1" applyBorder="1" applyAlignment="1" applyProtection="1">
      <alignment horizontal="center" vertical="center" wrapText="1"/>
      <protection locked="0"/>
    </xf>
    <xf numFmtId="0" fontId="12" fillId="13" borderId="7" xfId="0" applyFont="1" applyFill="1" applyBorder="1" applyAlignment="1" applyProtection="1">
      <alignment horizontal="center" vertical="center" wrapText="1"/>
      <protection locked="0"/>
    </xf>
    <xf numFmtId="0" fontId="12" fillId="18" borderId="7" xfId="0" applyFont="1" applyFill="1" applyBorder="1" applyAlignment="1" applyProtection="1">
      <alignment horizontal="left" vertical="justify" wrapText="1"/>
      <protection locked="0"/>
    </xf>
    <xf numFmtId="0" fontId="12" fillId="18" borderId="1" xfId="0" applyFont="1" applyFill="1" applyBorder="1" applyAlignment="1" applyProtection="1">
      <alignment horizontal="left" vertical="justify" wrapText="1"/>
      <protection locked="0"/>
    </xf>
    <xf numFmtId="0" fontId="20" fillId="0" borderId="5" xfId="0" applyFont="1" applyBorder="1" applyAlignment="1" applyProtection="1">
      <alignment horizontal="center"/>
      <protection locked="0"/>
    </xf>
    <xf numFmtId="0" fontId="19" fillId="12" borderId="7" xfId="0" applyFont="1" applyFill="1" applyBorder="1" applyAlignment="1" applyProtection="1">
      <alignment horizontal="left" vertical="justify" wrapText="1"/>
      <protection locked="0"/>
    </xf>
    <xf numFmtId="0" fontId="19" fillId="12" borderId="1" xfId="0" applyFont="1" applyFill="1" applyBorder="1" applyAlignment="1" applyProtection="1">
      <alignment horizontal="left" vertical="justify" wrapText="1"/>
      <protection locked="0"/>
    </xf>
    <xf numFmtId="0" fontId="19" fillId="18" borderId="7" xfId="0" applyFont="1" applyFill="1" applyBorder="1" applyAlignment="1" applyProtection="1">
      <alignment horizontal="left" vertical="justify" wrapText="1"/>
      <protection locked="0"/>
    </xf>
    <xf numFmtId="0" fontId="19" fillId="18" borderId="1" xfId="0" applyFont="1" applyFill="1" applyBorder="1" applyAlignment="1" applyProtection="1">
      <alignment horizontal="left" vertical="justify" wrapText="1"/>
      <protection locked="0"/>
    </xf>
    <xf numFmtId="0" fontId="20" fillId="0" borderId="15" xfId="0" applyFont="1" applyBorder="1" applyAlignment="1" applyProtection="1">
      <alignment horizontal="center"/>
      <protection locked="0"/>
    </xf>
    <xf numFmtId="0" fontId="20" fillId="6" borderId="0" xfId="0" applyFont="1" applyFill="1" applyAlignment="1" applyProtection="1">
      <alignment horizontal="center" vertical="center" wrapText="1"/>
      <protection locked="0"/>
    </xf>
    <xf numFmtId="0" fontId="12" fillId="13" borderId="7" xfId="0" applyFont="1" applyFill="1" applyBorder="1" applyAlignment="1" applyProtection="1">
      <alignment horizontal="center" vertical="center"/>
      <protection locked="0"/>
    </xf>
    <xf numFmtId="0" fontId="19" fillId="18" borderId="7" xfId="0" applyFont="1" applyFill="1" applyBorder="1" applyAlignment="1" applyProtection="1">
      <alignment horizontal="left" vertical="top" wrapText="1"/>
      <protection locked="0"/>
    </xf>
    <xf numFmtId="0" fontId="19" fillId="18" borderId="1" xfId="0" applyFont="1" applyFill="1" applyBorder="1" applyAlignment="1" applyProtection="1">
      <alignment horizontal="left" vertical="top" wrapText="1"/>
      <protection locked="0"/>
    </xf>
    <xf numFmtId="0" fontId="20" fillId="4" borderId="5" xfId="0" applyFont="1" applyFill="1" applyBorder="1" applyAlignment="1" applyProtection="1">
      <alignment horizontal="center" vertical="center"/>
      <protection locked="0"/>
    </xf>
    <xf numFmtId="0" fontId="20" fillId="12" borderId="11" xfId="0" applyFont="1" applyFill="1" applyBorder="1" applyAlignment="1" applyProtection="1">
      <alignment horizontal="center" vertical="center"/>
      <protection locked="0"/>
    </xf>
    <xf numFmtId="0" fontId="20" fillId="12" borderId="12" xfId="0" applyFont="1" applyFill="1" applyBorder="1" applyAlignment="1" applyProtection="1">
      <alignment horizontal="center" vertical="center"/>
      <protection locked="0"/>
    </xf>
    <xf numFmtId="0" fontId="20" fillId="12" borderId="5" xfId="0" applyFont="1" applyFill="1" applyBorder="1" applyAlignment="1" applyProtection="1">
      <alignment horizontal="center" vertical="center"/>
      <protection locked="0"/>
    </xf>
    <xf numFmtId="0" fontId="20" fillId="13" borderId="11" xfId="0" applyFont="1" applyFill="1" applyBorder="1" applyAlignment="1" applyProtection="1">
      <alignment horizontal="center" vertical="center"/>
      <protection locked="0"/>
    </xf>
    <xf numFmtId="0" fontId="20" fillId="13" borderId="12" xfId="0" applyFont="1" applyFill="1" applyBorder="1" applyAlignment="1" applyProtection="1">
      <alignment horizontal="center" vertical="center"/>
      <protection locked="0"/>
    </xf>
    <xf numFmtId="0" fontId="20" fillId="13" borderId="5" xfId="0" applyFont="1" applyFill="1" applyBorder="1" applyAlignment="1" applyProtection="1">
      <alignment horizontal="center" vertical="center"/>
      <protection locked="0"/>
    </xf>
    <xf numFmtId="0" fontId="14" fillId="9" borderId="1" xfId="0" applyFont="1" applyFill="1" applyBorder="1" applyAlignment="1" applyProtection="1">
      <alignment horizontal="center" vertical="center" wrapText="1"/>
      <protection locked="0"/>
    </xf>
    <xf numFmtId="0" fontId="22" fillId="6" borderId="1" xfId="0" applyFont="1" applyFill="1" applyBorder="1" applyAlignment="1" applyProtection="1">
      <alignment horizontal="left" vertical="center"/>
      <protection locked="0"/>
    </xf>
    <xf numFmtId="0" fontId="22" fillId="6" borderId="0" xfId="0" applyFont="1" applyFill="1" applyAlignment="1" applyProtection="1">
      <alignment horizontal="left" vertical="center"/>
      <protection locked="0"/>
    </xf>
    <xf numFmtId="0" fontId="17" fillId="6" borderId="2" xfId="0" applyFont="1" applyFill="1" applyBorder="1" applyAlignment="1" applyProtection="1">
      <alignment horizontal="left" vertical="center"/>
      <protection locked="0"/>
    </xf>
    <xf numFmtId="0" fontId="23" fillId="3" borderId="1" xfId="0" applyFont="1" applyFill="1" applyBorder="1" applyAlignment="1" applyProtection="1">
      <alignment horizontal="left" vertical="justify" wrapText="1"/>
      <protection locked="0"/>
    </xf>
    <xf numFmtId="0" fontId="23" fillId="3" borderId="7" xfId="0" applyFont="1" applyFill="1" applyBorder="1" applyAlignment="1" applyProtection="1">
      <alignment horizontal="left" vertical="justify" wrapText="1"/>
      <protection locked="0"/>
    </xf>
    <xf numFmtId="0" fontId="5" fillId="9" borderId="9" xfId="0" applyFont="1" applyFill="1" applyBorder="1" applyAlignment="1" applyProtection="1">
      <alignment horizontal="center" vertical="center" wrapText="1"/>
      <protection locked="0"/>
    </xf>
    <xf numFmtId="0" fontId="5" fillId="9" borderId="15" xfId="0" applyFont="1" applyFill="1" applyBorder="1" applyAlignment="1" applyProtection="1">
      <alignment horizontal="center" vertical="center" wrapText="1"/>
      <protection locked="0"/>
    </xf>
    <xf numFmtId="0" fontId="5" fillId="9" borderId="16" xfId="0" applyFont="1" applyFill="1" applyBorder="1" applyAlignment="1" applyProtection="1">
      <alignment horizontal="center" vertical="center" wrapText="1"/>
      <protection locked="0"/>
    </xf>
    <xf numFmtId="0" fontId="5" fillId="9" borderId="13" xfId="0" applyFont="1" applyFill="1" applyBorder="1" applyAlignment="1" applyProtection="1">
      <alignment horizontal="center" vertical="center" wrapText="1"/>
      <protection locked="0"/>
    </xf>
    <xf numFmtId="0" fontId="12" fillId="6" borderId="1" xfId="0" applyFont="1" applyFill="1" applyBorder="1" applyProtection="1">
      <protection locked="0"/>
    </xf>
    <xf numFmtId="0" fontId="24" fillId="6" borderId="1" xfId="0" applyFont="1" applyFill="1" applyBorder="1" applyProtection="1">
      <protection locked="0"/>
    </xf>
    <xf numFmtId="0" fontId="17" fillId="6" borderId="11" xfId="0" applyFont="1" applyFill="1" applyBorder="1" applyAlignment="1" applyProtection="1">
      <alignment horizontal="left" vertical="center"/>
      <protection locked="0"/>
    </xf>
    <xf numFmtId="0" fontId="17" fillId="6" borderId="12" xfId="0" applyFont="1" applyFill="1" applyBorder="1" applyAlignment="1" applyProtection="1">
      <alignment horizontal="left" vertical="center"/>
      <protection locked="0"/>
    </xf>
    <xf numFmtId="0" fontId="12" fillId="6" borderId="1" xfId="0" applyFont="1" applyFill="1" applyBorder="1" applyAlignment="1" applyProtection="1">
      <alignment vertical="center"/>
      <protection locked="0"/>
    </xf>
    <xf numFmtId="0" fontId="12" fillId="6" borderId="7" xfId="0" applyFont="1" applyFill="1" applyBorder="1" applyAlignment="1" applyProtection="1">
      <alignment vertical="center"/>
      <protection locked="0"/>
    </xf>
    <xf numFmtId="0" fontId="20" fillId="0" borderId="11" xfId="0" applyFont="1" applyBorder="1" applyAlignment="1" applyProtection="1">
      <alignment horizontal="right"/>
      <protection locked="0"/>
    </xf>
    <xf numFmtId="0" fontId="20" fillId="0" borderId="12" xfId="0" applyFont="1" applyBorder="1" applyAlignment="1" applyProtection="1">
      <alignment horizontal="right"/>
      <protection locked="0"/>
    </xf>
    <xf numFmtId="2" fontId="12" fillId="0" borderId="1" xfId="0" applyNumberFormat="1" applyFont="1" applyBorder="1" applyAlignment="1" applyProtection="1">
      <alignment vertical="center"/>
      <protection locked="0"/>
    </xf>
    <xf numFmtId="0" fontId="12" fillId="0" borderId="1" xfId="0" applyFont="1" applyBorder="1" applyAlignment="1" applyProtection="1">
      <alignment horizontal="left" vertical="center"/>
      <protection locked="0"/>
    </xf>
    <xf numFmtId="0" fontId="25" fillId="0" borderId="7" xfId="0" applyFont="1" applyBorder="1" applyAlignment="1" applyProtection="1">
      <alignment wrapText="1"/>
      <protection locked="0"/>
    </xf>
    <xf numFmtId="0" fontId="20" fillId="0" borderId="3" xfId="0" applyFont="1" applyBorder="1" applyAlignment="1" applyProtection="1">
      <alignment horizontal="center"/>
      <protection locked="0"/>
    </xf>
    <xf numFmtId="0" fontId="24" fillId="6" borderId="0" xfId="0" applyFont="1" applyFill="1" applyAlignment="1" applyProtection="1">
      <alignment horizontal="left" vertical="center"/>
      <protection locked="0"/>
    </xf>
    <xf numFmtId="0" fontId="12" fillId="0" borderId="6" xfId="0" applyFont="1" applyBorder="1" applyAlignment="1" applyProtection="1">
      <alignment horizontal="left" vertical="center"/>
      <protection locked="0"/>
    </xf>
    <xf numFmtId="0" fontId="26" fillId="6" borderId="1" xfId="0" applyFont="1" applyFill="1" applyBorder="1" applyAlignment="1" applyProtection="1">
      <alignment horizontal="left" vertical="center"/>
      <protection locked="0"/>
    </xf>
    <xf numFmtId="0" fontId="26" fillId="6" borderId="0" xfId="0" applyFont="1" applyFill="1" applyAlignment="1" applyProtection="1">
      <alignment horizontal="left" vertical="center"/>
      <protection locked="0"/>
    </xf>
    <xf numFmtId="0" fontId="17" fillId="6" borderId="15" xfId="0" applyFont="1" applyFill="1" applyBorder="1" applyAlignment="1" applyProtection="1">
      <alignment horizontal="left" vertical="center"/>
      <protection locked="0"/>
    </xf>
    <xf numFmtId="0" fontId="17" fillId="6" borderId="0" xfId="0" applyFont="1" applyFill="1" applyAlignment="1" applyProtection="1">
      <alignment horizontal="left" vertical="center"/>
      <protection locked="0"/>
    </xf>
    <xf numFmtId="0" fontId="12" fillId="6" borderId="0" xfId="0" applyFont="1" applyFill="1" applyProtection="1">
      <protection locked="0"/>
    </xf>
    <xf numFmtId="0" fontId="12" fillId="0" borderId="7" xfId="0" applyFont="1" applyBorder="1" applyAlignment="1" applyProtection="1">
      <alignment horizontal="left" vertical="center"/>
      <protection locked="0"/>
    </xf>
    <xf numFmtId="0" fontId="20" fillId="12" borderId="1" xfId="0" applyFont="1" applyFill="1" applyBorder="1" applyAlignment="1" applyProtection="1">
      <alignment horizontal="center" vertical="center"/>
      <protection locked="0"/>
    </xf>
    <xf numFmtId="0" fontId="14" fillId="9" borderId="0" xfId="0" applyFont="1" applyFill="1" applyAlignment="1" applyProtection="1">
      <alignment horizontal="center" vertical="center" wrapText="1"/>
      <protection locked="0"/>
    </xf>
    <xf numFmtId="0" fontId="12" fillId="0" borderId="0" xfId="0" applyFont="1" applyAlignment="1" applyProtection="1">
      <alignment vertical="justify" wrapText="1"/>
      <protection locked="0"/>
    </xf>
    <xf numFmtId="0" fontId="27" fillId="0" borderId="0" xfId="1" applyFont="1" applyBorder="1" applyAlignment="1" applyProtection="1">
      <alignment horizontal="center"/>
      <protection locked="0"/>
    </xf>
    <xf numFmtId="0" fontId="28" fillId="0" borderId="0" xfId="0" applyFont="1"/>
    <xf numFmtId="0" fontId="12" fillId="0" borderId="0" xfId="0" applyFont="1"/>
    <xf numFmtId="14" fontId="29" fillId="0" borderId="1" xfId="3" applyNumberFormat="1" applyFont="1" applyBorder="1" applyAlignment="1">
      <alignment horizontal="center" vertical="center"/>
    </xf>
    <xf numFmtId="0" fontId="16" fillId="19" borderId="11" xfId="0" applyFont="1" applyFill="1" applyBorder="1" applyAlignment="1">
      <alignment vertical="center" wrapText="1"/>
    </xf>
    <xf numFmtId="0" fontId="16" fillId="19" borderId="12" xfId="0" applyFont="1" applyFill="1" applyBorder="1" applyAlignment="1">
      <alignment vertical="center" wrapText="1"/>
    </xf>
    <xf numFmtId="0" fontId="16" fillId="19" borderId="11" xfId="0" applyFont="1" applyFill="1" applyBorder="1" applyAlignment="1">
      <alignment vertical="center"/>
    </xf>
    <xf numFmtId="0" fontId="29" fillId="0" borderId="1" xfId="3" applyFont="1" applyBorder="1" applyAlignment="1">
      <alignment horizontal="center" vertical="center"/>
    </xf>
    <xf numFmtId="0" fontId="36" fillId="21" borderId="6" xfId="0" applyFont="1" applyFill="1" applyBorder="1" applyAlignment="1">
      <alignment horizontal="center" vertical="center"/>
    </xf>
    <xf numFmtId="0" fontId="36" fillId="21" borderId="19" xfId="0" applyFont="1" applyFill="1" applyBorder="1" applyAlignment="1">
      <alignment horizontal="center" vertical="center"/>
    </xf>
    <xf numFmtId="0" fontId="10" fillId="21" borderId="20" xfId="0" applyFont="1" applyFill="1" applyBorder="1" applyAlignment="1">
      <alignment horizontal="center" vertical="center" wrapText="1"/>
    </xf>
    <xf numFmtId="0" fontId="12" fillId="11" borderId="1" xfId="0" applyFont="1" applyFill="1" applyBorder="1" applyAlignment="1">
      <alignment vertical="center"/>
    </xf>
    <xf numFmtId="0" fontId="12" fillId="15" borderId="0" xfId="0" applyFont="1" applyFill="1" applyAlignment="1">
      <alignment vertical="center"/>
    </xf>
    <xf numFmtId="0" fontId="38" fillId="15" borderId="0" xfId="0" applyFont="1" applyFill="1" applyAlignment="1">
      <alignment horizontal="left" vertical="center" wrapText="1"/>
    </xf>
    <xf numFmtId="0" fontId="32" fillId="0" borderId="0" xfId="0" applyFont="1" applyAlignment="1">
      <alignment horizontal="center" vertical="center"/>
    </xf>
    <xf numFmtId="0" fontId="27" fillId="0" borderId="0" xfId="1" applyFont="1" applyFill="1" applyAlignment="1" applyProtection="1">
      <alignment vertical="center"/>
    </xf>
    <xf numFmtId="0" fontId="38" fillId="0" borderId="0" xfId="0" applyFont="1" applyAlignment="1">
      <alignment horizontal="left" vertical="center" wrapText="1"/>
    </xf>
    <xf numFmtId="0" fontId="12" fillId="0" borderId="0" xfId="0" applyFont="1" applyAlignment="1">
      <alignment vertical="center" wrapText="1"/>
    </xf>
    <xf numFmtId="0" fontId="12" fillId="0" borderId="0" xfId="0" applyFont="1" applyAlignment="1">
      <alignment vertical="center"/>
    </xf>
    <xf numFmtId="0" fontId="38" fillId="0" borderId="0" xfId="0" applyFont="1" applyAlignment="1">
      <alignment wrapText="1"/>
    </xf>
    <xf numFmtId="0" fontId="0" fillId="13" borderId="24" xfId="0" applyFill="1" applyBorder="1"/>
    <xf numFmtId="0" fontId="18" fillId="14" borderId="7" xfId="0" applyFont="1" applyFill="1" applyBorder="1" applyAlignment="1" applyProtection="1">
      <alignment horizontal="center" vertical="center" wrapText="1"/>
      <protection locked="0"/>
    </xf>
    <xf numFmtId="0" fontId="21" fillId="12" borderId="14" xfId="0" applyFont="1" applyFill="1" applyBorder="1" applyAlignment="1" applyProtection="1">
      <alignment horizontal="left" vertical="justify" wrapText="1"/>
      <protection locked="0"/>
    </xf>
    <xf numFmtId="0" fontId="21" fillId="12" borderId="22" xfId="0" applyFont="1" applyFill="1" applyBorder="1" applyAlignment="1" applyProtection="1">
      <alignment horizontal="left" vertical="justify" wrapText="1"/>
      <protection locked="0"/>
    </xf>
    <xf numFmtId="0" fontId="21" fillId="12" borderId="11" xfId="0" applyFont="1" applyFill="1" applyBorder="1" applyAlignment="1" applyProtection="1">
      <alignment horizontal="left" vertical="justify" wrapText="1"/>
      <protection locked="0"/>
    </xf>
    <xf numFmtId="0" fontId="50" fillId="12" borderId="7" xfId="0" applyFont="1" applyFill="1" applyBorder="1" applyAlignment="1" applyProtection="1">
      <alignment horizontal="left" vertical="justify" wrapText="1"/>
      <protection locked="0"/>
    </xf>
    <xf numFmtId="0" fontId="44" fillId="12" borderId="22" xfId="0" applyFont="1" applyFill="1" applyBorder="1" applyAlignment="1" applyProtection="1">
      <alignment horizontal="left" vertical="justify" wrapText="1"/>
      <protection locked="0"/>
    </xf>
    <xf numFmtId="0" fontId="50" fillId="12" borderId="22" xfId="0" applyFont="1" applyFill="1" applyBorder="1" applyAlignment="1" applyProtection="1">
      <alignment horizontal="left" vertical="justify" wrapText="1"/>
      <protection locked="0"/>
    </xf>
    <xf numFmtId="0" fontId="50" fillId="14" borderId="7" xfId="0" applyFont="1" applyFill="1" applyBorder="1" applyAlignment="1" applyProtection="1">
      <alignment horizontal="center" vertical="center" wrapText="1"/>
      <protection locked="0"/>
    </xf>
    <xf numFmtId="0" fontId="49" fillId="12" borderId="7" xfId="0" applyFont="1" applyFill="1" applyBorder="1" applyAlignment="1" applyProtection="1">
      <alignment horizontal="left" vertical="justify" wrapText="1"/>
      <protection locked="0"/>
    </xf>
    <xf numFmtId="0" fontId="50" fillId="12" borderId="1" xfId="0" applyFont="1" applyFill="1" applyBorder="1" applyAlignment="1" applyProtection="1">
      <alignment horizontal="left" vertical="justify" wrapText="1"/>
      <protection locked="0"/>
    </xf>
    <xf numFmtId="0" fontId="49" fillId="12" borderId="1" xfId="0" applyFont="1" applyFill="1" applyBorder="1" applyAlignment="1" applyProtection="1">
      <alignment horizontal="left" vertical="justify" wrapText="1"/>
      <protection locked="0"/>
    </xf>
    <xf numFmtId="0" fontId="12" fillId="14" borderId="7" xfId="0" applyFont="1" applyFill="1" applyBorder="1" applyAlignment="1" applyProtection="1">
      <alignment horizontal="center" vertical="center"/>
      <protection locked="0"/>
    </xf>
    <xf numFmtId="0" fontId="50" fillId="12" borderId="7" xfId="0" applyFont="1" applyFill="1" applyBorder="1" applyAlignment="1" applyProtection="1">
      <alignment horizontal="left" vertical="top" wrapText="1"/>
      <protection locked="0"/>
    </xf>
    <xf numFmtId="0" fontId="50" fillId="12" borderId="22" xfId="0" applyFont="1" applyFill="1" applyBorder="1" applyAlignment="1" applyProtection="1">
      <alignment horizontal="left" vertical="top" wrapText="1"/>
      <protection locked="0"/>
    </xf>
    <xf numFmtId="0" fontId="19" fillId="12" borderId="22" xfId="0" applyFont="1" applyFill="1" applyBorder="1" applyAlignment="1" applyProtection="1">
      <alignment horizontal="left" vertical="justify" wrapText="1"/>
      <protection locked="0"/>
    </xf>
    <xf numFmtId="0" fontId="19" fillId="12" borderId="22" xfId="0" applyFont="1" applyFill="1" applyBorder="1" applyAlignment="1" applyProtection="1">
      <alignment horizontal="left" vertical="top" wrapText="1"/>
      <protection locked="0"/>
    </xf>
    <xf numFmtId="0" fontId="50" fillId="12" borderId="24" xfId="0" applyFont="1" applyFill="1" applyBorder="1" applyAlignment="1" applyProtection="1">
      <alignment horizontal="left" vertical="justify" wrapText="1"/>
      <protection locked="0"/>
    </xf>
    <xf numFmtId="0" fontId="39" fillId="0" borderId="0" xfId="1" applyFont="1" applyFill="1" applyAlignment="1" applyProtection="1">
      <alignment horizontal="center" vertical="center"/>
    </xf>
    <xf numFmtId="0" fontId="34" fillId="6" borderId="1" xfId="0" applyFont="1" applyFill="1" applyBorder="1" applyAlignment="1">
      <alignment horizontal="center" vertical="center"/>
    </xf>
    <xf numFmtId="0" fontId="12" fillId="20" borderId="1" xfId="0" applyFont="1" applyFill="1" applyBorder="1" applyAlignment="1">
      <alignment horizontal="center" vertical="center"/>
    </xf>
    <xf numFmtId="0" fontId="33" fillId="0" borderId="1" xfId="0" applyFont="1" applyBorder="1" applyAlignment="1" applyProtection="1">
      <alignment horizontal="center" vertical="center"/>
      <protection locked="0"/>
    </xf>
    <xf numFmtId="0" fontId="44" fillId="0" borderId="11" xfId="0" applyFont="1" applyBorder="1" applyAlignment="1">
      <alignment horizontal="center"/>
    </xf>
    <xf numFmtId="0" fontId="44" fillId="0" borderId="12" xfId="0" applyFont="1" applyBorder="1" applyAlignment="1">
      <alignment horizontal="center"/>
    </xf>
    <xf numFmtId="0" fontId="44" fillId="0" borderId="5" xfId="0" applyFont="1" applyBorder="1" applyAlignment="1">
      <alignment horizontal="center"/>
    </xf>
    <xf numFmtId="0" fontId="27" fillId="0" borderId="0" xfId="1" applyFont="1" applyFill="1" applyAlignment="1" applyProtection="1">
      <alignment horizontal="left" vertical="center"/>
    </xf>
    <xf numFmtId="0" fontId="44" fillId="0" borderId="1" xfId="0" applyFont="1" applyBorder="1" applyAlignment="1" applyProtection="1">
      <alignment horizontal="center" vertical="center"/>
      <protection locked="0"/>
    </xf>
    <xf numFmtId="0" fontId="47" fillId="0" borderId="1" xfId="1" applyFont="1" applyFill="1" applyBorder="1" applyAlignment="1" applyProtection="1">
      <alignment horizontal="center" vertical="center"/>
      <protection locked="0"/>
    </xf>
    <xf numFmtId="0" fontId="46" fillId="0" borderId="1" xfId="0" applyFont="1" applyBorder="1" applyAlignment="1" applyProtection="1">
      <alignment horizontal="center" vertical="center"/>
      <protection locked="0"/>
    </xf>
    <xf numFmtId="0" fontId="28" fillId="0" borderId="1" xfId="0" applyFont="1" applyBorder="1" applyAlignment="1" applyProtection="1">
      <alignment horizontal="center" vertical="center"/>
      <protection locked="0"/>
    </xf>
    <xf numFmtId="0" fontId="47" fillId="0" borderId="1" xfId="1" applyFont="1" applyBorder="1" applyAlignment="1" applyProtection="1">
      <alignment horizontal="center" vertical="center"/>
      <protection locked="0"/>
    </xf>
    <xf numFmtId="0" fontId="12" fillId="0" borderId="1" xfId="0" applyFont="1" applyBorder="1" applyAlignment="1" applyProtection="1">
      <alignment horizontal="center" vertical="center"/>
      <protection locked="0"/>
    </xf>
    <xf numFmtId="0" fontId="12" fillId="0" borderId="11" xfId="0" applyFont="1" applyBorder="1" applyAlignment="1" applyProtection="1">
      <alignment horizontal="center" vertical="center"/>
      <protection locked="0"/>
    </xf>
    <xf numFmtId="0" fontId="12" fillId="0" borderId="12" xfId="0" applyFont="1" applyBorder="1" applyAlignment="1" applyProtection="1">
      <alignment horizontal="center" vertical="center"/>
      <protection locked="0"/>
    </xf>
    <xf numFmtId="0" fontId="12" fillId="0" borderId="5" xfId="0" applyFont="1" applyBorder="1" applyAlignment="1" applyProtection="1">
      <alignment horizontal="center" vertical="center"/>
      <protection locked="0"/>
    </xf>
    <xf numFmtId="0" fontId="44" fillId="0" borderId="11" xfId="0" applyFont="1" applyBorder="1" applyAlignment="1" applyProtection="1">
      <alignment horizontal="center" vertical="center"/>
      <protection locked="0"/>
    </xf>
    <xf numFmtId="0" fontId="44" fillId="0" borderId="12" xfId="0" applyFont="1" applyBorder="1" applyAlignment="1" applyProtection="1">
      <alignment horizontal="center" vertical="center"/>
      <protection locked="0"/>
    </xf>
    <xf numFmtId="0" fontId="44" fillId="0" borderId="5" xfId="0" applyFont="1" applyBorder="1" applyAlignment="1" applyProtection="1">
      <alignment horizontal="center" vertical="center"/>
      <protection locked="0"/>
    </xf>
    <xf numFmtId="0" fontId="31" fillId="0" borderId="11" xfId="1" applyFill="1" applyBorder="1" applyAlignment="1" applyProtection="1">
      <alignment horizontal="center" vertical="center"/>
      <protection locked="0"/>
    </xf>
    <xf numFmtId="0" fontId="31" fillId="0" borderId="12" xfId="1" applyFill="1" applyBorder="1" applyAlignment="1" applyProtection="1">
      <alignment horizontal="center" vertical="center"/>
      <protection locked="0"/>
    </xf>
    <xf numFmtId="0" fontId="31" fillId="0" borderId="5" xfId="1" applyFill="1" applyBorder="1" applyAlignment="1" applyProtection="1">
      <alignment horizontal="center" vertical="center"/>
      <protection locked="0"/>
    </xf>
    <xf numFmtId="0" fontId="12" fillId="15" borderId="0" xfId="0" applyFont="1" applyFill="1" applyAlignment="1">
      <alignment vertical="center" wrapText="1"/>
    </xf>
    <xf numFmtId="0" fontId="12" fillId="15" borderId="0" xfId="0" applyFont="1" applyFill="1" applyAlignment="1">
      <alignment vertical="center"/>
    </xf>
    <xf numFmtId="0" fontId="31" fillId="0" borderId="1" xfId="1" applyBorder="1" applyAlignment="1" applyProtection="1">
      <alignment horizontal="center" vertical="center"/>
      <protection locked="0"/>
    </xf>
    <xf numFmtId="0" fontId="37" fillId="15" borderId="0" xfId="0" applyFont="1" applyFill="1" applyAlignment="1">
      <alignment vertical="center" wrapText="1"/>
    </xf>
    <xf numFmtId="0" fontId="32" fillId="6" borderId="11" xfId="0" applyFont="1" applyFill="1" applyBorder="1" applyAlignment="1">
      <alignment horizontal="center" vertical="center"/>
    </xf>
    <xf numFmtId="0" fontId="32" fillId="6" borderId="12" xfId="0" applyFont="1" applyFill="1" applyBorder="1" applyAlignment="1">
      <alignment horizontal="center" vertical="center"/>
    </xf>
    <xf numFmtId="0" fontId="32" fillId="6" borderId="5" xfId="0" applyFont="1" applyFill="1" applyBorder="1" applyAlignment="1">
      <alignment horizontal="center" vertical="center"/>
    </xf>
    <xf numFmtId="0" fontId="31" fillId="0" borderId="1" xfId="1" applyFill="1" applyBorder="1" applyAlignment="1" applyProtection="1">
      <alignment horizontal="center" vertical="center"/>
      <protection locked="0"/>
    </xf>
    <xf numFmtId="0" fontId="12" fillId="11" borderId="1" xfId="0" applyFont="1" applyFill="1" applyBorder="1" applyAlignment="1">
      <alignment vertical="center"/>
    </xf>
    <xf numFmtId="0" fontId="16" fillId="19" borderId="11" xfId="0" applyFont="1" applyFill="1" applyBorder="1" applyAlignment="1">
      <alignment horizontal="left" vertical="center" wrapText="1"/>
    </xf>
    <xf numFmtId="0" fontId="16" fillId="19" borderId="12" xfId="0" applyFont="1" applyFill="1" applyBorder="1" applyAlignment="1">
      <alignment horizontal="left" vertical="center" wrapText="1"/>
    </xf>
    <xf numFmtId="0" fontId="31" fillId="0" borderId="12" xfId="1" applyFill="1" applyBorder="1" applyAlignment="1" applyProtection="1">
      <alignment horizontal="left" vertical="center" wrapText="1"/>
      <protection locked="0"/>
    </xf>
    <xf numFmtId="0" fontId="16" fillId="0" borderId="12" xfId="0" applyFont="1" applyBorder="1" applyAlignment="1" applyProtection="1">
      <alignment horizontal="left" vertical="center" wrapText="1"/>
      <protection locked="0"/>
    </xf>
    <xf numFmtId="0" fontId="16" fillId="0" borderId="5" xfId="0" applyFont="1" applyBorder="1" applyAlignment="1" applyProtection="1">
      <alignment horizontal="left" vertical="center" wrapText="1"/>
      <protection locked="0"/>
    </xf>
    <xf numFmtId="1" fontId="16" fillId="0" borderId="5" xfId="0" applyNumberFormat="1" applyFont="1" applyBorder="1" applyAlignment="1" applyProtection="1">
      <alignment horizontal="center" vertical="center"/>
      <protection locked="0"/>
    </xf>
    <xf numFmtId="1" fontId="16" fillId="0" borderId="1" xfId="0" applyNumberFormat="1" applyFont="1" applyBorder="1" applyAlignment="1" applyProtection="1">
      <alignment horizontal="center" vertical="center"/>
      <protection locked="0"/>
    </xf>
    <xf numFmtId="0" fontId="30" fillId="6" borderId="1" xfId="0" applyFont="1" applyFill="1" applyBorder="1" applyAlignment="1">
      <alignment horizontal="center" vertical="center"/>
    </xf>
    <xf numFmtId="0" fontId="35" fillId="6" borderId="1" xfId="0" applyFont="1" applyFill="1" applyBorder="1" applyAlignment="1">
      <alignment horizontal="center" vertical="center"/>
    </xf>
    <xf numFmtId="0" fontId="12" fillId="19" borderId="17" xfId="0" applyFont="1" applyFill="1" applyBorder="1" applyAlignment="1">
      <alignment horizontal="center" vertical="center" wrapText="1"/>
    </xf>
    <xf numFmtId="0" fontId="12" fillId="19" borderId="7" xfId="0" applyFont="1" applyFill="1" applyBorder="1" applyAlignment="1">
      <alignment horizontal="center" vertical="center" wrapText="1"/>
    </xf>
    <xf numFmtId="0" fontId="12" fillId="19" borderId="10" xfId="0" applyFont="1" applyFill="1" applyBorder="1" applyAlignment="1">
      <alignment horizontal="center" vertical="center" wrapText="1"/>
    </xf>
    <xf numFmtId="0" fontId="12" fillId="19" borderId="0" xfId="0" applyFont="1" applyFill="1" applyAlignment="1">
      <alignment horizontal="center" vertical="center" wrapText="1"/>
    </xf>
    <xf numFmtId="0" fontId="12" fillId="0" borderId="18" xfId="0" applyFont="1" applyBorder="1" applyAlignment="1" applyProtection="1">
      <alignment horizontal="center" vertical="center" wrapText="1"/>
      <protection locked="0"/>
    </xf>
    <xf numFmtId="0" fontId="12" fillId="0" borderId="1" xfId="0" applyFont="1" applyBorder="1" applyAlignment="1" applyProtection="1">
      <alignment horizontal="center" vertical="center" wrapText="1"/>
      <protection locked="0"/>
    </xf>
    <xf numFmtId="164" fontId="12" fillId="0" borderId="1" xfId="0" applyNumberFormat="1" applyFont="1" applyBorder="1" applyAlignment="1" applyProtection="1">
      <alignment horizontal="center" vertical="center" wrapText="1"/>
      <protection locked="0"/>
    </xf>
    <xf numFmtId="0" fontId="12" fillId="11" borderId="1" xfId="0" applyFont="1" applyFill="1" applyBorder="1" applyAlignment="1">
      <alignment vertical="center" wrapText="1"/>
    </xf>
    <xf numFmtId="0" fontId="12" fillId="19" borderId="1" xfId="0" applyFont="1" applyFill="1" applyBorder="1" applyAlignment="1">
      <alignment horizontal="center" vertical="center" wrapText="1"/>
    </xf>
    <xf numFmtId="0" fontId="12" fillId="19" borderId="11" xfId="0" applyFont="1" applyFill="1" applyBorder="1" applyAlignment="1">
      <alignment horizontal="center" vertical="center" wrapText="1"/>
    </xf>
    <xf numFmtId="1" fontId="12" fillId="0" borderId="5" xfId="0" applyNumberFormat="1" applyFont="1" applyBorder="1" applyAlignment="1" applyProtection="1">
      <alignment horizontal="center" vertical="center"/>
      <protection locked="0"/>
    </xf>
    <xf numFmtId="1" fontId="12" fillId="0" borderId="1" xfId="0" applyNumberFormat="1" applyFont="1" applyBorder="1" applyAlignment="1" applyProtection="1">
      <alignment horizontal="center" vertical="center"/>
      <protection locked="0"/>
    </xf>
    <xf numFmtId="0" fontId="44" fillId="0" borderId="22" xfId="0" applyFont="1" applyBorder="1" applyAlignment="1">
      <alignment horizontal="center"/>
    </xf>
    <xf numFmtId="0" fontId="0" fillId="0" borderId="22" xfId="0" applyBorder="1" applyAlignment="1">
      <alignment horizontal="center"/>
    </xf>
    <xf numFmtId="0" fontId="29" fillId="0" borderId="8" xfId="3" applyFont="1" applyBorder="1" applyAlignment="1">
      <alignment horizontal="center"/>
    </xf>
    <xf numFmtId="0" fontId="29" fillId="0" borderId="15" xfId="3" applyFont="1" applyBorder="1" applyAlignment="1">
      <alignment horizontal="center"/>
    </xf>
    <xf numFmtId="0" fontId="29" fillId="0" borderId="10" xfId="3" applyFont="1" applyBorder="1" applyAlignment="1">
      <alignment horizontal="center"/>
    </xf>
    <xf numFmtId="0" fontId="29" fillId="0" borderId="3" xfId="3" applyFont="1" applyBorder="1" applyAlignment="1">
      <alignment horizontal="center"/>
    </xf>
    <xf numFmtId="0" fontId="29" fillId="0" borderId="14" xfId="3" applyFont="1" applyBorder="1" applyAlignment="1">
      <alignment horizontal="center"/>
    </xf>
    <xf numFmtId="0" fontId="29" fillId="0" borderId="13" xfId="3" applyFont="1" applyBorder="1" applyAlignment="1">
      <alignment horizontal="center"/>
    </xf>
    <xf numFmtId="0" fontId="29" fillId="0" borderId="1" xfId="3" applyFont="1" applyBorder="1" applyAlignment="1">
      <alignment horizontal="center" vertical="center" wrapText="1"/>
    </xf>
    <xf numFmtId="0" fontId="0" fillId="0" borderId="1" xfId="0" applyBorder="1"/>
    <xf numFmtId="0" fontId="29" fillId="0" borderId="11" xfId="3" applyFont="1" applyBorder="1" applyAlignment="1">
      <alignment horizontal="center" vertical="center"/>
    </xf>
    <xf numFmtId="0" fontId="29" fillId="0" borderId="5" xfId="3" applyFont="1" applyBorder="1" applyAlignment="1">
      <alignment horizontal="center" vertical="center"/>
    </xf>
    <xf numFmtId="0" fontId="31" fillId="0" borderId="11" xfId="1" applyBorder="1" applyAlignment="1" applyProtection="1">
      <alignment horizontal="center" vertical="center"/>
      <protection locked="0"/>
    </xf>
    <xf numFmtId="0" fontId="31" fillId="0" borderId="12" xfId="1" applyBorder="1" applyAlignment="1" applyProtection="1">
      <alignment horizontal="center" vertical="center"/>
      <protection locked="0"/>
    </xf>
    <xf numFmtId="0" fontId="31" fillId="0" borderId="5" xfId="1" applyBorder="1" applyAlignment="1" applyProtection="1">
      <alignment horizontal="center" vertical="center"/>
      <protection locked="0"/>
    </xf>
    <xf numFmtId="0" fontId="33" fillId="0" borderId="11" xfId="0" applyFont="1" applyBorder="1" applyAlignment="1" applyProtection="1">
      <alignment horizontal="center" vertical="center"/>
      <protection locked="0"/>
    </xf>
    <xf numFmtId="0" fontId="33" fillId="0" borderId="12" xfId="0" applyFont="1" applyBorder="1" applyAlignment="1" applyProtection="1">
      <alignment horizontal="center" vertical="center"/>
      <protection locked="0"/>
    </xf>
    <xf numFmtId="0" fontId="33" fillId="0" borderId="5" xfId="0" applyFont="1" applyBorder="1" applyAlignment="1" applyProtection="1">
      <alignment horizontal="center" vertical="center"/>
      <protection locked="0"/>
    </xf>
    <xf numFmtId="0" fontId="16" fillId="19" borderId="11" xfId="0" applyFont="1" applyFill="1" applyBorder="1" applyAlignment="1">
      <alignment horizontal="center" vertical="center" wrapText="1"/>
    </xf>
    <xf numFmtId="0" fontId="16" fillId="19" borderId="12" xfId="0" applyFont="1" applyFill="1" applyBorder="1" applyAlignment="1">
      <alignment horizontal="center" vertical="center" wrapText="1"/>
    </xf>
    <xf numFmtId="0" fontId="16" fillId="0" borderId="12" xfId="0" applyFont="1" applyBorder="1" applyAlignment="1" applyProtection="1">
      <alignment horizontal="center" vertical="center" wrapText="1"/>
      <protection locked="0"/>
    </xf>
    <xf numFmtId="0" fontId="16" fillId="0" borderId="5" xfId="0" applyFont="1" applyBorder="1" applyAlignment="1" applyProtection="1">
      <alignment horizontal="center" vertical="center" wrapText="1"/>
      <protection locked="0"/>
    </xf>
    <xf numFmtId="0" fontId="16" fillId="0" borderId="5" xfId="0" applyFont="1" applyBorder="1" applyAlignment="1" applyProtection="1">
      <alignment horizontal="center" vertical="center"/>
      <protection locked="0"/>
    </xf>
    <xf numFmtId="0" fontId="16" fillId="0" borderId="1" xfId="0" applyFont="1" applyBorder="1" applyAlignment="1" applyProtection="1">
      <alignment horizontal="center" vertical="center"/>
      <protection locked="0"/>
    </xf>
    <xf numFmtId="0" fontId="45" fillId="0" borderId="1" xfId="1" applyFont="1" applyBorder="1" applyAlignment="1" applyProtection="1">
      <alignment horizontal="center" vertical="center"/>
      <protection locked="0"/>
    </xf>
    <xf numFmtId="0" fontId="3" fillId="3" borderId="1" xfId="0" applyFont="1" applyFill="1" applyBorder="1" applyAlignment="1" applyProtection="1">
      <alignment horizontal="center" vertical="center"/>
      <protection locked="0"/>
    </xf>
    <xf numFmtId="0" fontId="3" fillId="4" borderId="1" xfId="0" applyFont="1" applyFill="1" applyBorder="1" applyAlignment="1" applyProtection="1">
      <alignment horizontal="center" vertical="center"/>
      <protection locked="0"/>
    </xf>
    <xf numFmtId="0" fontId="3" fillId="14" borderId="1" xfId="0" applyFont="1" applyFill="1" applyBorder="1" applyAlignment="1" applyProtection="1">
      <alignment horizontal="center" vertical="center"/>
      <protection locked="0"/>
    </xf>
    <xf numFmtId="0" fontId="3" fillId="13" borderId="1" xfId="0" applyFont="1" applyFill="1" applyBorder="1" applyAlignment="1" applyProtection="1">
      <alignment horizontal="center" vertical="center"/>
      <protection locked="0"/>
    </xf>
    <xf numFmtId="0" fontId="3" fillId="3" borderId="11" xfId="0" applyFont="1" applyFill="1" applyBorder="1" applyAlignment="1" applyProtection="1">
      <alignment horizontal="center" vertical="center"/>
      <protection locked="0"/>
    </xf>
    <xf numFmtId="0" fontId="3" fillId="3" borderId="12" xfId="0" applyFont="1" applyFill="1" applyBorder="1" applyAlignment="1" applyProtection="1">
      <alignment horizontal="center" vertical="center"/>
      <protection locked="0"/>
    </xf>
    <xf numFmtId="0" fontId="3" fillId="3" borderId="5" xfId="0" applyFont="1" applyFill="1" applyBorder="1" applyAlignment="1" applyProtection="1">
      <alignment horizontal="center" vertical="center"/>
      <protection locked="0"/>
    </xf>
    <xf numFmtId="0" fontId="8" fillId="9" borderId="8" xfId="0" applyFont="1" applyFill="1" applyBorder="1" applyAlignment="1" applyProtection="1">
      <alignment horizontal="center" vertical="center"/>
      <protection locked="0"/>
    </xf>
    <xf numFmtId="0" fontId="8" fillId="9" borderId="9" xfId="0" applyFont="1" applyFill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 vertical="top" wrapText="1"/>
      <protection locked="0"/>
    </xf>
    <xf numFmtId="0" fontId="8" fillId="10" borderId="8" xfId="0" applyFont="1" applyFill="1" applyBorder="1" applyAlignment="1" applyProtection="1">
      <alignment horizontal="center" vertical="center"/>
      <protection locked="0"/>
    </xf>
    <xf numFmtId="0" fontId="8" fillId="10" borderId="9" xfId="0" applyFont="1" applyFill="1" applyBorder="1" applyAlignment="1" applyProtection="1">
      <alignment horizontal="center" vertical="center"/>
      <protection locked="0"/>
    </xf>
    <xf numFmtId="0" fontId="3" fillId="11" borderId="1" xfId="0" applyFont="1" applyFill="1" applyBorder="1" applyAlignment="1" applyProtection="1">
      <alignment horizontal="center" vertical="center"/>
      <protection locked="0"/>
    </xf>
    <xf numFmtId="0" fontId="8" fillId="7" borderId="1" xfId="0" applyFont="1" applyFill="1" applyBorder="1" applyAlignment="1" applyProtection="1">
      <alignment horizontal="center" vertical="center"/>
      <protection locked="0"/>
    </xf>
    <xf numFmtId="0" fontId="48" fillId="0" borderId="1" xfId="0" applyFont="1" applyBorder="1" applyAlignment="1" applyProtection="1">
      <alignment horizontal="center" vertical="top" wrapText="1"/>
      <protection locked="0"/>
    </xf>
    <xf numFmtId="0" fontId="8" fillId="7" borderId="10" xfId="0" applyFont="1" applyFill="1" applyBorder="1" applyAlignment="1" applyProtection="1">
      <alignment horizontal="center" vertical="center"/>
      <protection locked="0"/>
    </xf>
    <xf numFmtId="0" fontId="8" fillId="7" borderId="0" xfId="0" applyFont="1" applyFill="1" applyAlignment="1" applyProtection="1">
      <alignment horizontal="center" vertical="center"/>
      <protection locked="0"/>
    </xf>
    <xf numFmtId="0" fontId="3" fillId="2" borderId="1" xfId="0" applyFont="1" applyFill="1" applyBorder="1" applyAlignment="1" applyProtection="1">
      <alignment horizontal="center" vertical="center"/>
      <protection locked="0"/>
    </xf>
    <xf numFmtId="0" fontId="3" fillId="2" borderId="2" xfId="0" applyFont="1" applyFill="1" applyBorder="1" applyAlignment="1" applyProtection="1">
      <alignment horizontal="center" vertical="center"/>
      <protection locked="0"/>
    </xf>
    <xf numFmtId="0" fontId="3" fillId="0" borderId="3" xfId="0" applyFont="1" applyBorder="1" applyAlignment="1" applyProtection="1">
      <alignment horizontal="center"/>
      <protection locked="0"/>
    </xf>
    <xf numFmtId="0" fontId="3" fillId="0" borderId="6" xfId="0" applyFont="1" applyBorder="1" applyAlignment="1" applyProtection="1">
      <alignment horizontal="center"/>
      <protection locked="0"/>
    </xf>
    <xf numFmtId="0" fontId="3" fillId="0" borderId="2" xfId="0" applyFont="1" applyBorder="1" applyAlignment="1" applyProtection="1">
      <alignment horizontal="center" vertical="center"/>
      <protection locked="0"/>
    </xf>
    <xf numFmtId="0" fontId="3" fillId="0" borderId="6" xfId="0" applyFont="1" applyBorder="1" applyAlignment="1" applyProtection="1">
      <alignment horizontal="center" vertical="center"/>
      <protection locked="0"/>
    </xf>
    <xf numFmtId="0" fontId="2" fillId="0" borderId="10" xfId="0" applyFont="1" applyBorder="1" applyAlignment="1" applyProtection="1">
      <alignment horizontal="center"/>
      <protection locked="0"/>
    </xf>
    <xf numFmtId="0" fontId="3" fillId="13" borderId="10" xfId="0" applyFont="1" applyFill="1" applyBorder="1" applyAlignment="1" applyProtection="1">
      <alignment horizontal="center" vertical="center"/>
      <protection locked="0"/>
    </xf>
    <xf numFmtId="0" fontId="3" fillId="13" borderId="0" xfId="0" applyFont="1" applyFill="1" applyAlignment="1" applyProtection="1">
      <alignment horizontal="center" vertical="center"/>
      <protection locked="0"/>
    </xf>
    <xf numFmtId="0" fontId="3" fillId="12" borderId="10" xfId="0" applyFont="1" applyFill="1" applyBorder="1" applyAlignment="1" applyProtection="1">
      <alignment horizontal="center" vertical="center"/>
      <protection locked="0"/>
    </xf>
    <xf numFmtId="0" fontId="3" fillId="12" borderId="0" xfId="0" applyFont="1" applyFill="1" applyAlignment="1" applyProtection="1">
      <alignment horizontal="center" vertical="center"/>
      <protection locked="0"/>
    </xf>
    <xf numFmtId="0" fontId="3" fillId="3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3" fillId="14" borderId="1" xfId="0" applyFont="1" applyFill="1" applyBorder="1" applyAlignment="1">
      <alignment horizontal="center" vertical="center"/>
    </xf>
    <xf numFmtId="0" fontId="3" fillId="13" borderId="1" xfId="0" applyFont="1" applyFill="1" applyBorder="1" applyAlignment="1">
      <alignment horizontal="center" vertical="center"/>
    </xf>
    <xf numFmtId="0" fontId="8" fillId="9" borderId="1" xfId="0" applyFont="1" applyFill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top"/>
      <protection locked="0"/>
    </xf>
    <xf numFmtId="0" fontId="8" fillId="10" borderId="1" xfId="0" applyFont="1" applyFill="1" applyBorder="1" applyAlignment="1">
      <alignment horizontal="center" vertical="center"/>
    </xf>
    <xf numFmtId="0" fontId="3" fillId="11" borderId="1" xfId="0" applyFont="1" applyFill="1" applyBorder="1" applyAlignment="1">
      <alignment horizontal="center" vertical="center"/>
    </xf>
    <xf numFmtId="0" fontId="8" fillId="7" borderId="1" xfId="0" applyFont="1" applyFill="1" applyBorder="1" applyAlignment="1">
      <alignment horizontal="center" vertical="center"/>
    </xf>
    <xf numFmtId="0" fontId="8" fillId="7" borderId="8" xfId="0" applyFont="1" applyFill="1" applyBorder="1" applyAlignment="1">
      <alignment horizontal="center" vertical="center"/>
    </xf>
    <xf numFmtId="0" fontId="8" fillId="7" borderId="9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/>
    </xf>
    <xf numFmtId="0" fontId="3" fillId="12" borderId="1" xfId="0" applyFont="1" applyFill="1" applyBorder="1" applyAlignment="1">
      <alignment horizontal="center" vertical="center"/>
    </xf>
    <xf numFmtId="0" fontId="11" fillId="0" borderId="1" xfId="0" applyFont="1" applyBorder="1" applyAlignment="1" applyProtection="1">
      <alignment horizontal="center" vertical="top" wrapText="1"/>
      <protection locked="0"/>
    </xf>
  </cellXfs>
  <cellStyles count="8">
    <cellStyle name="Estilo 1" xfId="2" xr:uid="{00000000-0005-0000-0000-000000000000}"/>
    <cellStyle name="Estilo 1 2" xfId="7" xr:uid="{397A9B52-973B-4507-B4C5-5D86C5EEE28F}"/>
    <cellStyle name="Hipervínculo" xfId="1" builtinId="8"/>
    <cellStyle name="Normal" xfId="0" builtinId="0"/>
    <cellStyle name="Normal 2" xfId="3" xr:uid="{00000000-0005-0000-0000-000003000000}"/>
    <cellStyle name="Normal 3" xfId="4" xr:uid="{00000000-0005-0000-0000-000004000000}"/>
    <cellStyle name="Normal 4" xfId="5" xr:uid="{00000000-0005-0000-0000-000005000000}"/>
    <cellStyle name="Porcentual 2" xfId="6" xr:uid="{00000000-0005-0000-0000-000006000000}"/>
  </cellStyles>
  <dxfs count="1">
    <dxf>
      <font>
        <color theme="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2023. Direccionamiento Estratégico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30E-4AA8-9A99-CDC6AD6B499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330E-4AA8-9A99-CDC6AD6B499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330E-4AA8-9A99-CDC6AD6B499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330E-4AA8-9A99-CDC6AD6B499A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Directiva!$C$4:$F$4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30E-4AA8-9A99-CDC6AD6B49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0735008"/>
        <c:axId val="140735568"/>
      </c:barChart>
      <c:catAx>
        <c:axId val="1407350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40735568"/>
        <c:crosses val="autoZero"/>
        <c:auto val="1"/>
        <c:lblAlgn val="ctr"/>
        <c:lblOffset val="100"/>
        <c:noMultiLvlLbl val="0"/>
      </c:catAx>
      <c:valAx>
        <c:axId val="14073556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40735008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DIRECCIONAMIENTO ESTRATEGICO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marker>
            <c:symbol val="none"/>
          </c:marker>
          <c:dLbls>
            <c:dLbl>
              <c:idx val="0"/>
              <c:layout>
                <c:manualLayout>
                  <c:x val="-5.5095160413268097E-2"/>
                  <c:y val="-9.439529777628470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549-41D9-B727-2D89ADF41F66}"/>
                </c:ext>
              </c:extLst>
            </c:dLbl>
            <c:dLbl>
              <c:idx val="1"/>
              <c:layout>
                <c:manualLayout>
                  <c:x val="-5.0744970092441499E-2"/>
                  <c:y val="-2.8318589332885401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549-41D9-B727-2D89ADF41F66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549-41D9-B727-2D89ADF41F66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Directiva!$C$4:$F$4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549-41D9-B727-2D89ADF41F66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marker>
            <c:symbol val="none"/>
          </c:marker>
          <c:dLbls>
            <c:dLbl>
              <c:idx val="2"/>
              <c:layout>
                <c:manualLayout>
                  <c:x val="-3.1778140293637798E-2"/>
                  <c:y val="-9.4395297776284595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549-41D9-B727-2D89ADF41F66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Directiva!$H$4:$K$4</c:f>
              <c:numCache>
                <c:formatCode>0%</c:formatCode>
                <c:ptCount val="4"/>
                <c:pt idx="0">
                  <c:v>0</c:v>
                </c:pt>
                <c:pt idx="1">
                  <c:v>0.75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549-41D9-B727-2D89ADF41F66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marker>
            <c:symbol val="none"/>
          </c:marker>
          <c:dLbls>
            <c:dLbl>
              <c:idx val="0"/>
              <c:layout>
                <c:manualLayout>
                  <c:x val="-5.0744970092441499E-2"/>
                  <c:y val="-0.179351065774941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549-41D9-B727-2D89ADF41F66}"/>
                </c:ext>
              </c:extLst>
            </c:dLbl>
            <c:dLbl>
              <c:idx val="1"/>
              <c:layout>
                <c:manualLayout>
                  <c:x val="-4.8569874932028301E-2"/>
                  <c:y val="-4.24778839993281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549-41D9-B727-2D89ADF41F66}"/>
                </c:ext>
              </c:extLst>
            </c:dLbl>
            <c:dLbl>
              <c:idx val="2"/>
              <c:layout>
                <c:manualLayout>
                  <c:x val="-3.7694399129961899E-2"/>
                  <c:y val="-6.1356943554585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549-41D9-B727-2D89ADF41F66}"/>
                </c:ext>
              </c:extLst>
            </c:dLbl>
            <c:dLbl>
              <c:idx val="3"/>
              <c:layout>
                <c:manualLayout>
                  <c:x val="-3.1049569048567101E-2"/>
                  <c:y val="-6.1356943554585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549-41D9-B727-2D89ADF41F66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0.66666666666666663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6549-41D9-B727-2D89ADF41F66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97499496902202E-2"/>
                  <c:y val="-8.02360031098419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549-41D9-B727-2D89ADF41F66}"/>
                </c:ext>
              </c:extLst>
            </c:dLbl>
            <c:dLbl>
              <c:idx val="1"/>
              <c:layout>
                <c:manualLayout>
                  <c:x val="-4.3817377640193E-2"/>
                  <c:y val="-9.911506266509889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6549-41D9-B727-2D89ADF41F66}"/>
                </c:ext>
              </c:extLst>
            </c:dLbl>
            <c:dLbl>
              <c:idx val="2"/>
              <c:layout>
                <c:manualLayout>
                  <c:x val="-3.1778140293637798E-2"/>
                  <c:y val="-0.151032476442055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6549-41D9-B727-2D89ADF41F66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549-41D9-B727-2D89ADF41F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31800992"/>
        <c:axId val="231801552"/>
      </c:lineChart>
      <c:catAx>
        <c:axId val="231800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1801552"/>
        <c:crosses val="autoZero"/>
        <c:auto val="1"/>
        <c:lblAlgn val="ctr"/>
        <c:lblOffset val="100"/>
        <c:noMultiLvlLbl val="0"/>
      </c:catAx>
      <c:valAx>
        <c:axId val="23180155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1800992"/>
        <c:crosses val="autoZero"/>
        <c:crossBetween val="between"/>
      </c:valAx>
    </c:plotArea>
    <c:legend>
      <c:legendPos val="b"/>
      <c:overlay val="0"/>
      <c:txPr>
        <a:bodyPr rot="0" spcFirstLastPara="0" vertOverflow="ellipsis" vert="horz" wrap="square" anchor="ctr" anchorCtr="1"/>
        <a:lstStyle/>
        <a:p>
          <a:pPr>
            <a:defRPr lang="en-US" sz="845" b="0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GESTION ESTRATEGICA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0C93-4F75-8E09-3C2454C60D94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0C93-4F75-8E09-3C2454C60D94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Directiva!$C$5:$F$5</c:f>
              <c:numCache>
                <c:formatCode>0%</c:formatCode>
                <c:ptCount val="4"/>
                <c:pt idx="0">
                  <c:v>0</c:v>
                </c:pt>
                <c:pt idx="1">
                  <c:v>0.8</c:v>
                </c:pt>
                <c:pt idx="2">
                  <c:v>0.2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767-4C45-947D-DC38BDE54F9D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0C93-4F75-8E09-3C2454C60D94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0C93-4F75-8E09-3C2454C60D94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0C93-4F75-8E09-3C2454C60D94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0C93-4F75-8E09-3C2454C60D94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Directiva!$H$5:$K$5</c:f>
              <c:numCache>
                <c:formatCode>0%</c:formatCode>
                <c:ptCount val="4"/>
                <c:pt idx="0">
                  <c:v>0</c:v>
                </c:pt>
                <c:pt idx="1">
                  <c:v>0.8</c:v>
                </c:pt>
                <c:pt idx="2">
                  <c:v>0.2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D767-4C45-947D-DC38BDE54F9D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0C93-4F75-8E09-3C2454C60D94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0C93-4F75-8E09-3C2454C60D94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0C93-4F75-8E09-3C2454C60D94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0C93-4F75-8E09-3C2454C60D94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0.4</c:v>
                </c:pt>
                <c:pt idx="2">
                  <c:v>0.6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D767-4C45-947D-DC38BDE54F9D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301E-2"/>
                  <c:y val="-3.2950870955642003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767-4C45-947D-DC38BDE54F9D}"/>
                </c:ext>
              </c:extLst>
            </c:dLbl>
            <c:dLbl>
              <c:idx val="1"/>
              <c:layout>
                <c:manualLayout>
                  <c:x val="-4.4100140011046701E-2"/>
                  <c:y val="-7.0609009190661307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D767-4C45-947D-DC38BDE54F9D}"/>
                </c:ext>
              </c:extLst>
            </c:dLbl>
            <c:dLbl>
              <c:idx val="2"/>
              <c:layout>
                <c:manualLayout>
                  <c:x val="-4.8569874932028301E-2"/>
                  <c:y val="-2.8243603676264599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D767-4C45-947D-DC38BDE54F9D}"/>
                </c:ext>
              </c:extLst>
            </c:dLbl>
            <c:dLbl>
              <c:idx val="3"/>
              <c:layout>
                <c:manualLayout>
                  <c:x val="-3.97499496902202E-2"/>
                  <c:y val="-5.1779940073151599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D767-4C45-947D-DC38BDE54F9D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D767-4C45-947D-DC38BDE54F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31806032"/>
        <c:axId val="232093680"/>
      </c:lineChart>
      <c:catAx>
        <c:axId val="231806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en-US" sz="16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2093680"/>
        <c:crosses val="autoZero"/>
        <c:auto val="1"/>
        <c:lblAlgn val="ctr"/>
        <c:lblOffset val="100"/>
        <c:noMultiLvlLbl val="0"/>
      </c:catAx>
      <c:valAx>
        <c:axId val="23209368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1806032"/>
        <c:crosses val="autoZero"/>
        <c:crossBetween val="between"/>
      </c:valAx>
    </c:plotArea>
    <c:legend>
      <c:legendPos val="b"/>
      <c:overlay val="0"/>
      <c:txPr>
        <a:bodyPr rot="0" spcFirstLastPara="0" vertOverflow="ellipsis" vert="horz" wrap="square" anchor="ctr" anchorCtr="1"/>
        <a:lstStyle/>
        <a:p>
          <a:pPr>
            <a:defRPr lang="en-US" sz="1175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GOBIERNO ESCOLAR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>
                <c:manualLayout>
                  <c:x val="-7.3888888888888907E-2"/>
                  <c:y val="4.620461806062119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FB7-4984-82CA-60E129A73C10}"/>
                </c:ext>
              </c:extLst>
            </c:dLbl>
            <c:dLbl>
              <c:idx val="1"/>
              <c:layout>
                <c:manualLayout>
                  <c:x val="-5.4444444444444497E-2"/>
                  <c:y val="-4.620461806062119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FB7-4984-82CA-60E129A73C10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Directiva!$C$6:$F$6</c:f>
              <c:numCache>
                <c:formatCode>0%</c:formatCode>
                <c:ptCount val="4"/>
                <c:pt idx="0">
                  <c:v>0</c:v>
                </c:pt>
                <c:pt idx="1">
                  <c:v>0.75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FB7-4984-82CA-60E129A73C10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>
                <c:manualLayout>
                  <c:x val="-6.7583333333333398E-2"/>
                  <c:y val="-7.392738889699390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FB7-4984-82CA-60E129A73C10}"/>
                </c:ext>
              </c:extLst>
            </c:dLbl>
            <c:dLbl>
              <c:idx val="1"/>
              <c:layout>
                <c:manualLayout>
                  <c:x val="-7.3138888888888906E-2"/>
                  <c:y val="-4.620461806062119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FB7-4984-82CA-60E129A73C10}"/>
                </c:ext>
              </c:extLst>
            </c:dLbl>
            <c:dLbl>
              <c:idx val="2"/>
              <c:layout>
                <c:manualLayout>
                  <c:x val="-6.20277777777778E-2"/>
                  <c:y val="-6.9306927090931905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FB7-4984-82CA-60E129A73C10}"/>
                </c:ext>
              </c:extLst>
            </c:dLbl>
            <c:dLbl>
              <c:idx val="3"/>
              <c:layout>
                <c:manualLayout>
                  <c:x val="-3.9759210547729198E-2"/>
                  <c:y val="-0.12727274076966399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FB7-4984-82CA-60E129A73C10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Directiva!$H$6:$K$6</c:f>
              <c:numCache>
                <c:formatCode>0%</c:formatCode>
                <c:ptCount val="4"/>
                <c:pt idx="0">
                  <c:v>0</c:v>
                </c:pt>
                <c:pt idx="1">
                  <c:v>0.875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FB7-4984-82CA-60E129A73C10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>
                <c:manualLayout>
                  <c:x val="-6.5866433460414806E-2"/>
                  <c:y val="4.713805213691270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7FB7-4984-82CA-60E129A73C10}"/>
                </c:ext>
              </c:extLst>
            </c:dLbl>
            <c:dLbl>
              <c:idx val="1"/>
              <c:layout>
                <c:manualLayout>
                  <c:x val="-7.8694444444444497E-2"/>
                  <c:y val="-6.468646528486969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FB7-4984-82CA-60E129A73C10}"/>
                </c:ext>
              </c:extLst>
            </c:dLbl>
            <c:dLbl>
              <c:idx val="2"/>
              <c:layout>
                <c:manualLayout>
                  <c:x val="-6.4805555555555602E-2"/>
                  <c:y val="-4.620461806062119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7FB7-4984-82CA-60E129A73C10}"/>
                </c:ext>
              </c:extLst>
            </c:dLbl>
            <c:dLbl>
              <c:idx val="3"/>
              <c:layout>
                <c:manualLayout>
                  <c:x val="-3.9759210547729198E-2"/>
                  <c:y val="-7.070707820536900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7FB7-4984-82CA-60E129A73C10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7FB7-4984-82CA-60E129A73C10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7FB7-4984-82CA-60E129A73C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32098160"/>
        <c:axId val="232098720"/>
      </c:lineChart>
      <c:catAx>
        <c:axId val="232098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en-US" sz="16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2098720"/>
        <c:crosses val="autoZero"/>
        <c:auto val="1"/>
        <c:lblAlgn val="ctr"/>
        <c:lblOffset val="100"/>
        <c:noMultiLvlLbl val="0"/>
      </c:catAx>
      <c:valAx>
        <c:axId val="2320987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2098160"/>
        <c:crosses val="autoZero"/>
        <c:crossBetween val="between"/>
      </c:valAx>
    </c:plotArea>
    <c:legend>
      <c:legendPos val="b"/>
      <c:overlay val="0"/>
      <c:txPr>
        <a:bodyPr rot="0" spcFirstLastPara="0" vertOverflow="ellipsis" vert="horz" wrap="square" anchor="ctr" anchorCtr="1"/>
        <a:lstStyle/>
        <a:p>
          <a:pPr>
            <a:defRPr lang="en-US" sz="1175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2023. Cultura Institucional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152-439D-B1D1-EBA6FCC01B4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2152-439D-B1D1-EBA6FCC01B4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2152-439D-B1D1-EBA6FCC01B4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2152-439D-B1D1-EBA6FCC01B4C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0.25</c:v>
                </c:pt>
                <c:pt idx="1">
                  <c:v>0.25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152-439D-B1D1-EBA6FCC01B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2665104"/>
        <c:axId val="232665664"/>
      </c:barChart>
      <c:catAx>
        <c:axId val="232665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2665664"/>
        <c:crosses val="autoZero"/>
        <c:auto val="1"/>
        <c:lblAlgn val="ctr"/>
        <c:lblOffset val="100"/>
        <c:noMultiLvlLbl val="0"/>
      </c:catAx>
      <c:valAx>
        <c:axId val="23266566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2665104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2024. Cultura Institucional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4CE-4A79-80D0-4FE7150F10D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F4CE-4A79-80D0-4FE7150F10D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F4CE-4A79-80D0-4FE7150F10D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F4CE-4A79-80D0-4FE7150F10DC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0.25</c:v>
                </c:pt>
                <c:pt idx="1">
                  <c:v>0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4CE-4A79-80D0-4FE7150F10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2667904"/>
        <c:axId val="232668464"/>
      </c:barChart>
      <c:catAx>
        <c:axId val="232667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2668464"/>
        <c:crosses val="autoZero"/>
        <c:auto val="1"/>
        <c:lblAlgn val="ctr"/>
        <c:lblOffset val="100"/>
        <c:noMultiLvlLbl val="0"/>
      </c:catAx>
      <c:valAx>
        <c:axId val="23266846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2667904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2025. Cultura Institucional</a:t>
            </a:r>
          </a:p>
        </c:rich>
      </c:tx>
      <c:layout>
        <c:manualLayout>
          <c:xMode val="edge"/>
          <c:yMode val="edge"/>
          <c:x val="0.14841309823677601"/>
          <c:y val="2.8293777765411799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DAB-426A-A737-0D604F9CD9F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3DAB-426A-A737-0D604F9CD9F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3DAB-426A-A737-0D604F9CD9F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3DAB-426A-A737-0D604F9CD9F2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DAB-426A-A737-0D604F9CD9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2670704"/>
        <c:axId val="232671264"/>
      </c:barChart>
      <c:catAx>
        <c:axId val="232670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2671264"/>
        <c:crosses val="autoZero"/>
        <c:auto val="1"/>
        <c:lblAlgn val="ctr"/>
        <c:lblOffset val="100"/>
        <c:noMultiLvlLbl val="0"/>
      </c:catAx>
      <c:valAx>
        <c:axId val="23267126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2670704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CULTURA INSTITUCIONAL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>
                <c:manualLayout>
                  <c:x val="-7.3888888888888907E-2"/>
                  <c:y val="4.620461806062119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E8B-4F32-ACCE-CC7E66A3E60E}"/>
                </c:ext>
              </c:extLst>
            </c:dLbl>
            <c:dLbl>
              <c:idx val="1"/>
              <c:layout>
                <c:manualLayout>
                  <c:x val="-5.4444444444444497E-2"/>
                  <c:y val="-4.620461806062119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E8B-4F32-ACCE-CC7E66A3E60E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0.25</c:v>
                </c:pt>
                <c:pt idx="1">
                  <c:v>0.25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E8B-4F32-ACCE-CC7E66A3E60E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>
                <c:manualLayout>
                  <c:x val="-6.7583333333333398E-2"/>
                  <c:y val="-7.392738889699390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E8B-4F32-ACCE-CC7E66A3E60E}"/>
                </c:ext>
              </c:extLst>
            </c:dLbl>
            <c:dLbl>
              <c:idx val="1"/>
              <c:layout>
                <c:manualLayout>
                  <c:x val="-7.3138888888888906E-2"/>
                  <c:y val="-4.620461806062119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E8B-4F32-ACCE-CC7E66A3E60E}"/>
                </c:ext>
              </c:extLst>
            </c:dLbl>
            <c:dLbl>
              <c:idx val="2"/>
              <c:layout>
                <c:manualLayout>
                  <c:x val="-6.20277777777778E-2"/>
                  <c:y val="-6.9306927090931905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E8B-4F32-ACCE-CC7E66A3E60E}"/>
                </c:ext>
              </c:extLst>
            </c:dLbl>
            <c:dLbl>
              <c:idx val="3"/>
              <c:layout>
                <c:manualLayout>
                  <c:x val="-3.9759210547729198E-2"/>
                  <c:y val="-0.12727274076966399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E8B-4F32-ACCE-CC7E66A3E60E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0.25</c:v>
                </c:pt>
                <c:pt idx="1">
                  <c:v>0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EE8B-4F32-ACCE-CC7E66A3E60E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>
                <c:manualLayout>
                  <c:x val="-6.5866433460414806E-2"/>
                  <c:y val="4.713805213691270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E8B-4F32-ACCE-CC7E66A3E60E}"/>
                </c:ext>
              </c:extLst>
            </c:dLbl>
            <c:dLbl>
              <c:idx val="1"/>
              <c:layout>
                <c:manualLayout>
                  <c:x val="-7.8694444444444497E-2"/>
                  <c:y val="-6.468646528486969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E8B-4F32-ACCE-CC7E66A3E60E}"/>
                </c:ext>
              </c:extLst>
            </c:dLbl>
            <c:dLbl>
              <c:idx val="2"/>
              <c:layout>
                <c:manualLayout>
                  <c:x val="-6.4805555555555602E-2"/>
                  <c:y val="-4.620461806062119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EE8B-4F32-ACCE-CC7E66A3E60E}"/>
                </c:ext>
              </c:extLst>
            </c:dLbl>
            <c:dLbl>
              <c:idx val="3"/>
              <c:layout>
                <c:manualLayout>
                  <c:x val="-3.9759210547729198E-2"/>
                  <c:y val="-7.070707820536900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E8B-4F32-ACCE-CC7E66A3E60E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EE8B-4F32-ACCE-CC7E66A3E60E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EE8B-4F32-ACCE-CC7E66A3E6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32417472"/>
        <c:axId val="232418032"/>
      </c:lineChart>
      <c:catAx>
        <c:axId val="232417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en-US" sz="16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2418032"/>
        <c:crosses val="autoZero"/>
        <c:auto val="1"/>
        <c:lblAlgn val="ctr"/>
        <c:lblOffset val="100"/>
        <c:noMultiLvlLbl val="0"/>
      </c:catAx>
      <c:valAx>
        <c:axId val="23241803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2417472"/>
        <c:crosses val="autoZero"/>
        <c:crossBetween val="between"/>
      </c:valAx>
    </c:plotArea>
    <c:legend>
      <c:legendPos val="b"/>
      <c:overlay val="0"/>
      <c:txPr>
        <a:bodyPr rot="0" spcFirstLastPara="0" vertOverflow="ellipsis" vert="horz" wrap="square" anchor="ctr" anchorCtr="1"/>
        <a:lstStyle/>
        <a:p>
          <a:pPr>
            <a:defRPr lang="en-US" sz="1175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2023. Clima Escolar</a:t>
            </a:r>
          </a:p>
        </c:rich>
      </c:tx>
      <c:layout>
        <c:manualLayout>
          <c:xMode val="edge"/>
          <c:yMode val="edge"/>
          <c:x val="0.19927480314960599"/>
          <c:y val="2.8343850635691802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2A2-4C4A-9254-2CA89483506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92A2-4C4A-9254-2CA89483506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92A2-4C4A-9254-2CA89483506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92A2-4C4A-9254-2CA894835067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0.1111111111111111</c:v>
                </c:pt>
                <c:pt idx="1">
                  <c:v>0.44444444444444442</c:v>
                </c:pt>
                <c:pt idx="2">
                  <c:v>0.44444444444444442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2A2-4C4A-9254-2CA8948350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2420832"/>
        <c:axId val="232421392"/>
      </c:barChart>
      <c:catAx>
        <c:axId val="232420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2421392"/>
        <c:crosses val="autoZero"/>
        <c:auto val="1"/>
        <c:lblAlgn val="ctr"/>
        <c:lblOffset val="100"/>
        <c:noMultiLvlLbl val="0"/>
      </c:catAx>
      <c:valAx>
        <c:axId val="23242139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2420832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2024. Clima Escolar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E26-4DDA-AE34-14D426B793E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2E26-4DDA-AE34-14D426B793E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2E26-4DDA-AE34-14D426B793E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2E26-4DDA-AE34-14D426B793EB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</c:v>
                </c:pt>
                <c:pt idx="1">
                  <c:v>0.88888888888888884</c:v>
                </c:pt>
                <c:pt idx="2">
                  <c:v>0.1111111111111111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E26-4DDA-AE34-14D426B793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3422416"/>
        <c:axId val="233422976"/>
      </c:barChart>
      <c:catAx>
        <c:axId val="233422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3422976"/>
        <c:crosses val="autoZero"/>
        <c:auto val="1"/>
        <c:lblAlgn val="ctr"/>
        <c:lblOffset val="100"/>
        <c:noMultiLvlLbl val="0"/>
      </c:catAx>
      <c:valAx>
        <c:axId val="23342297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3422416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2025. Clima Escolar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1C2-4ADC-8821-71973FDCD63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61C2-4ADC-8821-71973FDCD63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61C2-4ADC-8821-71973FDCD63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61C2-4ADC-8821-71973FDCD634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0.44444444444444442</c:v>
                </c:pt>
                <c:pt idx="2">
                  <c:v>0.55555555555555558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1C2-4ADC-8821-71973FDCD6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3425216"/>
        <c:axId val="233425776"/>
      </c:barChart>
      <c:catAx>
        <c:axId val="2334252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3425776"/>
        <c:crosses val="autoZero"/>
        <c:auto val="1"/>
        <c:lblAlgn val="ctr"/>
        <c:lblOffset val="100"/>
        <c:noMultiLvlLbl val="0"/>
      </c:catAx>
      <c:valAx>
        <c:axId val="23342577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3425216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2024. Direccionamiento Estratégico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F7D-43DD-BAF4-F6A019A5D1C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AF7D-43DD-BAF4-F6A019A5D1C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AF7D-43DD-BAF4-F6A019A5D1C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AF7D-43DD-BAF4-F6A019A5D1CB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Directiva!$H$4:$K$4</c:f>
              <c:numCache>
                <c:formatCode>0%</c:formatCode>
                <c:ptCount val="4"/>
                <c:pt idx="0">
                  <c:v>0</c:v>
                </c:pt>
                <c:pt idx="1">
                  <c:v>0.75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F7D-43DD-BAF4-F6A019A5D1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1061488"/>
        <c:axId val="231062048"/>
      </c:barChart>
      <c:catAx>
        <c:axId val="2310614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1062048"/>
        <c:crosses val="autoZero"/>
        <c:auto val="1"/>
        <c:lblAlgn val="ctr"/>
        <c:lblOffset val="100"/>
        <c:noMultiLvlLbl val="0"/>
      </c:catAx>
      <c:valAx>
        <c:axId val="23106204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1061488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CLIMA ESCOLAR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"/>
          <c:y val="0.20627402371429401"/>
          <c:w val="0.95330945553711599"/>
          <c:h val="0.49801679125356701"/>
        </c:manualLayout>
      </c:layout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45E1-4E2F-B2CE-6037959CE9B9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45E1-4E2F-B2CE-6037959CE9B9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0.1111111111111111</c:v>
                </c:pt>
                <c:pt idx="1">
                  <c:v>0.44444444444444442</c:v>
                </c:pt>
                <c:pt idx="2">
                  <c:v>0.44444444444444442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30C-4FC2-B4B4-9E778F444A1E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45E1-4E2F-B2CE-6037959CE9B9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45E1-4E2F-B2CE-6037959CE9B9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45E1-4E2F-B2CE-6037959CE9B9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45E1-4E2F-B2CE-6037959CE9B9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</c:v>
                </c:pt>
                <c:pt idx="1">
                  <c:v>0.88888888888888884</c:v>
                </c:pt>
                <c:pt idx="2">
                  <c:v>0.1111111111111111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230C-4FC2-B4B4-9E778F444A1E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45E1-4E2F-B2CE-6037959CE9B9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45E1-4E2F-B2CE-6037959CE9B9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45E1-4E2F-B2CE-6037959CE9B9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45E1-4E2F-B2CE-6037959CE9B9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0.44444444444444442</c:v>
                </c:pt>
                <c:pt idx="2">
                  <c:v>0.55555555555555558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230C-4FC2-B4B4-9E778F444A1E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230C-4FC2-B4B4-9E778F444A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33204752"/>
        <c:axId val="233205312"/>
      </c:lineChart>
      <c:catAx>
        <c:axId val="233204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en-US" sz="16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3205312"/>
        <c:crosses val="autoZero"/>
        <c:auto val="1"/>
        <c:lblAlgn val="ctr"/>
        <c:lblOffset val="100"/>
        <c:noMultiLvlLbl val="0"/>
      </c:catAx>
      <c:valAx>
        <c:axId val="23320531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3204752"/>
        <c:crosses val="autoZero"/>
        <c:crossBetween val="between"/>
      </c:valAx>
    </c:plotArea>
    <c:legend>
      <c:legendPos val="b"/>
      <c:overlay val="0"/>
      <c:txPr>
        <a:bodyPr rot="0" spcFirstLastPara="0" vertOverflow="ellipsis" vert="horz" wrap="square" anchor="ctr" anchorCtr="1"/>
        <a:lstStyle/>
        <a:p>
          <a:pPr>
            <a:defRPr lang="en-US" sz="1175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2023. Relaciones con el entorno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3BB-48F8-83B1-66F7DE6D435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C3BB-48F8-83B1-66F7DE6D435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3BB-48F8-83B1-66F7DE6D435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C3BB-48F8-83B1-66F7DE6D4359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Directiva!$C$9:$F$9</c:f>
              <c:numCache>
                <c:formatCode>0%</c:formatCode>
                <c:ptCount val="4"/>
                <c:pt idx="0">
                  <c:v>0.5</c:v>
                </c:pt>
                <c:pt idx="1">
                  <c:v>0.25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3BB-48F8-83B1-66F7DE6D43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3208112"/>
        <c:axId val="233208672"/>
      </c:barChart>
      <c:catAx>
        <c:axId val="233208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3208672"/>
        <c:crosses val="autoZero"/>
        <c:auto val="1"/>
        <c:lblAlgn val="ctr"/>
        <c:lblOffset val="100"/>
        <c:noMultiLvlLbl val="0"/>
      </c:catAx>
      <c:valAx>
        <c:axId val="23320867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3208112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2024. Relaciones con el entorno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BDB-4C60-BE45-F72429B8237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BBDB-4C60-BE45-F72429B8237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BBDB-4C60-BE45-F72429B8237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BBDB-4C60-BE45-F72429B8237B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Directiva!$H$9:$K$9</c:f>
              <c:numCache>
                <c:formatCode>0%</c:formatCode>
                <c:ptCount val="4"/>
                <c:pt idx="0">
                  <c:v>0.5</c:v>
                </c:pt>
                <c:pt idx="1">
                  <c:v>0.5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BDB-4C60-BE45-F72429B823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3210912"/>
        <c:axId val="233211472"/>
      </c:barChart>
      <c:catAx>
        <c:axId val="233210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3211472"/>
        <c:crosses val="autoZero"/>
        <c:auto val="1"/>
        <c:lblAlgn val="ctr"/>
        <c:lblOffset val="100"/>
        <c:noMultiLvlLbl val="0"/>
      </c:catAx>
      <c:valAx>
        <c:axId val="23321147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3210912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2025. Relaciones con el entorno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122-4797-A2C1-92EC8485DF3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F122-4797-A2C1-92EC8485DF3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F122-4797-A2C1-92EC8485DF3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F122-4797-A2C1-92EC8485DF30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Directiva!$M$9:$P$9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122-4797-A2C1-92EC8485DF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3335920"/>
        <c:axId val="233336480"/>
      </c:barChart>
      <c:catAx>
        <c:axId val="233335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3336480"/>
        <c:crosses val="autoZero"/>
        <c:auto val="1"/>
        <c:lblAlgn val="ctr"/>
        <c:lblOffset val="100"/>
        <c:noMultiLvlLbl val="0"/>
      </c:catAx>
      <c:valAx>
        <c:axId val="23333648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3335920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RELACIONES CON EL ENTORNO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88679276429006E-2"/>
          <c:y val="0.19811231702549301"/>
          <c:w val="0.95387839909513195"/>
          <c:h val="0.49490711354044797"/>
        </c:manualLayout>
      </c:layout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B556-4600-9F26-85BE05FEB612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B556-4600-9F26-85BE05FEB612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0.1111111111111111</c:v>
                </c:pt>
                <c:pt idx="1">
                  <c:v>0.44444444444444442</c:v>
                </c:pt>
                <c:pt idx="2">
                  <c:v>0.44444444444444442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974-45C7-B5E9-E80F1F83D458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B556-4600-9F26-85BE05FEB612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B556-4600-9F26-85BE05FEB612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B556-4600-9F26-85BE05FEB612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B556-4600-9F26-85BE05FEB612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</c:v>
                </c:pt>
                <c:pt idx="1">
                  <c:v>0.88888888888888884</c:v>
                </c:pt>
                <c:pt idx="2">
                  <c:v>0.1111111111111111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974-45C7-B5E9-E80F1F83D458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B556-4600-9F26-85BE05FEB612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B556-4600-9F26-85BE05FEB612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B556-4600-9F26-85BE05FEB612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B556-4600-9F26-85BE05FEB612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0.44444444444444442</c:v>
                </c:pt>
                <c:pt idx="2">
                  <c:v>0.55555555555555558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A974-45C7-B5E9-E80F1F83D458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Directiva!$R$9:$U$9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A974-45C7-B5E9-E80F1F83D4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33340400"/>
        <c:axId val="233340960"/>
      </c:lineChart>
      <c:catAx>
        <c:axId val="233340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en-US" sz="16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3340960"/>
        <c:crosses val="autoZero"/>
        <c:auto val="1"/>
        <c:lblAlgn val="ctr"/>
        <c:lblOffset val="100"/>
        <c:noMultiLvlLbl val="0"/>
      </c:catAx>
      <c:valAx>
        <c:axId val="23334096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3340400"/>
        <c:crosses val="autoZero"/>
        <c:crossBetween val="between"/>
      </c:valAx>
    </c:plotArea>
    <c:legend>
      <c:legendPos val="b"/>
      <c:overlay val="0"/>
      <c:txPr>
        <a:bodyPr rot="0" spcFirstLastPara="0" vertOverflow="ellipsis" vert="horz" wrap="square" anchor="ctr" anchorCtr="1"/>
        <a:lstStyle/>
        <a:p>
          <a:pPr>
            <a:defRPr lang="en-US" sz="1175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2026. Direccionamiento Estratégico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D26-4E4D-A6B4-376C13621CD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BD26-4E4D-A6B4-376C13621CD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BD26-4E4D-A6B4-376C13621CD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BD26-4E4D-A6B4-376C13621CD6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D26-4E4D-A6B4-376C13621C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3622656"/>
        <c:axId val="233623216"/>
      </c:barChart>
      <c:catAx>
        <c:axId val="2336226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3623216"/>
        <c:crosses val="autoZero"/>
        <c:auto val="1"/>
        <c:lblAlgn val="ctr"/>
        <c:lblOffset val="100"/>
        <c:noMultiLvlLbl val="0"/>
      </c:catAx>
      <c:valAx>
        <c:axId val="23362321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3622656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2026. Gestión Estrategica</a:t>
            </a:r>
          </a:p>
        </c:rich>
      </c:tx>
      <c:layout>
        <c:manualLayout>
          <c:xMode val="edge"/>
          <c:yMode val="edge"/>
          <c:x val="0.16295994407734199"/>
          <c:y val="4.629625522161839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1111086166636797E-2"/>
          <c:y val="0.19432888597258699"/>
          <c:w val="0.93888888888888899"/>
          <c:h val="0.68969123651210296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CCC3-43AE-A2F1-955EC5D04AAA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3-CCC3-43AE-A2F1-955EC5D04AA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CC3-43AE-A2F1-955EC5D04AA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CCC3-43AE-A2F1-955EC5D04AAA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CC3-43AE-A2F1-955EC5D04A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3625456"/>
        <c:axId val="233626016"/>
      </c:barChart>
      <c:catAx>
        <c:axId val="2336254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3626016"/>
        <c:crosses val="autoZero"/>
        <c:auto val="1"/>
        <c:lblAlgn val="ctr"/>
        <c:lblOffset val="100"/>
        <c:noMultiLvlLbl val="0"/>
      </c:catAx>
      <c:valAx>
        <c:axId val="23362601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3625456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2026. Gobierno Escolar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D7DE-4095-AD25-EA6EC2643EEE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3-D7DE-4095-AD25-EA6EC2643EE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D7DE-4095-AD25-EA6EC2643EE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D7DE-4095-AD25-EA6EC2643EEE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7DE-4095-AD25-EA6EC2643E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3628256"/>
        <c:axId val="233628816"/>
      </c:barChart>
      <c:catAx>
        <c:axId val="2336282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3628816"/>
        <c:crosses val="autoZero"/>
        <c:auto val="1"/>
        <c:lblAlgn val="ctr"/>
        <c:lblOffset val="100"/>
        <c:noMultiLvlLbl val="0"/>
      </c:catAx>
      <c:valAx>
        <c:axId val="23362881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3628256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2026. Cultura Institucional</a:t>
            </a:r>
          </a:p>
        </c:rich>
      </c:tx>
      <c:layout>
        <c:manualLayout>
          <c:xMode val="edge"/>
          <c:yMode val="edge"/>
          <c:x val="0.100754495240334"/>
          <c:y val="2.8495156966589101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66D5-421B-AEB2-0D1F94965134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3-66D5-421B-AEB2-0D1F9496513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66D5-421B-AEB2-0D1F9496513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66D5-421B-AEB2-0D1F94965134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6D5-421B-AEB2-0D1F949651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4324720"/>
        <c:axId val="234325280"/>
      </c:barChart>
      <c:catAx>
        <c:axId val="2343247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4325280"/>
        <c:crosses val="autoZero"/>
        <c:auto val="1"/>
        <c:lblAlgn val="ctr"/>
        <c:lblOffset val="100"/>
        <c:noMultiLvlLbl val="0"/>
      </c:catAx>
      <c:valAx>
        <c:axId val="23432528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4324720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2026. Clima Escolar
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9819-4D64-BDDB-4AFABB7D414F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3-9819-4D64-BDDB-4AFABB7D414F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9819-4D64-BDDB-4AFABB7D414F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9819-4D64-BDDB-4AFABB7D414F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819-4D64-BDDB-4AFABB7D41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3880176"/>
        <c:axId val="233880736"/>
      </c:barChart>
      <c:catAx>
        <c:axId val="2338801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3880736"/>
        <c:crosses val="autoZero"/>
        <c:auto val="1"/>
        <c:lblAlgn val="ctr"/>
        <c:lblOffset val="100"/>
        <c:noMultiLvlLbl val="0"/>
      </c:catAx>
      <c:valAx>
        <c:axId val="23388073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3880176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2025. Direccionamiento Estratégico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E91-4CB4-AF2F-7C04EF4FAA2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EE91-4CB4-AF2F-7C04EF4FAA2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EE91-4CB4-AF2F-7C04EF4FAA2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EE91-4CB4-AF2F-7C04EF4FAA21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0.66666666666666663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E91-4CB4-AF2F-7C04EF4FAA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1461456"/>
        <c:axId val="231462016"/>
      </c:barChart>
      <c:catAx>
        <c:axId val="231461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1462016"/>
        <c:crosses val="autoZero"/>
        <c:auto val="1"/>
        <c:lblAlgn val="ctr"/>
        <c:lblOffset val="100"/>
        <c:noMultiLvlLbl val="0"/>
      </c:catAx>
      <c:valAx>
        <c:axId val="23146201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1461456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2026. Relaciones con el entorno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35D4-408B-A04B-D1BF91492F80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3-35D4-408B-A04B-D1BF91492F8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35D4-408B-A04B-D1BF91492F8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35D4-408B-A04B-D1BF91492F80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Directiva!$R$9:$U$9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5D4-408B-A04B-D1BF91492F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3882976"/>
        <c:axId val="233883536"/>
      </c:barChart>
      <c:catAx>
        <c:axId val="2338829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3883536"/>
        <c:crosses val="autoZero"/>
        <c:auto val="1"/>
        <c:lblAlgn val="ctr"/>
        <c:lblOffset val="100"/>
        <c:noMultiLvlLbl val="0"/>
      </c:catAx>
      <c:valAx>
        <c:axId val="23388353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3882976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2023. Diseño Pedagogico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889-43F1-BE81-5F76550A141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9889-43F1-BE81-5F76550A141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9889-43F1-BE81-5F76550A141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9889-43F1-BE81-5F76550A141E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Academica!$C$4:$F$4</c:f>
              <c:numCache>
                <c:formatCode>0%</c:formatCode>
                <c:ptCount val="4"/>
                <c:pt idx="0">
                  <c:v>0</c:v>
                </c:pt>
                <c:pt idx="1">
                  <c:v>0.8</c:v>
                </c:pt>
                <c:pt idx="2">
                  <c:v>0.2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889-43F1-BE81-5F76550A14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3885776"/>
        <c:axId val="233886336"/>
      </c:barChart>
      <c:catAx>
        <c:axId val="233885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3886336"/>
        <c:crosses val="autoZero"/>
        <c:auto val="1"/>
        <c:lblAlgn val="ctr"/>
        <c:lblOffset val="100"/>
        <c:noMultiLvlLbl val="0"/>
      </c:catAx>
      <c:valAx>
        <c:axId val="23388633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3885776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2024. Diseño Pedagogico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664-474B-A6A9-BE10DACD4BA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1664-474B-A6A9-BE10DACD4BA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1664-474B-A6A9-BE10DACD4BA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1664-474B-A6A9-BE10DACD4BAE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Academica!$H$4:$K$4</c:f>
              <c:numCache>
                <c:formatCode>0%</c:formatCode>
                <c:ptCount val="4"/>
                <c:pt idx="0">
                  <c:v>0</c:v>
                </c:pt>
                <c:pt idx="1">
                  <c:v>0.8</c:v>
                </c:pt>
                <c:pt idx="2">
                  <c:v>0.2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664-474B-A6A9-BE10DACD4B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4156224"/>
        <c:axId val="234156784"/>
      </c:barChart>
      <c:catAx>
        <c:axId val="234156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4156784"/>
        <c:crosses val="autoZero"/>
        <c:auto val="1"/>
        <c:lblAlgn val="ctr"/>
        <c:lblOffset val="100"/>
        <c:noMultiLvlLbl val="0"/>
      </c:catAx>
      <c:valAx>
        <c:axId val="23415678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4156224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2025. Diseño Pedagogico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58E1-4C8E-AED0-5E39CBECF643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58E1-4C8E-AED0-5E39CBECF643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58E1-4C8E-AED0-5E39CBECF643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58E1-4C8E-AED0-5E39CBECF643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8E1-4C8E-AED0-5E39CBECF6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4159024"/>
        <c:axId val="234159584"/>
      </c:barChart>
      <c:catAx>
        <c:axId val="234159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4159584"/>
        <c:crosses val="autoZero"/>
        <c:auto val="1"/>
        <c:lblAlgn val="ctr"/>
        <c:lblOffset val="100"/>
        <c:noMultiLvlLbl val="0"/>
      </c:catAx>
      <c:valAx>
        <c:axId val="23415958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4159024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2023. Practicas Pedagogicas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8B40-4144-9093-11CBD427B3F3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8B40-4144-9093-11CBD427B3F3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8B40-4144-9093-11CBD427B3F3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8B40-4144-9093-11CBD427B3F3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Academica!$C$5:$F$5</c:f>
              <c:numCache>
                <c:formatCode>0%</c:formatCode>
                <c:ptCount val="4"/>
                <c:pt idx="0">
                  <c:v>0.25</c:v>
                </c:pt>
                <c:pt idx="1">
                  <c:v>0.5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B40-4144-9093-11CBD427B3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4161824"/>
        <c:axId val="234162384"/>
      </c:barChart>
      <c:catAx>
        <c:axId val="234161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4162384"/>
        <c:crosses val="autoZero"/>
        <c:auto val="1"/>
        <c:lblAlgn val="ctr"/>
        <c:lblOffset val="100"/>
        <c:noMultiLvlLbl val="0"/>
      </c:catAx>
      <c:valAx>
        <c:axId val="23416238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4161824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2024. Practicas Pedagogicas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439-436D-8C0A-04007194162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4439-436D-8C0A-04007194162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4439-436D-8C0A-04007194162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4439-436D-8C0A-040071941624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Academica!$H$5:$K$5</c:f>
              <c:numCache>
                <c:formatCode>0%</c:formatCode>
                <c:ptCount val="4"/>
                <c:pt idx="0">
                  <c:v>0.25</c:v>
                </c:pt>
                <c:pt idx="1">
                  <c:v>0.75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439-436D-8C0A-0400719416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1429792"/>
        <c:axId val="231430352"/>
      </c:barChart>
      <c:catAx>
        <c:axId val="231429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1430352"/>
        <c:crosses val="autoZero"/>
        <c:auto val="1"/>
        <c:lblAlgn val="ctr"/>
        <c:lblOffset val="100"/>
        <c:noMultiLvlLbl val="0"/>
      </c:catAx>
      <c:valAx>
        <c:axId val="23143035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1429792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2025. Practicas Pedagogicas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1E9-4E94-9FA0-1B41B391435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C1E9-4E94-9FA0-1B41B391435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1E9-4E94-9FA0-1B41B391435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C1E9-4E94-9FA0-1B41B391435B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0.4</c:v>
                </c:pt>
                <c:pt idx="2">
                  <c:v>0.6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1E9-4E94-9FA0-1B41B39143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4591360"/>
        <c:axId val="234591920"/>
      </c:barChart>
      <c:catAx>
        <c:axId val="234591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4591920"/>
        <c:crosses val="autoZero"/>
        <c:auto val="1"/>
        <c:lblAlgn val="ctr"/>
        <c:lblOffset val="100"/>
        <c:noMultiLvlLbl val="0"/>
      </c:catAx>
      <c:valAx>
        <c:axId val="2345919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4591360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2023. Gestion de aula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D83-48E4-A9C5-1238388ED90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ED83-48E4-A9C5-1238388ED90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ED83-48E4-A9C5-1238388ED90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ED83-48E4-A9C5-1238388ED90B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Academica!$C$6:$F$6</c:f>
              <c:numCache>
                <c:formatCode>0%</c:formatCode>
                <c:ptCount val="4"/>
                <c:pt idx="0">
                  <c:v>0</c:v>
                </c:pt>
                <c:pt idx="1">
                  <c:v>0.75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D83-48E4-A9C5-1238388ED9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4594160"/>
        <c:axId val="234594720"/>
      </c:barChart>
      <c:catAx>
        <c:axId val="234594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4594720"/>
        <c:crosses val="autoZero"/>
        <c:auto val="1"/>
        <c:lblAlgn val="ctr"/>
        <c:lblOffset val="100"/>
        <c:noMultiLvlLbl val="0"/>
      </c:catAx>
      <c:valAx>
        <c:axId val="2345947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4594160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2024. Gestion de aula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BA4-4CC0-BAE8-E87612F9697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BBA4-4CC0-BAE8-E87612F9697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BBA4-4CC0-BAE8-E87612F9697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BBA4-4CC0-BAE8-E87612F96971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Academica!$H$6:$K$6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BA4-4CC0-BAE8-E87612F969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4596960"/>
        <c:axId val="234597520"/>
      </c:barChart>
      <c:catAx>
        <c:axId val="234596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4597520"/>
        <c:crosses val="autoZero"/>
        <c:auto val="1"/>
        <c:lblAlgn val="ctr"/>
        <c:lblOffset val="100"/>
        <c:noMultiLvlLbl val="0"/>
      </c:catAx>
      <c:valAx>
        <c:axId val="2345975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4596960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2025. Gestion de aula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EBB-4AA0-82C6-F912E7CFE3C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0EBB-4AA0-82C6-F912E7CFE3C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0EBB-4AA0-82C6-F912E7CFE3C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0EBB-4AA0-82C6-F912E7CFE3CB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Academica!$M$6:$P$6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EBB-4AA0-82C6-F912E7CFE3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5080672"/>
        <c:axId val="235081232"/>
      </c:barChart>
      <c:catAx>
        <c:axId val="235080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5081232"/>
        <c:crosses val="autoZero"/>
        <c:auto val="1"/>
        <c:lblAlgn val="ctr"/>
        <c:lblOffset val="100"/>
        <c:noMultiLvlLbl val="0"/>
      </c:catAx>
      <c:valAx>
        <c:axId val="23508123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5080672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2023. Gestión Estrategica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184-4F69-AA51-7ACF65DA3E7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E184-4F69-AA51-7ACF65DA3E7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E184-4F69-AA51-7ACF65DA3E7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E184-4F69-AA51-7ACF65DA3E71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Directiva!$C$5:$F$5</c:f>
              <c:numCache>
                <c:formatCode>0%</c:formatCode>
                <c:ptCount val="4"/>
                <c:pt idx="0">
                  <c:v>0</c:v>
                </c:pt>
                <c:pt idx="1">
                  <c:v>0.8</c:v>
                </c:pt>
                <c:pt idx="2">
                  <c:v>0.2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184-4F69-AA51-7ACF65DA3E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1464256"/>
        <c:axId val="231464816"/>
      </c:barChart>
      <c:catAx>
        <c:axId val="231464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1464816"/>
        <c:crosses val="autoZero"/>
        <c:auto val="1"/>
        <c:lblAlgn val="ctr"/>
        <c:lblOffset val="100"/>
        <c:noMultiLvlLbl val="0"/>
      </c:catAx>
      <c:valAx>
        <c:axId val="23146481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1464256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DIRECCIONAMIENTO ESTRATEGICO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6F2E-4EE9-99D7-8ED43B8F2E56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6F2E-4EE9-99D7-8ED43B8F2E56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Academica!$C$4:$F$4</c:f>
              <c:numCache>
                <c:formatCode>0%</c:formatCode>
                <c:ptCount val="4"/>
                <c:pt idx="0">
                  <c:v>0</c:v>
                </c:pt>
                <c:pt idx="1">
                  <c:v>0.8</c:v>
                </c:pt>
                <c:pt idx="2">
                  <c:v>0.2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8A0-4C15-A476-7E1D7416712C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6F2E-4EE9-99D7-8ED43B8F2E56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6F2E-4EE9-99D7-8ED43B8F2E56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6F2E-4EE9-99D7-8ED43B8F2E56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6F2E-4EE9-99D7-8ED43B8F2E56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Academica!$H$4:$K$4</c:f>
              <c:numCache>
                <c:formatCode>0%</c:formatCode>
                <c:ptCount val="4"/>
                <c:pt idx="0">
                  <c:v>0</c:v>
                </c:pt>
                <c:pt idx="1">
                  <c:v>0.8</c:v>
                </c:pt>
                <c:pt idx="2">
                  <c:v>0.2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18A0-4C15-A476-7E1D7416712C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6F2E-4EE9-99D7-8ED43B8F2E56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6F2E-4EE9-99D7-8ED43B8F2E56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6F2E-4EE9-99D7-8ED43B8F2E56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6F2E-4EE9-99D7-8ED43B8F2E56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18A0-4C15-A476-7E1D7416712C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07668066777134E-2"/>
                  <c:y val="-8.4848493846442802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8A0-4C15-A476-7E1D7416712C}"/>
                </c:ext>
              </c:extLst>
            </c:dLbl>
            <c:dLbl>
              <c:idx val="1"/>
              <c:layout>
                <c:manualLayout>
                  <c:x val="-1.9891330875647099E-2"/>
                  <c:y val="-5.1851857350603901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18A0-4C15-A476-7E1D7416712C}"/>
                </c:ext>
              </c:extLst>
            </c:dLbl>
            <c:dLbl>
              <c:idx val="2"/>
              <c:layout>
                <c:manualLayout>
                  <c:x val="-4.5992472800606303E-2"/>
                  <c:y val="-7.5420883419060294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18A0-4C15-A476-7E1D7416712C}"/>
                </c:ext>
              </c:extLst>
            </c:dLbl>
            <c:dLbl>
              <c:idx val="3"/>
              <c:layout>
                <c:manualLayout>
                  <c:x val="-3.7292092158953197E-2"/>
                  <c:y val="-8.9562299060134104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18A0-4C15-A476-7E1D7416712C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18A0-4C15-A476-7E1D741671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35085152"/>
        <c:axId val="235085712"/>
      </c:lineChart>
      <c:catAx>
        <c:axId val="235085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en-US" sz="16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5085712"/>
        <c:crosses val="autoZero"/>
        <c:auto val="1"/>
        <c:lblAlgn val="ctr"/>
        <c:lblOffset val="100"/>
        <c:noMultiLvlLbl val="0"/>
      </c:catAx>
      <c:valAx>
        <c:axId val="23508571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5085152"/>
        <c:crosses val="autoZero"/>
        <c:crossBetween val="between"/>
      </c:valAx>
    </c:plotArea>
    <c:legend>
      <c:legendPos val="b"/>
      <c:overlay val="0"/>
      <c:txPr>
        <a:bodyPr rot="0" spcFirstLastPara="0" vertOverflow="ellipsis" vert="horz" wrap="square" anchor="ctr" anchorCtr="1"/>
        <a:lstStyle/>
        <a:p>
          <a:pPr>
            <a:defRPr lang="en-US" sz="1175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PRACTICAS PEDAGOGICAS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6626-41CC-9B13-342E6C981340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6626-41CC-9B13-342E6C981340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Academica!$C$5:$F$5</c:f>
              <c:numCache>
                <c:formatCode>0%</c:formatCode>
                <c:ptCount val="4"/>
                <c:pt idx="0">
                  <c:v>0.25</c:v>
                </c:pt>
                <c:pt idx="1">
                  <c:v>0.5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10C-4B67-82B3-62867305ABEF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6626-41CC-9B13-342E6C981340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6626-41CC-9B13-342E6C981340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6626-41CC-9B13-342E6C981340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6626-41CC-9B13-342E6C981340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Academica!$H$5:$K$5</c:f>
              <c:numCache>
                <c:formatCode>0%</c:formatCode>
                <c:ptCount val="4"/>
                <c:pt idx="0">
                  <c:v>0.25</c:v>
                </c:pt>
                <c:pt idx="1">
                  <c:v>0.75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10C-4B67-82B3-62867305ABEF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6626-41CC-9B13-342E6C981340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6626-41CC-9B13-342E6C981340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6626-41CC-9B13-342E6C981340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6626-41CC-9B13-342E6C981340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Academica!$M$5:$P$5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A10C-4B67-82B3-62867305ABEF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2"/>
              <c:layout>
                <c:manualLayout>
                  <c:x val="-3.5116996998539901E-2"/>
                  <c:y val="-7.99731225114894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1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10C-4B67-82B3-62867305ABEF}"/>
                </c:ext>
              </c:extLst>
            </c:dLbl>
            <c:dLbl>
              <c:idx val="3"/>
              <c:layout>
                <c:manualLayout>
                  <c:x val="-3.9467187319366499E-2"/>
                  <c:y val="-7.5268821187284202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1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A10C-4B67-82B3-62867305ABEF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1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A10C-4B67-82B3-62867305AB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35090192"/>
        <c:axId val="235090752"/>
      </c:lineChart>
      <c:catAx>
        <c:axId val="235090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en-US" sz="16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5090752"/>
        <c:crosses val="autoZero"/>
        <c:auto val="1"/>
        <c:lblAlgn val="ctr"/>
        <c:lblOffset val="100"/>
        <c:noMultiLvlLbl val="0"/>
      </c:catAx>
      <c:valAx>
        <c:axId val="23509075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5090192"/>
        <c:crosses val="autoZero"/>
        <c:crossBetween val="between"/>
      </c:valAx>
    </c:plotArea>
    <c:legend>
      <c:legendPos val="b"/>
      <c:overlay val="0"/>
      <c:txPr>
        <a:bodyPr rot="0" spcFirstLastPara="0" vertOverflow="ellipsis" vert="horz" wrap="square" anchor="ctr" anchorCtr="1"/>
        <a:lstStyle/>
        <a:p>
          <a:pPr>
            <a:defRPr lang="en-US" sz="1175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GESTION DE AULA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3.2626427406198998E-2"/>
          <c:y val="0.216032499262308"/>
          <c:w val="0.95214790647090797"/>
          <c:h val="0.52854170880943097"/>
        </c:manualLayout>
      </c:layout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6C2A-455A-8B28-50AA50090254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6C2A-455A-8B28-50AA50090254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Academica!$C$6:$F$6</c:f>
              <c:numCache>
                <c:formatCode>0%</c:formatCode>
                <c:ptCount val="4"/>
                <c:pt idx="0">
                  <c:v>0</c:v>
                </c:pt>
                <c:pt idx="1">
                  <c:v>0.75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252-4521-B300-EAF259DED657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6C2A-455A-8B28-50AA50090254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6C2A-455A-8B28-50AA50090254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6C2A-455A-8B28-50AA50090254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6C2A-455A-8B28-50AA50090254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Academica!$H$6:$K$6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252-4521-B300-EAF259DED657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6C2A-455A-8B28-50AA50090254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6C2A-455A-8B28-50AA50090254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6C2A-455A-8B28-50AA50090254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6C2A-455A-8B28-50AA50090254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Academica!$M$6:$P$6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C252-4521-B300-EAF259DED657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5116996998539901E-2"/>
                  <c:y val="-7.0707423126959101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1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C252-4521-B300-EAF259DED657}"/>
                </c:ext>
              </c:extLst>
            </c:dLbl>
            <c:dLbl>
              <c:idx val="1"/>
              <c:layout>
                <c:manualLayout>
                  <c:x val="-3.2941901838126703E-2"/>
                  <c:y val="-6.127944503315439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1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C252-4521-B300-EAF259DED657}"/>
                </c:ext>
              </c:extLst>
            </c:dLbl>
            <c:dLbl>
              <c:idx val="2"/>
              <c:layout>
                <c:manualLayout>
                  <c:x val="-3.2941901838126703E-2"/>
                  <c:y val="-7.0707051961331993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1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C252-4521-B300-EAF259DED657}"/>
                </c:ext>
              </c:extLst>
            </c:dLbl>
            <c:dLbl>
              <c:idx val="3"/>
              <c:layout>
                <c:manualLayout>
                  <c:x val="-3.9467187319366499E-2"/>
                  <c:y val="-6.127944503315439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1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C252-4521-B300-EAF259DED657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1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C252-4521-B300-EAF259DED6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35095232"/>
        <c:axId val="235956144"/>
      </c:lineChart>
      <c:catAx>
        <c:axId val="235095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en-US" sz="16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5956144"/>
        <c:crosses val="autoZero"/>
        <c:auto val="1"/>
        <c:lblAlgn val="ctr"/>
        <c:lblOffset val="100"/>
        <c:noMultiLvlLbl val="0"/>
      </c:catAx>
      <c:valAx>
        <c:axId val="23595614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5095232"/>
        <c:crosses val="autoZero"/>
        <c:crossBetween val="between"/>
      </c:valAx>
    </c:plotArea>
    <c:legend>
      <c:legendPos val="b"/>
      <c:overlay val="0"/>
      <c:txPr>
        <a:bodyPr rot="0" spcFirstLastPara="0" vertOverflow="ellipsis" vert="horz" wrap="square" anchor="ctr" anchorCtr="1"/>
        <a:lstStyle/>
        <a:p>
          <a:pPr>
            <a:defRPr lang="en-US" sz="1175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2023. Seguimiento Academico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973-493E-9E86-374459EDB728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3973-493E-9E86-374459EDB72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3973-493E-9E86-374459EDB72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3973-493E-9E86-374459EDB728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0.25</c:v>
                </c:pt>
                <c:pt idx="1">
                  <c:v>0.25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973-493E-9E86-374459EDB7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5958944"/>
        <c:axId val="235959504"/>
      </c:barChart>
      <c:catAx>
        <c:axId val="235958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5959504"/>
        <c:crosses val="autoZero"/>
        <c:auto val="1"/>
        <c:lblAlgn val="ctr"/>
        <c:lblOffset val="100"/>
        <c:noMultiLvlLbl val="0"/>
      </c:catAx>
      <c:valAx>
        <c:axId val="23595950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5958944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2024. Seguimiento Academico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F10-4797-A3D6-FB12F4AA7E7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0F10-4797-A3D6-FB12F4AA7E7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0F10-4797-A3D6-FB12F4AA7E7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0F10-4797-A3D6-FB12F4AA7E75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0.25</c:v>
                </c:pt>
                <c:pt idx="1">
                  <c:v>0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F10-4797-A3D6-FB12F4AA7E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5961744"/>
        <c:axId val="235962304"/>
      </c:barChart>
      <c:catAx>
        <c:axId val="235961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5962304"/>
        <c:crosses val="autoZero"/>
        <c:auto val="1"/>
        <c:lblAlgn val="ctr"/>
        <c:lblOffset val="100"/>
        <c:noMultiLvlLbl val="0"/>
      </c:catAx>
      <c:valAx>
        <c:axId val="23596230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5961744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2025. Seguimiento Academico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435-47BB-85B9-8572400DE13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0435-47BB-85B9-8572400DE13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0435-47BB-85B9-8572400DE13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0435-47BB-85B9-8572400DE13C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435-47BB-85B9-8572400DE1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5964544"/>
        <c:axId val="235965104"/>
      </c:barChart>
      <c:catAx>
        <c:axId val="235964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5965104"/>
        <c:crosses val="autoZero"/>
        <c:auto val="1"/>
        <c:lblAlgn val="ctr"/>
        <c:lblOffset val="100"/>
        <c:noMultiLvlLbl val="0"/>
      </c:catAx>
      <c:valAx>
        <c:axId val="23596510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5964544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SEGUIMIENTO ACADEMICO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2.3926046764545999E-2"/>
          <c:y val="0.197562832246722"/>
          <c:w val="0.95214790647090797"/>
          <c:h val="0.56220147826628397"/>
        </c:manualLayout>
      </c:layout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>
                <c:manualLayout>
                  <c:x val="-7.3888888888888907E-2"/>
                  <c:y val="4.620461806062119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8B4-4238-B4BC-93F4C7626884}"/>
                </c:ext>
              </c:extLst>
            </c:dLbl>
            <c:dLbl>
              <c:idx val="1"/>
              <c:layout>
                <c:manualLayout>
                  <c:x val="-5.4444444444444497E-2"/>
                  <c:y val="-4.620461806062119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8B4-4238-B4BC-93F4C7626884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Academica!$C$7:$F$7</c:f>
              <c:numCache>
                <c:formatCode>0%</c:formatCode>
                <c:ptCount val="4"/>
                <c:pt idx="0">
                  <c:v>0.16666666666666666</c:v>
                </c:pt>
                <c:pt idx="1">
                  <c:v>0.33333333333333331</c:v>
                </c:pt>
                <c:pt idx="2">
                  <c:v>0.33333333333333331</c:v>
                </c:pt>
                <c:pt idx="3">
                  <c:v>0.16666666666666666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8B4-4238-B4BC-93F4C7626884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>
                <c:manualLayout>
                  <c:x val="-6.7583333333333495E-2"/>
                  <c:y val="-7.392738889699390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8B4-4238-B4BC-93F4C7626884}"/>
                </c:ext>
              </c:extLst>
            </c:dLbl>
            <c:dLbl>
              <c:idx val="1"/>
              <c:layout>
                <c:manualLayout>
                  <c:x val="-7.3138888888888906E-2"/>
                  <c:y val="-4.620461806062119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8B4-4238-B4BC-93F4C7626884}"/>
                </c:ext>
              </c:extLst>
            </c:dLbl>
            <c:dLbl>
              <c:idx val="2"/>
              <c:layout>
                <c:manualLayout>
                  <c:x val="-6.20277777777778E-2"/>
                  <c:y val="-6.9306927090932002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8B4-4238-B4BC-93F4C7626884}"/>
                </c:ext>
              </c:extLst>
            </c:dLbl>
            <c:dLbl>
              <c:idx val="3"/>
              <c:layout>
                <c:manualLayout>
                  <c:x val="-3.9759210547729303E-2"/>
                  <c:y val="-0.12727274076966399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8B4-4238-B4BC-93F4C7626884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Academica!$H$7:$K$7</c:f>
              <c:numCache>
                <c:formatCode>0%</c:formatCode>
                <c:ptCount val="4"/>
                <c:pt idx="0">
                  <c:v>0.16666666666666666</c:v>
                </c:pt>
                <c:pt idx="1">
                  <c:v>0.83333333333333337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F8B4-4238-B4BC-93F4C7626884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>
                <c:manualLayout>
                  <c:x val="-6.5866433460414806E-2"/>
                  <c:y val="4.713805213691270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8B4-4238-B4BC-93F4C7626884}"/>
                </c:ext>
              </c:extLst>
            </c:dLbl>
            <c:dLbl>
              <c:idx val="1"/>
              <c:layout>
                <c:manualLayout>
                  <c:x val="-7.8694444444444497E-2"/>
                  <c:y val="-6.468646528486969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8B4-4238-B4BC-93F4C7626884}"/>
                </c:ext>
              </c:extLst>
            </c:dLbl>
            <c:dLbl>
              <c:idx val="2"/>
              <c:layout>
                <c:manualLayout>
                  <c:x val="-6.4805555555555602E-2"/>
                  <c:y val="-4.620461806062119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F8B4-4238-B4BC-93F4C7626884}"/>
                </c:ext>
              </c:extLst>
            </c:dLbl>
            <c:dLbl>
              <c:idx val="3"/>
              <c:layout>
                <c:manualLayout>
                  <c:x val="-3.9759210547729303E-2"/>
                  <c:y val="-7.070707820536900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F8B4-4238-B4BC-93F4C7626884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Academica!$M$7:$P$7</c:f>
              <c:numCache>
                <c:formatCode>0%</c:formatCode>
                <c:ptCount val="4"/>
                <c:pt idx="0">
                  <c:v>0.2</c:v>
                </c:pt>
                <c:pt idx="1">
                  <c:v>0</c:v>
                </c:pt>
                <c:pt idx="2">
                  <c:v>0.6</c:v>
                </c:pt>
                <c:pt idx="3">
                  <c:v>0.2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F8B4-4238-B4BC-93F4C7626884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F8B4-4238-B4BC-93F4C76268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35969024"/>
        <c:axId val="235969584"/>
      </c:lineChart>
      <c:catAx>
        <c:axId val="235969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en-US" sz="16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5969584"/>
        <c:crosses val="autoZero"/>
        <c:auto val="1"/>
        <c:lblAlgn val="ctr"/>
        <c:lblOffset val="100"/>
        <c:noMultiLvlLbl val="0"/>
      </c:catAx>
      <c:valAx>
        <c:axId val="23596958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5969024"/>
        <c:crosses val="autoZero"/>
        <c:crossBetween val="between"/>
      </c:valAx>
    </c:plotArea>
    <c:legend>
      <c:legendPos val="b"/>
      <c:overlay val="0"/>
      <c:txPr>
        <a:bodyPr rot="0" spcFirstLastPara="0" vertOverflow="ellipsis" vert="horz" wrap="square" anchor="ctr" anchorCtr="1"/>
        <a:lstStyle/>
        <a:p>
          <a:pPr>
            <a:defRPr lang="en-US" sz="1175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2026. Diseño Pedagogico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25B-4C5A-9A85-DF9336E9473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025B-4C5A-9A85-DF9336E9473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025B-4C5A-9A85-DF9336E9473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025B-4C5A-9A85-DF9336E94735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25B-4C5A-9A85-DF9336E947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6144560"/>
        <c:axId val="236145120"/>
      </c:barChart>
      <c:catAx>
        <c:axId val="2361445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6145120"/>
        <c:crosses val="autoZero"/>
        <c:auto val="1"/>
        <c:lblAlgn val="ctr"/>
        <c:lblOffset val="100"/>
        <c:noMultiLvlLbl val="0"/>
      </c:catAx>
      <c:valAx>
        <c:axId val="2361451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6144560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2026. Practicas Pedagogicas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F70-4D78-AEF7-D7E496EA87D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FF70-4D78-AEF7-D7E496EA87D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FF70-4D78-AEF7-D7E496EA87D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FF70-4D78-AEF7-D7E496EA87DA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1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F70-4D78-AEF7-D7E496EA87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6147360"/>
        <c:axId val="236147920"/>
      </c:barChart>
      <c:catAx>
        <c:axId val="2361473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6147920"/>
        <c:crosses val="autoZero"/>
        <c:auto val="1"/>
        <c:lblAlgn val="ctr"/>
        <c:lblOffset val="100"/>
        <c:noMultiLvlLbl val="0"/>
      </c:catAx>
      <c:valAx>
        <c:axId val="2361479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6147360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2026. Gestion de aula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A853-41EE-B9AA-E13503C05DD3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853-41EE-B9AA-E13503C05DD3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853-41EE-B9AA-E13503C05D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6150160"/>
        <c:axId val="236150720"/>
      </c:barChart>
      <c:catAx>
        <c:axId val="2361501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6150720"/>
        <c:crosses val="autoZero"/>
        <c:auto val="1"/>
        <c:lblAlgn val="ctr"/>
        <c:lblOffset val="100"/>
        <c:noMultiLvlLbl val="0"/>
      </c:catAx>
      <c:valAx>
        <c:axId val="2361507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6150160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2024. Gestión Estrategica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33A-4C89-8381-EFBA58EC7A2F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933A-4C89-8381-EFBA58EC7A2F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933A-4C89-8381-EFBA58EC7A2F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933A-4C89-8381-EFBA58EC7A2F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Directiva!$H$5:$K$5</c:f>
              <c:numCache>
                <c:formatCode>0%</c:formatCode>
                <c:ptCount val="4"/>
                <c:pt idx="0">
                  <c:v>0</c:v>
                </c:pt>
                <c:pt idx="1">
                  <c:v>0.8</c:v>
                </c:pt>
                <c:pt idx="2">
                  <c:v>0.2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33A-4C89-8381-EFBA58EC7A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1467056"/>
        <c:axId val="231467616"/>
      </c:barChart>
      <c:catAx>
        <c:axId val="231467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1467616"/>
        <c:crosses val="autoZero"/>
        <c:auto val="1"/>
        <c:lblAlgn val="ctr"/>
        <c:lblOffset val="100"/>
        <c:noMultiLvlLbl val="0"/>
      </c:catAx>
      <c:valAx>
        <c:axId val="23146761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1467056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2026. Seguimiento Academico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125-46AE-8893-DC14E3DA84C8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6125-46AE-8893-DC14E3DA84C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6125-46AE-8893-DC14E3DA84C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6125-46AE-8893-DC14E3DA84C8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125-46AE-8893-DC14E3DA84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6152960"/>
        <c:axId val="236153520"/>
      </c:barChart>
      <c:catAx>
        <c:axId val="2361529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6153520"/>
        <c:crosses val="autoZero"/>
        <c:auto val="1"/>
        <c:lblAlgn val="ctr"/>
        <c:lblOffset val="100"/>
        <c:noMultiLvlLbl val="0"/>
      </c:catAx>
      <c:valAx>
        <c:axId val="2361535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6152960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2023. Apoyo a la gestión académica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566-49F6-B9AC-8CE9C256097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B566-49F6-B9AC-8CE9C256097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B566-49F6-B9AC-8CE9C256097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B566-49F6-B9AC-8CE9C256097C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0.66666666666666663</c:v>
                </c:pt>
                <c:pt idx="3">
                  <c:v>0.33333333333333331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566-49F6-B9AC-8CE9C25609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6155760"/>
        <c:axId val="236156320"/>
      </c:barChart>
      <c:catAx>
        <c:axId val="236155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6156320"/>
        <c:crosses val="autoZero"/>
        <c:auto val="1"/>
        <c:lblAlgn val="ctr"/>
        <c:lblOffset val="100"/>
        <c:noMultiLvlLbl val="0"/>
      </c:catAx>
      <c:valAx>
        <c:axId val="2361563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6155760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2024 Apoyo a la gestión académica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060-4209-A066-20F044F37CC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9060-4209-A066-20F044F37CC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9060-4209-A066-20F044F37CC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9060-4209-A066-20F044F37CCD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Admon!$H$4:$K$4</c:f>
              <c:numCache>
                <c:formatCode>0%</c:formatCode>
                <c:ptCount val="4"/>
                <c:pt idx="0">
                  <c:v>0</c:v>
                </c:pt>
                <c:pt idx="1">
                  <c:v>0.33333333333333331</c:v>
                </c:pt>
                <c:pt idx="2">
                  <c:v>0.66666666666666663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060-4209-A066-20F044F37C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6158560"/>
        <c:axId val="236159120"/>
      </c:barChart>
      <c:catAx>
        <c:axId val="236158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6159120"/>
        <c:crosses val="autoZero"/>
        <c:auto val="1"/>
        <c:lblAlgn val="ctr"/>
        <c:lblOffset val="100"/>
        <c:noMultiLvlLbl val="0"/>
      </c:catAx>
      <c:valAx>
        <c:axId val="2361591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6158560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2025. Apoyo a la gestión académica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CF3-4A92-AE73-5558C5A72108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3CF3-4A92-AE73-5558C5A7210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3CF3-4A92-AE73-5558C5A7210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3CF3-4A92-AE73-5558C5A72108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0.66666666666666663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CF3-4A92-AE73-5558C5A721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6761888"/>
        <c:axId val="236762448"/>
      </c:barChart>
      <c:catAx>
        <c:axId val="236761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6762448"/>
        <c:crosses val="autoZero"/>
        <c:auto val="1"/>
        <c:lblAlgn val="ctr"/>
        <c:lblOffset val="100"/>
        <c:noMultiLvlLbl val="0"/>
      </c:catAx>
      <c:valAx>
        <c:axId val="23676244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6761888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2023. Administración de la planta fisica y de los recursos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26F-4AF1-9915-E1E065C6BFA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A26F-4AF1-9915-E1E065C6BFA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A26F-4AF1-9915-E1E065C6BFA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A26F-4AF1-9915-E1E065C6BFA1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Admon!$C$5:$F$5</c:f>
              <c:numCache>
                <c:formatCode>0%</c:formatCode>
                <c:ptCount val="4"/>
                <c:pt idx="0">
                  <c:v>0.5714285714285714</c:v>
                </c:pt>
                <c:pt idx="1">
                  <c:v>0.14285714285714285</c:v>
                </c:pt>
                <c:pt idx="2">
                  <c:v>0.2857142857142857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26F-4AF1-9915-E1E065C6BF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6764688"/>
        <c:axId val="236765248"/>
      </c:barChart>
      <c:catAx>
        <c:axId val="236764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6765248"/>
        <c:crosses val="autoZero"/>
        <c:auto val="1"/>
        <c:lblAlgn val="ctr"/>
        <c:lblOffset val="100"/>
        <c:noMultiLvlLbl val="0"/>
      </c:catAx>
      <c:valAx>
        <c:axId val="23676524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6764688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2024. Administración de la planta fisica y de los recursos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5365-4699-B13F-E990BA113A4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5365-4699-B13F-E990BA113A4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5365-4699-B13F-E990BA113A4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5365-4699-B13F-E990BA113A41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Admon!$H$5:$K$5</c:f>
              <c:numCache>
                <c:formatCode>0%</c:formatCode>
                <c:ptCount val="4"/>
                <c:pt idx="0">
                  <c:v>0.42857142857142855</c:v>
                </c:pt>
                <c:pt idx="1">
                  <c:v>0.2857142857142857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365-4699-B13F-E990BA113A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6767488"/>
        <c:axId val="236768048"/>
      </c:barChart>
      <c:catAx>
        <c:axId val="2367674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6768048"/>
        <c:crosses val="autoZero"/>
        <c:auto val="1"/>
        <c:lblAlgn val="ctr"/>
        <c:lblOffset val="100"/>
        <c:noMultiLvlLbl val="0"/>
      </c:catAx>
      <c:valAx>
        <c:axId val="23676804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6767488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2025. Administración de la planta fisica y de los recursos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91C-4583-A04A-BD0C81686D5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D91C-4583-A04A-BD0C81686D5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D91C-4583-A04A-BD0C81686D5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D91C-4583-A04A-BD0C81686D55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Admon!$M$5:$P$5</c:f>
              <c:numCache>
                <c:formatCode>0%</c:formatCode>
                <c:ptCount val="4"/>
                <c:pt idx="0">
                  <c:v>0.42857142857142855</c:v>
                </c:pt>
                <c:pt idx="1">
                  <c:v>0.2857142857142857</c:v>
                </c:pt>
                <c:pt idx="2">
                  <c:v>0.2857142857142857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91C-4583-A04A-BD0C81686D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6770288"/>
        <c:axId val="236770848"/>
      </c:barChart>
      <c:catAx>
        <c:axId val="236770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6770848"/>
        <c:crosses val="autoZero"/>
        <c:auto val="1"/>
        <c:lblAlgn val="ctr"/>
        <c:lblOffset val="100"/>
        <c:noMultiLvlLbl val="0"/>
      </c:catAx>
      <c:valAx>
        <c:axId val="23677084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6770288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2023. Administración de servicios complementarios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02C-4E82-ACF2-623F2E2D3A98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E02C-4E82-ACF2-623F2E2D3A9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E02C-4E82-ACF2-623F2E2D3A9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E02C-4E82-ACF2-623F2E2D3A98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Admon!$C$6:$F$6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02C-4E82-ACF2-623F2E2D3A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6773088"/>
        <c:axId val="236773648"/>
      </c:barChart>
      <c:catAx>
        <c:axId val="236773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6773648"/>
        <c:crosses val="autoZero"/>
        <c:auto val="1"/>
        <c:lblAlgn val="ctr"/>
        <c:lblOffset val="100"/>
        <c:noMultiLvlLbl val="0"/>
      </c:catAx>
      <c:valAx>
        <c:axId val="23677364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6773088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2024. Administración de servicios complementarios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E65-4922-8E63-A79BDEE5E72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2E65-4922-8E63-A79BDEE5E72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2E65-4922-8E63-A79BDEE5E72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2E65-4922-8E63-A79BDEE5E72E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Admon!$H$6:$K$6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E65-4922-8E63-A79BDEE5E7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6775888"/>
        <c:axId val="236776448"/>
      </c:barChart>
      <c:catAx>
        <c:axId val="236775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6776448"/>
        <c:crosses val="autoZero"/>
        <c:auto val="1"/>
        <c:lblAlgn val="ctr"/>
        <c:lblOffset val="100"/>
        <c:noMultiLvlLbl val="0"/>
      </c:catAx>
      <c:valAx>
        <c:axId val="23677644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6775888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2025. Administración de servicios complementarios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EE1-428E-9D23-DBC57434B77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FEE1-428E-9D23-DBC57434B77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FEE1-428E-9D23-DBC57434B77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FEE1-428E-9D23-DBC57434B771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Admon!$M$6:$P$6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EE1-428E-9D23-DBC57434B7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7647184"/>
        <c:axId val="237647744"/>
      </c:barChart>
      <c:catAx>
        <c:axId val="237647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7647744"/>
        <c:crosses val="autoZero"/>
        <c:auto val="1"/>
        <c:lblAlgn val="ctr"/>
        <c:lblOffset val="100"/>
        <c:noMultiLvlLbl val="0"/>
      </c:catAx>
      <c:valAx>
        <c:axId val="23764774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7647184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2025. Gestión Estrategica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459-42EC-95F2-31EDA1FE4CD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4459-42EC-95F2-31EDA1FE4CD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4459-42EC-95F2-31EDA1FE4CD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4459-42EC-95F2-31EDA1FE4CDA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0.4</c:v>
                </c:pt>
                <c:pt idx="2">
                  <c:v>0.6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459-42EC-95F2-31EDA1FE4C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0890256"/>
        <c:axId val="230890816"/>
      </c:barChart>
      <c:catAx>
        <c:axId val="230890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0890816"/>
        <c:crosses val="autoZero"/>
        <c:auto val="1"/>
        <c:lblAlgn val="ctr"/>
        <c:lblOffset val="100"/>
        <c:noMultiLvlLbl val="0"/>
      </c:catAx>
      <c:valAx>
        <c:axId val="23089081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0890256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APOYO A LA GESTION ACADEMICA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759A-4CC8-950F-CF295D4AACA5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759A-4CC8-950F-CF295D4AACA5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0.66666666666666663</c:v>
                </c:pt>
                <c:pt idx="3">
                  <c:v>0.33333333333333331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EBD-4154-8D58-F5B331AE265F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759A-4CC8-950F-CF295D4AACA5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759A-4CC8-950F-CF295D4AACA5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759A-4CC8-950F-CF295D4AACA5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759A-4CC8-950F-CF295D4AACA5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Admon!$H$4:$K$4</c:f>
              <c:numCache>
                <c:formatCode>0%</c:formatCode>
                <c:ptCount val="4"/>
                <c:pt idx="0">
                  <c:v>0</c:v>
                </c:pt>
                <c:pt idx="1">
                  <c:v>0.33333333333333331</c:v>
                </c:pt>
                <c:pt idx="2">
                  <c:v>0.66666666666666663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3EBD-4154-8D58-F5B331AE265F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759A-4CC8-950F-CF295D4AACA5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759A-4CC8-950F-CF295D4AACA5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759A-4CC8-950F-CF295D4AACA5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759A-4CC8-950F-CF295D4AACA5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Admon!$M$4:$P$4</c:f>
              <c:numCache>
                <c:formatCode>0%</c:formatCode>
                <c:ptCount val="4"/>
                <c:pt idx="0">
                  <c:v>0</c:v>
                </c:pt>
                <c:pt idx="1">
                  <c:v>0.33333333333333331</c:v>
                </c:pt>
                <c:pt idx="2">
                  <c:v>0.66666666666666663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3EBD-4154-8D58-F5B331AE265F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2.8591711517300101E-2"/>
                  <c:y val="-8.9562299060134007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3EBD-4154-8D58-F5B331AE265F}"/>
                </c:ext>
              </c:extLst>
            </c:dLbl>
            <c:dLbl>
              <c:idx val="1"/>
              <c:layout>
                <c:manualLayout>
                  <c:x val="-3.8455682436106503E-2"/>
                  <c:y val="-5.6565662564295197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3EBD-4154-8D58-F5B331AE265F}"/>
                </c:ext>
              </c:extLst>
            </c:dLbl>
            <c:dLbl>
              <c:idx val="3"/>
              <c:layout>
                <c:manualLayout>
                  <c:x val="-2.42415211964736E-2"/>
                  <c:y val="-6.1279467777986499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3EBD-4154-8D58-F5B331AE265F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0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3EBD-4154-8D58-F5B331AE26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37651664"/>
        <c:axId val="237652224"/>
      </c:lineChart>
      <c:catAx>
        <c:axId val="237651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en-US" sz="16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7652224"/>
        <c:crosses val="autoZero"/>
        <c:auto val="1"/>
        <c:lblAlgn val="ctr"/>
        <c:lblOffset val="100"/>
        <c:noMultiLvlLbl val="0"/>
      </c:catAx>
      <c:valAx>
        <c:axId val="23765222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7651664"/>
        <c:crosses val="autoZero"/>
        <c:crossBetween val="between"/>
      </c:valAx>
    </c:plotArea>
    <c:legend>
      <c:legendPos val="b"/>
      <c:overlay val="0"/>
      <c:txPr>
        <a:bodyPr rot="0" spcFirstLastPara="0" vertOverflow="ellipsis" vert="horz" wrap="square" anchor="ctr" anchorCtr="1"/>
        <a:lstStyle/>
        <a:p>
          <a:pPr>
            <a:defRPr lang="en-US" sz="1175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ADMINISTRACIÓN DE LA PLANTA FISICA Y DE LOS RECURSOS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>
                <c:manualLayout>
                  <c:x val="-7.3888888888888907E-2"/>
                  <c:y val="4.620461806062119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594-44E8-9B80-CB17D7347F4D}"/>
                </c:ext>
              </c:extLst>
            </c:dLbl>
            <c:dLbl>
              <c:idx val="1"/>
              <c:layout>
                <c:manualLayout>
                  <c:x val="-5.4444444444444497E-2"/>
                  <c:y val="-4.620461806062119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594-44E8-9B80-CB17D7347F4D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Admon!$C$5:$F$5</c:f>
              <c:numCache>
                <c:formatCode>0%</c:formatCode>
                <c:ptCount val="4"/>
                <c:pt idx="0">
                  <c:v>0.5714285714285714</c:v>
                </c:pt>
                <c:pt idx="1">
                  <c:v>0.14285714285714285</c:v>
                </c:pt>
                <c:pt idx="2">
                  <c:v>0.2857142857142857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594-44E8-9B80-CB17D7347F4D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>
                <c:manualLayout>
                  <c:x val="-6.7583333333333398E-2"/>
                  <c:y val="-7.392738889699390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594-44E8-9B80-CB17D7347F4D}"/>
                </c:ext>
              </c:extLst>
            </c:dLbl>
            <c:dLbl>
              <c:idx val="1"/>
              <c:layout>
                <c:manualLayout>
                  <c:x val="-7.3138888888888906E-2"/>
                  <c:y val="-4.620461806062119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594-44E8-9B80-CB17D7347F4D}"/>
                </c:ext>
              </c:extLst>
            </c:dLbl>
            <c:dLbl>
              <c:idx val="2"/>
              <c:layout>
                <c:manualLayout>
                  <c:x val="-6.20277777777778E-2"/>
                  <c:y val="-6.9306927090931905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594-44E8-9B80-CB17D7347F4D}"/>
                </c:ext>
              </c:extLst>
            </c:dLbl>
            <c:dLbl>
              <c:idx val="3"/>
              <c:layout>
                <c:manualLayout>
                  <c:x val="-3.9759210547729198E-2"/>
                  <c:y val="-0.12727274076966399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594-44E8-9B80-CB17D7347F4D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Admon!$H$5:$K$5</c:f>
              <c:numCache>
                <c:formatCode>0%</c:formatCode>
                <c:ptCount val="4"/>
                <c:pt idx="0">
                  <c:v>0.42857142857142855</c:v>
                </c:pt>
                <c:pt idx="1">
                  <c:v>0.2857142857142857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594-44E8-9B80-CB17D7347F4D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>
                <c:manualLayout>
                  <c:x val="-6.5866433460414806E-2"/>
                  <c:y val="4.713805213691270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B594-44E8-9B80-CB17D7347F4D}"/>
                </c:ext>
              </c:extLst>
            </c:dLbl>
            <c:dLbl>
              <c:idx val="1"/>
              <c:layout>
                <c:manualLayout>
                  <c:x val="-7.8694444444444497E-2"/>
                  <c:y val="-6.468646528486969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594-44E8-9B80-CB17D7347F4D}"/>
                </c:ext>
              </c:extLst>
            </c:dLbl>
            <c:dLbl>
              <c:idx val="2"/>
              <c:layout>
                <c:manualLayout>
                  <c:x val="-6.4805555555555602E-2"/>
                  <c:y val="-4.620461806062119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B594-44E8-9B80-CB17D7347F4D}"/>
                </c:ext>
              </c:extLst>
            </c:dLbl>
            <c:dLbl>
              <c:idx val="3"/>
              <c:layout>
                <c:manualLayout>
                  <c:x val="-3.9759210547729198E-2"/>
                  <c:y val="-7.070707820536900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B594-44E8-9B80-CB17D7347F4D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0.4</c:v>
                </c:pt>
                <c:pt idx="2">
                  <c:v>0.6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B594-44E8-9B80-CB17D7347F4D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4.4219684611201703E-2"/>
                  <c:y val="-4.6113302198987301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594-44E8-9B80-CB17D7347F4D}"/>
                </c:ext>
              </c:extLst>
            </c:dLbl>
            <c:dLbl>
              <c:idx val="1"/>
              <c:layout>
                <c:manualLayout>
                  <c:x val="-4.6394779771614998E-2"/>
                  <c:y val="-5.9947292858683401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B594-44E8-9B80-CB17D7347F4D}"/>
                </c:ext>
              </c:extLst>
            </c:dLbl>
            <c:dLbl>
              <c:idx val="2"/>
              <c:layout>
                <c:manualLayout>
                  <c:x val="-4.4219684611201703E-2"/>
                  <c:y val="-7.378128351837960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B594-44E8-9B80-CB17D7347F4D}"/>
                </c:ext>
              </c:extLst>
            </c:dLbl>
            <c:dLbl>
              <c:idx val="3"/>
              <c:layout>
                <c:manualLayout>
                  <c:x val="-4.2044589450788497E-2"/>
                  <c:y val="-4.6113302198987301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B594-44E8-9B80-CB17D7347F4D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B594-44E8-9B80-CB17D7347F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37656704"/>
        <c:axId val="237657264"/>
      </c:lineChart>
      <c:catAx>
        <c:axId val="237656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en-US" sz="16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7657264"/>
        <c:crosses val="autoZero"/>
        <c:auto val="1"/>
        <c:lblAlgn val="ctr"/>
        <c:lblOffset val="100"/>
        <c:noMultiLvlLbl val="0"/>
      </c:catAx>
      <c:valAx>
        <c:axId val="23765726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7656704"/>
        <c:crosses val="autoZero"/>
        <c:crossBetween val="between"/>
      </c:valAx>
    </c:plotArea>
    <c:legend>
      <c:legendPos val="b"/>
      <c:overlay val="0"/>
      <c:txPr>
        <a:bodyPr rot="0" spcFirstLastPara="0" vertOverflow="ellipsis" vert="horz" wrap="square" anchor="ctr" anchorCtr="1"/>
        <a:lstStyle/>
        <a:p>
          <a:pPr>
            <a:defRPr lang="en-US" sz="1175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ADMINISTRACION DE SERVICIOS COMPLEMENTARIOS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810D-47B4-8E14-7294A40A0B8C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810D-47B4-8E14-7294A40A0B8C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Admon!$C$6:$F$6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6BB-445D-A83C-4AD7D52B5E63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810D-47B4-8E14-7294A40A0B8C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810D-47B4-8E14-7294A40A0B8C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810D-47B4-8E14-7294A40A0B8C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810D-47B4-8E14-7294A40A0B8C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Admon!$H$6:$K$6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6BB-445D-A83C-4AD7D52B5E63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810D-47B4-8E14-7294A40A0B8C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810D-47B4-8E14-7294A40A0B8C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810D-47B4-8E14-7294A40A0B8C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810D-47B4-8E14-7294A40A0B8C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Admon!$M$6:$P$6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96BB-445D-A83C-4AD7D52B5E63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4.8569874932028301E-2"/>
                  <c:y val="-6.1279467777986499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96BB-445D-A83C-4AD7D52B5E63}"/>
                </c:ext>
              </c:extLst>
            </c:dLbl>
            <c:dLbl>
              <c:idx val="1"/>
              <c:layout>
                <c:manualLayout>
                  <c:x val="-3.55193039695487E-2"/>
                  <c:y val="-5.185185735060399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96BB-445D-A83C-4AD7D52B5E63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96BB-445D-A83C-4AD7D52B5E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37661744"/>
        <c:axId val="238488832"/>
      </c:lineChart>
      <c:catAx>
        <c:axId val="237661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en-US" sz="16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8488832"/>
        <c:crosses val="autoZero"/>
        <c:auto val="1"/>
        <c:lblAlgn val="ctr"/>
        <c:lblOffset val="100"/>
        <c:noMultiLvlLbl val="0"/>
      </c:catAx>
      <c:valAx>
        <c:axId val="23848883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7661744"/>
        <c:crosses val="autoZero"/>
        <c:crossBetween val="between"/>
      </c:valAx>
    </c:plotArea>
    <c:legend>
      <c:legendPos val="b"/>
      <c:overlay val="0"/>
      <c:txPr>
        <a:bodyPr rot="0" spcFirstLastPara="0" vertOverflow="ellipsis" vert="horz" wrap="square" anchor="ctr" anchorCtr="1"/>
        <a:lstStyle/>
        <a:p>
          <a:pPr>
            <a:defRPr lang="en-US" sz="1175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2023. Talento Humano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C05-42E2-87CE-0E9DB1F0A4F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4C05-42E2-87CE-0E9DB1F0A4F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4C05-42E2-87CE-0E9DB1F0A4F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4C05-42E2-87CE-0E9DB1F0A4FC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Admon!$C$7:$F$7</c:f>
              <c:numCache>
                <c:formatCode>0%</c:formatCode>
                <c:ptCount val="4"/>
                <c:pt idx="0">
                  <c:v>0.1</c:v>
                </c:pt>
                <c:pt idx="1">
                  <c:v>0.3</c:v>
                </c:pt>
                <c:pt idx="2">
                  <c:v>0.6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C05-42E2-87CE-0E9DB1F0A4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8491632"/>
        <c:axId val="238492192"/>
      </c:barChart>
      <c:catAx>
        <c:axId val="238491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8492192"/>
        <c:crosses val="autoZero"/>
        <c:auto val="1"/>
        <c:lblAlgn val="ctr"/>
        <c:lblOffset val="100"/>
        <c:noMultiLvlLbl val="0"/>
      </c:catAx>
      <c:valAx>
        <c:axId val="23849219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8491632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2024. Talento Humano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63D-4DDB-8127-8AE009809C0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D63D-4DDB-8127-8AE009809C0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D63D-4DDB-8127-8AE009809C0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D63D-4DDB-8127-8AE009809C0B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0.1</c:v>
                </c:pt>
                <c:pt idx="1">
                  <c:v>0.3</c:v>
                </c:pt>
                <c:pt idx="2">
                  <c:v>0.6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63D-4DDB-8127-8AE009809C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8494432"/>
        <c:axId val="238494992"/>
      </c:barChart>
      <c:catAx>
        <c:axId val="238494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8494992"/>
        <c:crosses val="autoZero"/>
        <c:auto val="1"/>
        <c:lblAlgn val="ctr"/>
        <c:lblOffset val="100"/>
        <c:noMultiLvlLbl val="0"/>
      </c:catAx>
      <c:valAx>
        <c:axId val="23849499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8494432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2025. Talento Humano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86E9-46D4-A4A2-DFBAC4AC9AC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86E9-46D4-A4A2-DFBAC4AC9AC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86E9-46D4-A4A2-DFBAC4AC9AC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86E9-46D4-A4A2-DFBAC4AC9AC0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0.1</c:v>
                </c:pt>
                <c:pt idx="1">
                  <c:v>0.3</c:v>
                </c:pt>
                <c:pt idx="2">
                  <c:v>0.6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6E9-46D4-A4A2-DFBAC4AC9A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8497232"/>
        <c:axId val="238497792"/>
      </c:barChart>
      <c:catAx>
        <c:axId val="238497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8497792"/>
        <c:crosses val="autoZero"/>
        <c:auto val="1"/>
        <c:lblAlgn val="ctr"/>
        <c:lblOffset val="100"/>
        <c:noMultiLvlLbl val="0"/>
      </c:catAx>
      <c:valAx>
        <c:axId val="23849779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8497232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TALENTO HUMANO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17D8-40C3-B7D5-FCEECE3FE478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Admon!$I$5</c:f>
              <c:numCache>
                <c:formatCode>0%</c:formatCode>
                <c:ptCount val="1"/>
                <c:pt idx="0">
                  <c:v>0.2857142857142857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BB3-4E0E-B68B-21CE5F296387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17D8-40C3-B7D5-FCEECE3FE478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17D8-40C3-B7D5-FCEECE3FE478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17D8-40C3-B7D5-FCEECE3FE478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17D8-40C3-B7D5-FCEECE3FE478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0.1</c:v>
                </c:pt>
                <c:pt idx="1">
                  <c:v>0.3</c:v>
                </c:pt>
                <c:pt idx="2">
                  <c:v>0.6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BB3-4E0E-B68B-21CE5F296387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17D8-40C3-B7D5-FCEECE3FE478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17D8-40C3-B7D5-FCEECE3FE478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17D8-40C3-B7D5-FCEECE3FE478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17D8-40C3-B7D5-FCEECE3FE478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Admon!$M$7:$P$7</c:f>
              <c:numCache>
                <c:formatCode>0%</c:formatCode>
                <c:ptCount val="4"/>
                <c:pt idx="0">
                  <c:v>0</c:v>
                </c:pt>
                <c:pt idx="1">
                  <c:v>0.4</c:v>
                </c:pt>
                <c:pt idx="2">
                  <c:v>0.6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EBB3-4E0E-B68B-21CE5F296387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4219684611201703E-2"/>
                  <c:y val="-7.5306758299772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BB3-4E0E-B68B-21CE5F296387}"/>
                </c:ext>
              </c:extLst>
            </c:dLbl>
            <c:dLbl>
              <c:idx val="1"/>
              <c:layout>
                <c:manualLayout>
                  <c:x val="-9.4181620445894492E-3"/>
                  <c:y val="-6.1186741118564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BB3-4E0E-B68B-21CE5F296387}"/>
                </c:ext>
              </c:extLst>
            </c:dLbl>
            <c:dLbl>
              <c:idx val="2"/>
              <c:layout>
                <c:manualLayout>
                  <c:x val="-4.1925044850633503E-2"/>
                  <c:y val="-9.4133447874715004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EBB3-4E0E-B68B-21CE5F296387}"/>
                </c:ext>
              </c:extLst>
            </c:dLbl>
            <c:dLbl>
              <c:idx val="3"/>
              <c:layout>
                <c:manualLayout>
                  <c:x val="-3.3344208809135398E-2"/>
                  <c:y val="-8.942677548097929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EBB3-4E0E-B68B-21CE5F296387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EBB3-4E0E-B68B-21CE5F2963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38501712"/>
        <c:axId val="238502272"/>
      </c:lineChart>
      <c:catAx>
        <c:axId val="238501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en-US" sz="16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8502272"/>
        <c:crosses val="autoZero"/>
        <c:auto val="1"/>
        <c:lblAlgn val="ctr"/>
        <c:lblOffset val="100"/>
        <c:noMultiLvlLbl val="0"/>
      </c:catAx>
      <c:valAx>
        <c:axId val="23850227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8501712"/>
        <c:crosses val="autoZero"/>
        <c:crossBetween val="between"/>
      </c:valAx>
    </c:plotArea>
    <c:legend>
      <c:legendPos val="b"/>
      <c:overlay val="0"/>
      <c:txPr>
        <a:bodyPr rot="0" spcFirstLastPara="0" vertOverflow="ellipsis" vert="horz" wrap="square" anchor="ctr" anchorCtr="1"/>
        <a:lstStyle/>
        <a:p>
          <a:pPr>
            <a:defRPr lang="en-US" sz="1175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2023. Apoyo financiero y contable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7A68-4A4D-BD84-FFF6D36EA0F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7A68-4A4D-BD84-FFF6D36EA0F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7A68-4A4D-BD84-FFF6D36EA0F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7A68-4A4D-BD84-FFF6D36EA0F5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Admon!$C$8:$F$8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A68-4A4D-BD84-FFF6D36EA0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8586112"/>
        <c:axId val="238586672"/>
      </c:barChart>
      <c:catAx>
        <c:axId val="238586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8586672"/>
        <c:crosses val="autoZero"/>
        <c:auto val="1"/>
        <c:lblAlgn val="ctr"/>
        <c:lblOffset val="100"/>
        <c:noMultiLvlLbl val="0"/>
      </c:catAx>
      <c:valAx>
        <c:axId val="23858667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8586112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2024. Apoyo financiero y contable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7D5E-40BA-8612-80B57F535E6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7D5E-40BA-8612-80B57F535E6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7D5E-40BA-8612-80B57F535E6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7D5E-40BA-8612-80B57F535E6E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D5E-40BA-8612-80B57F535E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8588912"/>
        <c:axId val="238589472"/>
      </c:barChart>
      <c:catAx>
        <c:axId val="238588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8589472"/>
        <c:crosses val="autoZero"/>
        <c:auto val="1"/>
        <c:lblAlgn val="ctr"/>
        <c:lblOffset val="100"/>
        <c:noMultiLvlLbl val="0"/>
      </c:catAx>
      <c:valAx>
        <c:axId val="23858947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8588912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2025. Apoyo financiero y contable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AEA-460A-9A1B-C5C45332E7D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FAEA-460A-9A1B-C5C45332E7D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FAEA-460A-9A1B-C5C45332E7D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FAEA-460A-9A1B-C5C45332E7DD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AEA-460A-9A1B-C5C45332E7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8591712"/>
        <c:axId val="238592272"/>
      </c:barChart>
      <c:catAx>
        <c:axId val="238591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8592272"/>
        <c:crosses val="autoZero"/>
        <c:auto val="1"/>
        <c:lblAlgn val="ctr"/>
        <c:lblOffset val="100"/>
        <c:noMultiLvlLbl val="0"/>
      </c:catAx>
      <c:valAx>
        <c:axId val="23859227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8591712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2023. Gobierno Escolar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B5A-4928-8E91-7FABDED1615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EB5A-4928-8E91-7FABDED1615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EB5A-4928-8E91-7FABDED1615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EB5A-4928-8E91-7FABDED16156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Directiva!$C$6:$F$6</c:f>
              <c:numCache>
                <c:formatCode>0%</c:formatCode>
                <c:ptCount val="4"/>
                <c:pt idx="0">
                  <c:v>0</c:v>
                </c:pt>
                <c:pt idx="1">
                  <c:v>0.75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B5A-4928-8E91-7FABDED161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1288848"/>
        <c:axId val="231289408"/>
      </c:barChart>
      <c:catAx>
        <c:axId val="231288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1289408"/>
        <c:crosses val="autoZero"/>
        <c:auto val="1"/>
        <c:lblAlgn val="ctr"/>
        <c:lblOffset val="100"/>
        <c:noMultiLvlLbl val="0"/>
      </c:catAx>
      <c:valAx>
        <c:axId val="23128940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1288848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APOYO FINANCIERO Y CONTABLE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6AC3-43E9-8BD4-F02FEA480744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6AC3-43E9-8BD4-F02FEA480744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Admon!$C$8:$F$8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610-472B-88F2-55C9534B6BE9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6AC3-43E9-8BD4-F02FEA480744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6AC3-43E9-8BD4-F02FEA480744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6AC3-43E9-8BD4-F02FEA480744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6AC3-43E9-8BD4-F02FEA480744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610-472B-88F2-55C9534B6BE9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6AC3-43E9-8BD4-F02FEA480744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6AC3-43E9-8BD4-F02FEA480744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6AC3-43E9-8BD4-F02FEA480744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6AC3-43E9-8BD4-F02FEA480744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A610-472B-88F2-55C9534B6BE9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5.9445350734094599E-2"/>
                  <c:y val="-6.1279467777986499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610-472B-88F2-55C9534B6BE9}"/>
                </c:ext>
              </c:extLst>
            </c:dLbl>
            <c:dLbl>
              <c:idx val="1"/>
              <c:layout>
                <c:manualLayout>
                  <c:x val="-4.2044589450788497E-2"/>
                  <c:y val="-6.1279467777986499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A610-472B-88F2-55C9534B6BE9}"/>
                </c:ext>
              </c:extLst>
            </c:dLbl>
            <c:dLbl>
              <c:idx val="2"/>
              <c:layout>
                <c:manualLayout>
                  <c:x val="-5.2920065252854802E-2"/>
                  <c:y val="-5.6565662564295197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A610-472B-88F2-55C9534B6BE9}"/>
                </c:ext>
              </c:extLst>
            </c:dLbl>
            <c:dLbl>
              <c:idx val="3"/>
              <c:layout>
                <c:manualLayout>
                  <c:x val="-5.0744970092441499E-2"/>
                  <c:y val="-6.1279467777986499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A610-472B-88F2-55C9534B6BE9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A610-472B-88F2-55C9534B6B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38596192"/>
        <c:axId val="238596752"/>
      </c:lineChart>
      <c:catAx>
        <c:axId val="238596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en-US" sz="16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8596752"/>
        <c:crosses val="autoZero"/>
        <c:auto val="1"/>
        <c:lblAlgn val="ctr"/>
        <c:lblOffset val="100"/>
        <c:noMultiLvlLbl val="0"/>
      </c:catAx>
      <c:valAx>
        <c:axId val="23859675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8596192"/>
        <c:crosses val="autoZero"/>
        <c:crossBetween val="between"/>
      </c:valAx>
    </c:plotArea>
    <c:legend>
      <c:legendPos val="b"/>
      <c:overlay val="0"/>
      <c:txPr>
        <a:bodyPr rot="0" spcFirstLastPara="0" vertOverflow="ellipsis" vert="horz" wrap="square" anchor="ctr" anchorCtr="1"/>
        <a:lstStyle/>
        <a:p>
          <a:pPr>
            <a:defRPr lang="en-US" sz="1175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2026. Apoyo a la gestión académica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CB8-44B6-A8FB-B3B8213C8463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3CB8-44B6-A8FB-B3B8213C8463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3CB8-44B6-A8FB-B3B8213C8463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3CB8-44B6-A8FB-B3B8213C8463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CB8-44B6-A8FB-B3B8213C84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8599552"/>
        <c:axId val="238600112"/>
      </c:barChart>
      <c:catAx>
        <c:axId val="2385995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8600112"/>
        <c:crosses val="autoZero"/>
        <c:auto val="1"/>
        <c:lblAlgn val="ctr"/>
        <c:lblOffset val="100"/>
        <c:noMultiLvlLbl val="0"/>
      </c:catAx>
      <c:valAx>
        <c:axId val="23860011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8599552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2026. Administración de la planta fisica y de los recursos
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CB0-40B9-B45E-32EA12DC303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1CB0-40B9-B45E-32EA12DC303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1CB0-40B9-B45E-32EA12DC303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1CB0-40B9-B45E-32EA12DC303C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CB0-40B9-B45E-32EA12DC30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9211776"/>
        <c:axId val="239212336"/>
      </c:barChart>
      <c:catAx>
        <c:axId val="2392117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9212336"/>
        <c:crosses val="autoZero"/>
        <c:auto val="1"/>
        <c:lblAlgn val="ctr"/>
        <c:lblOffset val="100"/>
        <c:noMultiLvlLbl val="0"/>
      </c:catAx>
      <c:valAx>
        <c:axId val="23921233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9211776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2026. Administración de servicios complementarios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2552-4BC2-A727-56C38A79EF5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552-4BC2-A727-56C38A79EF55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552-4BC2-A727-56C38A79EF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9214576"/>
        <c:axId val="239215136"/>
      </c:barChart>
      <c:catAx>
        <c:axId val="239214576"/>
        <c:scaling>
          <c:orientation val="minMax"/>
        </c:scaling>
        <c:delete val="1"/>
        <c:axPos val="b"/>
        <c:majorTickMark val="out"/>
        <c:minorTickMark val="none"/>
        <c:tickLblPos val="nextTo"/>
        <c:crossAx val="239215136"/>
        <c:crosses val="autoZero"/>
        <c:auto val="1"/>
        <c:lblAlgn val="ctr"/>
        <c:lblOffset val="100"/>
        <c:noMultiLvlLbl val="0"/>
      </c:catAx>
      <c:valAx>
        <c:axId val="23921513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9214576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2026. Talento Humano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F8CC-4AC5-A152-49B6345C16A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8CC-4AC5-A152-49B6345C16AD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8CC-4AC5-A152-49B6345C16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9217376"/>
        <c:axId val="239217936"/>
      </c:barChart>
      <c:catAx>
        <c:axId val="239217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9217936"/>
        <c:crosses val="autoZero"/>
        <c:auto val="1"/>
        <c:lblAlgn val="ctr"/>
        <c:lblOffset val="100"/>
        <c:noMultiLvlLbl val="0"/>
      </c:catAx>
      <c:valAx>
        <c:axId val="23921793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9217376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2026. Apoyo financiero y contable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260-4A7B-9C70-C8E3712C839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4260-4A7B-9C70-C8E3712C839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4260-4A7B-9C70-C8E3712C839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4260-4A7B-9C70-C8E3712C839C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260-4A7B-9C70-C8E3712C83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9220176"/>
        <c:axId val="239220736"/>
      </c:barChart>
      <c:catAx>
        <c:axId val="2392201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9220736"/>
        <c:crosses val="autoZero"/>
        <c:auto val="1"/>
        <c:lblAlgn val="ctr"/>
        <c:lblOffset val="100"/>
        <c:noMultiLvlLbl val="0"/>
      </c:catAx>
      <c:valAx>
        <c:axId val="23922073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9220176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2023. Accesibilidad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838F-48C0-94E3-2D521A37132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838F-48C0-94E3-2D521A37132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838F-48C0-94E3-2D521A37132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838F-48C0-94E3-2D521A371327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Comunidad!$C$4:$F$4</c:f>
              <c:numCache>
                <c:formatCode>0%</c:formatCode>
                <c:ptCount val="4"/>
                <c:pt idx="0">
                  <c:v>0.5</c:v>
                </c:pt>
                <c:pt idx="1">
                  <c:v>0.25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38F-48C0-94E3-2D521A3713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9222976"/>
        <c:axId val="239223536"/>
      </c:barChart>
      <c:catAx>
        <c:axId val="239222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9223536"/>
        <c:crosses val="autoZero"/>
        <c:auto val="1"/>
        <c:lblAlgn val="ctr"/>
        <c:lblOffset val="100"/>
        <c:noMultiLvlLbl val="0"/>
      </c:catAx>
      <c:valAx>
        <c:axId val="23922353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9222976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2024. Accesibilidad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5CA1-403A-8E22-906319B878F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5CA1-403A-8E22-906319B878F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5CA1-403A-8E22-906319B878F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5CA1-403A-8E22-906319B878F5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Comunidad!$H$4:$K$4</c:f>
              <c:numCache>
                <c:formatCode>0%</c:formatCode>
                <c:ptCount val="4"/>
                <c:pt idx="0">
                  <c:v>0.5</c:v>
                </c:pt>
                <c:pt idx="1">
                  <c:v>0.25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CA1-403A-8E22-906319B878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9225776"/>
        <c:axId val="239226336"/>
      </c:barChart>
      <c:catAx>
        <c:axId val="239225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9226336"/>
        <c:crosses val="autoZero"/>
        <c:auto val="1"/>
        <c:lblAlgn val="ctr"/>
        <c:lblOffset val="100"/>
        <c:noMultiLvlLbl val="0"/>
      </c:catAx>
      <c:valAx>
        <c:axId val="23922633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9225776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2025. Accesibilidad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D84-45CF-ACD1-90C6DDC824D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0D84-45CF-ACD1-90C6DDC824D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0D84-45CF-ACD1-90C6DDC824D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0D84-45CF-ACD1-90C6DDC824D2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Comunidad!$M$4:$P$4</c:f>
              <c:numCache>
                <c:formatCode>0%</c:formatCode>
                <c:ptCount val="4"/>
                <c:pt idx="0">
                  <c:v>0.33333333333333331</c:v>
                </c:pt>
                <c:pt idx="1">
                  <c:v>0.33333333333333331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D84-45CF-ACD1-90C6DDC824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9859552"/>
        <c:axId val="239860112"/>
      </c:barChart>
      <c:catAx>
        <c:axId val="239859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9860112"/>
        <c:crosses val="autoZero"/>
        <c:auto val="1"/>
        <c:lblAlgn val="ctr"/>
        <c:lblOffset val="100"/>
        <c:noMultiLvlLbl val="0"/>
      </c:catAx>
      <c:valAx>
        <c:axId val="23986011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9859552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2023. Proyección a la comunidad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E9D-45EB-A6A6-2A85A2614E7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1E9D-45EB-A6A6-2A85A2614E7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1E9D-45EB-A6A6-2A85A2614E7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1E9D-45EB-A6A6-2A85A2614E76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Comunidad!$C$5:$F$5</c:f>
              <c:numCache>
                <c:formatCode>0%</c:formatCode>
                <c:ptCount val="4"/>
                <c:pt idx="0">
                  <c:v>0</c:v>
                </c:pt>
                <c:pt idx="1">
                  <c:v>0.66666666666666663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E9D-45EB-A6A6-2A85A2614E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9862352"/>
        <c:axId val="239862912"/>
      </c:barChart>
      <c:catAx>
        <c:axId val="239862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9862912"/>
        <c:crosses val="autoZero"/>
        <c:auto val="1"/>
        <c:lblAlgn val="ctr"/>
        <c:lblOffset val="100"/>
        <c:noMultiLvlLbl val="0"/>
      </c:catAx>
      <c:valAx>
        <c:axId val="23986291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9862352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2024. Gobierno Escolar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76F-4D9D-9CA7-8E94C47B30D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D76F-4D9D-9CA7-8E94C47B30D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D76F-4D9D-9CA7-8E94C47B30D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D76F-4D9D-9CA7-8E94C47B30D0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Directiva!$H$6:$K$6</c:f>
              <c:numCache>
                <c:formatCode>0%</c:formatCode>
                <c:ptCount val="4"/>
                <c:pt idx="0">
                  <c:v>0</c:v>
                </c:pt>
                <c:pt idx="1">
                  <c:v>0.875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76F-4D9D-9CA7-8E94C47B30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1291648"/>
        <c:axId val="231292208"/>
      </c:barChart>
      <c:catAx>
        <c:axId val="231291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1292208"/>
        <c:crosses val="autoZero"/>
        <c:auto val="1"/>
        <c:lblAlgn val="ctr"/>
        <c:lblOffset val="100"/>
        <c:noMultiLvlLbl val="0"/>
      </c:catAx>
      <c:valAx>
        <c:axId val="23129220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1291648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2024. Proyección a la comunidad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A63-4C90-B24C-BBF67B3CB908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1A63-4C90-B24C-BBF67B3CB90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1A63-4C90-B24C-BBF67B3CB90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1A63-4C90-B24C-BBF67B3CB908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Comunidad!$H$5:$K$5</c:f>
              <c:numCache>
                <c:formatCode>0%</c:formatCode>
                <c:ptCount val="4"/>
                <c:pt idx="0">
                  <c:v>0</c:v>
                </c:pt>
                <c:pt idx="1">
                  <c:v>0.66666666666666663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A63-4C90-B24C-BBF67B3CB9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9865152"/>
        <c:axId val="239865712"/>
      </c:barChart>
      <c:catAx>
        <c:axId val="239865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9865712"/>
        <c:crosses val="autoZero"/>
        <c:auto val="1"/>
        <c:lblAlgn val="ctr"/>
        <c:lblOffset val="100"/>
        <c:noMultiLvlLbl val="0"/>
      </c:catAx>
      <c:valAx>
        <c:axId val="23986571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9865152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2025. Proyección a la comunidad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69D-4DD3-881B-8D7555A60E9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069D-4DD3-881B-8D7555A60E9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069D-4DD3-881B-8D7555A60E9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069D-4DD3-881B-8D7555A60E9D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Comunidad!$M$5:$P$5</c:f>
              <c:numCache>
                <c:formatCode>0%</c:formatCode>
                <c:ptCount val="4"/>
                <c:pt idx="0">
                  <c:v>0</c:v>
                </c:pt>
                <c:pt idx="1">
                  <c:v>0.66666666666666663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69D-4DD3-881B-8D7555A60E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9867952"/>
        <c:axId val="239868512"/>
      </c:barChart>
      <c:catAx>
        <c:axId val="2398679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9868512"/>
        <c:crosses val="autoZero"/>
        <c:auto val="1"/>
        <c:lblAlgn val="ctr"/>
        <c:lblOffset val="100"/>
        <c:noMultiLvlLbl val="0"/>
      </c:catAx>
      <c:valAx>
        <c:axId val="23986851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9867952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2023. Participación y convivencia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44C-47DE-9D11-2C7AF69ABAF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644C-47DE-9D11-2C7AF69ABAF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644C-47DE-9D11-2C7AF69ABAF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644C-47DE-9D11-2C7AF69ABAFD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Comunidad!$C$6:$F$6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44C-47DE-9D11-2C7AF69ABA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9870752"/>
        <c:axId val="239871312"/>
      </c:barChart>
      <c:catAx>
        <c:axId val="239870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9871312"/>
        <c:crosses val="autoZero"/>
        <c:auto val="1"/>
        <c:lblAlgn val="ctr"/>
        <c:lblOffset val="100"/>
        <c:noMultiLvlLbl val="0"/>
      </c:catAx>
      <c:valAx>
        <c:axId val="23987131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9870752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2024. Participación y convivencia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95B-4A04-90B8-E4173D595D2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E95B-4A04-90B8-E4173D595D2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E95B-4A04-90B8-E4173D595D2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E95B-4A04-90B8-E4173D595D2B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Comunidad!$H$6:$K$6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95B-4A04-90B8-E4173D595D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9873552"/>
        <c:axId val="239874112"/>
      </c:barChart>
      <c:catAx>
        <c:axId val="239873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9874112"/>
        <c:crosses val="autoZero"/>
        <c:auto val="1"/>
        <c:lblAlgn val="ctr"/>
        <c:lblOffset val="100"/>
        <c:noMultiLvlLbl val="0"/>
      </c:catAx>
      <c:valAx>
        <c:axId val="23987411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9873552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2025. Participación y convivencia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CAF-479E-9065-24DB2969933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0CAF-479E-9065-24DB2969933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0CAF-479E-9065-24DB2969933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0CAF-479E-9065-24DB29699330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Comunidad!$M$6:$P$6</c:f>
              <c:numCache>
                <c:formatCode>0%</c:formatCode>
                <c:ptCount val="4"/>
                <c:pt idx="0">
                  <c:v>0</c:v>
                </c:pt>
                <c:pt idx="1">
                  <c:v>0.66666666666666663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CAF-479E-9065-24DB296993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9876352"/>
        <c:axId val="239876912"/>
      </c:barChart>
      <c:catAx>
        <c:axId val="239876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9876912"/>
        <c:crosses val="autoZero"/>
        <c:auto val="1"/>
        <c:lblAlgn val="ctr"/>
        <c:lblOffset val="100"/>
        <c:noMultiLvlLbl val="0"/>
      </c:catAx>
      <c:valAx>
        <c:axId val="23987691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9876352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ACCESIBILIDAD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5187-4DBC-A5CC-EFE5B6FC16FC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5187-4DBC-A5CC-EFE5B6FC16FC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Comunidad!$C$4:$F$4</c:f>
              <c:numCache>
                <c:formatCode>0%</c:formatCode>
                <c:ptCount val="4"/>
                <c:pt idx="0">
                  <c:v>0.5</c:v>
                </c:pt>
                <c:pt idx="1">
                  <c:v>0.25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53E-4AE6-B3EA-AD7F4C64B68C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5187-4DBC-A5CC-EFE5B6FC16FC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5187-4DBC-A5CC-EFE5B6FC16FC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5187-4DBC-A5CC-EFE5B6FC16FC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5187-4DBC-A5CC-EFE5B6FC16FC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Comunidad!$H$4:$K$4</c:f>
              <c:numCache>
                <c:formatCode>0%</c:formatCode>
                <c:ptCount val="4"/>
                <c:pt idx="0">
                  <c:v>0.5</c:v>
                </c:pt>
                <c:pt idx="1">
                  <c:v>0.25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53E-4AE6-B3EA-AD7F4C64B68C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5187-4DBC-A5CC-EFE5B6FC16FC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5187-4DBC-A5CC-EFE5B6FC16FC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5187-4DBC-A5CC-EFE5B6FC16FC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5187-4DBC-A5CC-EFE5B6FC16FC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Comunidad!$M$4:$P$4</c:f>
              <c:numCache>
                <c:formatCode>0%</c:formatCode>
                <c:ptCount val="4"/>
                <c:pt idx="0">
                  <c:v>0.33333333333333331</c:v>
                </c:pt>
                <c:pt idx="1">
                  <c:v>0.33333333333333331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753E-4AE6-B3EA-AD7F4C64B68C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6.1620445894507901E-2"/>
                  <c:y val="-7.070707820536900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53E-4AE6-B3EA-AD7F4C64B68C}"/>
                </c:ext>
              </c:extLst>
            </c:dLbl>
            <c:dLbl>
              <c:idx val="1"/>
              <c:layout>
                <c:manualLayout>
                  <c:x val="-5.0744970092441499E-2"/>
                  <c:y val="-8.01346886327515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753E-4AE6-B3EA-AD7F4C64B68C}"/>
                </c:ext>
              </c:extLst>
            </c:dLbl>
            <c:dLbl>
              <c:idx val="2"/>
              <c:layout>
                <c:manualLayout>
                  <c:x val="-3.97499496902202E-2"/>
                  <c:y val="-8.01346886327515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753E-4AE6-B3EA-AD7F4C64B68C}"/>
                </c:ext>
              </c:extLst>
            </c:dLbl>
            <c:dLbl>
              <c:idx val="3"/>
              <c:layout>
                <c:manualLayout>
                  <c:x val="-5.5095160413268097E-2"/>
                  <c:y val="-8.9562299060134007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753E-4AE6-B3EA-AD7F4C64B68C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753E-4AE6-B3EA-AD7F4C64B6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39880832"/>
        <c:axId val="239881392"/>
      </c:lineChart>
      <c:catAx>
        <c:axId val="239880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en-US" sz="16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9881392"/>
        <c:crosses val="autoZero"/>
        <c:auto val="1"/>
        <c:lblAlgn val="ctr"/>
        <c:lblOffset val="100"/>
        <c:noMultiLvlLbl val="0"/>
      </c:catAx>
      <c:valAx>
        <c:axId val="23988139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9880832"/>
        <c:crosses val="autoZero"/>
        <c:crossBetween val="between"/>
      </c:valAx>
    </c:plotArea>
    <c:legend>
      <c:legendPos val="b"/>
      <c:overlay val="0"/>
      <c:txPr>
        <a:bodyPr rot="0" spcFirstLastPara="0" vertOverflow="ellipsis" vert="horz" wrap="square" anchor="ctr" anchorCtr="1"/>
        <a:lstStyle/>
        <a:p>
          <a:pPr>
            <a:defRPr lang="en-US" sz="1175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PROYECCIÓN A LA COMUNIDAD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B769-464D-A403-BA6D8CA05DF4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B769-464D-A403-BA6D8CA05DF4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Comunidad!$C$5:$F$5</c:f>
              <c:numCache>
                <c:formatCode>0%</c:formatCode>
                <c:ptCount val="4"/>
                <c:pt idx="0">
                  <c:v>0</c:v>
                </c:pt>
                <c:pt idx="1">
                  <c:v>0.66666666666666663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D06-4C03-A4CC-07C659364549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B769-464D-A403-BA6D8CA05DF4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B769-464D-A403-BA6D8CA05DF4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B769-464D-A403-BA6D8CA05DF4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B769-464D-A403-BA6D8CA05DF4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Comunidad!$H$5:$K$5</c:f>
              <c:numCache>
                <c:formatCode>0%</c:formatCode>
                <c:ptCount val="4"/>
                <c:pt idx="0">
                  <c:v>0</c:v>
                </c:pt>
                <c:pt idx="1">
                  <c:v>0.66666666666666663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D06-4C03-A4CC-07C659364549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B769-464D-A403-BA6D8CA05DF4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B769-464D-A403-BA6D8CA05DF4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B769-464D-A403-BA6D8CA05DF4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B769-464D-A403-BA6D8CA05DF4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Comunidad!$M$5:$P$5</c:f>
              <c:numCache>
                <c:formatCode>0%</c:formatCode>
                <c:ptCount val="4"/>
                <c:pt idx="0">
                  <c:v>0</c:v>
                </c:pt>
                <c:pt idx="1">
                  <c:v>0.66666666666666663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CD06-4C03-A4CC-07C659364549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301E-2"/>
                  <c:y val="-6.9169953298480899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CD06-4C03-A4CC-07C659364549}"/>
                </c:ext>
              </c:extLst>
            </c:dLbl>
            <c:dLbl>
              <c:idx val="1"/>
              <c:layout>
                <c:manualLayout>
                  <c:x val="-5.72702555736814E-2"/>
                  <c:y val="-7.378128351837960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CD06-4C03-A4CC-07C659364549}"/>
                </c:ext>
              </c:extLst>
            </c:dLbl>
            <c:dLbl>
              <c:idx val="2"/>
              <c:layout>
                <c:manualLayout>
                  <c:x val="-4.8569874932028301E-2"/>
                  <c:y val="-6.9169953298480899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CD06-4C03-A4CC-07C659364549}"/>
                </c:ext>
              </c:extLst>
            </c:dLbl>
            <c:dLbl>
              <c:idx val="3"/>
              <c:layout>
                <c:manualLayout>
                  <c:x val="-5.72702555736814E-2"/>
                  <c:y val="-8.3003943958177007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CD06-4C03-A4CC-07C659364549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CD06-4C03-A4CC-07C6593645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39885872"/>
        <c:axId val="239886432"/>
      </c:lineChart>
      <c:catAx>
        <c:axId val="239885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en-US" sz="16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9886432"/>
        <c:crosses val="autoZero"/>
        <c:auto val="1"/>
        <c:lblAlgn val="ctr"/>
        <c:lblOffset val="100"/>
        <c:noMultiLvlLbl val="0"/>
      </c:catAx>
      <c:valAx>
        <c:axId val="23988643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9885872"/>
        <c:crosses val="autoZero"/>
        <c:crossBetween val="between"/>
      </c:valAx>
    </c:plotArea>
    <c:legend>
      <c:legendPos val="b"/>
      <c:overlay val="0"/>
      <c:txPr>
        <a:bodyPr rot="0" spcFirstLastPara="0" vertOverflow="ellipsis" vert="horz" wrap="square" anchor="ctr" anchorCtr="1"/>
        <a:lstStyle/>
        <a:p>
          <a:pPr>
            <a:defRPr lang="en-US" sz="1175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PARTICIPACION Y CONVIVENCIA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58D5-4D54-88EA-400C3E2F8BF9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58D5-4D54-88EA-400C3E2F8BF9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Comunidad!$C$6:$F$6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BF0-45EA-99B3-5AF3B0E3CF1B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58D5-4D54-88EA-400C3E2F8BF9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58D5-4D54-88EA-400C3E2F8BF9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58D5-4D54-88EA-400C3E2F8BF9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58D5-4D54-88EA-400C3E2F8BF9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Comunidad!$H$6:$K$6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BF0-45EA-99B3-5AF3B0E3CF1B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58D5-4D54-88EA-400C3E2F8BF9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58D5-4D54-88EA-400C3E2F8BF9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58D5-4D54-88EA-400C3E2F8BF9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58D5-4D54-88EA-400C3E2F8BF9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Comunidad!$M$6:$P$6</c:f>
              <c:numCache>
                <c:formatCode>0%</c:formatCode>
                <c:ptCount val="4"/>
                <c:pt idx="0">
                  <c:v>0</c:v>
                </c:pt>
                <c:pt idx="1">
                  <c:v>0.66666666666666663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CBF0-45EA-99B3-5AF3B0E3CF1B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301E-2"/>
                  <c:y val="-6.1279467777986402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CBF0-45EA-99B3-5AF3B0E3CF1B}"/>
                </c:ext>
              </c:extLst>
            </c:dLbl>
            <c:dLbl>
              <c:idx val="1"/>
              <c:layout>
                <c:manualLayout>
                  <c:x val="-5.2920065252854802E-2"/>
                  <c:y val="-5.6565662564295197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CBF0-45EA-99B3-5AF3B0E3CF1B}"/>
                </c:ext>
              </c:extLst>
            </c:dLbl>
            <c:dLbl>
              <c:idx val="2"/>
              <c:layout>
                <c:manualLayout>
                  <c:x val="-4.6394779771614998E-2"/>
                  <c:y val="-6.1279467777986402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CBF0-45EA-99B3-5AF3B0E3CF1B}"/>
                </c:ext>
              </c:extLst>
            </c:dLbl>
            <c:dLbl>
              <c:idx val="3"/>
              <c:layout>
                <c:manualLayout>
                  <c:x val="-3.97499496902202E-2"/>
                  <c:y val="-9.4276104273825295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CBF0-45EA-99B3-5AF3B0E3CF1B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CBF0-45EA-99B3-5AF3B0E3CF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39890912"/>
        <c:axId val="241051968"/>
      </c:lineChart>
      <c:catAx>
        <c:axId val="239890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en-US" sz="16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41051968"/>
        <c:crosses val="autoZero"/>
        <c:auto val="1"/>
        <c:lblAlgn val="ctr"/>
        <c:lblOffset val="100"/>
        <c:noMultiLvlLbl val="0"/>
      </c:catAx>
      <c:valAx>
        <c:axId val="24105196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9890912"/>
        <c:crosses val="autoZero"/>
        <c:crossBetween val="between"/>
      </c:valAx>
    </c:plotArea>
    <c:legend>
      <c:legendPos val="b"/>
      <c:overlay val="0"/>
      <c:txPr>
        <a:bodyPr rot="0" spcFirstLastPara="0" vertOverflow="ellipsis" vert="horz" wrap="square" anchor="ctr" anchorCtr="1"/>
        <a:lstStyle/>
        <a:p>
          <a:pPr>
            <a:defRPr lang="en-US" sz="1175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2023. Prevención de riesgos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FAE-4B78-BEE2-95025FE83E4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9FAE-4B78-BEE2-95025FE83E4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9FAE-4B78-BEE2-95025FE83E4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9FAE-4B78-BEE2-95025FE83E41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Comunidad!$C$7:$F$7</c:f>
              <c:numCache>
                <c:formatCode>0%</c:formatCode>
                <c:ptCount val="4"/>
                <c:pt idx="0">
                  <c:v>0.33333333333333331</c:v>
                </c:pt>
                <c:pt idx="1">
                  <c:v>0.66666666666666663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FAE-4B78-BEE2-95025FE83E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1054768"/>
        <c:axId val="241055328"/>
      </c:barChart>
      <c:catAx>
        <c:axId val="241054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41055328"/>
        <c:crosses val="autoZero"/>
        <c:auto val="1"/>
        <c:lblAlgn val="ctr"/>
        <c:lblOffset val="100"/>
        <c:noMultiLvlLbl val="0"/>
      </c:catAx>
      <c:valAx>
        <c:axId val="24105532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41054768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2024. Prevención de riesgos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881A-43DD-8B4B-380E149DC6D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881A-43DD-8B4B-380E149DC6D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881A-43DD-8B4B-380E149DC6D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881A-43DD-8B4B-380E149DC6D2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Comunidad!$H$7:$K$7</c:f>
              <c:numCache>
                <c:formatCode>0%</c:formatCode>
                <c:ptCount val="4"/>
                <c:pt idx="0">
                  <c:v>0.33333333333333331</c:v>
                </c:pt>
                <c:pt idx="1">
                  <c:v>0.66666666666666663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81A-43DD-8B4B-380E149DC6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1057568"/>
        <c:axId val="241058128"/>
      </c:barChart>
      <c:catAx>
        <c:axId val="241057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41058128"/>
        <c:crosses val="autoZero"/>
        <c:auto val="1"/>
        <c:lblAlgn val="ctr"/>
        <c:lblOffset val="100"/>
        <c:noMultiLvlLbl val="0"/>
      </c:catAx>
      <c:valAx>
        <c:axId val="24105812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41057568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2025. Gobierno Escolar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B8D-4085-809A-7D778B171D8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DB8D-4085-809A-7D778B171D8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DB8D-4085-809A-7D778B171D8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DB8D-4085-809A-7D778B171D8C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B8D-4085-809A-7D778B171D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1294448"/>
        <c:axId val="231295008"/>
      </c:barChart>
      <c:catAx>
        <c:axId val="231294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1295008"/>
        <c:crosses val="autoZero"/>
        <c:auto val="1"/>
        <c:lblAlgn val="ctr"/>
        <c:lblOffset val="100"/>
        <c:noMultiLvlLbl val="0"/>
      </c:catAx>
      <c:valAx>
        <c:axId val="23129500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1294448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2025. Prevención de riesgos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5F6-45F9-A473-20581C15295A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5F6-45F9-A473-20581C1529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1060368"/>
        <c:axId val="241060928"/>
      </c:barChart>
      <c:catAx>
        <c:axId val="241060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41060928"/>
        <c:crosses val="autoZero"/>
        <c:auto val="1"/>
        <c:lblAlgn val="ctr"/>
        <c:lblOffset val="100"/>
        <c:noMultiLvlLbl val="0"/>
      </c:catAx>
      <c:valAx>
        <c:axId val="24106092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41060368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PREVENCIÓN DE RIESGOS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F5AD-4A9C-9F42-10F2AA85E0A1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F5AD-4A9C-9F42-10F2AA85E0A1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Comunidad!$C$7:$F$7</c:f>
              <c:numCache>
                <c:formatCode>0%</c:formatCode>
                <c:ptCount val="4"/>
                <c:pt idx="0">
                  <c:v>0.33333333333333331</c:v>
                </c:pt>
                <c:pt idx="1">
                  <c:v>0.66666666666666663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E46-4231-B01D-38F0BC686012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F5AD-4A9C-9F42-10F2AA85E0A1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F5AD-4A9C-9F42-10F2AA85E0A1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F5AD-4A9C-9F42-10F2AA85E0A1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F5AD-4A9C-9F42-10F2AA85E0A1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Comunidad!$H$7:$K$7</c:f>
              <c:numCache>
                <c:formatCode>0%</c:formatCode>
                <c:ptCount val="4"/>
                <c:pt idx="0">
                  <c:v>0.33333333333333331</c:v>
                </c:pt>
                <c:pt idx="1">
                  <c:v>0.66666666666666663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E46-4231-B01D-38F0BC686012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F5AD-4A9C-9F42-10F2AA85E0A1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F5AD-4A9C-9F42-10F2AA85E0A1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F5AD-4A9C-9F42-10F2AA85E0A1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F5AD-4A9C-9F42-10F2AA85E0A1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Comunidad!$M$7:$P$7</c:f>
              <c:numCache>
                <c:formatCode>0%</c:formatCode>
                <c:ptCount val="4"/>
                <c:pt idx="0">
                  <c:v>0.33333333333333331</c:v>
                </c:pt>
                <c:pt idx="1">
                  <c:v>0.66666666666666663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7E46-4231-B01D-38F0BC686012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5.5095160413268097E-2"/>
                  <c:y val="-7.5306758299772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E46-4231-B01D-38F0BC686012}"/>
                </c:ext>
              </c:extLst>
            </c:dLbl>
            <c:dLbl>
              <c:idx val="1"/>
              <c:layout>
                <c:manualLayout>
                  <c:x val="-5.2920065252854802E-2"/>
                  <c:y val="-5.177339633109329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7E46-4231-B01D-38F0BC686012}"/>
                </c:ext>
              </c:extLst>
            </c:dLbl>
            <c:dLbl>
              <c:idx val="2"/>
              <c:layout>
                <c:manualLayout>
                  <c:x val="-4.4100140011046701E-2"/>
                  <c:y val="-8.0013430693507803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7E46-4231-B01D-38F0BC686012}"/>
                </c:ext>
              </c:extLst>
            </c:dLbl>
            <c:dLbl>
              <c:idx val="3"/>
              <c:layout>
                <c:manualLayout>
                  <c:x val="-3.7574854529806898E-2"/>
                  <c:y val="-0.117666809843394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7E46-4231-B01D-38F0BC686012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7E46-4231-B01D-38F0BC6860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41064848"/>
        <c:axId val="241065408"/>
      </c:lineChart>
      <c:catAx>
        <c:axId val="241064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en-US" sz="16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41065408"/>
        <c:crosses val="autoZero"/>
        <c:auto val="1"/>
        <c:lblAlgn val="ctr"/>
        <c:lblOffset val="100"/>
        <c:noMultiLvlLbl val="0"/>
      </c:catAx>
      <c:valAx>
        <c:axId val="24106540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41064848"/>
        <c:crosses val="autoZero"/>
        <c:crossBetween val="between"/>
      </c:valAx>
    </c:plotArea>
    <c:legend>
      <c:legendPos val="b"/>
      <c:overlay val="0"/>
      <c:txPr>
        <a:bodyPr rot="0" spcFirstLastPara="0" vertOverflow="ellipsis" vert="horz" wrap="square" anchor="ctr" anchorCtr="1"/>
        <a:lstStyle/>
        <a:p>
          <a:pPr>
            <a:defRPr lang="en-US" sz="1175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2026. Accesibilidad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B00-483C-B261-29BCFA588DC8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9B00-483C-B261-29BCFA588DC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9B00-483C-B261-29BCFA588DC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9B00-483C-B261-29BCFA588DC8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B00-483C-B261-29BCFA588D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1068208"/>
        <c:axId val="241068768"/>
      </c:barChart>
      <c:catAx>
        <c:axId val="2410682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41068768"/>
        <c:crosses val="autoZero"/>
        <c:auto val="1"/>
        <c:lblAlgn val="ctr"/>
        <c:lblOffset val="100"/>
        <c:noMultiLvlLbl val="0"/>
      </c:catAx>
      <c:valAx>
        <c:axId val="24106876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41068208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2026. Proyección a la comunidad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333E-4F6B-9AEC-9B610579FD8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33E-4F6B-9AEC-9B610579FD86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33E-4F6B-9AEC-9B610579FD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1071008"/>
        <c:axId val="241071568"/>
      </c:barChart>
      <c:catAx>
        <c:axId val="2410710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41071568"/>
        <c:crosses val="autoZero"/>
        <c:auto val="1"/>
        <c:lblAlgn val="ctr"/>
        <c:lblOffset val="100"/>
        <c:noMultiLvlLbl val="0"/>
      </c:catAx>
      <c:valAx>
        <c:axId val="24107156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41071008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2026. Participación y convivencia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8AFF-4159-A4F3-75A96CE2097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8AFF-4159-A4F3-75A96CE20978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AFF-4159-A4F3-75A96CE209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1073808"/>
        <c:axId val="241074368"/>
      </c:barChart>
      <c:catAx>
        <c:axId val="2410738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41074368"/>
        <c:crosses val="autoZero"/>
        <c:auto val="1"/>
        <c:lblAlgn val="ctr"/>
        <c:lblOffset val="100"/>
        <c:noMultiLvlLbl val="0"/>
      </c:catAx>
      <c:valAx>
        <c:axId val="24107436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41073808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2026. Prevención de riesgos</a:t>
            </a:r>
          </a:p>
        </c:rich>
      </c:tx>
      <c:layout>
        <c:manualLayout>
          <c:xMode val="edge"/>
          <c:yMode val="edge"/>
          <c:x val="0.19146307459697201"/>
          <c:y val="2.83974609556784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302-4917-B117-C8BA207E366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B302-4917-B117-C8BA207E366E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302-4917-B117-C8BA207E36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1076608"/>
        <c:axId val="241077168"/>
      </c:barChart>
      <c:catAx>
        <c:axId val="2410766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41077168"/>
        <c:crosses val="autoZero"/>
        <c:auto val="1"/>
        <c:lblAlgn val="ctr"/>
        <c:lblOffset val="100"/>
        <c:noMultiLvlLbl val="0"/>
      </c:catAx>
      <c:valAx>
        <c:axId val="24107716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41076608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hyperlink" Target="#Autoevaluaci&#243;n!A1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image" Target="../media/image2.jpeg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hyperlink" Target="#Academica!A1"/><Relationship Id="rId33" Type="http://schemas.openxmlformats.org/officeDocument/2006/relationships/chart" Target="../charts/chart30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29" Type="http://schemas.openxmlformats.org/officeDocument/2006/relationships/chart" Target="../charts/chart2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32" Type="http://schemas.openxmlformats.org/officeDocument/2006/relationships/chart" Target="../charts/chart29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28" Type="http://schemas.openxmlformats.org/officeDocument/2006/relationships/chart" Target="../charts/chart25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31" Type="http://schemas.openxmlformats.org/officeDocument/2006/relationships/chart" Target="../charts/chart2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Relationship Id="rId27" Type="http://schemas.openxmlformats.org/officeDocument/2006/relationships/image" Target="../media/image3.png"/><Relationship Id="rId30" Type="http://schemas.openxmlformats.org/officeDocument/2006/relationships/chart" Target="../charts/chart27.xml"/><Relationship Id="rId8" Type="http://schemas.openxmlformats.org/officeDocument/2006/relationships/chart" Target="../charts/chart8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38.xml"/><Relationship Id="rId13" Type="http://schemas.openxmlformats.org/officeDocument/2006/relationships/chart" Target="../charts/chart43.xml"/><Relationship Id="rId18" Type="http://schemas.openxmlformats.org/officeDocument/2006/relationships/image" Target="../media/image2.jpeg"/><Relationship Id="rId3" Type="http://schemas.openxmlformats.org/officeDocument/2006/relationships/chart" Target="../charts/chart33.xml"/><Relationship Id="rId21" Type="http://schemas.openxmlformats.org/officeDocument/2006/relationships/chart" Target="../charts/chart48.xml"/><Relationship Id="rId7" Type="http://schemas.openxmlformats.org/officeDocument/2006/relationships/chart" Target="../charts/chart37.xml"/><Relationship Id="rId12" Type="http://schemas.openxmlformats.org/officeDocument/2006/relationships/chart" Target="../charts/chart42.xml"/><Relationship Id="rId17" Type="http://schemas.openxmlformats.org/officeDocument/2006/relationships/hyperlink" Target="#Admon!A1"/><Relationship Id="rId2" Type="http://schemas.openxmlformats.org/officeDocument/2006/relationships/chart" Target="../charts/chart32.xml"/><Relationship Id="rId16" Type="http://schemas.openxmlformats.org/officeDocument/2006/relationships/chart" Target="../charts/chart46.xml"/><Relationship Id="rId20" Type="http://schemas.openxmlformats.org/officeDocument/2006/relationships/chart" Target="../charts/chart47.xml"/><Relationship Id="rId1" Type="http://schemas.openxmlformats.org/officeDocument/2006/relationships/chart" Target="../charts/chart31.xml"/><Relationship Id="rId6" Type="http://schemas.openxmlformats.org/officeDocument/2006/relationships/chart" Target="../charts/chart36.xml"/><Relationship Id="rId11" Type="http://schemas.openxmlformats.org/officeDocument/2006/relationships/chart" Target="../charts/chart41.xml"/><Relationship Id="rId5" Type="http://schemas.openxmlformats.org/officeDocument/2006/relationships/chart" Target="../charts/chart35.xml"/><Relationship Id="rId15" Type="http://schemas.openxmlformats.org/officeDocument/2006/relationships/chart" Target="../charts/chart45.xml"/><Relationship Id="rId23" Type="http://schemas.openxmlformats.org/officeDocument/2006/relationships/chart" Target="../charts/chart50.xml"/><Relationship Id="rId10" Type="http://schemas.openxmlformats.org/officeDocument/2006/relationships/chart" Target="../charts/chart40.xml"/><Relationship Id="rId19" Type="http://schemas.openxmlformats.org/officeDocument/2006/relationships/image" Target="../media/image4.png"/><Relationship Id="rId4" Type="http://schemas.openxmlformats.org/officeDocument/2006/relationships/chart" Target="../charts/chart34.xml"/><Relationship Id="rId9" Type="http://schemas.openxmlformats.org/officeDocument/2006/relationships/chart" Target="../charts/chart39.xml"/><Relationship Id="rId14" Type="http://schemas.openxmlformats.org/officeDocument/2006/relationships/chart" Target="../charts/chart44.xml"/><Relationship Id="rId22" Type="http://schemas.openxmlformats.org/officeDocument/2006/relationships/chart" Target="../charts/chart49.xml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58.xml"/><Relationship Id="rId13" Type="http://schemas.openxmlformats.org/officeDocument/2006/relationships/chart" Target="../charts/chart63.xml"/><Relationship Id="rId18" Type="http://schemas.openxmlformats.org/officeDocument/2006/relationships/chart" Target="../charts/chart68.xml"/><Relationship Id="rId26" Type="http://schemas.openxmlformats.org/officeDocument/2006/relationships/chart" Target="../charts/chart72.xml"/><Relationship Id="rId3" Type="http://schemas.openxmlformats.org/officeDocument/2006/relationships/chart" Target="../charts/chart53.xml"/><Relationship Id="rId21" Type="http://schemas.openxmlformats.org/officeDocument/2006/relationships/hyperlink" Target="#'Fort y Oport'!A1"/><Relationship Id="rId7" Type="http://schemas.openxmlformats.org/officeDocument/2006/relationships/chart" Target="../charts/chart57.xml"/><Relationship Id="rId12" Type="http://schemas.openxmlformats.org/officeDocument/2006/relationships/chart" Target="../charts/chart62.xml"/><Relationship Id="rId17" Type="http://schemas.openxmlformats.org/officeDocument/2006/relationships/chart" Target="../charts/chart67.xml"/><Relationship Id="rId25" Type="http://schemas.openxmlformats.org/officeDocument/2006/relationships/chart" Target="../charts/chart71.xml"/><Relationship Id="rId2" Type="http://schemas.openxmlformats.org/officeDocument/2006/relationships/chart" Target="../charts/chart52.xml"/><Relationship Id="rId16" Type="http://schemas.openxmlformats.org/officeDocument/2006/relationships/chart" Target="../charts/chart66.xml"/><Relationship Id="rId20" Type="http://schemas.openxmlformats.org/officeDocument/2006/relationships/chart" Target="../charts/chart70.xml"/><Relationship Id="rId29" Type="http://schemas.openxmlformats.org/officeDocument/2006/relationships/chart" Target="../charts/chart75.xml"/><Relationship Id="rId1" Type="http://schemas.openxmlformats.org/officeDocument/2006/relationships/chart" Target="../charts/chart51.xml"/><Relationship Id="rId6" Type="http://schemas.openxmlformats.org/officeDocument/2006/relationships/chart" Target="../charts/chart56.xml"/><Relationship Id="rId11" Type="http://schemas.openxmlformats.org/officeDocument/2006/relationships/chart" Target="../charts/chart61.xml"/><Relationship Id="rId24" Type="http://schemas.openxmlformats.org/officeDocument/2006/relationships/image" Target="../media/image5.png"/><Relationship Id="rId5" Type="http://schemas.openxmlformats.org/officeDocument/2006/relationships/chart" Target="../charts/chart55.xml"/><Relationship Id="rId15" Type="http://schemas.openxmlformats.org/officeDocument/2006/relationships/chart" Target="../charts/chart65.xml"/><Relationship Id="rId23" Type="http://schemas.openxmlformats.org/officeDocument/2006/relationships/hyperlink" Target="#Comunidad!A1"/><Relationship Id="rId28" Type="http://schemas.openxmlformats.org/officeDocument/2006/relationships/chart" Target="../charts/chart74.xml"/><Relationship Id="rId10" Type="http://schemas.openxmlformats.org/officeDocument/2006/relationships/chart" Target="../charts/chart60.xml"/><Relationship Id="rId19" Type="http://schemas.openxmlformats.org/officeDocument/2006/relationships/chart" Target="../charts/chart69.xml"/><Relationship Id="rId4" Type="http://schemas.openxmlformats.org/officeDocument/2006/relationships/chart" Target="../charts/chart54.xml"/><Relationship Id="rId9" Type="http://schemas.openxmlformats.org/officeDocument/2006/relationships/chart" Target="../charts/chart59.xml"/><Relationship Id="rId14" Type="http://schemas.openxmlformats.org/officeDocument/2006/relationships/chart" Target="../charts/chart64.xml"/><Relationship Id="rId22" Type="http://schemas.openxmlformats.org/officeDocument/2006/relationships/image" Target="../media/image2.jpeg"/><Relationship Id="rId27" Type="http://schemas.openxmlformats.org/officeDocument/2006/relationships/chart" Target="../charts/chart73.xml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3.xml"/><Relationship Id="rId13" Type="http://schemas.openxmlformats.org/officeDocument/2006/relationships/chart" Target="../charts/chart88.xml"/><Relationship Id="rId18" Type="http://schemas.openxmlformats.org/officeDocument/2006/relationships/image" Target="../media/image2.jpeg"/><Relationship Id="rId3" Type="http://schemas.openxmlformats.org/officeDocument/2006/relationships/chart" Target="../charts/chart78.xml"/><Relationship Id="rId21" Type="http://schemas.openxmlformats.org/officeDocument/2006/relationships/chart" Target="../charts/chart94.xml"/><Relationship Id="rId7" Type="http://schemas.openxmlformats.org/officeDocument/2006/relationships/chart" Target="../charts/chart82.xml"/><Relationship Id="rId12" Type="http://schemas.openxmlformats.org/officeDocument/2006/relationships/chart" Target="../charts/chart87.xml"/><Relationship Id="rId17" Type="http://schemas.openxmlformats.org/officeDocument/2006/relationships/hyperlink" Target="#Instituci&#243;n!A1"/><Relationship Id="rId2" Type="http://schemas.openxmlformats.org/officeDocument/2006/relationships/chart" Target="../charts/chart77.xml"/><Relationship Id="rId16" Type="http://schemas.openxmlformats.org/officeDocument/2006/relationships/chart" Target="../charts/chart91.xml"/><Relationship Id="rId20" Type="http://schemas.openxmlformats.org/officeDocument/2006/relationships/chart" Target="../charts/chart93.xml"/><Relationship Id="rId1" Type="http://schemas.openxmlformats.org/officeDocument/2006/relationships/chart" Target="../charts/chart76.xml"/><Relationship Id="rId6" Type="http://schemas.openxmlformats.org/officeDocument/2006/relationships/chart" Target="../charts/chart81.xml"/><Relationship Id="rId11" Type="http://schemas.openxmlformats.org/officeDocument/2006/relationships/chart" Target="../charts/chart86.xml"/><Relationship Id="rId5" Type="http://schemas.openxmlformats.org/officeDocument/2006/relationships/chart" Target="../charts/chart80.xml"/><Relationship Id="rId15" Type="http://schemas.openxmlformats.org/officeDocument/2006/relationships/chart" Target="../charts/chart90.xml"/><Relationship Id="rId10" Type="http://schemas.openxmlformats.org/officeDocument/2006/relationships/chart" Target="../charts/chart85.xml"/><Relationship Id="rId19" Type="http://schemas.openxmlformats.org/officeDocument/2006/relationships/chart" Target="../charts/chart92.xml"/><Relationship Id="rId4" Type="http://schemas.openxmlformats.org/officeDocument/2006/relationships/chart" Target="../charts/chart79.xml"/><Relationship Id="rId9" Type="http://schemas.openxmlformats.org/officeDocument/2006/relationships/chart" Target="../charts/chart84.xml"/><Relationship Id="rId14" Type="http://schemas.openxmlformats.org/officeDocument/2006/relationships/chart" Target="../charts/chart89.xml"/><Relationship Id="rId22" Type="http://schemas.openxmlformats.org/officeDocument/2006/relationships/chart" Target="../charts/chart9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171450</xdr:rowOff>
    </xdr:from>
    <xdr:to>
      <xdr:col>1</xdr:col>
      <xdr:colOff>706755</xdr:colOff>
      <xdr:row>3</xdr:row>
      <xdr:rowOff>125730</xdr:rowOff>
    </xdr:to>
    <xdr:pic>
      <xdr:nvPicPr>
        <xdr:cNvPr id="2" name="1 Imagen" descr="Secretaría de Educación">
          <a:extLst>
            <a:ext uri="{FF2B5EF4-FFF2-40B4-BE49-F238E27FC236}">
              <a16:creationId xmlns:a16="http://schemas.microsoft.com/office/drawing/2014/main" id="{A77D209F-4E60-4872-9838-6456F9FB3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" y="171450"/>
          <a:ext cx="1461135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133350</xdr:colOff>
      <xdr:row>0</xdr:row>
      <xdr:rowOff>114300</xdr:rowOff>
    </xdr:from>
    <xdr:to>
      <xdr:col>10</xdr:col>
      <xdr:colOff>828675</xdr:colOff>
      <xdr:row>2</xdr:row>
      <xdr:rowOff>219075</xdr:rowOff>
    </xdr:to>
    <xdr:pic>
      <xdr:nvPicPr>
        <xdr:cNvPr id="3" name="Picture 3995" descr="MB90043154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1051521-B6B5-4BDA-A30F-CA221C9C91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163050" y="114300"/>
          <a:ext cx="695325" cy="6838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3979212" name="1 Gráfico">
          <a:extLst>
            <a:ext uri="{FF2B5EF4-FFF2-40B4-BE49-F238E27FC236}">
              <a16:creationId xmlns:a16="http://schemas.microsoft.com/office/drawing/2014/main" id="{00000000-0008-0000-0200-00004CA837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3979213" name="2 Gráfico">
          <a:extLst>
            <a:ext uri="{FF2B5EF4-FFF2-40B4-BE49-F238E27FC236}">
              <a16:creationId xmlns:a16="http://schemas.microsoft.com/office/drawing/2014/main" id="{00000000-0008-0000-0200-00004DA837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3979214" name="3 Gráfico">
          <a:extLst>
            <a:ext uri="{FF2B5EF4-FFF2-40B4-BE49-F238E27FC236}">
              <a16:creationId xmlns:a16="http://schemas.microsoft.com/office/drawing/2014/main" id="{00000000-0008-0000-0200-00004EA837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3979215" name="4 Gráfico">
          <a:extLst>
            <a:ext uri="{FF2B5EF4-FFF2-40B4-BE49-F238E27FC236}">
              <a16:creationId xmlns:a16="http://schemas.microsoft.com/office/drawing/2014/main" id="{00000000-0008-0000-0200-00004FA837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3979216" name="5 Gráfico">
          <a:extLst>
            <a:ext uri="{FF2B5EF4-FFF2-40B4-BE49-F238E27FC236}">
              <a16:creationId xmlns:a16="http://schemas.microsoft.com/office/drawing/2014/main" id="{00000000-0008-0000-0200-000050A837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3979217" name="6 Gráfico">
          <a:extLst>
            <a:ext uri="{FF2B5EF4-FFF2-40B4-BE49-F238E27FC236}">
              <a16:creationId xmlns:a16="http://schemas.microsoft.com/office/drawing/2014/main" id="{00000000-0008-0000-0200-000051A837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3979218" name="7 Gráfico">
          <a:extLst>
            <a:ext uri="{FF2B5EF4-FFF2-40B4-BE49-F238E27FC236}">
              <a16:creationId xmlns:a16="http://schemas.microsoft.com/office/drawing/2014/main" id="{00000000-0008-0000-0200-000052A837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3979219" name="8 Gráfico">
          <a:extLst>
            <a:ext uri="{FF2B5EF4-FFF2-40B4-BE49-F238E27FC236}">
              <a16:creationId xmlns:a16="http://schemas.microsoft.com/office/drawing/2014/main" id="{00000000-0008-0000-0200-000053A837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3979220" name="9 Gráfico">
          <a:extLst>
            <a:ext uri="{FF2B5EF4-FFF2-40B4-BE49-F238E27FC236}">
              <a16:creationId xmlns:a16="http://schemas.microsoft.com/office/drawing/2014/main" id="{00000000-0008-0000-0200-000054A837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342900</xdr:colOff>
      <xdr:row>2</xdr:row>
      <xdr:rowOff>0</xdr:rowOff>
    </xdr:from>
    <xdr:to>
      <xdr:col>52</xdr:col>
      <xdr:colOff>85725</xdr:colOff>
      <xdr:row>8</xdr:row>
      <xdr:rowOff>0</xdr:rowOff>
    </xdr:to>
    <xdr:graphicFrame macro="">
      <xdr:nvGraphicFramePr>
        <xdr:cNvPr id="53979221" name="10 Gráfico">
          <a:extLst>
            <a:ext uri="{FF2B5EF4-FFF2-40B4-BE49-F238E27FC236}">
              <a16:creationId xmlns:a16="http://schemas.microsoft.com/office/drawing/2014/main" id="{00000000-0008-0000-0200-000055A837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685800</xdr:colOff>
      <xdr:row>8</xdr:row>
      <xdr:rowOff>400050</xdr:rowOff>
    </xdr:from>
    <xdr:to>
      <xdr:col>52</xdr:col>
      <xdr:colOff>428625</xdr:colOff>
      <xdr:row>14</xdr:row>
      <xdr:rowOff>609600</xdr:rowOff>
    </xdr:to>
    <xdr:graphicFrame macro="">
      <xdr:nvGraphicFramePr>
        <xdr:cNvPr id="53979222" name="11 Gráfico">
          <a:extLst>
            <a:ext uri="{FF2B5EF4-FFF2-40B4-BE49-F238E27FC236}">
              <a16:creationId xmlns:a16="http://schemas.microsoft.com/office/drawing/2014/main" id="{00000000-0008-0000-0200-000056A837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752475</xdr:colOff>
      <xdr:row>15</xdr:row>
      <xdr:rowOff>9525</xdr:rowOff>
    </xdr:from>
    <xdr:to>
      <xdr:col>52</xdr:col>
      <xdr:colOff>495300</xdr:colOff>
      <xdr:row>19</xdr:row>
      <xdr:rowOff>104775</xdr:rowOff>
    </xdr:to>
    <xdr:graphicFrame macro="">
      <xdr:nvGraphicFramePr>
        <xdr:cNvPr id="53979223" name="12 Gráfico">
          <a:extLst>
            <a:ext uri="{FF2B5EF4-FFF2-40B4-BE49-F238E27FC236}">
              <a16:creationId xmlns:a16="http://schemas.microsoft.com/office/drawing/2014/main" id="{00000000-0008-0000-0200-000057A837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3979224" name="7 Gráfico">
          <a:extLst>
            <a:ext uri="{FF2B5EF4-FFF2-40B4-BE49-F238E27FC236}">
              <a16:creationId xmlns:a16="http://schemas.microsoft.com/office/drawing/2014/main" id="{00000000-0008-0000-0200-000058A837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3979225" name="8 Gráfico">
          <a:extLst>
            <a:ext uri="{FF2B5EF4-FFF2-40B4-BE49-F238E27FC236}">
              <a16:creationId xmlns:a16="http://schemas.microsoft.com/office/drawing/2014/main" id="{00000000-0008-0000-0200-000059A837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3979226" name="9 Gráfico">
          <a:extLst>
            <a:ext uri="{FF2B5EF4-FFF2-40B4-BE49-F238E27FC236}">
              <a16:creationId xmlns:a16="http://schemas.microsoft.com/office/drawing/2014/main" id="{00000000-0008-0000-0200-00005AA837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714375</xdr:colOff>
      <xdr:row>19</xdr:row>
      <xdr:rowOff>152400</xdr:rowOff>
    </xdr:from>
    <xdr:to>
      <xdr:col>52</xdr:col>
      <xdr:colOff>457200</xdr:colOff>
      <xdr:row>25</xdr:row>
      <xdr:rowOff>219075</xdr:rowOff>
    </xdr:to>
    <xdr:graphicFrame macro="">
      <xdr:nvGraphicFramePr>
        <xdr:cNvPr id="53979227" name="16 Gráfico">
          <a:extLst>
            <a:ext uri="{FF2B5EF4-FFF2-40B4-BE49-F238E27FC236}">
              <a16:creationId xmlns:a16="http://schemas.microsoft.com/office/drawing/2014/main" id="{00000000-0008-0000-0200-00005BA837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22</xdr:col>
      <xdr:colOff>0</xdr:colOff>
      <xdr:row>25</xdr:row>
      <xdr:rowOff>371475</xdr:rowOff>
    </xdr:from>
    <xdr:to>
      <xdr:col>27</xdr:col>
      <xdr:colOff>0</xdr:colOff>
      <xdr:row>30</xdr:row>
      <xdr:rowOff>285750</xdr:rowOff>
    </xdr:to>
    <xdr:graphicFrame macro="">
      <xdr:nvGraphicFramePr>
        <xdr:cNvPr id="53979228" name="7 Gráfico">
          <a:extLst>
            <a:ext uri="{FF2B5EF4-FFF2-40B4-BE49-F238E27FC236}">
              <a16:creationId xmlns:a16="http://schemas.microsoft.com/office/drawing/2014/main" id="{00000000-0008-0000-0200-00005CA837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28</xdr:col>
      <xdr:colOff>0</xdr:colOff>
      <xdr:row>25</xdr:row>
      <xdr:rowOff>371475</xdr:rowOff>
    </xdr:from>
    <xdr:to>
      <xdr:col>32</xdr:col>
      <xdr:colOff>742950</xdr:colOff>
      <xdr:row>30</xdr:row>
      <xdr:rowOff>285750</xdr:rowOff>
    </xdr:to>
    <xdr:graphicFrame macro="">
      <xdr:nvGraphicFramePr>
        <xdr:cNvPr id="53979229" name="8 Gráfico">
          <a:extLst>
            <a:ext uri="{FF2B5EF4-FFF2-40B4-BE49-F238E27FC236}">
              <a16:creationId xmlns:a16="http://schemas.microsoft.com/office/drawing/2014/main" id="{00000000-0008-0000-0200-00005DA837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34</xdr:col>
      <xdr:colOff>0</xdr:colOff>
      <xdr:row>25</xdr:row>
      <xdr:rowOff>371475</xdr:rowOff>
    </xdr:from>
    <xdr:to>
      <xdr:col>38</xdr:col>
      <xdr:colOff>733425</xdr:colOff>
      <xdr:row>30</xdr:row>
      <xdr:rowOff>295275</xdr:rowOff>
    </xdr:to>
    <xdr:graphicFrame macro="">
      <xdr:nvGraphicFramePr>
        <xdr:cNvPr id="53979230" name="9 Gráfico">
          <a:extLst>
            <a:ext uri="{FF2B5EF4-FFF2-40B4-BE49-F238E27FC236}">
              <a16:creationId xmlns:a16="http://schemas.microsoft.com/office/drawing/2014/main" id="{00000000-0008-0000-0200-00005EA837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44</xdr:col>
      <xdr:colOff>647700</xdr:colOff>
      <xdr:row>25</xdr:row>
      <xdr:rowOff>371475</xdr:rowOff>
    </xdr:from>
    <xdr:to>
      <xdr:col>52</xdr:col>
      <xdr:colOff>533400</xdr:colOff>
      <xdr:row>30</xdr:row>
      <xdr:rowOff>304800</xdr:rowOff>
    </xdr:to>
    <xdr:graphicFrame macro="">
      <xdr:nvGraphicFramePr>
        <xdr:cNvPr id="53979231" name="16 Gráfico">
          <a:extLst>
            <a:ext uri="{FF2B5EF4-FFF2-40B4-BE49-F238E27FC236}">
              <a16:creationId xmlns:a16="http://schemas.microsoft.com/office/drawing/2014/main" id="{00000000-0008-0000-0200-00005FA837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21</xdr:col>
      <xdr:colOff>752475</xdr:colOff>
      <xdr:row>31</xdr:row>
      <xdr:rowOff>123825</xdr:rowOff>
    </xdr:from>
    <xdr:to>
      <xdr:col>26</xdr:col>
      <xdr:colOff>752475</xdr:colOff>
      <xdr:row>35</xdr:row>
      <xdr:rowOff>200025</xdr:rowOff>
    </xdr:to>
    <xdr:graphicFrame macro="">
      <xdr:nvGraphicFramePr>
        <xdr:cNvPr id="53979232" name="7 Gráfico">
          <a:extLst>
            <a:ext uri="{FF2B5EF4-FFF2-40B4-BE49-F238E27FC236}">
              <a16:creationId xmlns:a16="http://schemas.microsoft.com/office/drawing/2014/main" id="{00000000-0008-0000-0200-000060A837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27</xdr:col>
      <xdr:colOff>123825</xdr:colOff>
      <xdr:row>31</xdr:row>
      <xdr:rowOff>123825</xdr:rowOff>
    </xdr:from>
    <xdr:to>
      <xdr:col>32</xdr:col>
      <xdr:colOff>733425</xdr:colOff>
      <xdr:row>35</xdr:row>
      <xdr:rowOff>200025</xdr:rowOff>
    </xdr:to>
    <xdr:graphicFrame macro="">
      <xdr:nvGraphicFramePr>
        <xdr:cNvPr id="53979233" name="8 Gráfico">
          <a:extLst>
            <a:ext uri="{FF2B5EF4-FFF2-40B4-BE49-F238E27FC236}">
              <a16:creationId xmlns:a16="http://schemas.microsoft.com/office/drawing/2014/main" id="{00000000-0008-0000-0200-000061A837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33</xdr:col>
      <xdr:colOff>104775</xdr:colOff>
      <xdr:row>31</xdr:row>
      <xdr:rowOff>123825</xdr:rowOff>
    </xdr:from>
    <xdr:to>
      <xdr:col>38</xdr:col>
      <xdr:colOff>723900</xdr:colOff>
      <xdr:row>35</xdr:row>
      <xdr:rowOff>209550</xdr:rowOff>
    </xdr:to>
    <xdr:graphicFrame macro="">
      <xdr:nvGraphicFramePr>
        <xdr:cNvPr id="53979234" name="9 Gráfico">
          <a:extLst>
            <a:ext uri="{FF2B5EF4-FFF2-40B4-BE49-F238E27FC236}">
              <a16:creationId xmlns:a16="http://schemas.microsoft.com/office/drawing/2014/main" id="{00000000-0008-0000-0200-000062A837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44</xdr:col>
      <xdr:colOff>647700</xdr:colOff>
      <xdr:row>31</xdr:row>
      <xdr:rowOff>76200</xdr:rowOff>
    </xdr:from>
    <xdr:to>
      <xdr:col>52</xdr:col>
      <xdr:colOff>609600</xdr:colOff>
      <xdr:row>35</xdr:row>
      <xdr:rowOff>171450</xdr:rowOff>
    </xdr:to>
    <xdr:graphicFrame macro="">
      <xdr:nvGraphicFramePr>
        <xdr:cNvPr id="53979235" name="16 Gráfico">
          <a:extLst>
            <a:ext uri="{FF2B5EF4-FFF2-40B4-BE49-F238E27FC236}">
              <a16:creationId xmlns:a16="http://schemas.microsoft.com/office/drawing/2014/main" id="{00000000-0008-0000-0200-000063A837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21</xdr:col>
      <xdr:colOff>9525</xdr:colOff>
      <xdr:row>0</xdr:row>
      <xdr:rowOff>38100</xdr:rowOff>
    </xdr:from>
    <xdr:to>
      <xdr:col>21</xdr:col>
      <xdr:colOff>704850</xdr:colOff>
      <xdr:row>3</xdr:row>
      <xdr:rowOff>57150</xdr:rowOff>
    </xdr:to>
    <xdr:pic>
      <xdr:nvPicPr>
        <xdr:cNvPr id="53979236" name="Picture 3995" descr="MB900431547">
          <a:hlinkClick xmlns:r="http://schemas.openxmlformats.org/officeDocument/2006/relationships" r:id="rId25"/>
          <a:extLst>
            <a:ext uri="{FF2B5EF4-FFF2-40B4-BE49-F238E27FC236}">
              <a16:creationId xmlns:a16="http://schemas.microsoft.com/office/drawing/2014/main" id="{00000000-0008-0000-0200-000064A837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0976610" y="38100"/>
          <a:ext cx="69532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190500</xdr:colOff>
      <xdr:row>3</xdr:row>
      <xdr:rowOff>95250</xdr:rowOff>
    </xdr:from>
    <xdr:to>
      <xdr:col>21</xdr:col>
      <xdr:colOff>571500</xdr:colOff>
      <xdr:row>4</xdr:row>
      <xdr:rowOff>28575</xdr:rowOff>
    </xdr:to>
    <xdr:pic>
      <xdr:nvPicPr>
        <xdr:cNvPr id="53979237" name="2 Imagen">
          <a:hlinkClick xmlns:r="http://schemas.openxmlformats.org/officeDocument/2006/relationships" r:id="rId25"/>
          <a:extLst>
            <a:ext uri="{FF2B5EF4-FFF2-40B4-BE49-F238E27FC236}">
              <a16:creationId xmlns:a16="http://schemas.microsoft.com/office/drawing/2014/main" id="{00000000-0008-0000-0200-000065A837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157585" y="771525"/>
          <a:ext cx="381000" cy="4171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209550</xdr:colOff>
      <xdr:row>2</xdr:row>
      <xdr:rowOff>0</xdr:rowOff>
    </xdr:from>
    <xdr:to>
      <xdr:col>44</xdr:col>
      <xdr:colOff>209550</xdr:colOff>
      <xdr:row>8</xdr:row>
      <xdr:rowOff>0</xdr:rowOff>
    </xdr:to>
    <xdr:graphicFrame macro="">
      <xdr:nvGraphicFramePr>
        <xdr:cNvPr id="53979238" name="1 Gráfico">
          <a:extLst>
            <a:ext uri="{FF2B5EF4-FFF2-40B4-BE49-F238E27FC236}">
              <a16:creationId xmlns:a16="http://schemas.microsoft.com/office/drawing/2014/main" id="{00000000-0008-0000-0200-000066A837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39</xdr:col>
      <xdr:colOff>200025</xdr:colOff>
      <xdr:row>8</xdr:row>
      <xdr:rowOff>333375</xdr:rowOff>
    </xdr:from>
    <xdr:to>
      <xdr:col>44</xdr:col>
      <xdr:colOff>180975</xdr:colOff>
      <xdr:row>14</xdr:row>
      <xdr:rowOff>552450</xdr:rowOff>
    </xdr:to>
    <xdr:graphicFrame macro="">
      <xdr:nvGraphicFramePr>
        <xdr:cNvPr id="53979239" name="4 Gráfico">
          <a:extLst>
            <a:ext uri="{FF2B5EF4-FFF2-40B4-BE49-F238E27FC236}">
              <a16:creationId xmlns:a16="http://schemas.microsoft.com/office/drawing/2014/main" id="{00000000-0008-0000-0200-000067A837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>
    <xdr:from>
      <xdr:col>39</xdr:col>
      <xdr:colOff>200025</xdr:colOff>
      <xdr:row>15</xdr:row>
      <xdr:rowOff>0</xdr:rowOff>
    </xdr:from>
    <xdr:to>
      <xdr:col>44</xdr:col>
      <xdr:colOff>200025</xdr:colOff>
      <xdr:row>19</xdr:row>
      <xdr:rowOff>85725</xdr:rowOff>
    </xdr:to>
    <xdr:graphicFrame macro="">
      <xdr:nvGraphicFramePr>
        <xdr:cNvPr id="53979240" name="5 Gráfico">
          <a:extLst>
            <a:ext uri="{FF2B5EF4-FFF2-40B4-BE49-F238E27FC236}">
              <a16:creationId xmlns:a16="http://schemas.microsoft.com/office/drawing/2014/main" id="{00000000-0008-0000-0200-000068A837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>
    <xdr:from>
      <xdr:col>39</xdr:col>
      <xdr:colOff>209550</xdr:colOff>
      <xdr:row>20</xdr:row>
      <xdr:rowOff>19050</xdr:rowOff>
    </xdr:from>
    <xdr:to>
      <xdr:col>44</xdr:col>
      <xdr:colOff>228600</xdr:colOff>
      <xdr:row>25</xdr:row>
      <xdr:rowOff>276225</xdr:rowOff>
    </xdr:to>
    <xdr:graphicFrame macro="">
      <xdr:nvGraphicFramePr>
        <xdr:cNvPr id="53979241" name="6 Gráfico">
          <a:extLst>
            <a:ext uri="{FF2B5EF4-FFF2-40B4-BE49-F238E27FC236}">
              <a16:creationId xmlns:a16="http://schemas.microsoft.com/office/drawing/2014/main" id="{00000000-0008-0000-0200-000069A837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>
    <xdr:from>
      <xdr:col>39</xdr:col>
      <xdr:colOff>209550</xdr:colOff>
      <xdr:row>25</xdr:row>
      <xdr:rowOff>409575</xdr:rowOff>
    </xdr:from>
    <xdr:to>
      <xdr:col>44</xdr:col>
      <xdr:colOff>238125</xdr:colOff>
      <xdr:row>30</xdr:row>
      <xdr:rowOff>285750</xdr:rowOff>
    </xdr:to>
    <xdr:graphicFrame macro="">
      <xdr:nvGraphicFramePr>
        <xdr:cNvPr id="53979242" name="7 Gráfico">
          <a:extLst>
            <a:ext uri="{FF2B5EF4-FFF2-40B4-BE49-F238E27FC236}">
              <a16:creationId xmlns:a16="http://schemas.microsoft.com/office/drawing/2014/main" id="{00000000-0008-0000-0200-00006AA837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>
    <xdr:from>
      <xdr:col>39</xdr:col>
      <xdr:colOff>266700</xdr:colOff>
      <xdr:row>31</xdr:row>
      <xdr:rowOff>114300</xdr:rowOff>
    </xdr:from>
    <xdr:to>
      <xdr:col>44</xdr:col>
      <xdr:colOff>257175</xdr:colOff>
      <xdr:row>35</xdr:row>
      <xdr:rowOff>219075</xdr:rowOff>
    </xdr:to>
    <xdr:graphicFrame macro="">
      <xdr:nvGraphicFramePr>
        <xdr:cNvPr id="53979243" name="8 Gráfico">
          <a:extLst>
            <a:ext uri="{FF2B5EF4-FFF2-40B4-BE49-F238E27FC236}">
              <a16:creationId xmlns:a16="http://schemas.microsoft.com/office/drawing/2014/main" id="{00000000-0008-0000-0200-00006BA837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3710965" name="1 Gráfico">
          <a:extLst>
            <a:ext uri="{FF2B5EF4-FFF2-40B4-BE49-F238E27FC236}">
              <a16:creationId xmlns:a16="http://schemas.microsoft.com/office/drawing/2014/main" id="{00000000-0008-0000-0300-0000759033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3710966" name="2 Gráfico">
          <a:extLst>
            <a:ext uri="{FF2B5EF4-FFF2-40B4-BE49-F238E27FC236}">
              <a16:creationId xmlns:a16="http://schemas.microsoft.com/office/drawing/2014/main" id="{00000000-0008-0000-0300-0000769033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3710967" name="3 Gráfico">
          <a:extLst>
            <a:ext uri="{FF2B5EF4-FFF2-40B4-BE49-F238E27FC236}">
              <a16:creationId xmlns:a16="http://schemas.microsoft.com/office/drawing/2014/main" id="{00000000-0008-0000-0300-0000779033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3710968" name="4 Gráfico">
          <a:extLst>
            <a:ext uri="{FF2B5EF4-FFF2-40B4-BE49-F238E27FC236}">
              <a16:creationId xmlns:a16="http://schemas.microsoft.com/office/drawing/2014/main" id="{00000000-0008-0000-0300-0000789033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3710969" name="5 Gráfico">
          <a:extLst>
            <a:ext uri="{FF2B5EF4-FFF2-40B4-BE49-F238E27FC236}">
              <a16:creationId xmlns:a16="http://schemas.microsoft.com/office/drawing/2014/main" id="{00000000-0008-0000-0300-0000799033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3710970" name="6 Gráfico">
          <a:extLst>
            <a:ext uri="{FF2B5EF4-FFF2-40B4-BE49-F238E27FC236}">
              <a16:creationId xmlns:a16="http://schemas.microsoft.com/office/drawing/2014/main" id="{00000000-0008-0000-0300-00007A9033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3710971" name="7 Gráfico">
          <a:extLst>
            <a:ext uri="{FF2B5EF4-FFF2-40B4-BE49-F238E27FC236}">
              <a16:creationId xmlns:a16="http://schemas.microsoft.com/office/drawing/2014/main" id="{00000000-0008-0000-0300-00007B9033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3710972" name="8 Gráfico">
          <a:extLst>
            <a:ext uri="{FF2B5EF4-FFF2-40B4-BE49-F238E27FC236}">
              <a16:creationId xmlns:a16="http://schemas.microsoft.com/office/drawing/2014/main" id="{00000000-0008-0000-0300-00007C9033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3710973" name="9 Gráfico">
          <a:extLst>
            <a:ext uri="{FF2B5EF4-FFF2-40B4-BE49-F238E27FC236}">
              <a16:creationId xmlns:a16="http://schemas.microsoft.com/office/drawing/2014/main" id="{00000000-0008-0000-0300-00007D9033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323850</xdr:colOff>
      <xdr:row>1</xdr:row>
      <xdr:rowOff>276225</xdr:rowOff>
    </xdr:from>
    <xdr:to>
      <xdr:col>52</xdr:col>
      <xdr:colOff>66675</xdr:colOff>
      <xdr:row>7</xdr:row>
      <xdr:rowOff>466725</xdr:rowOff>
    </xdr:to>
    <xdr:graphicFrame macro="">
      <xdr:nvGraphicFramePr>
        <xdr:cNvPr id="53710974" name="10 Gráfico">
          <a:extLst>
            <a:ext uri="{FF2B5EF4-FFF2-40B4-BE49-F238E27FC236}">
              <a16:creationId xmlns:a16="http://schemas.microsoft.com/office/drawing/2014/main" id="{00000000-0008-0000-0300-00007E9033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342900</xdr:colOff>
      <xdr:row>8</xdr:row>
      <xdr:rowOff>323850</xdr:rowOff>
    </xdr:from>
    <xdr:to>
      <xdr:col>52</xdr:col>
      <xdr:colOff>85725</xdr:colOff>
      <xdr:row>14</xdr:row>
      <xdr:rowOff>533400</xdr:rowOff>
    </xdr:to>
    <xdr:graphicFrame macro="">
      <xdr:nvGraphicFramePr>
        <xdr:cNvPr id="53710975" name="11 Gráfico">
          <a:extLst>
            <a:ext uri="{FF2B5EF4-FFF2-40B4-BE49-F238E27FC236}">
              <a16:creationId xmlns:a16="http://schemas.microsoft.com/office/drawing/2014/main" id="{00000000-0008-0000-0300-00007F9033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390525</xdr:colOff>
      <xdr:row>15</xdr:row>
      <xdr:rowOff>0</xdr:rowOff>
    </xdr:from>
    <xdr:to>
      <xdr:col>52</xdr:col>
      <xdr:colOff>133350</xdr:colOff>
      <xdr:row>19</xdr:row>
      <xdr:rowOff>95250</xdr:rowOff>
    </xdr:to>
    <xdr:graphicFrame macro="">
      <xdr:nvGraphicFramePr>
        <xdr:cNvPr id="53710976" name="12 Gráfico">
          <a:extLst>
            <a:ext uri="{FF2B5EF4-FFF2-40B4-BE49-F238E27FC236}">
              <a16:creationId xmlns:a16="http://schemas.microsoft.com/office/drawing/2014/main" id="{00000000-0008-0000-0300-0000809033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3710977" name="7 Gráfico">
          <a:extLst>
            <a:ext uri="{FF2B5EF4-FFF2-40B4-BE49-F238E27FC236}">
              <a16:creationId xmlns:a16="http://schemas.microsoft.com/office/drawing/2014/main" id="{00000000-0008-0000-0300-0000819033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3710978" name="8 Gráfico">
          <a:extLst>
            <a:ext uri="{FF2B5EF4-FFF2-40B4-BE49-F238E27FC236}">
              <a16:creationId xmlns:a16="http://schemas.microsoft.com/office/drawing/2014/main" id="{00000000-0008-0000-0300-0000829033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3710979" name="9 Gráfico">
          <a:extLst>
            <a:ext uri="{FF2B5EF4-FFF2-40B4-BE49-F238E27FC236}">
              <a16:creationId xmlns:a16="http://schemas.microsoft.com/office/drawing/2014/main" id="{00000000-0008-0000-0300-0000839033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381000</xdr:colOff>
      <xdr:row>20</xdr:row>
      <xdr:rowOff>9525</xdr:rowOff>
    </xdr:from>
    <xdr:to>
      <xdr:col>52</xdr:col>
      <xdr:colOff>123825</xdr:colOff>
      <xdr:row>25</xdr:row>
      <xdr:rowOff>285750</xdr:rowOff>
    </xdr:to>
    <xdr:graphicFrame macro="">
      <xdr:nvGraphicFramePr>
        <xdr:cNvPr id="53710980" name="16 Gráfico">
          <a:extLst>
            <a:ext uri="{FF2B5EF4-FFF2-40B4-BE49-F238E27FC236}">
              <a16:creationId xmlns:a16="http://schemas.microsoft.com/office/drawing/2014/main" id="{00000000-0008-0000-0300-0000849033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21</xdr:col>
      <xdr:colOff>38100</xdr:colOff>
      <xdr:row>0</xdr:row>
      <xdr:rowOff>38100</xdr:rowOff>
    </xdr:from>
    <xdr:to>
      <xdr:col>21</xdr:col>
      <xdr:colOff>733425</xdr:colOff>
      <xdr:row>3</xdr:row>
      <xdr:rowOff>57150</xdr:rowOff>
    </xdr:to>
    <xdr:pic>
      <xdr:nvPicPr>
        <xdr:cNvPr id="53710981" name="Picture 3995" descr="MB900431547">
          <a:hlinkClick xmlns:r="http://schemas.openxmlformats.org/officeDocument/2006/relationships" r:id="rId17"/>
          <a:extLst>
            <a:ext uri="{FF2B5EF4-FFF2-40B4-BE49-F238E27FC236}">
              <a16:creationId xmlns:a16="http://schemas.microsoft.com/office/drawing/2014/main" id="{00000000-0008-0000-0300-000085903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050270" y="38100"/>
          <a:ext cx="69532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228600</xdr:colOff>
      <xdr:row>3</xdr:row>
      <xdr:rowOff>85725</xdr:rowOff>
    </xdr:from>
    <xdr:to>
      <xdr:col>21</xdr:col>
      <xdr:colOff>600075</xdr:colOff>
      <xdr:row>4</xdr:row>
      <xdr:rowOff>0</xdr:rowOff>
    </xdr:to>
    <xdr:pic>
      <xdr:nvPicPr>
        <xdr:cNvPr id="53710982" name="2 Imagen">
          <a:hlinkClick xmlns:r="http://schemas.openxmlformats.org/officeDocument/2006/relationships" r:id="rId17"/>
          <a:extLst>
            <a:ext uri="{FF2B5EF4-FFF2-40B4-BE49-F238E27FC236}">
              <a16:creationId xmlns:a16="http://schemas.microsoft.com/office/drawing/2014/main" id="{00000000-0008-0000-0300-0000869033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240770" y="762000"/>
          <a:ext cx="371475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133350</xdr:colOff>
      <xdr:row>2</xdr:row>
      <xdr:rowOff>0</xdr:rowOff>
    </xdr:from>
    <xdr:to>
      <xdr:col>44</xdr:col>
      <xdr:colOff>123825</xdr:colOff>
      <xdr:row>8</xdr:row>
      <xdr:rowOff>0</xdr:rowOff>
    </xdr:to>
    <xdr:graphicFrame macro="">
      <xdr:nvGraphicFramePr>
        <xdr:cNvPr id="53710983" name="1 Gráfico">
          <a:extLst>
            <a:ext uri="{FF2B5EF4-FFF2-40B4-BE49-F238E27FC236}">
              <a16:creationId xmlns:a16="http://schemas.microsoft.com/office/drawing/2014/main" id="{00000000-0008-0000-0300-0000879033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39</xdr:col>
      <xdr:colOff>180975</xdr:colOff>
      <xdr:row>8</xdr:row>
      <xdr:rowOff>342900</xdr:rowOff>
    </xdr:from>
    <xdr:to>
      <xdr:col>44</xdr:col>
      <xdr:colOff>180975</xdr:colOff>
      <xdr:row>14</xdr:row>
      <xdr:rowOff>542925</xdr:rowOff>
    </xdr:to>
    <xdr:graphicFrame macro="">
      <xdr:nvGraphicFramePr>
        <xdr:cNvPr id="53710984" name="2 Gráfico">
          <a:extLst>
            <a:ext uri="{FF2B5EF4-FFF2-40B4-BE49-F238E27FC236}">
              <a16:creationId xmlns:a16="http://schemas.microsoft.com/office/drawing/2014/main" id="{00000000-0008-0000-0300-0000889033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39</xdr:col>
      <xdr:colOff>180975</xdr:colOff>
      <xdr:row>15</xdr:row>
      <xdr:rowOff>19050</xdr:rowOff>
    </xdr:from>
    <xdr:to>
      <xdr:col>44</xdr:col>
      <xdr:colOff>190500</xdr:colOff>
      <xdr:row>19</xdr:row>
      <xdr:rowOff>95250</xdr:rowOff>
    </xdr:to>
    <xdr:graphicFrame macro="">
      <xdr:nvGraphicFramePr>
        <xdr:cNvPr id="53710985" name="3 Gráfico">
          <a:extLst>
            <a:ext uri="{FF2B5EF4-FFF2-40B4-BE49-F238E27FC236}">
              <a16:creationId xmlns:a16="http://schemas.microsoft.com/office/drawing/2014/main" id="{00000000-0008-0000-0300-0000899033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39</xdr:col>
      <xdr:colOff>161925</xdr:colOff>
      <xdr:row>20</xdr:row>
      <xdr:rowOff>9525</xdr:rowOff>
    </xdr:from>
    <xdr:to>
      <xdr:col>44</xdr:col>
      <xdr:colOff>190500</xdr:colOff>
      <xdr:row>25</xdr:row>
      <xdr:rowOff>257175</xdr:rowOff>
    </xdr:to>
    <xdr:graphicFrame macro="">
      <xdr:nvGraphicFramePr>
        <xdr:cNvPr id="53710986" name="4 Gráfico">
          <a:extLst>
            <a:ext uri="{FF2B5EF4-FFF2-40B4-BE49-F238E27FC236}">
              <a16:creationId xmlns:a16="http://schemas.microsoft.com/office/drawing/2014/main" id="{00000000-0008-0000-0300-00008A9033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3740681" name="1 Gráfico">
          <a:extLst>
            <a:ext uri="{FF2B5EF4-FFF2-40B4-BE49-F238E27FC236}">
              <a16:creationId xmlns:a16="http://schemas.microsoft.com/office/drawing/2014/main" id="{00000000-0008-0000-0400-0000890434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3740682" name="2 Gráfico">
          <a:extLst>
            <a:ext uri="{FF2B5EF4-FFF2-40B4-BE49-F238E27FC236}">
              <a16:creationId xmlns:a16="http://schemas.microsoft.com/office/drawing/2014/main" id="{00000000-0008-0000-0400-00008A0434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3740683" name="3 Gráfico">
          <a:extLst>
            <a:ext uri="{FF2B5EF4-FFF2-40B4-BE49-F238E27FC236}">
              <a16:creationId xmlns:a16="http://schemas.microsoft.com/office/drawing/2014/main" id="{00000000-0008-0000-0400-00008B0434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3740684" name="4 Gráfico">
          <a:extLst>
            <a:ext uri="{FF2B5EF4-FFF2-40B4-BE49-F238E27FC236}">
              <a16:creationId xmlns:a16="http://schemas.microsoft.com/office/drawing/2014/main" id="{00000000-0008-0000-0400-00008C0434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3740685" name="5 Gráfico">
          <a:extLst>
            <a:ext uri="{FF2B5EF4-FFF2-40B4-BE49-F238E27FC236}">
              <a16:creationId xmlns:a16="http://schemas.microsoft.com/office/drawing/2014/main" id="{00000000-0008-0000-0400-00008D0434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3740686" name="6 Gráfico">
          <a:extLst>
            <a:ext uri="{FF2B5EF4-FFF2-40B4-BE49-F238E27FC236}">
              <a16:creationId xmlns:a16="http://schemas.microsoft.com/office/drawing/2014/main" id="{00000000-0008-0000-0400-00008E0434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3740687" name="7 Gráfico">
          <a:extLst>
            <a:ext uri="{FF2B5EF4-FFF2-40B4-BE49-F238E27FC236}">
              <a16:creationId xmlns:a16="http://schemas.microsoft.com/office/drawing/2014/main" id="{00000000-0008-0000-0400-00008F0434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3740688" name="8 Gráfico">
          <a:extLst>
            <a:ext uri="{FF2B5EF4-FFF2-40B4-BE49-F238E27FC236}">
              <a16:creationId xmlns:a16="http://schemas.microsoft.com/office/drawing/2014/main" id="{00000000-0008-0000-0400-0000900434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3740689" name="9 Gráfico">
          <a:extLst>
            <a:ext uri="{FF2B5EF4-FFF2-40B4-BE49-F238E27FC236}">
              <a16:creationId xmlns:a16="http://schemas.microsoft.com/office/drawing/2014/main" id="{00000000-0008-0000-0400-0000910434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45</xdr:col>
      <xdr:colOff>209550</xdr:colOff>
      <xdr:row>2</xdr:row>
      <xdr:rowOff>9525</xdr:rowOff>
    </xdr:from>
    <xdr:to>
      <xdr:col>52</xdr:col>
      <xdr:colOff>714375</xdr:colOff>
      <xdr:row>8</xdr:row>
      <xdr:rowOff>9525</xdr:rowOff>
    </xdr:to>
    <xdr:graphicFrame macro="">
      <xdr:nvGraphicFramePr>
        <xdr:cNvPr id="53740690" name="10 Gráfico">
          <a:extLst>
            <a:ext uri="{FF2B5EF4-FFF2-40B4-BE49-F238E27FC236}">
              <a16:creationId xmlns:a16="http://schemas.microsoft.com/office/drawing/2014/main" id="{00000000-0008-0000-0400-0000920434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45</xdr:col>
      <xdr:colOff>257175</xdr:colOff>
      <xdr:row>8</xdr:row>
      <xdr:rowOff>361950</xdr:rowOff>
    </xdr:from>
    <xdr:to>
      <xdr:col>53</xdr:col>
      <xdr:colOff>0</xdr:colOff>
      <xdr:row>14</xdr:row>
      <xdr:rowOff>571500</xdr:rowOff>
    </xdr:to>
    <xdr:graphicFrame macro="">
      <xdr:nvGraphicFramePr>
        <xdr:cNvPr id="53740691" name="11 Gráfico">
          <a:extLst>
            <a:ext uri="{FF2B5EF4-FFF2-40B4-BE49-F238E27FC236}">
              <a16:creationId xmlns:a16="http://schemas.microsoft.com/office/drawing/2014/main" id="{00000000-0008-0000-0400-0000930434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45</xdr:col>
      <xdr:colOff>361950</xdr:colOff>
      <xdr:row>14</xdr:row>
      <xdr:rowOff>752475</xdr:rowOff>
    </xdr:from>
    <xdr:to>
      <xdr:col>53</xdr:col>
      <xdr:colOff>104775</xdr:colOff>
      <xdr:row>19</xdr:row>
      <xdr:rowOff>85725</xdr:rowOff>
    </xdr:to>
    <xdr:graphicFrame macro="">
      <xdr:nvGraphicFramePr>
        <xdr:cNvPr id="53740692" name="12 Gráfico">
          <a:extLst>
            <a:ext uri="{FF2B5EF4-FFF2-40B4-BE49-F238E27FC236}">
              <a16:creationId xmlns:a16="http://schemas.microsoft.com/office/drawing/2014/main" id="{00000000-0008-0000-0400-0000940434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3740693" name="7 Gráfico">
          <a:extLst>
            <a:ext uri="{FF2B5EF4-FFF2-40B4-BE49-F238E27FC236}">
              <a16:creationId xmlns:a16="http://schemas.microsoft.com/office/drawing/2014/main" id="{00000000-0008-0000-0400-0000950434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3740694" name="8 Gráfico">
          <a:extLst>
            <a:ext uri="{FF2B5EF4-FFF2-40B4-BE49-F238E27FC236}">
              <a16:creationId xmlns:a16="http://schemas.microsoft.com/office/drawing/2014/main" id="{00000000-0008-0000-0400-0000960434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3740695" name="9 Gráfico">
          <a:extLst>
            <a:ext uri="{FF2B5EF4-FFF2-40B4-BE49-F238E27FC236}">
              <a16:creationId xmlns:a16="http://schemas.microsoft.com/office/drawing/2014/main" id="{00000000-0008-0000-0400-0000970434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45</xdr:col>
      <xdr:colOff>381000</xdr:colOff>
      <xdr:row>20</xdr:row>
      <xdr:rowOff>38100</xdr:rowOff>
    </xdr:from>
    <xdr:to>
      <xdr:col>53</xdr:col>
      <xdr:colOff>123825</xdr:colOff>
      <xdr:row>25</xdr:row>
      <xdr:rowOff>314325</xdr:rowOff>
    </xdr:to>
    <xdr:graphicFrame macro="">
      <xdr:nvGraphicFramePr>
        <xdr:cNvPr id="53740696" name="16 Gráfico">
          <a:extLst>
            <a:ext uri="{FF2B5EF4-FFF2-40B4-BE49-F238E27FC236}">
              <a16:creationId xmlns:a16="http://schemas.microsoft.com/office/drawing/2014/main" id="{00000000-0008-0000-0400-0000980434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22</xdr:col>
      <xdr:colOff>0</xdr:colOff>
      <xdr:row>25</xdr:row>
      <xdr:rowOff>371475</xdr:rowOff>
    </xdr:from>
    <xdr:to>
      <xdr:col>27</xdr:col>
      <xdr:colOff>0</xdr:colOff>
      <xdr:row>30</xdr:row>
      <xdr:rowOff>285750</xdr:rowOff>
    </xdr:to>
    <xdr:graphicFrame macro="">
      <xdr:nvGraphicFramePr>
        <xdr:cNvPr id="53740697" name="7 Gráfico">
          <a:extLst>
            <a:ext uri="{FF2B5EF4-FFF2-40B4-BE49-F238E27FC236}">
              <a16:creationId xmlns:a16="http://schemas.microsoft.com/office/drawing/2014/main" id="{00000000-0008-0000-0400-0000990434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28</xdr:col>
      <xdr:colOff>0</xdr:colOff>
      <xdr:row>25</xdr:row>
      <xdr:rowOff>371475</xdr:rowOff>
    </xdr:from>
    <xdr:to>
      <xdr:col>32</xdr:col>
      <xdr:colOff>742950</xdr:colOff>
      <xdr:row>30</xdr:row>
      <xdr:rowOff>285750</xdr:rowOff>
    </xdr:to>
    <xdr:graphicFrame macro="">
      <xdr:nvGraphicFramePr>
        <xdr:cNvPr id="53740698" name="8 Gráfico">
          <a:extLst>
            <a:ext uri="{FF2B5EF4-FFF2-40B4-BE49-F238E27FC236}">
              <a16:creationId xmlns:a16="http://schemas.microsoft.com/office/drawing/2014/main" id="{00000000-0008-0000-0400-00009A0434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34</xdr:col>
      <xdr:colOff>0</xdr:colOff>
      <xdr:row>25</xdr:row>
      <xdr:rowOff>371475</xdr:rowOff>
    </xdr:from>
    <xdr:to>
      <xdr:col>39</xdr:col>
      <xdr:colOff>9525</xdr:colOff>
      <xdr:row>30</xdr:row>
      <xdr:rowOff>295275</xdr:rowOff>
    </xdr:to>
    <xdr:graphicFrame macro="">
      <xdr:nvGraphicFramePr>
        <xdr:cNvPr id="53740699" name="9 Gráfico">
          <a:extLst>
            <a:ext uri="{FF2B5EF4-FFF2-40B4-BE49-F238E27FC236}">
              <a16:creationId xmlns:a16="http://schemas.microsoft.com/office/drawing/2014/main" id="{00000000-0008-0000-0400-00009B0434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45</xdr:col>
      <xdr:colOff>381000</xdr:colOff>
      <xdr:row>25</xdr:row>
      <xdr:rowOff>409575</xdr:rowOff>
    </xdr:from>
    <xdr:to>
      <xdr:col>53</xdr:col>
      <xdr:colOff>123825</xdr:colOff>
      <xdr:row>31</xdr:row>
      <xdr:rowOff>28575</xdr:rowOff>
    </xdr:to>
    <xdr:graphicFrame macro="">
      <xdr:nvGraphicFramePr>
        <xdr:cNvPr id="53740700" name="16 Gráfico">
          <a:extLst>
            <a:ext uri="{FF2B5EF4-FFF2-40B4-BE49-F238E27FC236}">
              <a16:creationId xmlns:a16="http://schemas.microsoft.com/office/drawing/2014/main" id="{00000000-0008-0000-0400-00009C0434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21</xdr:col>
      <xdr:colOff>152400</xdr:colOff>
      <xdr:row>0</xdr:row>
      <xdr:rowOff>38100</xdr:rowOff>
    </xdr:from>
    <xdr:to>
      <xdr:col>21</xdr:col>
      <xdr:colOff>847725</xdr:colOff>
      <xdr:row>3</xdr:row>
      <xdr:rowOff>66675</xdr:rowOff>
    </xdr:to>
    <xdr:pic>
      <xdr:nvPicPr>
        <xdr:cNvPr id="53740701" name="Picture 3995" descr="MB900431547">
          <a:hlinkClick xmlns:r="http://schemas.openxmlformats.org/officeDocument/2006/relationships" r:id="rId21"/>
          <a:extLst>
            <a:ext uri="{FF2B5EF4-FFF2-40B4-BE49-F238E27FC236}">
              <a16:creationId xmlns:a16="http://schemas.microsoft.com/office/drawing/2014/main" id="{00000000-0008-0000-0400-00009D043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361420" y="38100"/>
          <a:ext cx="69532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342900</xdr:colOff>
      <xdr:row>3</xdr:row>
      <xdr:rowOff>123825</xdr:rowOff>
    </xdr:from>
    <xdr:to>
      <xdr:col>21</xdr:col>
      <xdr:colOff>685800</xdr:colOff>
      <xdr:row>4</xdr:row>
      <xdr:rowOff>0</xdr:rowOff>
    </xdr:to>
    <xdr:pic>
      <xdr:nvPicPr>
        <xdr:cNvPr id="53740702" name="2 Imagen">
          <a:hlinkClick xmlns:r="http://schemas.openxmlformats.org/officeDocument/2006/relationships" r:id="rId23"/>
          <a:extLst>
            <a:ext uri="{FF2B5EF4-FFF2-40B4-BE49-F238E27FC236}">
              <a16:creationId xmlns:a16="http://schemas.microsoft.com/office/drawing/2014/main" id="{00000000-0008-0000-0400-00009E0434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551920" y="800100"/>
          <a:ext cx="342900" cy="3600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190500</xdr:colOff>
      <xdr:row>1</xdr:row>
      <xdr:rowOff>285750</xdr:rowOff>
    </xdr:from>
    <xdr:to>
      <xdr:col>44</xdr:col>
      <xdr:colOff>180975</xdr:colOff>
      <xdr:row>8</xdr:row>
      <xdr:rowOff>0</xdr:rowOff>
    </xdr:to>
    <xdr:graphicFrame macro="">
      <xdr:nvGraphicFramePr>
        <xdr:cNvPr id="53740703" name="3 Gráfico">
          <a:extLst>
            <a:ext uri="{FF2B5EF4-FFF2-40B4-BE49-F238E27FC236}">
              <a16:creationId xmlns:a16="http://schemas.microsoft.com/office/drawing/2014/main" id="{00000000-0008-0000-0400-00009F0434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39</xdr:col>
      <xdr:colOff>180975</xdr:colOff>
      <xdr:row>8</xdr:row>
      <xdr:rowOff>352425</xdr:rowOff>
    </xdr:from>
    <xdr:to>
      <xdr:col>44</xdr:col>
      <xdr:colOff>190500</xdr:colOff>
      <xdr:row>14</xdr:row>
      <xdr:rowOff>552450</xdr:rowOff>
    </xdr:to>
    <xdr:graphicFrame macro="">
      <xdr:nvGraphicFramePr>
        <xdr:cNvPr id="53740704" name="4 Gráfico">
          <a:extLst>
            <a:ext uri="{FF2B5EF4-FFF2-40B4-BE49-F238E27FC236}">
              <a16:creationId xmlns:a16="http://schemas.microsoft.com/office/drawing/2014/main" id="{00000000-0008-0000-0400-0000A00434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39</xdr:col>
      <xdr:colOff>247650</xdr:colOff>
      <xdr:row>14</xdr:row>
      <xdr:rowOff>762000</xdr:rowOff>
    </xdr:from>
    <xdr:to>
      <xdr:col>44</xdr:col>
      <xdr:colOff>228600</xdr:colOff>
      <xdr:row>19</xdr:row>
      <xdr:rowOff>85725</xdr:rowOff>
    </xdr:to>
    <xdr:graphicFrame macro="">
      <xdr:nvGraphicFramePr>
        <xdr:cNvPr id="53740705" name="5 Gráfico">
          <a:extLst>
            <a:ext uri="{FF2B5EF4-FFF2-40B4-BE49-F238E27FC236}">
              <a16:creationId xmlns:a16="http://schemas.microsoft.com/office/drawing/2014/main" id="{00000000-0008-0000-0400-0000A10434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39</xdr:col>
      <xdr:colOff>190500</xdr:colOff>
      <xdr:row>20</xdr:row>
      <xdr:rowOff>9525</xdr:rowOff>
    </xdr:from>
    <xdr:to>
      <xdr:col>44</xdr:col>
      <xdr:colOff>247650</xdr:colOff>
      <xdr:row>25</xdr:row>
      <xdr:rowOff>247650</xdr:rowOff>
    </xdr:to>
    <xdr:graphicFrame macro="">
      <xdr:nvGraphicFramePr>
        <xdr:cNvPr id="53740706" name="6 Gráfico">
          <a:extLst>
            <a:ext uri="{FF2B5EF4-FFF2-40B4-BE49-F238E27FC236}">
              <a16:creationId xmlns:a16="http://schemas.microsoft.com/office/drawing/2014/main" id="{00000000-0008-0000-0400-0000A20434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39</xdr:col>
      <xdr:colOff>200025</xdr:colOff>
      <xdr:row>25</xdr:row>
      <xdr:rowOff>381000</xdr:rowOff>
    </xdr:from>
    <xdr:to>
      <xdr:col>44</xdr:col>
      <xdr:colOff>295275</xdr:colOff>
      <xdr:row>30</xdr:row>
      <xdr:rowOff>295275</xdr:rowOff>
    </xdr:to>
    <xdr:graphicFrame macro="">
      <xdr:nvGraphicFramePr>
        <xdr:cNvPr id="53740707" name="1 Gráfico">
          <a:extLst>
            <a:ext uri="{FF2B5EF4-FFF2-40B4-BE49-F238E27FC236}">
              <a16:creationId xmlns:a16="http://schemas.microsoft.com/office/drawing/2014/main" id="{00000000-0008-0000-0400-0000A30434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1717667" name="1 Gráfico">
          <a:extLst>
            <a:ext uri="{FF2B5EF4-FFF2-40B4-BE49-F238E27FC236}">
              <a16:creationId xmlns:a16="http://schemas.microsoft.com/office/drawing/2014/main" id="{00000000-0008-0000-0500-0000232615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1717668" name="2 Gráfico">
          <a:extLst>
            <a:ext uri="{FF2B5EF4-FFF2-40B4-BE49-F238E27FC236}">
              <a16:creationId xmlns:a16="http://schemas.microsoft.com/office/drawing/2014/main" id="{00000000-0008-0000-0500-0000242615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1717669" name="3 Gráfico">
          <a:extLst>
            <a:ext uri="{FF2B5EF4-FFF2-40B4-BE49-F238E27FC236}">
              <a16:creationId xmlns:a16="http://schemas.microsoft.com/office/drawing/2014/main" id="{00000000-0008-0000-0500-0000252615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1717670" name="4 Gráfico">
          <a:extLst>
            <a:ext uri="{FF2B5EF4-FFF2-40B4-BE49-F238E27FC236}">
              <a16:creationId xmlns:a16="http://schemas.microsoft.com/office/drawing/2014/main" id="{00000000-0008-0000-0500-0000262615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1717671" name="5 Gráfico">
          <a:extLst>
            <a:ext uri="{FF2B5EF4-FFF2-40B4-BE49-F238E27FC236}">
              <a16:creationId xmlns:a16="http://schemas.microsoft.com/office/drawing/2014/main" id="{00000000-0008-0000-0500-0000272615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1717672" name="6 Gráfico">
          <a:extLst>
            <a:ext uri="{FF2B5EF4-FFF2-40B4-BE49-F238E27FC236}">
              <a16:creationId xmlns:a16="http://schemas.microsoft.com/office/drawing/2014/main" id="{00000000-0008-0000-0500-0000282615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1717673" name="7 Gráfico">
          <a:extLst>
            <a:ext uri="{FF2B5EF4-FFF2-40B4-BE49-F238E27FC236}">
              <a16:creationId xmlns:a16="http://schemas.microsoft.com/office/drawing/2014/main" id="{00000000-0008-0000-0500-0000292615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1717674" name="8 Gráfico">
          <a:extLst>
            <a:ext uri="{FF2B5EF4-FFF2-40B4-BE49-F238E27FC236}">
              <a16:creationId xmlns:a16="http://schemas.microsoft.com/office/drawing/2014/main" id="{00000000-0008-0000-0500-00002A2615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1717675" name="9 Gráfico">
          <a:extLst>
            <a:ext uri="{FF2B5EF4-FFF2-40B4-BE49-F238E27FC236}">
              <a16:creationId xmlns:a16="http://schemas.microsoft.com/office/drawing/2014/main" id="{00000000-0008-0000-0500-00002B2615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409575</xdr:colOff>
      <xdr:row>1</xdr:row>
      <xdr:rowOff>228600</xdr:rowOff>
    </xdr:from>
    <xdr:to>
      <xdr:col>52</xdr:col>
      <xdr:colOff>152400</xdr:colOff>
      <xdr:row>7</xdr:row>
      <xdr:rowOff>419100</xdr:rowOff>
    </xdr:to>
    <xdr:graphicFrame macro="">
      <xdr:nvGraphicFramePr>
        <xdr:cNvPr id="51717676" name="10 Gráfico">
          <a:extLst>
            <a:ext uri="{FF2B5EF4-FFF2-40B4-BE49-F238E27FC236}">
              <a16:creationId xmlns:a16="http://schemas.microsoft.com/office/drawing/2014/main" id="{00000000-0008-0000-0500-00002C2615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447675</xdr:colOff>
      <xdr:row>8</xdr:row>
      <xdr:rowOff>361950</xdr:rowOff>
    </xdr:from>
    <xdr:to>
      <xdr:col>52</xdr:col>
      <xdr:colOff>190500</xdr:colOff>
      <xdr:row>14</xdr:row>
      <xdr:rowOff>571500</xdr:rowOff>
    </xdr:to>
    <xdr:graphicFrame macro="">
      <xdr:nvGraphicFramePr>
        <xdr:cNvPr id="51717677" name="11 Gráfico">
          <a:extLst>
            <a:ext uri="{FF2B5EF4-FFF2-40B4-BE49-F238E27FC236}">
              <a16:creationId xmlns:a16="http://schemas.microsoft.com/office/drawing/2014/main" id="{00000000-0008-0000-0500-00002D2615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457200</xdr:colOff>
      <xdr:row>15</xdr:row>
      <xdr:rowOff>9525</xdr:rowOff>
    </xdr:from>
    <xdr:to>
      <xdr:col>52</xdr:col>
      <xdr:colOff>200025</xdr:colOff>
      <xdr:row>19</xdr:row>
      <xdr:rowOff>104775</xdr:rowOff>
    </xdr:to>
    <xdr:graphicFrame macro="">
      <xdr:nvGraphicFramePr>
        <xdr:cNvPr id="51717678" name="12 Gráfico">
          <a:extLst>
            <a:ext uri="{FF2B5EF4-FFF2-40B4-BE49-F238E27FC236}">
              <a16:creationId xmlns:a16="http://schemas.microsoft.com/office/drawing/2014/main" id="{00000000-0008-0000-0500-00002E2615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1717679" name="7 Gráfico">
          <a:extLst>
            <a:ext uri="{FF2B5EF4-FFF2-40B4-BE49-F238E27FC236}">
              <a16:creationId xmlns:a16="http://schemas.microsoft.com/office/drawing/2014/main" id="{00000000-0008-0000-0500-00002F2615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1717680" name="8 Gráfico">
          <a:extLst>
            <a:ext uri="{FF2B5EF4-FFF2-40B4-BE49-F238E27FC236}">
              <a16:creationId xmlns:a16="http://schemas.microsoft.com/office/drawing/2014/main" id="{00000000-0008-0000-0500-0000302615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1717681" name="9 Gráfico">
          <a:extLst>
            <a:ext uri="{FF2B5EF4-FFF2-40B4-BE49-F238E27FC236}">
              <a16:creationId xmlns:a16="http://schemas.microsoft.com/office/drawing/2014/main" id="{00000000-0008-0000-0500-0000312615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466725</xdr:colOff>
      <xdr:row>20</xdr:row>
      <xdr:rowOff>38100</xdr:rowOff>
    </xdr:from>
    <xdr:to>
      <xdr:col>52</xdr:col>
      <xdr:colOff>209550</xdr:colOff>
      <xdr:row>25</xdr:row>
      <xdr:rowOff>314325</xdr:rowOff>
    </xdr:to>
    <xdr:graphicFrame macro="">
      <xdr:nvGraphicFramePr>
        <xdr:cNvPr id="51717682" name="16 Gráfico">
          <a:extLst>
            <a:ext uri="{FF2B5EF4-FFF2-40B4-BE49-F238E27FC236}">
              <a16:creationId xmlns:a16="http://schemas.microsoft.com/office/drawing/2014/main" id="{00000000-0008-0000-0500-0000322615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21</xdr:col>
      <xdr:colOff>85725</xdr:colOff>
      <xdr:row>0</xdr:row>
      <xdr:rowOff>47625</xdr:rowOff>
    </xdr:from>
    <xdr:to>
      <xdr:col>21</xdr:col>
      <xdr:colOff>704850</xdr:colOff>
      <xdr:row>3</xdr:row>
      <xdr:rowOff>0</xdr:rowOff>
    </xdr:to>
    <xdr:pic>
      <xdr:nvPicPr>
        <xdr:cNvPr id="51717683" name="Picture 3995" descr="MB900431547">
          <a:hlinkClick xmlns:r="http://schemas.openxmlformats.org/officeDocument/2006/relationships" r:id="rId17"/>
          <a:extLst>
            <a:ext uri="{FF2B5EF4-FFF2-40B4-BE49-F238E27FC236}">
              <a16:creationId xmlns:a16="http://schemas.microsoft.com/office/drawing/2014/main" id="{00000000-0008-0000-0500-000033261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366500" y="47625"/>
          <a:ext cx="61912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219075</xdr:colOff>
      <xdr:row>2</xdr:row>
      <xdr:rowOff>9525</xdr:rowOff>
    </xdr:from>
    <xdr:to>
      <xdr:col>44</xdr:col>
      <xdr:colOff>180975</xdr:colOff>
      <xdr:row>8</xdr:row>
      <xdr:rowOff>0</xdr:rowOff>
    </xdr:to>
    <xdr:graphicFrame macro="">
      <xdr:nvGraphicFramePr>
        <xdr:cNvPr id="51717684" name="1 Gráfico">
          <a:extLst>
            <a:ext uri="{FF2B5EF4-FFF2-40B4-BE49-F238E27FC236}">
              <a16:creationId xmlns:a16="http://schemas.microsoft.com/office/drawing/2014/main" id="{00000000-0008-0000-0500-0000342615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39</xdr:col>
      <xdr:colOff>200025</xdr:colOff>
      <xdr:row>8</xdr:row>
      <xdr:rowOff>352425</xdr:rowOff>
    </xdr:from>
    <xdr:to>
      <xdr:col>44</xdr:col>
      <xdr:colOff>219075</xdr:colOff>
      <xdr:row>14</xdr:row>
      <xdr:rowOff>561975</xdr:rowOff>
    </xdr:to>
    <xdr:graphicFrame macro="">
      <xdr:nvGraphicFramePr>
        <xdr:cNvPr id="51717685" name="2 Gráfico">
          <a:extLst>
            <a:ext uri="{FF2B5EF4-FFF2-40B4-BE49-F238E27FC236}">
              <a16:creationId xmlns:a16="http://schemas.microsoft.com/office/drawing/2014/main" id="{00000000-0008-0000-0500-0000352615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39</xdr:col>
      <xdr:colOff>200025</xdr:colOff>
      <xdr:row>14</xdr:row>
      <xdr:rowOff>714375</xdr:rowOff>
    </xdr:from>
    <xdr:to>
      <xdr:col>44</xdr:col>
      <xdr:colOff>247650</xdr:colOff>
      <xdr:row>19</xdr:row>
      <xdr:rowOff>95250</xdr:rowOff>
    </xdr:to>
    <xdr:graphicFrame macro="">
      <xdr:nvGraphicFramePr>
        <xdr:cNvPr id="51717686" name="3 Gráfico">
          <a:extLst>
            <a:ext uri="{FF2B5EF4-FFF2-40B4-BE49-F238E27FC236}">
              <a16:creationId xmlns:a16="http://schemas.microsoft.com/office/drawing/2014/main" id="{00000000-0008-0000-0500-0000362615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39</xdr:col>
      <xdr:colOff>190500</xdr:colOff>
      <xdr:row>19</xdr:row>
      <xdr:rowOff>200025</xdr:rowOff>
    </xdr:from>
    <xdr:to>
      <xdr:col>44</xdr:col>
      <xdr:colOff>200025</xdr:colOff>
      <xdr:row>25</xdr:row>
      <xdr:rowOff>257175</xdr:rowOff>
    </xdr:to>
    <xdr:graphicFrame macro="">
      <xdr:nvGraphicFramePr>
        <xdr:cNvPr id="51717687" name="4 Gráfico">
          <a:extLst>
            <a:ext uri="{FF2B5EF4-FFF2-40B4-BE49-F238E27FC236}">
              <a16:creationId xmlns:a16="http://schemas.microsoft.com/office/drawing/2014/main" id="{00000000-0008-0000-0500-0000372615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manueldisoto@hotmail.com" TargetMode="External"/><Relationship Id="rId13" Type="http://schemas.openxmlformats.org/officeDocument/2006/relationships/drawing" Target="../drawings/drawing1.xml"/><Relationship Id="rId3" Type="http://schemas.openxmlformats.org/officeDocument/2006/relationships/hyperlink" Target="mailto:mauroramartinez@hotmail.com" TargetMode="External"/><Relationship Id="rId7" Type="http://schemas.openxmlformats.org/officeDocument/2006/relationships/hyperlink" Target="mailto:gladisbuitrago1982@hotmail.es" TargetMode="External"/><Relationship Id="rId12" Type="http://schemas.openxmlformats.org/officeDocument/2006/relationships/hyperlink" Target="mailto:anamireyaflorezg@gmail.com" TargetMode="External"/><Relationship Id="rId2" Type="http://schemas.openxmlformats.org/officeDocument/2006/relationships/hyperlink" Target="mailto:miguel241958@hotmail.com" TargetMode="External"/><Relationship Id="rId1" Type="http://schemas.openxmlformats.org/officeDocument/2006/relationships/hyperlink" Target="mailto:sandrifiris1509@hotmail.com" TargetMode="External"/><Relationship Id="rId6" Type="http://schemas.openxmlformats.org/officeDocument/2006/relationships/hyperlink" Target="mailto:carlosbuitrago069@gmail.com" TargetMode="External"/><Relationship Id="rId11" Type="http://schemas.openxmlformats.org/officeDocument/2006/relationships/hyperlink" Target="mailto:sanabrialopezlj@gmail.com" TargetMode="External"/><Relationship Id="rId5" Type="http://schemas.openxmlformats.org/officeDocument/2006/relationships/hyperlink" Target="mailto:MONICAMENRI@HOTMAIL.COM" TargetMode="External"/><Relationship Id="rId10" Type="http://schemas.openxmlformats.org/officeDocument/2006/relationships/hyperlink" Target="mailto:pachinqui@hotmail.com" TargetMode="External"/><Relationship Id="rId4" Type="http://schemas.openxmlformats.org/officeDocument/2006/relationships/hyperlink" Target="mailto:cer_buenosaires@sednortedesantander.gov.co" TargetMode="External"/><Relationship Id="rId9" Type="http://schemas.openxmlformats.org/officeDocument/2006/relationships/hyperlink" Target="mailto:carayace@hotmail.com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37"/>
  <sheetViews>
    <sheetView topLeftCell="A17" workbookViewId="0">
      <selection activeCell="L30" sqref="L30"/>
    </sheetView>
  </sheetViews>
  <sheetFormatPr baseColWidth="10" defaultRowHeight="15"/>
  <cols>
    <col min="3" max="3" width="21.140625" customWidth="1"/>
    <col min="11" max="11" width="26.140625" customWidth="1"/>
    <col min="12" max="12" width="87.85546875" customWidth="1"/>
    <col min="13" max="13" width="29.85546875" customWidth="1"/>
  </cols>
  <sheetData>
    <row r="1" spans="1:13">
      <c r="A1" s="288"/>
      <c r="B1" s="289"/>
      <c r="C1" s="294" t="s">
        <v>0</v>
      </c>
      <c r="D1" s="295"/>
      <c r="E1" s="295"/>
      <c r="F1" s="295"/>
      <c r="G1" s="295"/>
      <c r="H1" s="296" t="s">
        <v>1</v>
      </c>
      <c r="I1" s="297"/>
      <c r="J1" s="197"/>
      <c r="K1" s="197"/>
      <c r="L1" s="197"/>
      <c r="M1" s="197"/>
    </row>
    <row r="2" spans="1:13">
      <c r="A2" s="290"/>
      <c r="B2" s="291"/>
      <c r="C2" s="294" t="s">
        <v>2</v>
      </c>
      <c r="D2" s="295"/>
      <c r="E2" s="295"/>
      <c r="F2" s="295"/>
      <c r="G2" s="295"/>
      <c r="H2" s="198">
        <v>41241</v>
      </c>
      <c r="I2" s="202" t="s">
        <v>3</v>
      </c>
      <c r="J2" s="197"/>
      <c r="K2" s="197"/>
      <c r="L2" s="197"/>
      <c r="M2" s="197"/>
    </row>
    <row r="3" spans="1:13">
      <c r="A3" s="292"/>
      <c r="B3" s="293"/>
      <c r="C3" s="294" t="s">
        <v>4</v>
      </c>
      <c r="D3" s="295"/>
      <c r="E3" s="295"/>
      <c r="F3" s="295"/>
      <c r="G3" s="295"/>
      <c r="H3" s="296" t="s">
        <v>5</v>
      </c>
      <c r="I3" s="297"/>
      <c r="J3" s="197"/>
      <c r="K3" s="197"/>
      <c r="L3" s="197"/>
      <c r="M3" s="197"/>
    </row>
    <row r="4" spans="1:13">
      <c r="A4" s="197"/>
      <c r="B4" s="197"/>
      <c r="C4" s="197"/>
      <c r="D4" s="197"/>
      <c r="E4" s="197"/>
      <c r="F4" s="197"/>
      <c r="G4" s="197"/>
      <c r="H4" s="197"/>
      <c r="I4" s="197"/>
      <c r="J4" s="197"/>
      <c r="K4" s="197"/>
      <c r="L4" s="197"/>
      <c r="M4" s="197"/>
    </row>
    <row r="5" spans="1:13" ht="20.25">
      <c r="A5" s="272" t="s">
        <v>6</v>
      </c>
      <c r="B5" s="272"/>
      <c r="C5" s="272"/>
      <c r="D5" s="272"/>
      <c r="E5" s="272"/>
      <c r="F5" s="272"/>
      <c r="G5" s="272"/>
      <c r="H5" s="272"/>
      <c r="I5" s="272"/>
      <c r="J5" s="197"/>
      <c r="K5" s="273" t="s">
        <v>7</v>
      </c>
      <c r="L5" s="273"/>
      <c r="M5" s="273"/>
    </row>
    <row r="6" spans="1:13" ht="31.5">
      <c r="A6" s="274" t="s">
        <v>8</v>
      </c>
      <c r="B6" s="275"/>
      <c r="C6" s="275"/>
      <c r="D6" s="275"/>
      <c r="E6" s="275"/>
      <c r="F6" s="276" t="s">
        <v>9</v>
      </c>
      <c r="G6" s="277"/>
      <c r="H6" s="277"/>
      <c r="I6" s="277"/>
      <c r="J6" s="197"/>
      <c r="K6" s="203" t="s">
        <v>10</v>
      </c>
      <c r="L6" s="204" t="s">
        <v>11</v>
      </c>
      <c r="M6" s="205" t="s">
        <v>12</v>
      </c>
    </row>
    <row r="7" spans="1:13">
      <c r="A7" s="278" t="s">
        <v>13</v>
      </c>
      <c r="B7" s="279"/>
      <c r="C7" s="279"/>
      <c r="D7" s="279"/>
      <c r="E7" s="279"/>
      <c r="F7" s="280">
        <v>45666</v>
      </c>
      <c r="G7" s="280"/>
      <c r="H7" s="280"/>
      <c r="I7" s="280"/>
      <c r="J7" s="197"/>
      <c r="K7" s="281" t="s">
        <v>14</v>
      </c>
      <c r="L7" s="206" t="s">
        <v>15</v>
      </c>
      <c r="M7" s="264" t="s">
        <v>16</v>
      </c>
    </row>
    <row r="8" spans="1:13">
      <c r="A8" s="278"/>
      <c r="B8" s="279"/>
      <c r="C8" s="279"/>
      <c r="D8" s="279"/>
      <c r="E8" s="279"/>
      <c r="F8" s="282" t="s">
        <v>17</v>
      </c>
      <c r="G8" s="283"/>
      <c r="H8" s="284">
        <v>254599000188</v>
      </c>
      <c r="I8" s="285"/>
      <c r="J8" s="197"/>
      <c r="K8" s="264"/>
      <c r="L8" s="206" t="s">
        <v>18</v>
      </c>
      <c r="M8" s="264"/>
    </row>
    <row r="9" spans="1:13">
      <c r="A9" s="199" t="s">
        <v>19</v>
      </c>
      <c r="B9" s="200"/>
      <c r="C9" s="268" t="s">
        <v>20</v>
      </c>
      <c r="D9" s="268"/>
      <c r="E9" s="269"/>
      <c r="F9" s="304" t="s">
        <v>21</v>
      </c>
      <c r="G9" s="305"/>
      <c r="H9" s="306" t="s">
        <v>22</v>
      </c>
      <c r="I9" s="307"/>
      <c r="J9" s="197"/>
      <c r="K9" s="264"/>
      <c r="L9" s="206" t="s">
        <v>23</v>
      </c>
      <c r="M9" s="264" t="s">
        <v>24</v>
      </c>
    </row>
    <row r="10" spans="1:13">
      <c r="A10" s="265" t="s">
        <v>25</v>
      </c>
      <c r="B10" s="266"/>
      <c r="C10" s="267" t="s">
        <v>26</v>
      </c>
      <c r="D10" s="268"/>
      <c r="E10" s="268"/>
      <c r="F10" s="269"/>
      <c r="G10" s="201" t="s">
        <v>27</v>
      </c>
      <c r="H10" s="270">
        <v>3132852472</v>
      </c>
      <c r="I10" s="271"/>
      <c r="J10" s="197"/>
      <c r="K10" s="264"/>
      <c r="L10" s="206" t="s">
        <v>28</v>
      </c>
      <c r="M10" s="264"/>
    </row>
    <row r="11" spans="1:13">
      <c r="A11" s="265" t="s">
        <v>29</v>
      </c>
      <c r="B11" s="266"/>
      <c r="C11" s="268" t="s">
        <v>30</v>
      </c>
      <c r="D11" s="268"/>
      <c r="E11" s="268"/>
      <c r="F11" s="269"/>
      <c r="G11" s="201" t="s">
        <v>31</v>
      </c>
      <c r="H11" s="308" t="s">
        <v>32</v>
      </c>
      <c r="I11" s="309"/>
      <c r="J11" s="197"/>
      <c r="K11" s="259"/>
      <c r="L11" s="207"/>
      <c r="M11" s="207"/>
    </row>
    <row r="12" spans="1:13">
      <c r="A12" s="260" t="s">
        <v>33</v>
      </c>
      <c r="B12" s="261"/>
      <c r="C12" s="261"/>
      <c r="D12" s="261"/>
      <c r="E12" s="261"/>
      <c r="F12" s="261"/>
      <c r="G12" s="261"/>
      <c r="H12" s="261"/>
      <c r="I12" s="262"/>
      <c r="J12" s="197"/>
      <c r="K12" s="257"/>
      <c r="L12" s="207"/>
      <c r="M12" s="257"/>
    </row>
    <row r="13" spans="1:13">
      <c r="A13" s="235" t="s">
        <v>34</v>
      </c>
      <c r="B13" s="235"/>
      <c r="C13" s="235"/>
      <c r="D13" s="235" t="s">
        <v>35</v>
      </c>
      <c r="E13" s="235"/>
      <c r="F13" s="235"/>
      <c r="G13" s="235" t="s">
        <v>36</v>
      </c>
      <c r="H13" s="235"/>
      <c r="I13" s="235"/>
      <c r="J13" s="197"/>
      <c r="K13" s="257"/>
      <c r="L13" s="207"/>
      <c r="M13" s="257"/>
    </row>
    <row r="14" spans="1:13">
      <c r="A14" s="236" t="s">
        <v>37</v>
      </c>
      <c r="B14" s="236"/>
      <c r="C14" s="236"/>
      <c r="D14" s="236" t="s">
        <v>38</v>
      </c>
      <c r="E14" s="236"/>
      <c r="F14" s="236"/>
      <c r="G14" s="258" t="s">
        <v>39</v>
      </c>
      <c r="H14" s="236"/>
      <c r="I14" s="236"/>
      <c r="J14" s="197"/>
      <c r="K14" s="257"/>
      <c r="L14" s="207"/>
      <c r="M14" s="257"/>
    </row>
    <row r="15" spans="1:13">
      <c r="A15" s="236" t="s">
        <v>40</v>
      </c>
      <c r="B15" s="236"/>
      <c r="C15" s="236"/>
      <c r="D15" s="236" t="s">
        <v>38</v>
      </c>
      <c r="E15" s="236"/>
      <c r="F15" s="236"/>
      <c r="G15" s="258" t="s">
        <v>41</v>
      </c>
      <c r="H15" s="236"/>
      <c r="I15" s="236"/>
      <c r="J15" s="197"/>
      <c r="K15" s="257"/>
      <c r="L15" s="207"/>
      <c r="M15" s="207"/>
    </row>
    <row r="16" spans="1:13">
      <c r="A16" s="236" t="s">
        <v>463</v>
      </c>
      <c r="B16" s="236"/>
      <c r="C16" s="236"/>
      <c r="D16" s="236" t="s">
        <v>38</v>
      </c>
      <c r="E16" s="236"/>
      <c r="F16" s="236"/>
      <c r="G16" s="263" t="s">
        <v>465</v>
      </c>
      <c r="H16" s="236"/>
      <c r="I16" s="236"/>
      <c r="J16" s="197"/>
      <c r="K16" s="257"/>
      <c r="L16" s="207"/>
      <c r="M16" s="207"/>
    </row>
    <row r="17" spans="1:13">
      <c r="A17" s="236" t="s">
        <v>42</v>
      </c>
      <c r="B17" s="236"/>
      <c r="C17" s="236"/>
      <c r="D17" s="236" t="s">
        <v>38</v>
      </c>
      <c r="E17" s="236"/>
      <c r="F17" s="236"/>
      <c r="G17" s="263" t="s">
        <v>43</v>
      </c>
      <c r="H17" s="236"/>
      <c r="I17" s="236"/>
      <c r="J17" s="197"/>
      <c r="K17" s="257"/>
      <c r="L17" s="207"/>
      <c r="M17" s="207"/>
    </row>
    <row r="18" spans="1:13">
      <c r="A18" s="250" t="s">
        <v>474</v>
      </c>
      <c r="B18" s="251"/>
      <c r="C18" s="252"/>
      <c r="D18" s="301" t="s">
        <v>466</v>
      </c>
      <c r="E18" s="302"/>
      <c r="F18" s="303"/>
      <c r="G18" s="298" t="s">
        <v>475</v>
      </c>
      <c r="H18" s="299"/>
      <c r="I18" s="300"/>
      <c r="J18" s="197"/>
      <c r="K18" s="256"/>
      <c r="L18" s="207"/>
      <c r="M18" s="207"/>
    </row>
    <row r="19" spans="1:13">
      <c r="A19" s="236" t="s">
        <v>44</v>
      </c>
      <c r="B19" s="236"/>
      <c r="C19" s="236"/>
      <c r="D19" s="236" t="s">
        <v>38</v>
      </c>
      <c r="E19" s="236"/>
      <c r="F19" s="236"/>
      <c r="G19" s="258" t="s">
        <v>45</v>
      </c>
      <c r="H19" s="236"/>
      <c r="I19" s="236"/>
      <c r="J19" s="197"/>
      <c r="K19" s="257"/>
      <c r="L19" s="207"/>
      <c r="M19" s="207"/>
    </row>
    <row r="20" spans="1:13">
      <c r="A20" s="236" t="s">
        <v>46</v>
      </c>
      <c r="B20" s="236"/>
      <c r="C20" s="236"/>
      <c r="D20" s="236" t="s">
        <v>38</v>
      </c>
      <c r="E20" s="236"/>
      <c r="F20" s="236"/>
      <c r="G20" s="258" t="s">
        <v>47</v>
      </c>
      <c r="H20" s="236"/>
      <c r="I20" s="236"/>
      <c r="J20" s="197"/>
      <c r="K20" s="257"/>
      <c r="L20" s="207"/>
      <c r="M20" s="207"/>
    </row>
    <row r="21" spans="1:13">
      <c r="A21" s="236" t="s">
        <v>464</v>
      </c>
      <c r="B21" s="236"/>
      <c r="C21" s="236"/>
      <c r="D21" s="236" t="s">
        <v>38</v>
      </c>
      <c r="E21" s="236"/>
      <c r="F21" s="236"/>
      <c r="G21" s="258" t="s">
        <v>467</v>
      </c>
      <c r="H21" s="236"/>
      <c r="I21" s="236"/>
      <c r="J21" s="197"/>
      <c r="K21" s="257"/>
      <c r="L21" s="207"/>
      <c r="M21" s="208"/>
    </row>
    <row r="22" spans="1:13">
      <c r="A22" s="241" t="s">
        <v>30</v>
      </c>
      <c r="B22" s="236"/>
      <c r="C22" s="236"/>
      <c r="D22" s="236" t="s">
        <v>48</v>
      </c>
      <c r="E22" s="236"/>
      <c r="F22" s="236"/>
      <c r="G22" s="263" t="s">
        <v>49</v>
      </c>
      <c r="H22" s="236"/>
      <c r="I22" s="236"/>
      <c r="J22" s="197"/>
      <c r="K22" s="197"/>
      <c r="L22" s="197"/>
      <c r="M22" s="197"/>
    </row>
    <row r="23" spans="1:13">
      <c r="A23" s="250" t="s">
        <v>476</v>
      </c>
      <c r="B23" s="251"/>
      <c r="C23" s="252"/>
      <c r="D23" s="250" t="s">
        <v>471</v>
      </c>
      <c r="E23" s="251"/>
      <c r="F23" s="252"/>
      <c r="G23" s="253" t="s">
        <v>477</v>
      </c>
      <c r="H23" s="254"/>
      <c r="I23" s="255"/>
      <c r="J23" s="197"/>
      <c r="K23" s="197"/>
      <c r="L23" s="197"/>
      <c r="M23" s="197"/>
    </row>
    <row r="24" spans="1:13" ht="20.25">
      <c r="A24" s="243" t="s">
        <v>470</v>
      </c>
      <c r="B24" s="244"/>
      <c r="C24" s="244"/>
      <c r="D24" s="243" t="s">
        <v>471</v>
      </c>
      <c r="E24" s="244"/>
      <c r="F24" s="244"/>
      <c r="G24" s="310" t="s">
        <v>473</v>
      </c>
      <c r="H24" s="244"/>
      <c r="I24" s="244"/>
      <c r="J24" s="196"/>
      <c r="K24" s="233"/>
      <c r="L24" s="233"/>
      <c r="M24" s="196"/>
    </row>
    <row r="25" spans="1:13" ht="15.75">
      <c r="A25" s="234" t="s">
        <v>50</v>
      </c>
      <c r="B25" s="234"/>
      <c r="C25" s="234"/>
      <c r="D25" s="234"/>
      <c r="E25" s="234"/>
      <c r="F25" s="234"/>
      <c r="G25" s="234"/>
      <c r="H25" s="234"/>
      <c r="I25" s="234"/>
      <c r="J25" s="197"/>
      <c r="K25" s="209"/>
      <c r="L25" s="209"/>
      <c r="M25" s="197"/>
    </row>
    <row r="26" spans="1:13">
      <c r="A26" s="235" t="s">
        <v>34</v>
      </c>
      <c r="B26" s="235"/>
      <c r="C26" s="235"/>
      <c r="D26" s="235" t="s">
        <v>35</v>
      </c>
      <c r="E26" s="235"/>
      <c r="F26" s="235"/>
      <c r="G26" s="235" t="s">
        <v>51</v>
      </c>
      <c r="H26" s="235"/>
      <c r="I26" s="235"/>
      <c r="J26" s="197"/>
      <c r="K26" s="210"/>
      <c r="L26" s="211"/>
      <c r="M26" s="197" t="s">
        <v>52</v>
      </c>
    </row>
    <row r="27" spans="1:13">
      <c r="A27" s="236" t="s">
        <v>37</v>
      </c>
      <c r="B27" s="236"/>
      <c r="C27" s="236"/>
      <c r="D27" s="236" t="s">
        <v>38</v>
      </c>
      <c r="E27" s="236"/>
      <c r="F27" s="236"/>
      <c r="G27" s="236" t="s">
        <v>53</v>
      </c>
      <c r="H27" s="236"/>
      <c r="I27" s="236"/>
      <c r="J27" s="197"/>
      <c r="K27" s="210"/>
      <c r="L27" s="211"/>
      <c r="M27" s="197"/>
    </row>
    <row r="28" spans="1:13">
      <c r="A28" s="236" t="s">
        <v>468</v>
      </c>
      <c r="B28" s="236"/>
      <c r="C28" s="236"/>
      <c r="D28" s="236" t="s">
        <v>38</v>
      </c>
      <c r="E28" s="236"/>
      <c r="F28" s="236"/>
      <c r="G28" s="236" t="s">
        <v>54</v>
      </c>
      <c r="H28" s="236"/>
      <c r="I28" s="236"/>
      <c r="J28" s="197"/>
      <c r="K28" s="210"/>
      <c r="L28" s="212"/>
      <c r="M28" s="197"/>
    </row>
    <row r="29" spans="1:13">
      <c r="A29" s="236" t="s">
        <v>463</v>
      </c>
      <c r="B29" s="236"/>
      <c r="C29" s="236"/>
      <c r="D29" s="236" t="s">
        <v>38</v>
      </c>
      <c r="E29" s="236"/>
      <c r="F29" s="236"/>
      <c r="G29" s="241" t="s">
        <v>472</v>
      </c>
      <c r="H29" s="236"/>
      <c r="I29" s="236"/>
      <c r="J29" s="197"/>
      <c r="K29" s="210"/>
      <c r="L29" s="212"/>
      <c r="M29" s="197"/>
    </row>
    <row r="30" spans="1:13">
      <c r="A30" s="236" t="s">
        <v>46</v>
      </c>
      <c r="B30" s="236"/>
      <c r="C30" s="236"/>
      <c r="D30" s="241" t="s">
        <v>38</v>
      </c>
      <c r="E30" s="236"/>
      <c r="F30" s="236"/>
      <c r="G30" s="236" t="s">
        <v>472</v>
      </c>
      <c r="H30" s="236"/>
      <c r="I30" s="236"/>
      <c r="J30" s="197"/>
      <c r="K30" s="210"/>
      <c r="L30" s="211"/>
      <c r="M30" s="197"/>
    </row>
    <row r="31" spans="1:13">
      <c r="A31" s="246" t="s">
        <v>469</v>
      </c>
      <c r="B31" s="246"/>
      <c r="C31" s="246"/>
      <c r="D31" s="241" t="s">
        <v>38</v>
      </c>
      <c r="E31" s="246"/>
      <c r="F31" s="246"/>
      <c r="G31" s="246" t="s">
        <v>55</v>
      </c>
      <c r="H31" s="246"/>
      <c r="I31" s="246"/>
      <c r="J31" s="197"/>
      <c r="K31" s="210"/>
      <c r="L31" s="212"/>
      <c r="M31" s="197"/>
    </row>
    <row r="32" spans="1:13">
      <c r="A32" s="247" t="s">
        <v>474</v>
      </c>
      <c r="B32" s="248"/>
      <c r="C32" s="249"/>
      <c r="D32" s="250" t="s">
        <v>466</v>
      </c>
      <c r="E32" s="251"/>
      <c r="F32" s="252"/>
      <c r="G32" s="250" t="s">
        <v>56</v>
      </c>
      <c r="H32" s="251"/>
      <c r="I32" s="252"/>
      <c r="J32" s="197"/>
      <c r="K32" s="210"/>
      <c r="L32" s="213"/>
      <c r="M32" s="197"/>
    </row>
    <row r="33" spans="1:13">
      <c r="A33" s="241" t="s">
        <v>464</v>
      </c>
      <c r="B33" s="246"/>
      <c r="C33" s="246"/>
      <c r="D33" s="241" t="s">
        <v>38</v>
      </c>
      <c r="E33" s="246"/>
      <c r="F33" s="246"/>
      <c r="G33" s="241" t="s">
        <v>55</v>
      </c>
      <c r="H33" s="246"/>
      <c r="I33" s="246"/>
      <c r="J33" s="197"/>
      <c r="K33" s="240"/>
      <c r="L33" s="211"/>
      <c r="M33" s="197"/>
    </row>
    <row r="34" spans="1:13" ht="15.75">
      <c r="A34" s="241" t="s">
        <v>30</v>
      </c>
      <c r="B34" s="236"/>
      <c r="C34" s="236"/>
      <c r="D34" s="236" t="s">
        <v>48</v>
      </c>
      <c r="E34" s="236"/>
      <c r="F34" s="236"/>
      <c r="G34" s="242" t="s">
        <v>55</v>
      </c>
      <c r="H34" s="236"/>
      <c r="I34" s="236"/>
      <c r="J34" s="197"/>
      <c r="K34" s="240"/>
      <c r="L34" s="214"/>
      <c r="M34" s="197"/>
    </row>
    <row r="35" spans="1:13" ht="20.25">
      <c r="A35" s="243" t="s">
        <v>470</v>
      </c>
      <c r="B35" s="244"/>
      <c r="C35" s="244"/>
      <c r="D35" s="243" t="s">
        <v>471</v>
      </c>
      <c r="E35" s="244"/>
      <c r="F35" s="244"/>
      <c r="G35" s="245" t="s">
        <v>56</v>
      </c>
      <c r="H35" s="244"/>
      <c r="I35" s="244"/>
    </row>
    <row r="36" spans="1:13">
      <c r="A36" s="237" t="s">
        <v>476</v>
      </c>
      <c r="B36" s="238"/>
      <c r="C36" s="239"/>
      <c r="D36" s="237" t="s">
        <v>471</v>
      </c>
      <c r="E36" s="238"/>
      <c r="F36" s="239"/>
      <c r="G36" s="237" t="s">
        <v>56</v>
      </c>
      <c r="H36" s="238"/>
      <c r="I36" s="239"/>
    </row>
    <row r="37" spans="1:13">
      <c r="A37" s="286" t="s">
        <v>42</v>
      </c>
      <c r="B37" s="287"/>
      <c r="C37" s="287"/>
      <c r="D37" s="286" t="s">
        <v>471</v>
      </c>
      <c r="E37" s="287"/>
      <c r="F37" s="287"/>
      <c r="G37" s="286" t="s">
        <v>53</v>
      </c>
      <c r="H37" s="287"/>
      <c r="I37" s="287"/>
    </row>
  </sheetData>
  <mergeCells count="105">
    <mergeCell ref="A37:C37"/>
    <mergeCell ref="D37:F37"/>
    <mergeCell ref="G37:I37"/>
    <mergeCell ref="A1:B3"/>
    <mergeCell ref="C1:G1"/>
    <mergeCell ref="H1:I1"/>
    <mergeCell ref="C2:G2"/>
    <mergeCell ref="C3:G3"/>
    <mergeCell ref="H3:I3"/>
    <mergeCell ref="G18:I18"/>
    <mergeCell ref="D18:F18"/>
    <mergeCell ref="A18:C18"/>
    <mergeCell ref="C9:E9"/>
    <mergeCell ref="F9:G9"/>
    <mergeCell ref="H9:I9"/>
    <mergeCell ref="A11:B11"/>
    <mergeCell ref="C11:F11"/>
    <mergeCell ref="H11:I11"/>
    <mergeCell ref="A22:C22"/>
    <mergeCell ref="D22:F22"/>
    <mergeCell ref="G22:I22"/>
    <mergeCell ref="A24:C24"/>
    <mergeCell ref="D24:F24"/>
    <mergeCell ref="G24:I24"/>
    <mergeCell ref="M9:M10"/>
    <mergeCell ref="A10:B10"/>
    <mergeCell ref="C10:F10"/>
    <mergeCell ref="H10:I10"/>
    <mergeCell ref="A5:I5"/>
    <mergeCell ref="K5:M5"/>
    <mergeCell ref="A6:E6"/>
    <mergeCell ref="F6:I6"/>
    <mergeCell ref="A7:E8"/>
    <mergeCell ref="F7:I7"/>
    <mergeCell ref="K7:K10"/>
    <mergeCell ref="M7:M8"/>
    <mergeCell ref="F8:G8"/>
    <mergeCell ref="H8:I8"/>
    <mergeCell ref="K11:K17"/>
    <mergeCell ref="A12:I12"/>
    <mergeCell ref="M12:M14"/>
    <mergeCell ref="A13:C13"/>
    <mergeCell ref="D13:F13"/>
    <mergeCell ref="G13:I13"/>
    <mergeCell ref="A14:C14"/>
    <mergeCell ref="A17:C17"/>
    <mergeCell ref="D17:F17"/>
    <mergeCell ref="G17:I17"/>
    <mergeCell ref="D14:F14"/>
    <mergeCell ref="G14:I14"/>
    <mergeCell ref="A15:C15"/>
    <mergeCell ref="D15:F15"/>
    <mergeCell ref="G15:I15"/>
    <mergeCell ref="A16:C16"/>
    <mergeCell ref="D16:F16"/>
    <mergeCell ref="G16:I16"/>
    <mergeCell ref="A30:C30"/>
    <mergeCell ref="D30:F30"/>
    <mergeCell ref="G30:I30"/>
    <mergeCell ref="A31:C31"/>
    <mergeCell ref="D31:F31"/>
    <mergeCell ref="G31:I31"/>
    <mergeCell ref="K18:K21"/>
    <mergeCell ref="A19:C19"/>
    <mergeCell ref="D19:F19"/>
    <mergeCell ref="G19:I19"/>
    <mergeCell ref="A20:C20"/>
    <mergeCell ref="D20:F20"/>
    <mergeCell ref="G20:I20"/>
    <mergeCell ref="A21:C21"/>
    <mergeCell ref="D21:F21"/>
    <mergeCell ref="G21:I21"/>
    <mergeCell ref="A23:C23"/>
    <mergeCell ref="D23:F23"/>
    <mergeCell ref="G23:I23"/>
    <mergeCell ref="A28:C28"/>
    <mergeCell ref="D28:F28"/>
    <mergeCell ref="G28:I28"/>
    <mergeCell ref="A29:C29"/>
    <mergeCell ref="D29:F29"/>
    <mergeCell ref="G29:I29"/>
    <mergeCell ref="K24:L24"/>
    <mergeCell ref="A25:I25"/>
    <mergeCell ref="A26:C26"/>
    <mergeCell ref="D26:F26"/>
    <mergeCell ref="G26:I26"/>
    <mergeCell ref="A27:C27"/>
    <mergeCell ref="D27:F27"/>
    <mergeCell ref="G27:I27"/>
    <mergeCell ref="A36:C36"/>
    <mergeCell ref="D36:F36"/>
    <mergeCell ref="G36:I36"/>
    <mergeCell ref="K33:K34"/>
    <mergeCell ref="A34:C34"/>
    <mergeCell ref="D34:F34"/>
    <mergeCell ref="G34:I34"/>
    <mergeCell ref="A35:C35"/>
    <mergeCell ref="D35:F35"/>
    <mergeCell ref="G35:I35"/>
    <mergeCell ref="A33:C33"/>
    <mergeCell ref="D33:F33"/>
    <mergeCell ref="G33:I33"/>
    <mergeCell ref="A32:C32"/>
    <mergeCell ref="D32:F32"/>
    <mergeCell ref="G32:I32"/>
  </mergeCells>
  <hyperlinks>
    <hyperlink ref="G17" r:id="rId1" xr:uid="{00000000-0004-0000-0000-000000000000}"/>
    <hyperlink ref="G16" r:id="rId2" display="miguel241958@hotmail.com" xr:uid="{00000000-0004-0000-0000-000001000000}"/>
    <hyperlink ref="G22" r:id="rId3" xr:uid="{00000000-0004-0000-0000-000002000000}"/>
    <hyperlink ref="C10" r:id="rId4" xr:uid="{00000000-0004-0000-0000-000003000000}"/>
    <hyperlink ref="G24" r:id="rId5" display="MONICAMENRI@HOTMAIL.COM" xr:uid="{00000000-0004-0000-0000-000004000000}"/>
    <hyperlink ref="G19" r:id="rId6" xr:uid="{00000000-0004-0000-0000-000005000000}"/>
    <hyperlink ref="G20" r:id="rId7" xr:uid="{00000000-0004-0000-0000-000006000000}"/>
    <hyperlink ref="G21" r:id="rId8" xr:uid="{00000000-0004-0000-0000-000007000000}"/>
    <hyperlink ref="G15" r:id="rId9" xr:uid="{00000000-0004-0000-0000-000008000000}"/>
    <hyperlink ref="G14" r:id="rId10" xr:uid="{00000000-0004-0000-0000-000009000000}"/>
    <hyperlink ref="G23" r:id="rId11" xr:uid="{00000000-0004-0000-0000-00000A000000}"/>
    <hyperlink ref="G18" r:id="rId12" xr:uid="{00000000-0004-0000-0000-00000B000000}"/>
  </hyperlinks>
  <pageMargins left="0.7" right="0.7" top="0.75" bottom="0.75" header="0.3" footer="0.3"/>
  <drawing r:id="rId1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U65532"/>
  <sheetViews>
    <sheetView tabSelected="1" topLeftCell="A131" zoomScale="70" zoomScaleNormal="70" workbookViewId="0">
      <selection activeCell="L141" sqref="L141"/>
    </sheetView>
  </sheetViews>
  <sheetFormatPr baseColWidth="10" defaultRowHeight="15"/>
  <cols>
    <col min="11" max="11" width="28.7109375" customWidth="1"/>
    <col min="12" max="12" width="32" customWidth="1"/>
  </cols>
  <sheetData>
    <row r="1" spans="1:21" ht="18">
      <c r="B1" s="49" t="s">
        <v>60</v>
      </c>
      <c r="C1" s="49"/>
      <c r="D1" s="49"/>
      <c r="E1" s="49"/>
      <c r="F1" s="49"/>
      <c r="G1" s="49"/>
      <c r="H1" s="49"/>
      <c r="I1" s="49"/>
      <c r="J1" s="123"/>
      <c r="K1" s="123"/>
      <c r="L1" s="124"/>
      <c r="M1" s="124"/>
      <c r="N1" s="124"/>
      <c r="O1" s="124"/>
    </row>
    <row r="2" spans="1:21" ht="18">
      <c r="B2" s="50" t="s">
        <v>61</v>
      </c>
      <c r="C2" s="50"/>
      <c r="D2" s="51" t="s">
        <v>62</v>
      </c>
      <c r="E2" s="51"/>
      <c r="F2" s="51"/>
      <c r="G2" s="52" t="s">
        <v>63</v>
      </c>
      <c r="H2" s="52"/>
      <c r="I2" s="52"/>
      <c r="J2" s="125" t="s">
        <v>64</v>
      </c>
      <c r="K2" s="125"/>
      <c r="L2" s="125"/>
      <c r="M2" s="126" t="s">
        <v>65</v>
      </c>
      <c r="N2" s="126"/>
      <c r="O2" s="126"/>
      <c r="Q2" s="48">
        <v>1</v>
      </c>
    </row>
    <row r="3" spans="1:21" ht="31.5">
      <c r="B3" s="50"/>
      <c r="C3" s="50"/>
      <c r="D3" s="53" t="s">
        <v>66</v>
      </c>
      <c r="E3" s="54" t="s">
        <v>67</v>
      </c>
      <c r="F3" s="54" t="s">
        <v>68</v>
      </c>
      <c r="G3" s="55" t="s">
        <v>66</v>
      </c>
      <c r="H3" s="54" t="s">
        <v>67</v>
      </c>
      <c r="I3" s="54" t="s">
        <v>68</v>
      </c>
      <c r="J3" s="55" t="s">
        <v>66</v>
      </c>
      <c r="K3" s="127" t="s">
        <v>67</v>
      </c>
      <c r="L3" s="57" t="s">
        <v>68</v>
      </c>
      <c r="M3" s="55" t="s">
        <v>66</v>
      </c>
      <c r="N3" s="127" t="s">
        <v>67</v>
      </c>
      <c r="O3" s="57" t="s">
        <v>68</v>
      </c>
      <c r="Q3" s="48">
        <v>2</v>
      </c>
    </row>
    <row r="4" spans="1:21" ht="18">
      <c r="B4" s="50"/>
      <c r="C4" s="50"/>
      <c r="D4" s="56"/>
      <c r="E4" s="57"/>
      <c r="F4" s="57"/>
      <c r="G4" s="58"/>
      <c r="H4" s="57"/>
      <c r="I4" s="57"/>
      <c r="J4" s="58"/>
      <c r="K4" s="128"/>
      <c r="L4" s="129"/>
      <c r="M4" s="58"/>
      <c r="N4" s="128"/>
      <c r="O4" s="129"/>
      <c r="Q4" s="48">
        <v>3</v>
      </c>
    </row>
    <row r="5" spans="1:21" ht="18">
      <c r="B5" s="50"/>
      <c r="C5" s="50"/>
      <c r="D5" s="59"/>
      <c r="E5" s="60"/>
      <c r="F5" s="60"/>
      <c r="G5" s="61"/>
      <c r="H5" s="62"/>
      <c r="I5" s="62"/>
      <c r="J5" s="61"/>
      <c r="K5" s="130"/>
      <c r="L5" s="62"/>
      <c r="M5" s="61"/>
      <c r="N5" s="130"/>
      <c r="O5" s="62"/>
      <c r="Q5" s="48">
        <v>4</v>
      </c>
    </row>
    <row r="6" spans="1:21" ht="18.75">
      <c r="A6" s="63"/>
      <c r="B6" s="64"/>
      <c r="C6" s="65" t="s">
        <v>69</v>
      </c>
      <c r="D6" s="66"/>
      <c r="E6" s="66"/>
      <c r="F6" s="66"/>
      <c r="G6" s="66"/>
      <c r="H6" s="66"/>
      <c r="I6" s="66"/>
      <c r="J6" s="66"/>
      <c r="K6" s="66"/>
      <c r="L6" s="131"/>
      <c r="M6" s="66"/>
      <c r="N6" s="66"/>
      <c r="O6" s="131"/>
    </row>
    <row r="7" spans="1:21" ht="114.75">
      <c r="A7" s="63"/>
      <c r="B7" s="67"/>
      <c r="C7" s="68" t="s">
        <v>70</v>
      </c>
      <c r="D7" s="69">
        <v>3</v>
      </c>
      <c r="E7" s="70" t="s">
        <v>71</v>
      </c>
      <c r="F7" s="70" t="s">
        <v>72</v>
      </c>
      <c r="G7" s="71">
        <v>3</v>
      </c>
      <c r="H7" s="72" t="s">
        <v>392</v>
      </c>
      <c r="I7" s="72" t="s">
        <v>393</v>
      </c>
      <c r="J7" s="216">
        <v>3</v>
      </c>
      <c r="K7" s="217" t="s">
        <v>529</v>
      </c>
      <c r="L7" s="222" t="s">
        <v>530</v>
      </c>
      <c r="M7" s="132"/>
      <c r="N7" s="133"/>
      <c r="O7" s="134"/>
      <c r="Q7" s="48"/>
      <c r="R7" s="48">
        <f>COUNTIF(D7:D10,"1")</f>
        <v>0</v>
      </c>
      <c r="S7" s="48">
        <f>COUNTIF(G7:G10,"1")</f>
        <v>0</v>
      </c>
      <c r="T7" s="48">
        <f>COUNTIF(J7:J10,"1")</f>
        <v>0</v>
      </c>
      <c r="U7" s="48">
        <f>COUNTIF(M7:M10,"1")</f>
        <v>0</v>
      </c>
    </row>
    <row r="8" spans="1:21" ht="132">
      <c r="A8" s="63"/>
      <c r="B8" s="67"/>
      <c r="C8" s="73" t="s">
        <v>73</v>
      </c>
      <c r="D8" s="69">
        <v>3</v>
      </c>
      <c r="E8" s="70" t="s">
        <v>74</v>
      </c>
      <c r="F8" s="70" t="s">
        <v>75</v>
      </c>
      <c r="G8" s="71">
        <v>2</v>
      </c>
      <c r="H8" s="74" t="s">
        <v>394</v>
      </c>
      <c r="I8" s="72" t="s">
        <v>75</v>
      </c>
      <c r="J8" s="216">
        <v>2</v>
      </c>
      <c r="K8" s="219" t="s">
        <v>531</v>
      </c>
      <c r="L8" s="222" t="s">
        <v>214</v>
      </c>
      <c r="M8" s="132"/>
      <c r="N8" s="135"/>
      <c r="O8" s="134"/>
      <c r="R8" s="48">
        <f>COUNTIF(D7:D10,"2")</f>
        <v>2</v>
      </c>
      <c r="S8" s="48">
        <f>COUNTIF(G7:G10,"2")</f>
        <v>3</v>
      </c>
      <c r="T8" s="48">
        <f>COUNTIF(J7:J10,"2")</f>
        <v>2</v>
      </c>
      <c r="U8" s="48">
        <f>COUNTIF(M7:M10,"2")</f>
        <v>0</v>
      </c>
    </row>
    <row r="9" spans="1:21" ht="86.25">
      <c r="A9" s="63"/>
      <c r="B9" s="67"/>
      <c r="C9" s="75" t="s">
        <v>76</v>
      </c>
      <c r="D9" s="69">
        <v>2</v>
      </c>
      <c r="E9" s="70" t="s">
        <v>395</v>
      </c>
      <c r="F9" s="70" t="s">
        <v>77</v>
      </c>
      <c r="G9" s="71">
        <v>2</v>
      </c>
      <c r="H9" s="74" t="s">
        <v>396</v>
      </c>
      <c r="I9" s="72" t="s">
        <v>397</v>
      </c>
      <c r="J9" s="216">
        <v>2</v>
      </c>
      <c r="K9" s="219" t="s">
        <v>532</v>
      </c>
      <c r="L9" s="222" t="s">
        <v>214</v>
      </c>
      <c r="M9" s="132"/>
      <c r="N9" s="135"/>
      <c r="O9" s="134"/>
      <c r="R9" s="48">
        <f>COUNTIF(D7:D10,"3")</f>
        <v>2</v>
      </c>
      <c r="S9" s="48">
        <f>COUNTIF(G7:G10,"3")</f>
        <v>1</v>
      </c>
      <c r="T9" s="48">
        <f>COUNTIF(J7:J10,"3")</f>
        <v>1</v>
      </c>
      <c r="U9" s="48">
        <f>COUNTIF(M7:M10,"3")</f>
        <v>1</v>
      </c>
    </row>
    <row r="10" spans="1:21" ht="157.5">
      <c r="A10" s="63"/>
      <c r="B10" s="76"/>
      <c r="C10" s="75" t="s">
        <v>78</v>
      </c>
      <c r="D10" s="69">
        <v>2</v>
      </c>
      <c r="E10" s="70" t="s">
        <v>79</v>
      </c>
      <c r="F10" s="70" t="s">
        <v>80</v>
      </c>
      <c r="G10" s="71">
        <v>2</v>
      </c>
      <c r="H10" s="74" t="s">
        <v>398</v>
      </c>
      <c r="I10" s="72" t="s">
        <v>399</v>
      </c>
      <c r="J10" s="216" t="s">
        <v>319</v>
      </c>
      <c r="K10" s="219"/>
      <c r="L10" s="218"/>
      <c r="M10" s="132">
        <v>3</v>
      </c>
      <c r="N10" s="135"/>
      <c r="O10" s="134"/>
      <c r="R10" s="48">
        <f>COUNTIF(D7:D10,"4")</f>
        <v>0</v>
      </c>
      <c r="S10" s="48">
        <f>COUNTIF(G7:G10,"4")</f>
        <v>0</v>
      </c>
      <c r="T10" s="48">
        <f>COUNTIF(J7:J10,"4")</f>
        <v>0</v>
      </c>
      <c r="U10" s="48">
        <f>COUNTIF(M7:M10,"4")</f>
        <v>0</v>
      </c>
    </row>
    <row r="11" spans="1:21">
      <c r="B11" s="77"/>
      <c r="C11" s="78"/>
      <c r="D11" s="78"/>
      <c r="E11" s="78"/>
      <c r="F11" s="78"/>
      <c r="G11" s="78"/>
      <c r="H11" s="78"/>
      <c r="I11" s="78"/>
      <c r="J11" s="78"/>
      <c r="K11" s="136"/>
      <c r="L11" s="137"/>
      <c r="M11" s="138"/>
      <c r="N11" s="137"/>
      <c r="O11" s="137"/>
      <c r="Q11" s="48">
        <f>COUNTIF(D7:D10,"1")</f>
        <v>0</v>
      </c>
      <c r="R11" s="48">
        <f>COUNTIF(D7:D10,"1")</f>
        <v>0</v>
      </c>
      <c r="S11" s="48">
        <f>COUNTIF(D7:D10,"3")</f>
        <v>2</v>
      </c>
    </row>
    <row r="12" spans="1:21" ht="75">
      <c r="A12" s="63"/>
      <c r="B12" s="79"/>
      <c r="C12" s="80" t="s">
        <v>81</v>
      </c>
      <c r="D12" s="81"/>
      <c r="E12" s="81"/>
      <c r="F12" s="81"/>
      <c r="G12" s="81"/>
      <c r="H12" s="81"/>
      <c r="I12" s="81"/>
      <c r="J12" s="81"/>
      <c r="K12" s="139"/>
      <c r="L12" s="140"/>
      <c r="M12" s="81"/>
      <c r="N12" s="139"/>
      <c r="O12" s="140"/>
    </row>
    <row r="13" spans="1:21" ht="120">
      <c r="A13" s="63"/>
      <c r="B13" s="82"/>
      <c r="C13" s="83" t="s">
        <v>82</v>
      </c>
      <c r="D13" s="84">
        <v>2</v>
      </c>
      <c r="E13" s="70" t="s">
        <v>83</v>
      </c>
      <c r="F13" s="85" t="s">
        <v>84</v>
      </c>
      <c r="G13" s="86">
        <v>3</v>
      </c>
      <c r="H13" s="72" t="s">
        <v>400</v>
      </c>
      <c r="I13" s="72" t="s">
        <v>401</v>
      </c>
      <c r="J13" s="141">
        <v>3</v>
      </c>
      <c r="K13" s="220" t="s">
        <v>533</v>
      </c>
      <c r="L13" s="221" t="s">
        <v>534</v>
      </c>
      <c r="M13" s="142"/>
      <c r="N13" s="143"/>
      <c r="O13" s="144"/>
      <c r="R13" s="48">
        <f>COUNTIF(D13:D17,"1")</f>
        <v>0</v>
      </c>
      <c r="S13" s="48">
        <f>COUNTIF(G13:G17,"1")</f>
        <v>0</v>
      </c>
      <c r="T13" s="48">
        <f>COUNTIF(J13:J17,"1")</f>
        <v>0</v>
      </c>
      <c r="U13" s="48">
        <f>COUNTIF(M13:M17,"1")</f>
        <v>0</v>
      </c>
    </row>
    <row r="14" spans="1:21" ht="132">
      <c r="A14" s="63"/>
      <c r="B14" s="82"/>
      <c r="C14" s="73" t="s">
        <v>85</v>
      </c>
      <c r="D14" s="84">
        <v>2</v>
      </c>
      <c r="E14" s="87" t="s">
        <v>402</v>
      </c>
      <c r="F14" s="85" t="s">
        <v>86</v>
      </c>
      <c r="G14" s="86">
        <v>2</v>
      </c>
      <c r="H14" s="74" t="s">
        <v>403</v>
      </c>
      <c r="I14" s="72" t="s">
        <v>404</v>
      </c>
      <c r="J14" s="141">
        <v>3</v>
      </c>
      <c r="K14" s="222" t="s">
        <v>535</v>
      </c>
      <c r="L14" s="222" t="s">
        <v>536</v>
      </c>
      <c r="M14" s="142"/>
      <c r="N14" s="144"/>
      <c r="O14" s="144"/>
      <c r="R14" s="48">
        <f>COUNTIF(D13:D17,"2")</f>
        <v>4</v>
      </c>
      <c r="S14" s="48">
        <f>COUNTIF(G13:G17,"2")</f>
        <v>4</v>
      </c>
      <c r="T14" s="48">
        <f>COUNTIF(J13:J17,"2")</f>
        <v>2</v>
      </c>
      <c r="U14" s="48">
        <f>COUNTIF(M13:M17,"2")</f>
        <v>0</v>
      </c>
    </row>
    <row r="15" spans="1:21" ht="96">
      <c r="A15" s="63"/>
      <c r="B15" s="82"/>
      <c r="C15" s="73" t="s">
        <v>87</v>
      </c>
      <c r="D15" s="84">
        <v>3</v>
      </c>
      <c r="E15" s="87" t="s">
        <v>88</v>
      </c>
      <c r="F15" s="85" t="s">
        <v>89</v>
      </c>
      <c r="G15" s="86">
        <v>2</v>
      </c>
      <c r="H15" s="74" t="s">
        <v>405</v>
      </c>
      <c r="I15" s="72" t="s">
        <v>89</v>
      </c>
      <c r="J15" s="141">
        <v>3</v>
      </c>
      <c r="K15" s="222" t="s">
        <v>537</v>
      </c>
      <c r="L15" s="222" t="s">
        <v>538</v>
      </c>
      <c r="M15" s="142"/>
      <c r="N15" s="144"/>
      <c r="O15" s="144"/>
      <c r="R15" s="48">
        <f>COUNTIF(D13:D17,"3")</f>
        <v>1</v>
      </c>
      <c r="S15" s="48">
        <f>COUNTIF(G13:G17,"3")</f>
        <v>1</v>
      </c>
      <c r="T15" s="48">
        <f>COUNTIF(J13:J17,"3")</f>
        <v>3</v>
      </c>
      <c r="U15" s="48">
        <f>COUNTIF(M13:M17,"3")</f>
        <v>0</v>
      </c>
    </row>
    <row r="16" spans="1:21" ht="199.5">
      <c r="A16" s="63"/>
      <c r="B16" s="82"/>
      <c r="C16" s="75" t="s">
        <v>90</v>
      </c>
      <c r="D16" s="84">
        <v>2</v>
      </c>
      <c r="E16" s="87" t="s">
        <v>91</v>
      </c>
      <c r="F16" s="85" t="s">
        <v>92</v>
      </c>
      <c r="G16" s="86">
        <v>2</v>
      </c>
      <c r="H16" s="74" t="s">
        <v>406</v>
      </c>
      <c r="I16" s="72" t="s">
        <v>407</v>
      </c>
      <c r="J16" s="141">
        <v>2</v>
      </c>
      <c r="K16" s="222" t="s">
        <v>539</v>
      </c>
      <c r="L16" s="222" t="s">
        <v>540</v>
      </c>
      <c r="M16" s="142"/>
      <c r="N16" s="144"/>
      <c r="O16" s="144"/>
      <c r="R16" s="48">
        <f>COUNTIF(D13:D17,"4")</f>
        <v>0</v>
      </c>
      <c r="S16" s="48">
        <f>COUNTIF(G13:G17,"4")</f>
        <v>0</v>
      </c>
      <c r="T16" s="48">
        <f>COUNTIF(J13:J17,"4")</f>
        <v>0</v>
      </c>
      <c r="U16" s="48">
        <f>COUNTIF(M13:M17,"4")</f>
        <v>0</v>
      </c>
    </row>
    <row r="17" spans="1:21" ht="96">
      <c r="A17" s="63"/>
      <c r="B17" s="88"/>
      <c r="C17" s="73" t="s">
        <v>93</v>
      </c>
      <c r="D17" s="84">
        <v>2</v>
      </c>
      <c r="E17" s="87" t="s">
        <v>94</v>
      </c>
      <c r="F17" s="85" t="s">
        <v>95</v>
      </c>
      <c r="G17" s="86">
        <v>2</v>
      </c>
      <c r="H17" s="74" t="s">
        <v>408</v>
      </c>
      <c r="I17" s="72" t="s">
        <v>409</v>
      </c>
      <c r="J17" s="141">
        <v>2</v>
      </c>
      <c r="K17" s="221" t="s">
        <v>541</v>
      </c>
      <c r="L17" s="222" t="s">
        <v>542</v>
      </c>
      <c r="M17" s="142"/>
      <c r="N17" s="144"/>
      <c r="O17" s="144"/>
    </row>
    <row r="18" spans="1:21">
      <c r="B18" s="89"/>
      <c r="C18" s="90"/>
      <c r="D18" s="90"/>
      <c r="E18" s="90"/>
      <c r="F18" s="90"/>
      <c r="G18" s="90"/>
      <c r="H18" s="90"/>
      <c r="I18" s="90"/>
      <c r="J18" s="90"/>
      <c r="K18" s="145"/>
      <c r="L18" s="137"/>
      <c r="M18" s="138"/>
      <c r="N18" s="137"/>
      <c r="O18" s="137"/>
    </row>
    <row r="19" spans="1:21" ht="75">
      <c r="A19" s="63"/>
      <c r="B19" s="79"/>
      <c r="C19" s="80" t="s">
        <v>96</v>
      </c>
      <c r="D19" s="81"/>
      <c r="E19" s="81"/>
      <c r="F19" s="81"/>
      <c r="G19" s="81"/>
      <c r="H19" s="81"/>
      <c r="I19" s="81"/>
      <c r="J19" s="81"/>
      <c r="K19" s="139"/>
      <c r="L19" s="140"/>
      <c r="M19" s="81"/>
      <c r="N19" s="139"/>
      <c r="O19" s="140"/>
    </row>
    <row r="20" spans="1:21" ht="108">
      <c r="A20" s="63"/>
      <c r="B20" s="91"/>
      <c r="C20" s="92" t="s">
        <v>97</v>
      </c>
      <c r="D20" s="84">
        <v>3</v>
      </c>
      <c r="E20" s="70" t="s">
        <v>98</v>
      </c>
      <c r="F20" s="70" t="s">
        <v>84</v>
      </c>
      <c r="G20" s="86">
        <v>2</v>
      </c>
      <c r="H20" s="72" t="s">
        <v>410</v>
      </c>
      <c r="I20" s="72" t="s">
        <v>411</v>
      </c>
      <c r="J20" s="141">
        <v>3</v>
      </c>
      <c r="K20" s="220" t="s">
        <v>543</v>
      </c>
      <c r="L20" s="222" t="s">
        <v>544</v>
      </c>
      <c r="M20" s="215"/>
      <c r="N20" s="148"/>
      <c r="O20" s="149"/>
      <c r="R20" s="48">
        <f>COUNTIF(D20:D27,"1")</f>
        <v>0</v>
      </c>
      <c r="S20" s="48">
        <f>COUNTIF(G20:G27,"1")</f>
        <v>0</v>
      </c>
      <c r="T20" s="48" t="e">
        <f>COUNTIF(#REF!,"1")</f>
        <v>#REF!</v>
      </c>
      <c r="U20" s="48">
        <f>COUNTIF(L20:L27,"1")</f>
        <v>0</v>
      </c>
    </row>
    <row r="21" spans="1:21" ht="132">
      <c r="A21" s="63"/>
      <c r="B21" s="91"/>
      <c r="C21" s="93" t="s">
        <v>99</v>
      </c>
      <c r="D21" s="84">
        <v>2</v>
      </c>
      <c r="E21" s="87" t="s">
        <v>100</v>
      </c>
      <c r="F21" s="70" t="s">
        <v>101</v>
      </c>
      <c r="G21" s="86">
        <v>2</v>
      </c>
      <c r="H21" s="74" t="s">
        <v>412</v>
      </c>
      <c r="I21" s="72" t="s">
        <v>413</v>
      </c>
      <c r="J21" s="141">
        <v>2</v>
      </c>
      <c r="K21" s="222" t="s">
        <v>545</v>
      </c>
      <c r="L21" s="222" t="s">
        <v>546</v>
      </c>
      <c r="M21" s="215"/>
      <c r="N21" s="149"/>
      <c r="O21" s="149"/>
      <c r="R21" s="48">
        <f>COUNTIF(D20:D27,"2")</f>
        <v>6</v>
      </c>
      <c r="S21" s="48">
        <f>COUNTIF(G20:G27,"2")</f>
        <v>7</v>
      </c>
      <c r="T21" s="48" t="e">
        <f>COUNTIF(#REF!,"2")</f>
        <v>#REF!</v>
      </c>
      <c r="U21" s="48">
        <f>COUNTIF(L20:L27,"2")</f>
        <v>0</v>
      </c>
    </row>
    <row r="22" spans="1:21" ht="96">
      <c r="A22" s="63"/>
      <c r="B22" s="91"/>
      <c r="C22" s="93" t="s">
        <v>102</v>
      </c>
      <c r="D22" s="84">
        <v>2</v>
      </c>
      <c r="E22" s="87" t="s">
        <v>103</v>
      </c>
      <c r="F22" s="70" t="s">
        <v>104</v>
      </c>
      <c r="G22" s="86">
        <v>2</v>
      </c>
      <c r="H22" s="74" t="s">
        <v>414</v>
      </c>
      <c r="I22" s="72" t="s">
        <v>415</v>
      </c>
      <c r="J22" s="141">
        <v>3</v>
      </c>
      <c r="K22" s="222" t="s">
        <v>547</v>
      </c>
      <c r="L22" s="222" t="s">
        <v>546</v>
      </c>
      <c r="M22" s="215"/>
      <c r="N22" s="149"/>
      <c r="O22" s="149"/>
      <c r="R22" s="48">
        <f>COUNTIF(D20:D27,"3")</f>
        <v>2</v>
      </c>
      <c r="S22" s="48">
        <f>COUNTIF(G20:G27,"3")</f>
        <v>1</v>
      </c>
      <c r="T22" s="48" t="e">
        <f>COUNTIF(#REF!,"3")</f>
        <v>#REF!</v>
      </c>
      <c r="U22" s="48">
        <f>COUNTIF(L20:L27,"3")</f>
        <v>0</v>
      </c>
    </row>
    <row r="23" spans="1:21" ht="72">
      <c r="A23" s="63"/>
      <c r="B23" s="91"/>
      <c r="C23" s="93" t="s">
        <v>105</v>
      </c>
      <c r="D23" s="84">
        <v>3</v>
      </c>
      <c r="E23" s="87" t="s">
        <v>106</v>
      </c>
      <c r="F23" s="70" t="s">
        <v>107</v>
      </c>
      <c r="G23" s="86">
        <v>3</v>
      </c>
      <c r="H23" s="74" t="s">
        <v>416</v>
      </c>
      <c r="I23" s="72" t="s">
        <v>417</v>
      </c>
      <c r="J23" s="141">
        <v>3</v>
      </c>
      <c r="K23" s="222" t="s">
        <v>548</v>
      </c>
      <c r="L23" s="222" t="s">
        <v>549</v>
      </c>
      <c r="M23" s="215"/>
      <c r="N23" s="149"/>
      <c r="O23" s="149"/>
      <c r="R23" s="48">
        <f>COUNTIF(D20:D27,"4")</f>
        <v>0</v>
      </c>
      <c r="S23" s="48">
        <f>COUNTIF(G20:G27,"4")</f>
        <v>0</v>
      </c>
      <c r="T23" s="48" t="e">
        <f>COUNTIF(#REF!,"4")</f>
        <v>#REF!</v>
      </c>
      <c r="U23" s="48">
        <f>COUNTIF(L20:L27,"4")</f>
        <v>0</v>
      </c>
    </row>
    <row r="24" spans="1:21" ht="60">
      <c r="A24" s="63"/>
      <c r="B24" s="91"/>
      <c r="C24" s="93" t="s">
        <v>108</v>
      </c>
      <c r="D24" s="84">
        <v>2</v>
      </c>
      <c r="E24" s="87" t="s">
        <v>109</v>
      </c>
      <c r="F24" s="70" t="s">
        <v>110</v>
      </c>
      <c r="G24" s="86">
        <v>2</v>
      </c>
      <c r="H24" s="74" t="s">
        <v>418</v>
      </c>
      <c r="I24" s="72" t="s">
        <v>419</v>
      </c>
      <c r="J24" s="223">
        <v>2</v>
      </c>
      <c r="K24" s="222" t="s">
        <v>550</v>
      </c>
      <c r="L24" s="222" t="s">
        <v>110</v>
      </c>
      <c r="M24" s="215"/>
      <c r="N24" s="149"/>
      <c r="O24" s="149"/>
    </row>
    <row r="25" spans="1:21" ht="144">
      <c r="A25" s="63"/>
      <c r="B25" s="91"/>
      <c r="C25" s="93" t="s">
        <v>111</v>
      </c>
      <c r="D25" s="84">
        <v>2</v>
      </c>
      <c r="E25" s="87" t="s">
        <v>112</v>
      </c>
      <c r="F25" s="70" t="s">
        <v>113</v>
      </c>
      <c r="G25" s="86">
        <v>2</v>
      </c>
      <c r="H25" s="74" t="s">
        <v>420</v>
      </c>
      <c r="I25" s="72"/>
      <c r="J25" s="141">
        <v>2</v>
      </c>
      <c r="K25" s="222" t="s">
        <v>551</v>
      </c>
      <c r="L25" s="222" t="s">
        <v>113</v>
      </c>
      <c r="M25" s="215"/>
      <c r="N25" s="149"/>
      <c r="O25" s="149"/>
    </row>
    <row r="26" spans="1:21" ht="120">
      <c r="A26" s="63"/>
      <c r="B26" s="91"/>
      <c r="C26" s="93" t="s">
        <v>114</v>
      </c>
      <c r="D26" s="84">
        <v>2</v>
      </c>
      <c r="E26" s="87" t="s">
        <v>115</v>
      </c>
      <c r="F26" s="70" t="s">
        <v>116</v>
      </c>
      <c r="G26" s="86">
        <v>2</v>
      </c>
      <c r="H26" s="74" t="s">
        <v>421</v>
      </c>
      <c r="I26" s="72" t="s">
        <v>116</v>
      </c>
      <c r="J26" s="141">
        <v>2</v>
      </c>
      <c r="K26" s="222" t="s">
        <v>552</v>
      </c>
      <c r="L26" s="222" t="s">
        <v>553</v>
      </c>
      <c r="M26" s="215"/>
      <c r="N26" s="149"/>
      <c r="O26" s="149"/>
    </row>
    <row r="27" spans="1:21" ht="60">
      <c r="A27" s="63"/>
      <c r="B27" s="94"/>
      <c r="C27" s="93" t="s">
        <v>117</v>
      </c>
      <c r="D27" s="84">
        <v>2</v>
      </c>
      <c r="E27" s="87" t="s">
        <v>118</v>
      </c>
      <c r="F27" s="70" t="s">
        <v>113</v>
      </c>
      <c r="G27" s="86">
        <v>2</v>
      </c>
      <c r="H27" s="74" t="s">
        <v>418</v>
      </c>
      <c r="I27" s="72" t="s">
        <v>113</v>
      </c>
      <c r="J27" s="141">
        <v>1</v>
      </c>
      <c r="K27" s="222" t="s">
        <v>554</v>
      </c>
      <c r="L27" s="222" t="s">
        <v>553</v>
      </c>
      <c r="M27" s="215"/>
      <c r="N27" s="149"/>
      <c r="O27" s="149"/>
    </row>
    <row r="28" spans="1:21">
      <c r="B28" s="95"/>
      <c r="C28" s="96"/>
      <c r="D28" s="96"/>
      <c r="E28" s="96"/>
      <c r="F28" s="96"/>
      <c r="G28" s="96"/>
      <c r="H28" s="96"/>
      <c r="I28" s="96"/>
      <c r="J28" s="96"/>
      <c r="K28" s="150"/>
      <c r="L28" s="137"/>
      <c r="M28" s="138"/>
      <c r="N28" s="137"/>
      <c r="O28" s="137"/>
    </row>
    <row r="29" spans="1:21" ht="75">
      <c r="A29" s="63"/>
      <c r="B29" s="79"/>
      <c r="C29" s="80" t="s">
        <v>119</v>
      </c>
      <c r="D29" s="81"/>
      <c r="E29" s="81"/>
      <c r="F29" s="81"/>
      <c r="G29" s="81"/>
      <c r="H29" s="81"/>
      <c r="I29" s="81"/>
      <c r="J29" s="81"/>
      <c r="K29" s="139"/>
      <c r="L29" s="140"/>
      <c r="M29" s="81"/>
      <c r="N29" s="139"/>
      <c r="O29" s="140"/>
    </row>
    <row r="30" spans="1:21" ht="84">
      <c r="A30" s="63"/>
      <c r="B30" s="82"/>
      <c r="C30" s="83" t="s">
        <v>120</v>
      </c>
      <c r="D30" s="84">
        <v>3</v>
      </c>
      <c r="E30" s="70" t="s">
        <v>121</v>
      </c>
      <c r="F30" s="70" t="s">
        <v>122</v>
      </c>
      <c r="G30" s="86">
        <v>3</v>
      </c>
      <c r="H30" s="72" t="s">
        <v>422</v>
      </c>
      <c r="I30" s="72" t="s">
        <v>423</v>
      </c>
      <c r="J30" s="141">
        <v>3</v>
      </c>
      <c r="K30" s="224" t="s">
        <v>555</v>
      </c>
      <c r="L30" s="222" t="s">
        <v>556</v>
      </c>
      <c r="M30" s="142"/>
      <c r="N30" s="148"/>
      <c r="O30" s="149"/>
      <c r="R30" s="48">
        <f>COUNTIF(D30:D33,"1")</f>
        <v>1</v>
      </c>
      <c r="S30" s="48">
        <f>COUNTIF(G30:G33,"1")</f>
        <v>1</v>
      </c>
      <c r="T30" s="48">
        <f>COUNTIF(J30:J33,"1")</f>
        <v>1</v>
      </c>
      <c r="U30" s="48">
        <f>COUNTIF(M30:M33,"1")</f>
        <v>0</v>
      </c>
    </row>
    <row r="31" spans="1:21" ht="132">
      <c r="A31" s="63"/>
      <c r="B31" s="82"/>
      <c r="C31" s="73" t="s">
        <v>123</v>
      </c>
      <c r="D31" s="84">
        <v>2</v>
      </c>
      <c r="E31" s="87" t="s">
        <v>124</v>
      </c>
      <c r="F31" s="70" t="s">
        <v>125</v>
      </c>
      <c r="G31" s="86">
        <v>3</v>
      </c>
      <c r="H31" s="74" t="s">
        <v>424</v>
      </c>
      <c r="I31" s="72" t="s">
        <v>425</v>
      </c>
      <c r="J31" s="141">
        <v>3</v>
      </c>
      <c r="K31" s="222" t="s">
        <v>557</v>
      </c>
      <c r="L31" s="222" t="s">
        <v>558</v>
      </c>
      <c r="M31" s="142"/>
      <c r="N31" s="149"/>
      <c r="O31" s="149"/>
      <c r="R31" s="48">
        <f>COUNTIF(D30:D33,"2")</f>
        <v>1</v>
      </c>
      <c r="S31" s="48">
        <f>COUNTIF(G30:G33,"2")</f>
        <v>0</v>
      </c>
      <c r="T31" s="48">
        <f>COUNTIF(J30:J33,"2")</f>
        <v>0</v>
      </c>
      <c r="U31" s="48">
        <f>COUNTIF(M30:M33,"2")</f>
        <v>0</v>
      </c>
    </row>
    <row r="32" spans="1:21" ht="96">
      <c r="A32" s="63"/>
      <c r="B32" s="82"/>
      <c r="C32" s="73" t="s">
        <v>126</v>
      </c>
      <c r="D32" s="84">
        <v>3</v>
      </c>
      <c r="E32" s="87" t="s">
        <v>127</v>
      </c>
      <c r="F32" s="70" t="s">
        <v>128</v>
      </c>
      <c r="G32" s="86">
        <v>3</v>
      </c>
      <c r="H32" s="74" t="s">
        <v>426</v>
      </c>
      <c r="I32" s="72" t="s">
        <v>427</v>
      </c>
      <c r="J32" s="141">
        <v>3</v>
      </c>
      <c r="K32" s="222" t="s">
        <v>559</v>
      </c>
      <c r="L32" s="222" t="s">
        <v>560</v>
      </c>
      <c r="M32" s="142"/>
      <c r="N32" s="149"/>
      <c r="O32" s="149"/>
      <c r="R32" s="48">
        <f>COUNTIF(D30:D33,"3")</f>
        <v>2</v>
      </c>
      <c r="S32" s="48">
        <f>COUNTIF(G30:G33,"3")</f>
        <v>3</v>
      </c>
      <c r="T32" s="48">
        <f>COUNTIF(J30:J33,"31")</f>
        <v>0</v>
      </c>
      <c r="U32" s="48">
        <f>COUNTIF(M30:M33,"3")</f>
        <v>0</v>
      </c>
    </row>
    <row r="33" spans="1:21" ht="36">
      <c r="A33" s="63"/>
      <c r="B33" s="88"/>
      <c r="C33" s="73" t="s">
        <v>129</v>
      </c>
      <c r="D33" s="84">
        <v>1</v>
      </c>
      <c r="E33" s="87" t="s">
        <v>130</v>
      </c>
      <c r="F33" s="70" t="s">
        <v>131</v>
      </c>
      <c r="G33" s="86">
        <v>1</v>
      </c>
      <c r="H33" s="74" t="s">
        <v>130</v>
      </c>
      <c r="I33" s="72" t="s">
        <v>131</v>
      </c>
      <c r="J33" s="141">
        <v>1</v>
      </c>
      <c r="K33" s="222" t="s">
        <v>561</v>
      </c>
      <c r="L33" s="222" t="s">
        <v>562</v>
      </c>
      <c r="M33" s="142"/>
      <c r="N33" s="149"/>
      <c r="O33" s="149"/>
      <c r="R33" s="48">
        <f>COUNTIF(D30:D33,"4")</f>
        <v>0</v>
      </c>
      <c r="S33" s="48">
        <f>COUNTIF(G30:G33,"4")</f>
        <v>0</v>
      </c>
      <c r="T33" s="48">
        <f>COUNTIF(J30:J33,"4")</f>
        <v>0</v>
      </c>
      <c r="U33" s="48">
        <f>COUNTIF(M30:M33,"4")</f>
        <v>0</v>
      </c>
    </row>
    <row r="34" spans="1:21">
      <c r="B34" s="89"/>
      <c r="C34" s="90"/>
      <c r="D34" s="90"/>
      <c r="E34" s="90"/>
      <c r="F34" s="90"/>
      <c r="G34" s="90"/>
      <c r="H34" s="90"/>
      <c r="I34" s="90"/>
      <c r="J34" s="90"/>
      <c r="K34" s="145"/>
      <c r="L34" s="137"/>
      <c r="M34" s="138"/>
      <c r="N34" s="137"/>
      <c r="O34" s="137"/>
    </row>
    <row r="35" spans="1:21" ht="56.25">
      <c r="A35" s="63"/>
      <c r="B35" s="79"/>
      <c r="C35" s="97" t="s">
        <v>132</v>
      </c>
      <c r="D35" s="98"/>
      <c r="E35" s="98"/>
      <c r="F35" s="98"/>
      <c r="G35" s="98"/>
      <c r="H35" s="98"/>
      <c r="I35" s="98"/>
      <c r="J35" s="98"/>
      <c r="K35" s="98"/>
      <c r="L35" s="98"/>
      <c r="M35" s="151"/>
      <c r="N35" s="151"/>
      <c r="O35" s="98"/>
    </row>
    <row r="36" spans="1:21" ht="108">
      <c r="A36" s="63"/>
      <c r="B36" s="82"/>
      <c r="C36" s="83" t="s">
        <v>133</v>
      </c>
      <c r="D36" s="84">
        <v>3</v>
      </c>
      <c r="E36" s="70" t="s">
        <v>134</v>
      </c>
      <c r="F36" s="70" t="s">
        <v>135</v>
      </c>
      <c r="G36" s="86">
        <v>2</v>
      </c>
      <c r="H36" s="72" t="s">
        <v>428</v>
      </c>
      <c r="I36" s="72" t="s">
        <v>429</v>
      </c>
      <c r="J36" s="141">
        <v>3</v>
      </c>
      <c r="K36" s="220" t="s">
        <v>563</v>
      </c>
      <c r="L36" s="225" t="s">
        <v>564</v>
      </c>
      <c r="M36" s="142"/>
      <c r="N36" s="148"/>
      <c r="O36" s="149"/>
      <c r="R36" s="48">
        <f>COUNTIF(D36:D44,"1")</f>
        <v>1</v>
      </c>
      <c r="S36" s="48">
        <f>COUNTIF(G36:G44,"1")</f>
        <v>0</v>
      </c>
      <c r="T36" s="48">
        <f>COUNTIF(J36:J44,"1")</f>
        <v>0</v>
      </c>
      <c r="U36" s="48">
        <f>COUNTIF(M36:M44,"1")</f>
        <v>0</v>
      </c>
    </row>
    <row r="37" spans="1:21" ht="96">
      <c r="A37" s="63"/>
      <c r="B37" s="82"/>
      <c r="C37" s="73" t="s">
        <v>136</v>
      </c>
      <c r="D37" s="84">
        <v>2</v>
      </c>
      <c r="E37" s="87" t="s">
        <v>137</v>
      </c>
      <c r="F37" s="70" t="s">
        <v>138</v>
      </c>
      <c r="G37" s="86">
        <v>2</v>
      </c>
      <c r="H37" s="74" t="s">
        <v>430</v>
      </c>
      <c r="I37" s="72" t="s">
        <v>431</v>
      </c>
      <c r="J37" s="141">
        <v>3</v>
      </c>
      <c r="K37" s="225" t="s">
        <v>565</v>
      </c>
      <c r="L37" s="225" t="s">
        <v>566</v>
      </c>
      <c r="M37" s="142"/>
      <c r="N37" s="149"/>
      <c r="O37" s="149"/>
      <c r="R37" s="48">
        <f>COUNTIF(D36:D44,"2")</f>
        <v>4</v>
      </c>
      <c r="S37" s="48">
        <f>COUNTIF(G36:G44,"2")</f>
        <v>8</v>
      </c>
      <c r="T37" s="48">
        <f>COUNTIF(J36:J44,"2")</f>
        <v>4</v>
      </c>
      <c r="U37" s="48">
        <f>COUNTIF(M36:M44,"2")</f>
        <v>0</v>
      </c>
    </row>
    <row r="38" spans="1:21" ht="120">
      <c r="A38" s="63"/>
      <c r="B38" s="82"/>
      <c r="C38" s="73" t="s">
        <v>139</v>
      </c>
      <c r="D38" s="84">
        <v>3</v>
      </c>
      <c r="E38" s="87" t="s">
        <v>140</v>
      </c>
      <c r="F38" s="70" t="s">
        <v>141</v>
      </c>
      <c r="G38" s="86">
        <v>2</v>
      </c>
      <c r="H38" s="74" t="s">
        <v>432</v>
      </c>
      <c r="I38" s="72" t="s">
        <v>431</v>
      </c>
      <c r="J38" s="141">
        <v>2</v>
      </c>
      <c r="K38" s="225" t="s">
        <v>567</v>
      </c>
      <c r="L38" s="225" t="s">
        <v>566</v>
      </c>
      <c r="M38" s="142"/>
      <c r="N38" s="149"/>
      <c r="O38" s="149"/>
      <c r="R38" s="48">
        <f>COUNTIF(D36:D44,"3")</f>
        <v>4</v>
      </c>
      <c r="S38" s="48">
        <f>COUNTIF(G36:G44,"3")</f>
        <v>1</v>
      </c>
      <c r="T38" s="48">
        <f>COUNTIF(J36:J44,"3")</f>
        <v>5</v>
      </c>
      <c r="U38" s="48">
        <f>COUNTIF(M36:M44,"3")</f>
        <v>0</v>
      </c>
    </row>
    <row r="39" spans="1:21" ht="72">
      <c r="A39" s="63"/>
      <c r="B39" s="82"/>
      <c r="C39" s="73" t="s">
        <v>142</v>
      </c>
      <c r="D39" s="84">
        <v>2</v>
      </c>
      <c r="E39" s="87" t="s">
        <v>143</v>
      </c>
      <c r="F39" s="87" t="s">
        <v>144</v>
      </c>
      <c r="G39" s="86">
        <v>2</v>
      </c>
      <c r="H39" s="74" t="s">
        <v>433</v>
      </c>
      <c r="I39" s="72" t="s">
        <v>144</v>
      </c>
      <c r="J39" s="141">
        <v>2</v>
      </c>
      <c r="K39" s="226" t="s">
        <v>568</v>
      </c>
      <c r="L39" s="225" t="s">
        <v>569</v>
      </c>
      <c r="M39" s="142"/>
      <c r="N39" s="149"/>
      <c r="O39" s="149"/>
      <c r="R39" s="48">
        <f>COUNTIF(D36:D44,"4")</f>
        <v>0</v>
      </c>
      <c r="S39" s="48">
        <f>COUNTIF(G36:G44,"4")</f>
        <v>0</v>
      </c>
      <c r="T39" s="48">
        <f>COUNTIF(J36:J44,"4")</f>
        <v>0</v>
      </c>
      <c r="U39" s="48">
        <f>COUNTIF(M36:M44,"4")</f>
        <v>0</v>
      </c>
    </row>
    <row r="40" spans="1:21" ht="72">
      <c r="A40" s="63"/>
      <c r="B40" s="82"/>
      <c r="C40" s="73" t="s">
        <v>145</v>
      </c>
      <c r="D40" s="84">
        <v>3</v>
      </c>
      <c r="E40" s="87" t="s">
        <v>146</v>
      </c>
      <c r="F40" s="87" t="s">
        <v>147</v>
      </c>
      <c r="G40" s="86">
        <v>2</v>
      </c>
      <c r="H40" s="74" t="s">
        <v>434</v>
      </c>
      <c r="I40" s="72" t="s">
        <v>435</v>
      </c>
      <c r="J40" s="141">
        <v>3</v>
      </c>
      <c r="K40" s="225" t="s">
        <v>570</v>
      </c>
      <c r="L40" s="225" t="s">
        <v>214</v>
      </c>
      <c r="M40" s="142"/>
      <c r="N40" s="149"/>
      <c r="O40" s="149"/>
    </row>
    <row r="41" spans="1:21" ht="96">
      <c r="A41" s="63"/>
      <c r="B41" s="82"/>
      <c r="C41" s="73" t="s">
        <v>148</v>
      </c>
      <c r="D41" s="84">
        <v>1</v>
      </c>
      <c r="E41" s="87" t="s">
        <v>149</v>
      </c>
      <c r="F41" s="87" t="s">
        <v>150</v>
      </c>
      <c r="G41" s="86">
        <v>2</v>
      </c>
      <c r="H41" s="74" t="s">
        <v>436</v>
      </c>
      <c r="I41" s="72" t="s">
        <v>150</v>
      </c>
      <c r="J41" s="141">
        <v>2</v>
      </c>
      <c r="K41" s="225" t="s">
        <v>571</v>
      </c>
      <c r="L41" s="225" t="s">
        <v>572</v>
      </c>
      <c r="M41" s="142"/>
      <c r="N41" s="149"/>
      <c r="O41" s="149"/>
    </row>
    <row r="42" spans="1:21" ht="84">
      <c r="A42" s="63"/>
      <c r="B42" s="82"/>
      <c r="C42" s="73" t="s">
        <v>151</v>
      </c>
      <c r="D42" s="84">
        <v>3</v>
      </c>
      <c r="E42" s="87" t="s">
        <v>152</v>
      </c>
      <c r="F42" s="87" t="s">
        <v>153</v>
      </c>
      <c r="G42" s="86">
        <v>3</v>
      </c>
      <c r="H42" s="74" t="s">
        <v>437</v>
      </c>
      <c r="I42" s="72" t="s">
        <v>438</v>
      </c>
      <c r="J42" s="141">
        <v>3</v>
      </c>
      <c r="K42" s="225" t="s">
        <v>573</v>
      </c>
      <c r="L42" s="225" t="s">
        <v>438</v>
      </c>
      <c r="M42" s="142"/>
      <c r="N42" s="149"/>
      <c r="O42" s="149"/>
    </row>
    <row r="43" spans="1:21" ht="96">
      <c r="A43" s="63"/>
      <c r="B43" s="82"/>
      <c r="C43" s="73" t="s">
        <v>154</v>
      </c>
      <c r="D43" s="84">
        <v>2</v>
      </c>
      <c r="E43" s="87" t="s">
        <v>155</v>
      </c>
      <c r="F43" s="87" t="s">
        <v>156</v>
      </c>
      <c r="G43" s="86">
        <v>2</v>
      </c>
      <c r="H43" s="74" t="s">
        <v>439</v>
      </c>
      <c r="I43" s="72" t="s">
        <v>440</v>
      </c>
      <c r="J43" s="141">
        <v>3</v>
      </c>
      <c r="K43" s="225" t="s">
        <v>574</v>
      </c>
      <c r="L43" s="225" t="s">
        <v>159</v>
      </c>
      <c r="M43" s="142"/>
      <c r="N43" s="149"/>
      <c r="O43" s="149"/>
    </row>
    <row r="44" spans="1:21" ht="48">
      <c r="A44" s="63"/>
      <c r="B44" s="88"/>
      <c r="C44" s="73" t="s">
        <v>157</v>
      </c>
      <c r="D44" s="84">
        <v>2</v>
      </c>
      <c r="E44" s="87" t="s">
        <v>158</v>
      </c>
      <c r="F44" s="87" t="s">
        <v>159</v>
      </c>
      <c r="G44" s="86">
        <v>2</v>
      </c>
      <c r="H44" s="74" t="s">
        <v>441</v>
      </c>
      <c r="I44" s="72" t="s">
        <v>442</v>
      </c>
      <c r="J44" s="141">
        <v>2</v>
      </c>
      <c r="K44" s="225" t="s">
        <v>575</v>
      </c>
      <c r="L44" s="225" t="s">
        <v>159</v>
      </c>
      <c r="M44" s="142"/>
      <c r="N44" s="149"/>
      <c r="O44" s="149"/>
    </row>
    <row r="45" spans="1:21">
      <c r="B45" s="89"/>
      <c r="C45" s="90"/>
      <c r="D45" s="90"/>
      <c r="E45" s="90"/>
      <c r="F45" s="90"/>
      <c r="G45" s="90"/>
      <c r="H45" s="90"/>
      <c r="I45" s="90"/>
      <c r="J45" s="90"/>
      <c r="K45" s="145"/>
      <c r="L45" s="137"/>
      <c r="M45" s="138"/>
      <c r="N45" s="137"/>
      <c r="O45" s="137"/>
    </row>
    <row r="46" spans="1:21" ht="93.75">
      <c r="A46" s="63"/>
      <c r="B46" s="79"/>
      <c r="C46" s="80" t="s">
        <v>160</v>
      </c>
      <c r="D46" s="81"/>
      <c r="E46" s="81"/>
      <c r="F46" s="81"/>
      <c r="G46" s="81"/>
      <c r="H46" s="81"/>
      <c r="I46" s="81"/>
      <c r="J46" s="81"/>
      <c r="K46" s="139"/>
      <c r="L46" s="140"/>
      <c r="M46" s="81"/>
      <c r="N46" s="139"/>
      <c r="O46" s="140"/>
    </row>
    <row r="47" spans="1:21" ht="96">
      <c r="A47" s="63"/>
      <c r="B47" s="82"/>
      <c r="C47" s="83" t="s">
        <v>161</v>
      </c>
      <c r="D47" s="84">
        <v>2</v>
      </c>
      <c r="E47" s="87" t="s">
        <v>162</v>
      </c>
      <c r="F47" s="87" t="s">
        <v>163</v>
      </c>
      <c r="G47" s="99">
        <v>2</v>
      </c>
      <c r="H47" s="100" t="s">
        <v>443</v>
      </c>
      <c r="I47" s="100" t="s">
        <v>444</v>
      </c>
      <c r="J47" s="227">
        <v>2</v>
      </c>
      <c r="K47" s="228" t="s">
        <v>576</v>
      </c>
      <c r="L47" s="229" t="s">
        <v>577</v>
      </c>
      <c r="M47" s="215"/>
      <c r="N47" s="153"/>
      <c r="O47" s="154"/>
      <c r="R47" s="48">
        <f>COUNTIF(D47:D50,"1")</f>
        <v>2</v>
      </c>
      <c r="S47" s="48">
        <f>COUNTIF(G47:G50,"1")</f>
        <v>2</v>
      </c>
      <c r="T47" s="48" t="e">
        <f>COUNTIF(#REF!,"1")</f>
        <v>#REF!</v>
      </c>
      <c r="U47" s="48">
        <f>COUNTIF(L47:L50,"1")</f>
        <v>0</v>
      </c>
    </row>
    <row r="48" spans="1:21" ht="168">
      <c r="A48" s="63"/>
      <c r="B48" s="82"/>
      <c r="C48" s="73" t="s">
        <v>164</v>
      </c>
      <c r="D48" s="84">
        <v>3</v>
      </c>
      <c r="E48" s="87" t="s">
        <v>165</v>
      </c>
      <c r="F48" s="87" t="s">
        <v>166</v>
      </c>
      <c r="G48" s="99">
        <v>2</v>
      </c>
      <c r="H48" s="101" t="s">
        <v>445</v>
      </c>
      <c r="I48" s="100" t="s">
        <v>446</v>
      </c>
      <c r="J48" s="227">
        <v>3</v>
      </c>
      <c r="K48" s="229" t="s">
        <v>578</v>
      </c>
      <c r="L48" s="229" t="s">
        <v>579</v>
      </c>
      <c r="M48" s="215"/>
      <c r="N48" s="154"/>
      <c r="O48" s="154"/>
      <c r="R48" s="48">
        <f>COUNTIF(D47:D50,"2")</f>
        <v>1</v>
      </c>
      <c r="S48" s="48">
        <f>COUNTIF(G47:G50,"2")</f>
        <v>2</v>
      </c>
      <c r="T48" s="48" t="e">
        <f>COUNTIF(#REF!,"2")</f>
        <v>#REF!</v>
      </c>
      <c r="U48" s="48">
        <f>COUNTIF(L47:L50,"2")</f>
        <v>0</v>
      </c>
    </row>
    <row r="49" spans="1:21" ht="72">
      <c r="A49" s="63"/>
      <c r="B49" s="82"/>
      <c r="C49" s="73" t="s">
        <v>167</v>
      </c>
      <c r="D49" s="84">
        <v>1</v>
      </c>
      <c r="E49" s="87" t="s">
        <v>168</v>
      </c>
      <c r="F49" s="87" t="s">
        <v>169</v>
      </c>
      <c r="G49" s="99">
        <v>1</v>
      </c>
      <c r="H49" s="101" t="s">
        <v>447</v>
      </c>
      <c r="I49" s="100" t="s">
        <v>448</v>
      </c>
      <c r="J49" s="227">
        <v>1</v>
      </c>
      <c r="K49" s="229" t="s">
        <v>580</v>
      </c>
      <c r="L49" s="229" t="s">
        <v>448</v>
      </c>
      <c r="M49" s="215"/>
      <c r="N49" s="154"/>
      <c r="O49" s="154"/>
      <c r="R49" s="48">
        <f>COUNTIF(D47:D50,"3")</f>
        <v>1</v>
      </c>
      <c r="S49" s="48">
        <f>COUNTIF(G47:G50,"3")</f>
        <v>0</v>
      </c>
      <c r="T49" s="48" t="e">
        <f>COUNTIF(#REF!,"3")</f>
        <v>#REF!</v>
      </c>
      <c r="U49" s="48">
        <f>COUNTIF(L47:L50,"3")</f>
        <v>0</v>
      </c>
    </row>
    <row r="50" spans="1:21" ht="108">
      <c r="A50" s="63"/>
      <c r="B50" s="88"/>
      <c r="C50" s="73" t="s">
        <v>170</v>
      </c>
      <c r="D50" s="84">
        <v>1</v>
      </c>
      <c r="E50" s="87" t="s">
        <v>171</v>
      </c>
      <c r="F50" s="87" t="s">
        <v>169</v>
      </c>
      <c r="G50" s="99">
        <v>1</v>
      </c>
      <c r="H50" s="101" t="s">
        <v>449</v>
      </c>
      <c r="I50" s="100" t="s">
        <v>448</v>
      </c>
      <c r="J50" s="227">
        <v>1</v>
      </c>
      <c r="K50" s="229" t="s">
        <v>581</v>
      </c>
      <c r="L50" s="229" t="s">
        <v>448</v>
      </c>
      <c r="M50" s="215"/>
      <c r="N50" s="154"/>
      <c r="O50" s="154"/>
      <c r="R50" s="48">
        <f>COUNTIF(D47:D50,"4")</f>
        <v>0</v>
      </c>
      <c r="S50" s="48">
        <f>COUNTIF(G47:G50,"4")</f>
        <v>0</v>
      </c>
      <c r="T50" s="48" t="e">
        <f>COUNTIF(#REF!,"4")</f>
        <v>#REF!</v>
      </c>
      <c r="U50" s="48">
        <f>COUNTIF(L47:L50,"4")</f>
        <v>0</v>
      </c>
    </row>
    <row r="51" spans="1:21">
      <c r="B51" s="89"/>
      <c r="C51" s="90"/>
      <c r="D51" s="90"/>
      <c r="E51" s="90"/>
      <c r="F51" s="90"/>
      <c r="G51" s="90"/>
      <c r="H51" s="90"/>
      <c r="I51" s="90"/>
      <c r="J51" s="90"/>
      <c r="K51" s="145"/>
      <c r="L51" s="137"/>
      <c r="M51" s="138"/>
      <c r="N51" s="137"/>
      <c r="O51" s="137"/>
    </row>
    <row r="52" spans="1:21" ht="18">
      <c r="B52" s="102" t="s">
        <v>172</v>
      </c>
      <c r="C52" s="103"/>
      <c r="D52" s="104">
        <v>2023</v>
      </c>
      <c r="E52" s="105"/>
      <c r="F52" s="106"/>
      <c r="G52" s="107">
        <v>2024</v>
      </c>
      <c r="H52" s="108"/>
      <c r="I52" s="155"/>
      <c r="J52" s="156">
        <v>2025</v>
      </c>
      <c r="K52" s="157"/>
      <c r="L52" s="158"/>
      <c r="M52" s="159">
        <v>2026</v>
      </c>
      <c r="N52" s="160"/>
      <c r="O52" s="161"/>
    </row>
    <row r="53" spans="1:21" ht="31.5">
      <c r="B53" s="109"/>
      <c r="C53" s="110"/>
      <c r="D53" s="111" t="s">
        <v>66</v>
      </c>
      <c r="E53" s="112" t="s">
        <v>67</v>
      </c>
      <c r="F53" s="112" t="s">
        <v>68</v>
      </c>
      <c r="G53" s="111" t="s">
        <v>66</v>
      </c>
      <c r="H53" s="112" t="s">
        <v>67</v>
      </c>
      <c r="I53" s="112" t="s">
        <v>68</v>
      </c>
      <c r="J53" s="111" t="s">
        <v>66</v>
      </c>
      <c r="K53" s="112" t="s">
        <v>67</v>
      </c>
      <c r="L53" s="162" t="s">
        <v>68</v>
      </c>
      <c r="M53" s="111"/>
      <c r="N53" s="112"/>
      <c r="O53" s="162"/>
    </row>
    <row r="54" spans="1:21" ht="18.75">
      <c r="A54" s="63"/>
      <c r="B54" s="113"/>
      <c r="C54" s="114" t="s">
        <v>173</v>
      </c>
      <c r="D54" s="115"/>
      <c r="E54" s="115"/>
      <c r="F54" s="115"/>
      <c r="G54" s="115"/>
      <c r="H54" s="115"/>
      <c r="I54" s="115"/>
      <c r="J54" s="115"/>
      <c r="K54" s="115"/>
      <c r="L54" s="163"/>
      <c r="M54" s="164"/>
      <c r="N54" s="164"/>
      <c r="O54" s="163"/>
    </row>
    <row r="55" spans="1:21" ht="144">
      <c r="A55" s="63"/>
      <c r="B55" s="116"/>
      <c r="C55" s="83" t="s">
        <v>174</v>
      </c>
      <c r="D55" s="84">
        <v>2</v>
      </c>
      <c r="E55" s="87" t="s">
        <v>175</v>
      </c>
      <c r="F55" s="87" t="s">
        <v>176</v>
      </c>
      <c r="G55" s="86">
        <v>2</v>
      </c>
      <c r="H55" s="72" t="s">
        <v>175</v>
      </c>
      <c r="I55" s="72" t="s">
        <v>176</v>
      </c>
      <c r="J55" s="141">
        <v>3</v>
      </c>
      <c r="K55" s="146" t="s">
        <v>490</v>
      </c>
      <c r="L55" s="147" t="s">
        <v>491</v>
      </c>
      <c r="M55" s="142"/>
      <c r="N55" s="148"/>
      <c r="O55" s="149"/>
      <c r="R55" s="48">
        <f>COUNTIF(D55:D59,"1")</f>
        <v>0</v>
      </c>
      <c r="S55" s="48">
        <f>COUNTIF(G55:G59,"1")</f>
        <v>0</v>
      </c>
      <c r="T55" s="48">
        <f>COUNTIF(J55:J59,"1")</f>
        <v>0</v>
      </c>
      <c r="U55" s="48">
        <f>COUNTIF(M55:M59,"1")</f>
        <v>0</v>
      </c>
    </row>
    <row r="56" spans="1:21" ht="36">
      <c r="A56" s="63"/>
      <c r="B56" s="116"/>
      <c r="C56" s="73" t="s">
        <v>177</v>
      </c>
      <c r="D56" s="84">
        <v>2</v>
      </c>
      <c r="E56" s="87" t="s">
        <v>178</v>
      </c>
      <c r="F56" s="87" t="s">
        <v>179</v>
      </c>
      <c r="G56" s="86">
        <v>2</v>
      </c>
      <c r="H56" s="74" t="s">
        <v>178</v>
      </c>
      <c r="I56" s="72" t="s">
        <v>179</v>
      </c>
      <c r="J56" s="141">
        <v>3</v>
      </c>
      <c r="K56" s="147" t="s">
        <v>483</v>
      </c>
      <c r="L56" s="147" t="s">
        <v>484</v>
      </c>
      <c r="M56" s="142"/>
      <c r="N56" s="149"/>
      <c r="O56" s="149"/>
      <c r="R56" s="48">
        <f>COUNTIF(D55:D59,"2")</f>
        <v>4</v>
      </c>
      <c r="S56" s="48">
        <f>COUNTIF(G55:G59,"2")</f>
        <v>4</v>
      </c>
      <c r="T56" s="48">
        <f>COUNTIF(J55:J59,"2")</f>
        <v>0</v>
      </c>
      <c r="U56" s="48">
        <f>COUNTIF(M55:M59,"2")</f>
        <v>0</v>
      </c>
    </row>
    <row r="57" spans="1:21" ht="36">
      <c r="A57" s="63"/>
      <c r="B57" s="116"/>
      <c r="C57" s="73" t="s">
        <v>180</v>
      </c>
      <c r="D57" s="84">
        <v>2</v>
      </c>
      <c r="E57" s="87" t="s">
        <v>181</v>
      </c>
      <c r="F57" s="87" t="s">
        <v>182</v>
      </c>
      <c r="G57" s="86">
        <v>2</v>
      </c>
      <c r="H57" s="74" t="s">
        <v>181</v>
      </c>
      <c r="I57" s="72" t="s">
        <v>182</v>
      </c>
      <c r="J57" s="141">
        <v>3</v>
      </c>
      <c r="K57" s="147" t="s">
        <v>485</v>
      </c>
      <c r="L57" s="147" t="s">
        <v>486</v>
      </c>
      <c r="M57" s="142"/>
      <c r="N57" s="149"/>
      <c r="O57" s="149"/>
      <c r="R57" s="48">
        <f>COUNTIF(D55:D59,"3")</f>
        <v>1</v>
      </c>
      <c r="S57" s="48">
        <f>COUNTIF(G55:G59,"3")</f>
        <v>1</v>
      </c>
      <c r="T57" s="48">
        <f>COUNTIF(J55:J59,"3")</f>
        <v>5</v>
      </c>
      <c r="U57" s="48">
        <f>COUNTIF(M55:M59,"3")</f>
        <v>0</v>
      </c>
    </row>
    <row r="58" spans="1:21" ht="36">
      <c r="A58" s="63"/>
      <c r="B58" s="116"/>
      <c r="C58" s="73" t="s">
        <v>183</v>
      </c>
      <c r="D58" s="84">
        <v>3</v>
      </c>
      <c r="E58" s="87" t="s">
        <v>184</v>
      </c>
      <c r="F58" s="87" t="s">
        <v>185</v>
      </c>
      <c r="G58" s="86">
        <v>3</v>
      </c>
      <c r="H58" s="74" t="s">
        <v>184</v>
      </c>
      <c r="I58" s="72" t="s">
        <v>185</v>
      </c>
      <c r="J58" s="141">
        <v>3</v>
      </c>
      <c r="K58" s="147" t="s">
        <v>487</v>
      </c>
      <c r="L58" s="147" t="s">
        <v>488</v>
      </c>
      <c r="M58" s="142"/>
      <c r="N58" s="149"/>
      <c r="O58" s="149"/>
      <c r="R58" s="48">
        <f>COUNTIF(D55:D59,"4")</f>
        <v>0</v>
      </c>
      <c r="S58" s="48">
        <f>COUNTIF(G55:G59,"4")</f>
        <v>0</v>
      </c>
      <c r="T58" s="48">
        <f>COUNTIF(J55:J59,"4")</f>
        <v>0</v>
      </c>
      <c r="U58" s="48">
        <f>COUNTIF(M55:M59,"4")</f>
        <v>0</v>
      </c>
    </row>
    <row r="59" spans="1:21" ht="72">
      <c r="A59" s="63"/>
      <c r="B59" s="117"/>
      <c r="C59" s="73" t="s">
        <v>186</v>
      </c>
      <c r="D59" s="84">
        <v>2</v>
      </c>
      <c r="E59" s="87" t="s">
        <v>187</v>
      </c>
      <c r="F59" s="87" t="s">
        <v>188</v>
      </c>
      <c r="G59" s="86">
        <v>2</v>
      </c>
      <c r="H59" s="74" t="s">
        <v>187</v>
      </c>
      <c r="I59" s="72" t="s">
        <v>188</v>
      </c>
      <c r="J59" s="141">
        <v>3</v>
      </c>
      <c r="K59" s="147" t="s">
        <v>489</v>
      </c>
      <c r="L59" s="147" t="s">
        <v>188</v>
      </c>
      <c r="M59" s="142"/>
      <c r="N59" s="149"/>
      <c r="O59" s="149"/>
    </row>
    <row r="60" spans="1:21">
      <c r="B60" s="118"/>
      <c r="C60" s="119"/>
      <c r="D60" s="120"/>
      <c r="E60" s="121"/>
      <c r="F60" s="121"/>
      <c r="G60" s="120"/>
      <c r="H60" s="121"/>
      <c r="I60" s="121"/>
      <c r="J60" s="120"/>
      <c r="K60" s="121"/>
      <c r="M60" s="120"/>
      <c r="N60" s="121"/>
    </row>
    <row r="61" spans="1:21" ht="18.75">
      <c r="A61" s="63"/>
      <c r="B61" s="113"/>
      <c r="C61" s="114" t="s">
        <v>189</v>
      </c>
      <c r="D61" s="115"/>
      <c r="E61" s="115"/>
      <c r="F61" s="115"/>
      <c r="G61" s="115"/>
      <c r="H61" s="115"/>
      <c r="I61" s="115"/>
      <c r="J61" s="115"/>
      <c r="K61" s="165"/>
      <c r="L61" s="164"/>
      <c r="M61" s="164"/>
      <c r="N61" s="164"/>
      <c r="O61" s="164"/>
    </row>
    <row r="62" spans="1:21" ht="129">
      <c r="A62" s="63"/>
      <c r="B62" s="122"/>
      <c r="C62" s="68" t="s">
        <v>190</v>
      </c>
      <c r="D62" s="84">
        <v>2</v>
      </c>
      <c r="E62" s="87" t="s">
        <v>191</v>
      </c>
      <c r="F62" s="87" t="s">
        <v>192</v>
      </c>
      <c r="G62" s="86">
        <v>2</v>
      </c>
      <c r="H62" s="72" t="s">
        <v>191</v>
      </c>
      <c r="I62" s="72" t="s">
        <v>192</v>
      </c>
      <c r="J62" s="141">
        <v>3</v>
      </c>
      <c r="K62" s="147" t="s">
        <v>492</v>
      </c>
      <c r="L62" s="147" t="s">
        <v>493</v>
      </c>
      <c r="M62" s="142"/>
      <c r="N62" s="149"/>
      <c r="O62" s="149"/>
      <c r="R62" s="48">
        <f>COUNTIF(D62:D65,"1")</f>
        <v>1</v>
      </c>
      <c r="S62" s="48">
        <f>COUNTIF(G62:G65,"1")</f>
        <v>1</v>
      </c>
      <c r="T62" s="48">
        <f>COUNTIF(J62:J65,"1")</f>
        <v>0</v>
      </c>
      <c r="U62" s="48">
        <f>COUNTIF(M62:M65,"1")</f>
        <v>0</v>
      </c>
    </row>
    <row r="63" spans="1:21" ht="96">
      <c r="A63" s="63"/>
      <c r="B63" s="116"/>
      <c r="C63" s="73" t="s">
        <v>193</v>
      </c>
      <c r="D63" s="84">
        <v>1</v>
      </c>
      <c r="E63" s="87" t="s">
        <v>194</v>
      </c>
      <c r="F63" s="87" t="s">
        <v>195</v>
      </c>
      <c r="G63" s="86">
        <v>1</v>
      </c>
      <c r="H63" s="74" t="s">
        <v>194</v>
      </c>
      <c r="I63" s="72" t="s">
        <v>195</v>
      </c>
      <c r="J63" s="141">
        <v>2</v>
      </c>
      <c r="K63" s="147" t="s">
        <v>494</v>
      </c>
      <c r="L63" s="147" t="s">
        <v>495</v>
      </c>
      <c r="M63" s="142"/>
      <c r="N63" s="149"/>
      <c r="O63" s="149"/>
      <c r="R63" s="48">
        <f>COUNTIF(D62:D65,"2")</f>
        <v>2</v>
      </c>
      <c r="S63" s="48">
        <f>COUNTIF(G62:G65,"2")</f>
        <v>3</v>
      </c>
      <c r="T63" s="48">
        <f>COUNTIF(J62:J65,"2")</f>
        <v>2</v>
      </c>
      <c r="U63" s="48">
        <f>COUNTIF(M62:M65,"2")</f>
        <v>0</v>
      </c>
    </row>
    <row r="64" spans="1:21" ht="216">
      <c r="A64" s="63"/>
      <c r="B64" s="116"/>
      <c r="C64" s="73" t="s">
        <v>196</v>
      </c>
      <c r="D64" s="84">
        <v>2</v>
      </c>
      <c r="E64" s="87" t="s">
        <v>197</v>
      </c>
      <c r="F64" s="87" t="s">
        <v>198</v>
      </c>
      <c r="G64" s="86">
        <v>2</v>
      </c>
      <c r="H64" s="74" t="s">
        <v>197</v>
      </c>
      <c r="I64" s="72" t="s">
        <v>198</v>
      </c>
      <c r="J64" s="141">
        <v>2</v>
      </c>
      <c r="K64" s="147" t="s">
        <v>496</v>
      </c>
      <c r="L64" s="147" t="s">
        <v>197</v>
      </c>
      <c r="M64" s="142"/>
      <c r="N64" s="149"/>
      <c r="O64" s="149"/>
      <c r="R64" s="48">
        <f>COUNTIF(D62:D65,"3")</f>
        <v>1</v>
      </c>
      <c r="S64" s="48">
        <f>COUNTIF(G62:G65,"3")</f>
        <v>0</v>
      </c>
      <c r="T64" s="48">
        <f>COUNTIF(J62:J65,"3")</f>
        <v>2</v>
      </c>
      <c r="U64" s="48">
        <f>COUNTIF(M62:M65,"3")</f>
        <v>0</v>
      </c>
    </row>
    <row r="65" spans="1:21" ht="120">
      <c r="A65" s="63"/>
      <c r="B65" s="117"/>
      <c r="C65" s="73" t="s">
        <v>199</v>
      </c>
      <c r="D65" s="84">
        <v>3</v>
      </c>
      <c r="E65" s="87" t="s">
        <v>200</v>
      </c>
      <c r="F65" s="87" t="s">
        <v>201</v>
      </c>
      <c r="G65" s="86">
        <v>2</v>
      </c>
      <c r="H65" s="74" t="s">
        <v>200</v>
      </c>
      <c r="I65" s="72" t="s">
        <v>201</v>
      </c>
      <c r="J65" s="141">
        <v>3</v>
      </c>
      <c r="K65" s="147" t="s">
        <v>497</v>
      </c>
      <c r="L65" s="147" t="s">
        <v>498</v>
      </c>
      <c r="M65" s="142"/>
      <c r="N65" s="149"/>
      <c r="O65" s="149"/>
      <c r="R65" s="48">
        <f>COUNTIF(D62:D65,"4")</f>
        <v>0</v>
      </c>
      <c r="S65" s="48">
        <f>COUNTIF(G62:G65,"4")</f>
        <v>0</v>
      </c>
      <c r="T65" s="48">
        <f>COUNTIF(J62:J65,"4")</f>
        <v>0</v>
      </c>
      <c r="U65" s="48">
        <f>COUNTIF(M62:M65,"4")</f>
        <v>0</v>
      </c>
    </row>
    <row r="66" spans="1:21">
      <c r="B66" s="95"/>
      <c r="C66" s="96"/>
      <c r="D66" s="96"/>
      <c r="E66" s="96"/>
      <c r="F66" s="96"/>
      <c r="G66" s="96"/>
      <c r="H66" s="96"/>
      <c r="I66" s="96"/>
      <c r="J66" s="96"/>
      <c r="K66" s="183"/>
      <c r="L66" s="137"/>
      <c r="M66" s="138"/>
      <c r="N66" s="137"/>
      <c r="O66" s="137"/>
    </row>
    <row r="67" spans="1:21" ht="18.75">
      <c r="A67" s="63"/>
      <c r="B67" s="113"/>
      <c r="C67" s="114" t="s">
        <v>202</v>
      </c>
      <c r="D67" s="115"/>
      <c r="E67" s="115"/>
      <c r="F67" s="115"/>
      <c r="G67" s="115"/>
      <c r="H67" s="115"/>
      <c r="I67" s="115"/>
      <c r="J67" s="115"/>
      <c r="K67" s="165"/>
      <c r="L67" s="184"/>
      <c r="M67" s="184"/>
      <c r="N67" s="184"/>
      <c r="O67" s="184"/>
    </row>
    <row r="68" spans="1:21" ht="168">
      <c r="A68" s="63"/>
      <c r="B68" s="116"/>
      <c r="C68" s="83" t="s">
        <v>203</v>
      </c>
      <c r="D68" s="84">
        <v>3</v>
      </c>
      <c r="E68" s="166" t="s">
        <v>204</v>
      </c>
      <c r="F68" s="166" t="s">
        <v>205</v>
      </c>
      <c r="G68" s="86">
        <v>2</v>
      </c>
      <c r="H68" s="72" t="s">
        <v>450</v>
      </c>
      <c r="I68" s="72" t="s">
        <v>451</v>
      </c>
      <c r="J68" s="141">
        <v>3</v>
      </c>
      <c r="K68" s="147" t="s">
        <v>499</v>
      </c>
      <c r="L68" s="147" t="s">
        <v>500</v>
      </c>
      <c r="M68" s="142"/>
      <c r="N68" s="149"/>
      <c r="O68" s="149"/>
      <c r="R68" s="48">
        <f>COUNTIF(D68:D71,"1")</f>
        <v>0</v>
      </c>
      <c r="S68" s="48">
        <f>COUNTIF(G68:G71,"1")</f>
        <v>0</v>
      </c>
      <c r="T68" s="48">
        <f>COUNTIF(J68:J71,"1")</f>
        <v>0</v>
      </c>
      <c r="U68" s="48">
        <f>COUNTIF(M68:M71,"1")</f>
        <v>0</v>
      </c>
    </row>
    <row r="69" spans="1:21" ht="108">
      <c r="A69" s="63"/>
      <c r="B69" s="116"/>
      <c r="C69" s="73" t="s">
        <v>206</v>
      </c>
      <c r="D69" s="84">
        <v>2</v>
      </c>
      <c r="E69" s="166" t="s">
        <v>207</v>
      </c>
      <c r="F69" s="166" t="s">
        <v>208</v>
      </c>
      <c r="G69" s="86">
        <v>2</v>
      </c>
      <c r="H69" s="74" t="s">
        <v>207</v>
      </c>
      <c r="I69" s="72" t="s">
        <v>208</v>
      </c>
      <c r="J69" s="141">
        <v>3</v>
      </c>
      <c r="K69" s="147" t="s">
        <v>501</v>
      </c>
      <c r="L69" s="147" t="s">
        <v>502</v>
      </c>
      <c r="M69" s="142"/>
      <c r="N69" s="149"/>
      <c r="O69" s="149"/>
      <c r="R69" s="48">
        <f>COUNTIF(D68:D71,"2")</f>
        <v>3</v>
      </c>
      <c r="S69" s="48">
        <f>COUNTIF(G68:G71,"2")</f>
        <v>4</v>
      </c>
      <c r="T69" s="48">
        <f>COUNTIF(J68:J71,"2")</f>
        <v>1</v>
      </c>
      <c r="U69" s="48">
        <f>COUNTIF(M68:M71,"2")</f>
        <v>0</v>
      </c>
    </row>
    <row r="70" spans="1:21" ht="72">
      <c r="A70" s="63"/>
      <c r="B70" s="116"/>
      <c r="C70" s="73" t="s">
        <v>209</v>
      </c>
      <c r="D70" s="84">
        <v>2</v>
      </c>
      <c r="E70" s="166" t="s">
        <v>210</v>
      </c>
      <c r="F70" s="166" t="s">
        <v>211</v>
      </c>
      <c r="G70" s="86">
        <v>2</v>
      </c>
      <c r="H70" s="74" t="s">
        <v>210</v>
      </c>
      <c r="I70" s="72" t="s">
        <v>211</v>
      </c>
      <c r="J70" s="141">
        <v>2</v>
      </c>
      <c r="K70" s="147" t="s">
        <v>503</v>
      </c>
      <c r="L70" s="147" t="s">
        <v>504</v>
      </c>
      <c r="M70" s="142"/>
      <c r="N70" s="149"/>
      <c r="O70" s="149"/>
      <c r="R70" s="48">
        <f>COUNTIF(D68:D71,"3")</f>
        <v>1</v>
      </c>
      <c r="S70" s="48">
        <f>COUNTIF(G68:G71,"3")</f>
        <v>0</v>
      </c>
      <c r="T70" s="48">
        <f>COUNTIF(J68:J71,"3")</f>
        <v>3</v>
      </c>
      <c r="U70" s="48">
        <f>COUNTIF(M68:M71,"3")</f>
        <v>0</v>
      </c>
    </row>
    <row r="71" spans="1:21" ht="84">
      <c r="A71" s="63"/>
      <c r="B71" s="117"/>
      <c r="C71" s="73" t="s">
        <v>212</v>
      </c>
      <c r="D71" s="84">
        <v>2</v>
      </c>
      <c r="E71" s="166" t="s">
        <v>213</v>
      </c>
      <c r="F71" s="166" t="s">
        <v>214</v>
      </c>
      <c r="G71" s="86">
        <v>2</v>
      </c>
      <c r="H71" s="74" t="s">
        <v>213</v>
      </c>
      <c r="I71" s="72" t="s">
        <v>452</v>
      </c>
      <c r="J71" s="141">
        <v>3</v>
      </c>
      <c r="K71" s="147" t="s">
        <v>505</v>
      </c>
      <c r="L71" s="147" t="s">
        <v>506</v>
      </c>
      <c r="M71" s="142"/>
      <c r="N71" s="149"/>
      <c r="O71" s="149"/>
      <c r="R71" s="48">
        <f>COUNTIF(D68:D71,"4")</f>
        <v>0</v>
      </c>
      <c r="S71" s="48">
        <f>COUNTIF(G68:G71,"4")</f>
        <v>0</v>
      </c>
      <c r="T71" s="48">
        <f>COUNTIF(J68:J71,"4")</f>
        <v>0</v>
      </c>
      <c r="U71" s="48">
        <f>COUNTIF(M68:M71,"4")</f>
        <v>0</v>
      </c>
    </row>
    <row r="72" spans="1:21">
      <c r="B72" s="95"/>
      <c r="C72" s="96"/>
      <c r="D72" s="96"/>
      <c r="E72" s="96"/>
      <c r="F72" s="96"/>
      <c r="G72" s="96"/>
      <c r="H72" s="96"/>
      <c r="I72" s="96"/>
      <c r="J72" s="96"/>
      <c r="K72" s="183"/>
      <c r="L72" s="137"/>
      <c r="M72" s="138"/>
      <c r="N72" s="137"/>
      <c r="O72" s="137"/>
    </row>
    <row r="73" spans="1:21" ht="18.75">
      <c r="A73" s="63"/>
      <c r="B73" s="113"/>
      <c r="C73" s="114" t="s">
        <v>215</v>
      </c>
      <c r="D73" s="115"/>
      <c r="E73" s="115"/>
      <c r="F73" s="115"/>
      <c r="G73" s="115"/>
      <c r="H73" s="115"/>
      <c r="I73" s="115"/>
      <c r="J73" s="115"/>
      <c r="K73" s="165"/>
      <c r="L73" s="164"/>
      <c r="M73" s="164"/>
      <c r="N73" s="164"/>
      <c r="O73" s="164"/>
    </row>
    <row r="74" spans="1:21" ht="72">
      <c r="A74" s="63"/>
      <c r="B74" s="116"/>
      <c r="C74" s="83" t="s">
        <v>216</v>
      </c>
      <c r="D74" s="84">
        <v>4</v>
      </c>
      <c r="E74" s="167" t="s">
        <v>217</v>
      </c>
      <c r="F74" s="167" t="s">
        <v>214</v>
      </c>
      <c r="G74" s="86">
        <v>2</v>
      </c>
      <c r="H74" s="72" t="s">
        <v>217</v>
      </c>
      <c r="I74" s="72" t="s">
        <v>214</v>
      </c>
      <c r="J74" s="141">
        <v>4</v>
      </c>
      <c r="K74" s="147" t="s">
        <v>507</v>
      </c>
      <c r="L74" s="147" t="s">
        <v>508</v>
      </c>
      <c r="M74" s="142"/>
      <c r="N74" s="149"/>
      <c r="O74" s="149"/>
      <c r="R74" s="48">
        <f>COUNTIF(D74:D79,"1")</f>
        <v>1</v>
      </c>
      <c r="S74" s="48">
        <f>COUNTIF(G74:G79,"1")</f>
        <v>1</v>
      </c>
      <c r="T74" s="48">
        <f>COUNTIF(J74:J79,"1")</f>
        <v>1</v>
      </c>
      <c r="U74" s="48">
        <f>COUNTIF(M74:M79,"1")</f>
        <v>0</v>
      </c>
    </row>
    <row r="75" spans="1:21" ht="96">
      <c r="A75" s="63"/>
      <c r="B75" s="116"/>
      <c r="C75" s="73" t="s">
        <v>218</v>
      </c>
      <c r="D75" s="84">
        <v>2</v>
      </c>
      <c r="E75" s="166" t="s">
        <v>219</v>
      </c>
      <c r="F75" s="167" t="s">
        <v>220</v>
      </c>
      <c r="G75" s="86">
        <v>2</v>
      </c>
      <c r="H75" s="74" t="s">
        <v>219</v>
      </c>
      <c r="I75" s="72" t="s">
        <v>220</v>
      </c>
      <c r="J75" s="141" t="s">
        <v>509</v>
      </c>
      <c r="K75" s="147" t="s">
        <v>319</v>
      </c>
      <c r="L75" s="147" t="s">
        <v>319</v>
      </c>
      <c r="M75" s="142"/>
      <c r="N75" s="149"/>
      <c r="O75" s="149"/>
      <c r="R75" s="48">
        <f>COUNTIF(D74:D79,"2")</f>
        <v>2</v>
      </c>
      <c r="S75" s="48">
        <f>COUNTIF(G74:G79,"2")</f>
        <v>5</v>
      </c>
      <c r="T75" s="48">
        <f>COUNTIF(J74:J79,"2")</f>
        <v>0</v>
      </c>
      <c r="U75" s="48">
        <f>COUNTIF(M74:M79,"2")</f>
        <v>0</v>
      </c>
    </row>
    <row r="76" spans="1:21" ht="72">
      <c r="A76" s="63"/>
      <c r="B76" s="116"/>
      <c r="C76" s="73" t="s">
        <v>221</v>
      </c>
      <c r="D76" s="84">
        <v>2</v>
      </c>
      <c r="E76" s="166" t="s">
        <v>222</v>
      </c>
      <c r="F76" s="167" t="s">
        <v>223</v>
      </c>
      <c r="G76" s="86">
        <v>2</v>
      </c>
      <c r="H76" s="74" t="s">
        <v>222</v>
      </c>
      <c r="I76" s="72" t="s">
        <v>223</v>
      </c>
      <c r="J76" s="141">
        <v>3</v>
      </c>
      <c r="K76" s="147" t="s">
        <v>510</v>
      </c>
      <c r="L76" s="147" t="s">
        <v>511</v>
      </c>
      <c r="M76" s="142"/>
      <c r="N76" s="149"/>
      <c r="O76" s="149"/>
      <c r="R76" s="48">
        <f>COUNTIF(D74:D79,"2")</f>
        <v>2</v>
      </c>
      <c r="S76" s="48">
        <f>COUNTIF(G74:G79,"3")</f>
        <v>0</v>
      </c>
      <c r="T76" s="48">
        <f>COUNTIF(J74:J79,"3")</f>
        <v>3</v>
      </c>
      <c r="U76" s="48">
        <f>COUNTIF(M74:M79,"3")</f>
        <v>0</v>
      </c>
    </row>
    <row r="77" spans="1:21" ht="132">
      <c r="A77" s="63"/>
      <c r="B77" s="116"/>
      <c r="C77" s="73" t="s">
        <v>224</v>
      </c>
      <c r="D77" s="84">
        <v>3</v>
      </c>
      <c r="E77" s="166" t="s">
        <v>225</v>
      </c>
      <c r="F77" s="167" t="s">
        <v>226</v>
      </c>
      <c r="G77" s="86">
        <v>2</v>
      </c>
      <c r="H77" s="74" t="s">
        <v>453</v>
      </c>
      <c r="I77" s="72" t="s">
        <v>454</v>
      </c>
      <c r="J77" s="141">
        <v>3</v>
      </c>
      <c r="K77" s="147" t="s">
        <v>512</v>
      </c>
      <c r="L77" s="147" t="s">
        <v>513</v>
      </c>
      <c r="M77" s="142"/>
      <c r="N77" s="149"/>
      <c r="O77" s="149"/>
      <c r="R77" s="48">
        <f>COUNTIF(D74:D79,"4")</f>
        <v>1</v>
      </c>
      <c r="S77" s="48">
        <f>COUNTIF(G74:G79,"4")</f>
        <v>0</v>
      </c>
      <c r="T77" s="48">
        <f>COUNTIF(J74:J79,"4")</f>
        <v>1</v>
      </c>
      <c r="U77" s="48">
        <f>COUNTIF(M74:M79,"4")</f>
        <v>0</v>
      </c>
    </row>
    <row r="78" spans="1:21" ht="132">
      <c r="A78" s="63"/>
      <c r="B78" s="122"/>
      <c r="C78" s="75" t="s">
        <v>227</v>
      </c>
      <c r="D78" s="84">
        <v>3</v>
      </c>
      <c r="E78" s="166" t="s">
        <v>228</v>
      </c>
      <c r="F78" s="167" t="s">
        <v>229</v>
      </c>
      <c r="G78" s="86">
        <v>2</v>
      </c>
      <c r="H78" s="74" t="s">
        <v>455</v>
      </c>
      <c r="I78" s="72" t="s">
        <v>456</v>
      </c>
      <c r="J78" s="141">
        <v>3</v>
      </c>
      <c r="K78" s="147" t="s">
        <v>514</v>
      </c>
      <c r="L78" s="147" t="s">
        <v>515</v>
      </c>
      <c r="M78" s="142"/>
      <c r="N78" s="149"/>
      <c r="O78" s="149"/>
    </row>
    <row r="79" spans="1:21" ht="60">
      <c r="A79" s="63"/>
      <c r="B79" s="117"/>
      <c r="C79" s="73" t="s">
        <v>230</v>
      </c>
      <c r="D79" s="84">
        <v>1</v>
      </c>
      <c r="E79" s="166" t="s">
        <v>231</v>
      </c>
      <c r="F79" s="167" t="s">
        <v>232</v>
      </c>
      <c r="G79" s="86">
        <v>1</v>
      </c>
      <c r="H79" s="74" t="s">
        <v>231</v>
      </c>
      <c r="I79" s="72" t="s">
        <v>232</v>
      </c>
      <c r="J79" s="141">
        <v>1</v>
      </c>
      <c r="K79" s="147" t="s">
        <v>516</v>
      </c>
      <c r="L79" s="147" t="s">
        <v>232</v>
      </c>
      <c r="M79" s="142"/>
      <c r="N79" s="149"/>
      <c r="O79" s="149"/>
    </row>
    <row r="80" spans="1:21">
      <c r="B80" s="118"/>
      <c r="C80" s="119"/>
      <c r="D80" s="120"/>
      <c r="E80" s="121"/>
      <c r="F80" s="121"/>
      <c r="G80" s="120"/>
      <c r="H80" s="121"/>
      <c r="I80" s="121"/>
      <c r="J80" s="120"/>
      <c r="K80" s="185"/>
      <c r="M80" s="120"/>
      <c r="N80" s="185"/>
    </row>
    <row r="81" spans="1:21" ht="126">
      <c r="B81" s="168" t="s">
        <v>233</v>
      </c>
      <c r="C81" s="169"/>
      <c r="D81" s="104" t="s">
        <v>234</v>
      </c>
      <c r="E81" s="105"/>
      <c r="F81" s="106"/>
      <c r="G81" s="107">
        <v>2016</v>
      </c>
      <c r="H81" s="108"/>
      <c r="I81" s="155"/>
      <c r="J81" s="156">
        <v>2017</v>
      </c>
      <c r="K81" s="157"/>
      <c r="L81" s="158"/>
      <c r="M81" s="159">
        <v>2018</v>
      </c>
      <c r="N81" s="160"/>
      <c r="O81" s="161"/>
    </row>
    <row r="82" spans="1:21" ht="31.5">
      <c r="B82" s="170"/>
      <c r="C82" s="171"/>
      <c r="D82" s="111" t="s">
        <v>66</v>
      </c>
      <c r="E82" s="112" t="s">
        <v>67</v>
      </c>
      <c r="F82" s="112"/>
      <c r="G82" s="111" t="s">
        <v>66</v>
      </c>
      <c r="H82" s="112" t="s">
        <v>67</v>
      </c>
      <c r="I82" s="112" t="s">
        <v>68</v>
      </c>
      <c r="J82" s="111" t="s">
        <v>66</v>
      </c>
      <c r="K82" s="112" t="s">
        <v>67</v>
      </c>
      <c r="L82" s="162" t="s">
        <v>68</v>
      </c>
      <c r="M82" s="111" t="s">
        <v>66</v>
      </c>
      <c r="N82" s="112" t="s">
        <v>67</v>
      </c>
      <c r="O82" s="162" t="s">
        <v>68</v>
      </c>
    </row>
    <row r="83" spans="1:21" ht="18.75">
      <c r="A83" s="63"/>
      <c r="B83" s="172"/>
      <c r="C83" s="115" t="s">
        <v>235</v>
      </c>
      <c r="D83" s="115"/>
      <c r="E83" s="115"/>
      <c r="F83" s="115"/>
      <c r="G83" s="115"/>
      <c r="H83" s="115"/>
      <c r="I83" s="115"/>
      <c r="J83" s="115"/>
      <c r="K83" s="115"/>
      <c r="L83" s="186"/>
      <c r="M83" s="187"/>
      <c r="N83" s="187"/>
      <c r="O83" s="186"/>
    </row>
    <row r="84" spans="1:21" ht="72">
      <c r="A84" s="63"/>
      <c r="B84" s="117"/>
      <c r="C84" s="83" t="s">
        <v>236</v>
      </c>
      <c r="D84" s="84">
        <v>3</v>
      </c>
      <c r="E84" s="166" t="s">
        <v>237</v>
      </c>
      <c r="F84" s="167" t="s">
        <v>238</v>
      </c>
      <c r="G84" s="86">
        <v>3</v>
      </c>
      <c r="H84" s="74" t="s">
        <v>237</v>
      </c>
      <c r="I84" s="72" t="s">
        <v>238</v>
      </c>
      <c r="J84" s="141">
        <v>2</v>
      </c>
      <c r="K84" s="222" t="s">
        <v>582</v>
      </c>
      <c r="L84" s="222" t="s">
        <v>583</v>
      </c>
      <c r="M84" s="142"/>
      <c r="N84" s="149"/>
      <c r="O84" s="149"/>
      <c r="R84" s="48">
        <f>COUNTIF(D84:D86,"1")</f>
        <v>0</v>
      </c>
      <c r="S84" s="48">
        <f>COUNTIF(G84:G86,"1")</f>
        <v>0</v>
      </c>
      <c r="T84" s="48">
        <f>COUNTIF(J84:J86,"1")</f>
        <v>0</v>
      </c>
      <c r="U84" s="48">
        <f>COUNTIF(M84:M86,"1")</f>
        <v>0</v>
      </c>
    </row>
    <row r="85" spans="1:21" ht="36">
      <c r="A85" s="63"/>
      <c r="B85" s="172"/>
      <c r="C85" s="73" t="s">
        <v>239</v>
      </c>
      <c r="D85" s="84">
        <v>3</v>
      </c>
      <c r="E85" s="166" t="s">
        <v>240</v>
      </c>
      <c r="F85" s="167" t="s">
        <v>241</v>
      </c>
      <c r="G85" s="86">
        <v>3</v>
      </c>
      <c r="H85" s="74" t="s">
        <v>240</v>
      </c>
      <c r="I85" s="72" t="s">
        <v>241</v>
      </c>
      <c r="J85" s="141">
        <v>3</v>
      </c>
      <c r="K85" s="222" t="s">
        <v>584</v>
      </c>
      <c r="L85" s="222" t="s">
        <v>585</v>
      </c>
      <c r="M85" s="142"/>
      <c r="N85" s="149"/>
      <c r="O85" s="149"/>
      <c r="R85" s="48">
        <f>COUNTIF(D84:D86,"2")</f>
        <v>0</v>
      </c>
      <c r="S85" s="48">
        <f>COUNTIF(G84:G86,"2")</f>
        <v>1</v>
      </c>
      <c r="T85" s="48">
        <f>COUNTIF(J84:J86,"2")</f>
        <v>1</v>
      </c>
      <c r="U85" s="48">
        <f>COUNTIF(M84:M86,"2")</f>
        <v>0</v>
      </c>
    </row>
    <row r="86" spans="1:21" ht="96">
      <c r="A86" s="63"/>
      <c r="B86" s="172"/>
      <c r="C86" s="73" t="s">
        <v>242</v>
      </c>
      <c r="D86" s="84">
        <v>4</v>
      </c>
      <c r="E86" s="166" t="s">
        <v>243</v>
      </c>
      <c r="F86" s="167" t="s">
        <v>244</v>
      </c>
      <c r="G86" s="86">
        <v>2</v>
      </c>
      <c r="H86" s="74" t="s">
        <v>457</v>
      </c>
      <c r="I86" s="72" t="s">
        <v>458</v>
      </c>
      <c r="J86" s="141">
        <v>3</v>
      </c>
      <c r="K86" s="222" t="s">
        <v>586</v>
      </c>
      <c r="L86" s="230" t="s">
        <v>458</v>
      </c>
      <c r="M86" s="142"/>
      <c r="N86" s="149"/>
      <c r="O86" s="149"/>
      <c r="R86" s="48">
        <f>COUNTIF(D84:D86,"3")</f>
        <v>2</v>
      </c>
      <c r="S86" s="48">
        <f>COUNTIF(G84:G86,"3")</f>
        <v>2</v>
      </c>
      <c r="T86" s="48">
        <f>COUNTIF(J84:J86,"3")</f>
        <v>2</v>
      </c>
      <c r="U86" s="48">
        <f>COUNTIF(M84:M86,"3")</f>
        <v>0</v>
      </c>
    </row>
    <row r="87" spans="1:21">
      <c r="B87" s="118"/>
      <c r="C87" s="119"/>
      <c r="D87" s="120"/>
      <c r="E87" s="121"/>
      <c r="F87" s="121"/>
      <c r="G87" s="120"/>
      <c r="H87" s="121"/>
      <c r="I87" s="121"/>
      <c r="J87" s="120"/>
      <c r="K87" s="121"/>
      <c r="M87" s="120"/>
      <c r="N87" s="121"/>
      <c r="R87" s="48">
        <f>COUNTIF(D84:D86,"4")</f>
        <v>1</v>
      </c>
      <c r="S87" s="48">
        <f>COUNTIF(G84:G86,"4")</f>
        <v>0</v>
      </c>
      <c r="T87" s="48">
        <f>COUNTIF(J84:J86,"4")</f>
        <v>0</v>
      </c>
      <c r="U87" s="48">
        <f>COUNTIF(M84:M86,"4")</f>
        <v>0</v>
      </c>
    </row>
    <row r="88" spans="1:21" ht="18.75">
      <c r="A88" s="63"/>
      <c r="B88" s="173"/>
      <c r="C88" s="174" t="s">
        <v>245</v>
      </c>
      <c r="D88" s="175"/>
      <c r="E88" s="175"/>
      <c r="F88" s="175"/>
      <c r="G88" s="175"/>
      <c r="H88" s="175"/>
      <c r="I88" s="175"/>
      <c r="J88" s="175"/>
      <c r="K88" s="188"/>
      <c r="L88" s="164"/>
      <c r="M88" s="164"/>
      <c r="N88" s="164"/>
      <c r="O88" s="164"/>
    </row>
    <row r="89" spans="1:21" ht="108">
      <c r="A89" s="63"/>
      <c r="B89" s="117"/>
      <c r="C89" s="68" t="s">
        <v>246</v>
      </c>
      <c r="D89" s="84">
        <v>1</v>
      </c>
      <c r="E89" s="167" t="s">
        <v>247</v>
      </c>
      <c r="F89" s="167" t="s">
        <v>248</v>
      </c>
      <c r="G89" s="86">
        <v>1</v>
      </c>
      <c r="H89" s="72" t="s">
        <v>247</v>
      </c>
      <c r="I89" s="72" t="s">
        <v>459</v>
      </c>
      <c r="J89" s="141">
        <v>1</v>
      </c>
      <c r="K89" s="222" t="s">
        <v>587</v>
      </c>
      <c r="L89" s="222" t="s">
        <v>588</v>
      </c>
      <c r="M89" s="142"/>
      <c r="N89" s="149"/>
      <c r="O89" s="149"/>
      <c r="R89" s="48">
        <f>COUNTIF(D89:D95,"1")</f>
        <v>4</v>
      </c>
      <c r="S89" s="48">
        <f>COUNTIF(G89:G95,"1")</f>
        <v>3</v>
      </c>
      <c r="T89" s="48">
        <f>COUNTIF(J89:J95,"1")</f>
        <v>3</v>
      </c>
      <c r="U89" s="48">
        <f>COUNTIF(M89:M95,"1")</f>
        <v>0</v>
      </c>
    </row>
    <row r="90" spans="1:21" ht="114.75">
      <c r="A90" s="63"/>
      <c r="B90" s="176"/>
      <c r="C90" s="75" t="s">
        <v>249</v>
      </c>
      <c r="D90" s="84">
        <v>1</v>
      </c>
      <c r="E90" s="166" t="s">
        <v>250</v>
      </c>
      <c r="F90" s="167" t="s">
        <v>150</v>
      </c>
      <c r="G90" s="86">
        <v>1</v>
      </c>
      <c r="H90" s="74" t="s">
        <v>250</v>
      </c>
      <c r="I90" s="72" t="s">
        <v>150</v>
      </c>
      <c r="J90" s="141">
        <v>1</v>
      </c>
      <c r="K90" s="222" t="s">
        <v>589</v>
      </c>
      <c r="L90" s="222" t="s">
        <v>335</v>
      </c>
      <c r="M90" s="142"/>
      <c r="N90" s="149"/>
      <c r="O90" s="149"/>
      <c r="R90" s="48">
        <f>COUNTIF(D89:D95,"2")</f>
        <v>1</v>
      </c>
      <c r="S90" s="48">
        <f>COUNTIF(G89:G95,"2")</f>
        <v>2</v>
      </c>
      <c r="T90" s="48">
        <f>COUNTIF(J89:J95,"2")</f>
        <v>2</v>
      </c>
      <c r="U90" s="48">
        <f>COUNTIF(M89:M95,"2")</f>
        <v>0</v>
      </c>
    </row>
    <row r="91" spans="1:21" ht="96">
      <c r="A91" s="63"/>
      <c r="B91" s="172"/>
      <c r="C91" s="73" t="s">
        <v>251</v>
      </c>
      <c r="D91" s="84">
        <v>2</v>
      </c>
      <c r="E91" s="166" t="s">
        <v>252</v>
      </c>
      <c r="F91" s="167" t="s">
        <v>253</v>
      </c>
      <c r="G91" s="86">
        <v>2</v>
      </c>
      <c r="H91" s="74" t="s">
        <v>252</v>
      </c>
      <c r="I91" s="72" t="s">
        <v>253</v>
      </c>
      <c r="J91" s="141">
        <v>2</v>
      </c>
      <c r="K91" s="222" t="s">
        <v>590</v>
      </c>
      <c r="L91" s="222" t="s">
        <v>591</v>
      </c>
      <c r="M91" s="142"/>
      <c r="N91" s="149"/>
      <c r="O91" s="149"/>
      <c r="R91" s="48">
        <f>COUNTIF(D89:D95,"3")</f>
        <v>2</v>
      </c>
      <c r="S91" s="48">
        <f>COUNTIF(G89:G95,"3")</f>
        <v>2</v>
      </c>
      <c r="T91" s="48">
        <f>COUNTIF(J89:J95,"3")</f>
        <v>2</v>
      </c>
      <c r="U91" s="48">
        <f>COUNTIF(M89:M95,"3")</f>
        <v>0</v>
      </c>
    </row>
    <row r="92" spans="1:21" ht="96">
      <c r="A92" s="63"/>
      <c r="B92" s="172"/>
      <c r="C92" s="75" t="s">
        <v>254</v>
      </c>
      <c r="D92" s="84">
        <v>3</v>
      </c>
      <c r="E92" s="166" t="s">
        <v>255</v>
      </c>
      <c r="F92" s="166" t="s">
        <v>256</v>
      </c>
      <c r="G92" s="86">
        <v>3</v>
      </c>
      <c r="H92" s="74" t="s">
        <v>255</v>
      </c>
      <c r="I92" s="72" t="s">
        <v>256</v>
      </c>
      <c r="J92" s="141">
        <v>3</v>
      </c>
      <c r="K92" s="222" t="s">
        <v>592</v>
      </c>
      <c r="L92" s="222" t="s">
        <v>593</v>
      </c>
      <c r="M92" s="142"/>
      <c r="N92" s="149"/>
      <c r="O92" s="149"/>
      <c r="R92" s="48">
        <f>COUNTIF(D89:D95,"4")</f>
        <v>0</v>
      </c>
      <c r="S92" s="48">
        <f>COUNTIF(G89:G95,"4")</f>
        <v>0</v>
      </c>
      <c r="T92" s="48">
        <f>COUNTIF(J89:J95,"4")</f>
        <v>0</v>
      </c>
      <c r="U92" s="48">
        <f>COUNTIF(M89:M95,"4")</f>
        <v>0</v>
      </c>
    </row>
    <row r="93" spans="1:21" ht="72">
      <c r="A93" s="63"/>
      <c r="B93" s="172"/>
      <c r="C93" s="73" t="s">
        <v>257</v>
      </c>
      <c r="D93" s="84">
        <v>3</v>
      </c>
      <c r="E93" s="166" t="s">
        <v>258</v>
      </c>
      <c r="F93" s="167" t="s">
        <v>259</v>
      </c>
      <c r="G93" s="86">
        <v>3</v>
      </c>
      <c r="H93" s="74" t="s">
        <v>258</v>
      </c>
      <c r="I93" s="72" t="s">
        <v>259</v>
      </c>
      <c r="J93" s="141">
        <v>3</v>
      </c>
      <c r="K93" s="222" t="s">
        <v>594</v>
      </c>
      <c r="L93" s="222" t="s">
        <v>595</v>
      </c>
      <c r="M93" s="142"/>
      <c r="N93" s="149"/>
      <c r="O93" s="149"/>
    </row>
    <row r="94" spans="1:21" ht="100.5">
      <c r="A94" s="63"/>
      <c r="B94" s="176"/>
      <c r="C94" s="75" t="s">
        <v>260</v>
      </c>
      <c r="D94" s="84">
        <v>1</v>
      </c>
      <c r="E94" s="166" t="s">
        <v>261</v>
      </c>
      <c r="F94" s="167" t="s">
        <v>262</v>
      </c>
      <c r="G94" s="86">
        <v>2</v>
      </c>
      <c r="H94" s="74" t="s">
        <v>261</v>
      </c>
      <c r="I94" s="72" t="s">
        <v>262</v>
      </c>
      <c r="J94" s="141">
        <v>2</v>
      </c>
      <c r="K94" s="222" t="s">
        <v>596</v>
      </c>
      <c r="L94" s="222" t="s">
        <v>597</v>
      </c>
      <c r="M94" s="142"/>
      <c r="N94" s="149"/>
      <c r="O94" s="149"/>
    </row>
    <row r="95" spans="1:21" ht="48">
      <c r="A95" s="63"/>
      <c r="B95" s="172"/>
      <c r="C95" s="73" t="s">
        <v>263</v>
      </c>
      <c r="D95" s="84">
        <v>1</v>
      </c>
      <c r="E95" s="166" t="s">
        <v>264</v>
      </c>
      <c r="F95" s="167" t="s">
        <v>265</v>
      </c>
      <c r="G95" s="86">
        <v>1</v>
      </c>
      <c r="H95" s="74" t="s">
        <v>460</v>
      </c>
      <c r="I95" s="72" t="s">
        <v>265</v>
      </c>
      <c r="J95" s="141">
        <v>1</v>
      </c>
      <c r="K95" s="222" t="s">
        <v>598</v>
      </c>
      <c r="L95" s="222" t="s">
        <v>265</v>
      </c>
      <c r="M95" s="142"/>
      <c r="N95" s="149"/>
      <c r="O95" s="149"/>
    </row>
    <row r="96" spans="1:21">
      <c r="B96" s="118"/>
      <c r="C96" s="119"/>
      <c r="D96" s="120"/>
      <c r="E96" s="121"/>
      <c r="F96" s="121"/>
      <c r="G96" s="120"/>
      <c r="H96" s="121"/>
      <c r="I96" s="121"/>
      <c r="J96" s="120"/>
      <c r="K96" s="185"/>
      <c r="M96" s="120"/>
      <c r="N96" s="185"/>
    </row>
    <row r="97" spans="1:21" ht="18.75">
      <c r="A97" s="63"/>
      <c r="B97" s="113"/>
      <c r="C97" s="114" t="s">
        <v>266</v>
      </c>
      <c r="D97" s="115"/>
      <c r="E97" s="115"/>
      <c r="F97" s="115"/>
      <c r="G97" s="115"/>
      <c r="H97" s="115"/>
      <c r="I97" s="115"/>
      <c r="J97" s="115"/>
      <c r="K97" s="115"/>
      <c r="L97" s="115"/>
      <c r="M97" s="189"/>
      <c r="N97" s="189"/>
      <c r="O97" s="190"/>
    </row>
    <row r="98" spans="1:21" ht="157.5">
      <c r="A98" s="63"/>
      <c r="B98" s="122"/>
      <c r="C98" s="68" t="s">
        <v>267</v>
      </c>
      <c r="D98" s="84">
        <v>2</v>
      </c>
      <c r="E98" s="70" t="s">
        <v>268</v>
      </c>
      <c r="F98" s="70" t="s">
        <v>269</v>
      </c>
      <c r="G98" s="99">
        <v>2</v>
      </c>
      <c r="H98" s="100" t="s">
        <v>268</v>
      </c>
      <c r="I98" s="100" t="s">
        <v>269</v>
      </c>
      <c r="J98" s="227">
        <v>3</v>
      </c>
      <c r="K98" s="229" t="s">
        <v>622</v>
      </c>
      <c r="L98" s="231" t="s">
        <v>269</v>
      </c>
      <c r="M98" s="152"/>
      <c r="N98" s="154"/>
      <c r="O98" s="154"/>
      <c r="R98" s="48">
        <f>COUNTIF(D98:D99,"1")</f>
        <v>0</v>
      </c>
      <c r="S98" s="48">
        <f>COUNTIF(G98:G99,"1")</f>
        <v>0</v>
      </c>
      <c r="T98" s="48">
        <f>COUNTIF(J98:J99,"1")</f>
        <v>0</v>
      </c>
      <c r="U98" s="48">
        <f>COUNTIF(M98:M99,"1")</f>
        <v>0</v>
      </c>
    </row>
    <row r="99" spans="1:21" ht="157.5">
      <c r="A99" s="63"/>
      <c r="B99" s="177"/>
      <c r="C99" s="75" t="s">
        <v>270</v>
      </c>
      <c r="D99" s="84">
        <v>2</v>
      </c>
      <c r="E99" s="70" t="s">
        <v>271</v>
      </c>
      <c r="F99" s="70" t="s">
        <v>272</v>
      </c>
      <c r="G99" s="99">
        <v>2</v>
      </c>
      <c r="H99" s="101" t="s">
        <v>271</v>
      </c>
      <c r="I99" s="100" t="s">
        <v>272</v>
      </c>
      <c r="J99" s="227">
        <v>2</v>
      </c>
      <c r="K99" s="229" t="s">
        <v>599</v>
      </c>
      <c r="L99" s="229" t="s">
        <v>272</v>
      </c>
      <c r="M99" s="152"/>
      <c r="N99" s="154"/>
      <c r="O99" s="154"/>
      <c r="R99" s="48">
        <f>COUNTIF(D98:D99,"2")</f>
        <v>2</v>
      </c>
      <c r="S99" s="48">
        <f>COUNTIF(G98:G99,"2")</f>
        <v>2</v>
      </c>
      <c r="T99" s="48">
        <f>COUNTIF(J98:J99,"2")</f>
        <v>1</v>
      </c>
      <c r="U99" s="48">
        <f>COUNTIF(M98:M99,"2")</f>
        <v>0</v>
      </c>
    </row>
    <row r="100" spans="1:21">
      <c r="B100" s="118"/>
      <c r="C100" s="119"/>
      <c r="D100" s="120"/>
      <c r="E100" s="121"/>
      <c r="F100" s="121"/>
      <c r="G100" s="120"/>
      <c r="H100" s="121"/>
      <c r="I100" s="121"/>
      <c r="J100" s="120"/>
      <c r="K100" s="185"/>
      <c r="M100" s="120"/>
      <c r="N100" s="185"/>
      <c r="R100" s="48">
        <f>COUNTIF(D98:D99,"3")</f>
        <v>0</v>
      </c>
      <c r="S100" s="48">
        <f>COUNTIF(G98:G99,"3")</f>
        <v>0</v>
      </c>
      <c r="T100" s="48">
        <f>COUNTIF(J98:J99,"3")</f>
        <v>1</v>
      </c>
      <c r="U100" s="48">
        <f>COUNTIF(M98:M99,"3")</f>
        <v>0</v>
      </c>
    </row>
    <row r="101" spans="1:21" ht="18.75">
      <c r="A101" s="63"/>
      <c r="B101" s="172"/>
      <c r="C101" s="115" t="s">
        <v>273</v>
      </c>
      <c r="D101" s="115"/>
      <c r="E101" s="115"/>
      <c r="F101" s="115"/>
      <c r="G101" s="115"/>
      <c r="H101" s="115"/>
      <c r="I101" s="115"/>
      <c r="J101" s="115"/>
      <c r="K101" s="165"/>
      <c r="L101" s="164"/>
      <c r="M101" s="164"/>
      <c r="N101" s="164"/>
      <c r="O101" s="164"/>
      <c r="R101" s="48">
        <f>COUNTIF(D98:D99,"4")</f>
        <v>0</v>
      </c>
      <c r="S101" s="48">
        <f>COUNTIF(G98:G99,"4")</f>
        <v>0</v>
      </c>
      <c r="T101" s="48">
        <f>COUNTIF(J98:J99,"4")</f>
        <v>0</v>
      </c>
      <c r="U101" s="48">
        <f>COUNTIF(M98:M99,"4")</f>
        <v>0</v>
      </c>
    </row>
    <row r="102" spans="1:21" ht="84">
      <c r="A102" s="63"/>
      <c r="B102" s="117"/>
      <c r="C102" s="83" t="s">
        <v>274</v>
      </c>
      <c r="D102" s="84">
        <v>3</v>
      </c>
      <c r="E102" s="70" t="s">
        <v>275</v>
      </c>
      <c r="F102" s="70" t="s">
        <v>276</v>
      </c>
      <c r="G102" s="86">
        <v>3</v>
      </c>
      <c r="H102" s="72" t="s">
        <v>275</v>
      </c>
      <c r="I102" s="72" t="s">
        <v>276</v>
      </c>
      <c r="J102" s="141">
        <v>3</v>
      </c>
      <c r="K102" s="222" t="s">
        <v>275</v>
      </c>
      <c r="L102" s="222" t="s">
        <v>600</v>
      </c>
      <c r="M102" s="142"/>
      <c r="N102" s="149"/>
      <c r="O102" s="149"/>
      <c r="R102" s="48">
        <f>COUNTIF(D102:D111,"1")</f>
        <v>1</v>
      </c>
      <c r="S102" s="48">
        <f>COUNTIF(G102:G111,"1")</f>
        <v>1</v>
      </c>
      <c r="T102" s="48">
        <f>COUNTIF(J102:J111,"1")</f>
        <v>0</v>
      </c>
      <c r="U102" s="48">
        <f>COUNTIF(M102:M111,"1")</f>
        <v>0</v>
      </c>
    </row>
    <row r="103" spans="1:21" ht="48">
      <c r="A103" s="63"/>
      <c r="B103" s="172"/>
      <c r="C103" s="73" t="s">
        <v>277</v>
      </c>
      <c r="D103" s="84">
        <v>1</v>
      </c>
      <c r="E103" s="70" t="s">
        <v>278</v>
      </c>
      <c r="F103" s="70" t="s">
        <v>279</v>
      </c>
      <c r="G103" s="86">
        <v>1</v>
      </c>
      <c r="H103" s="74" t="s">
        <v>278</v>
      </c>
      <c r="I103" s="72" t="s">
        <v>279</v>
      </c>
      <c r="J103" s="141">
        <v>2</v>
      </c>
      <c r="K103" s="222" t="s">
        <v>601</v>
      </c>
      <c r="L103" s="222" t="s">
        <v>335</v>
      </c>
      <c r="M103" s="142"/>
      <c r="N103" s="149"/>
      <c r="O103" s="149"/>
      <c r="R103" s="48">
        <f>COUNTIF(D102:D111,"2")</f>
        <v>3</v>
      </c>
      <c r="S103" s="48">
        <f>COUNTIF(G102:G111,"2")</f>
        <v>3</v>
      </c>
      <c r="T103" s="48">
        <f>COUNTIF(J102:J111,"2")</f>
        <v>4</v>
      </c>
      <c r="U103" s="48">
        <f>COUNTIF(M102:M111,"2")</f>
        <v>0</v>
      </c>
    </row>
    <row r="104" spans="1:21" ht="84">
      <c r="A104" s="63"/>
      <c r="B104" s="172"/>
      <c r="C104" s="73" t="s">
        <v>280</v>
      </c>
      <c r="D104" s="84">
        <v>2</v>
      </c>
      <c r="E104" s="70" t="s">
        <v>281</v>
      </c>
      <c r="F104" s="70" t="s">
        <v>282</v>
      </c>
      <c r="G104" s="86">
        <v>2</v>
      </c>
      <c r="H104" s="74" t="s">
        <v>281</v>
      </c>
      <c r="I104" s="72" t="s">
        <v>282</v>
      </c>
      <c r="J104" s="141">
        <v>2</v>
      </c>
      <c r="K104" s="222" t="s">
        <v>602</v>
      </c>
      <c r="L104" s="222" t="s">
        <v>603</v>
      </c>
      <c r="M104" s="142"/>
      <c r="N104" s="149"/>
      <c r="O104" s="149"/>
      <c r="R104" s="48">
        <f>COUNTIF(D102:D111,"3")</f>
        <v>6</v>
      </c>
      <c r="S104" s="48">
        <f>COUNTIF(G102:G111,"3")</f>
        <v>6</v>
      </c>
      <c r="T104" s="48">
        <f>COUNTIF(J102:J111,"3")</f>
        <v>6</v>
      </c>
      <c r="U104" s="48">
        <f>COUNTIF(M102:M111,"3")</f>
        <v>0</v>
      </c>
    </row>
    <row r="105" spans="1:21" ht="72">
      <c r="A105" s="63"/>
      <c r="B105" s="172"/>
      <c r="C105" s="73" t="s">
        <v>283</v>
      </c>
      <c r="D105" s="84">
        <v>3</v>
      </c>
      <c r="E105" s="70" t="s">
        <v>284</v>
      </c>
      <c r="F105" s="70" t="s">
        <v>285</v>
      </c>
      <c r="G105" s="86">
        <v>3</v>
      </c>
      <c r="H105" s="74" t="s">
        <v>284</v>
      </c>
      <c r="I105" s="72" t="s">
        <v>285</v>
      </c>
      <c r="J105" s="141">
        <v>3</v>
      </c>
      <c r="K105" s="222" t="s">
        <v>604</v>
      </c>
      <c r="L105" s="222" t="s">
        <v>605</v>
      </c>
      <c r="M105" s="142"/>
      <c r="N105" s="149"/>
      <c r="O105" s="149"/>
      <c r="R105" s="48">
        <f>COUNTIF(D102:D111,"4")</f>
        <v>0</v>
      </c>
      <c r="S105" s="48">
        <f>COUNTIF(G102:G111,"4")</f>
        <v>0</v>
      </c>
      <c r="T105" s="48">
        <f>COUNTIF(J102:J111,"4")</f>
        <v>0</v>
      </c>
      <c r="U105" s="48">
        <f>COUNTIF(M102:M111,"4")</f>
        <v>0</v>
      </c>
    </row>
    <row r="106" spans="1:21" ht="72">
      <c r="A106" s="63"/>
      <c r="B106" s="172"/>
      <c r="C106" s="73" t="s">
        <v>286</v>
      </c>
      <c r="D106" s="84">
        <v>3</v>
      </c>
      <c r="E106" s="70" t="s">
        <v>287</v>
      </c>
      <c r="F106" s="70" t="s">
        <v>288</v>
      </c>
      <c r="G106" s="86">
        <v>3</v>
      </c>
      <c r="H106" s="74" t="s">
        <v>287</v>
      </c>
      <c r="I106" s="72" t="s">
        <v>288</v>
      </c>
      <c r="J106" s="141">
        <v>3</v>
      </c>
      <c r="K106" s="222" t="s">
        <v>606</v>
      </c>
      <c r="L106" s="222" t="s">
        <v>607</v>
      </c>
      <c r="M106" s="142"/>
      <c r="N106" s="149"/>
      <c r="O106" s="149"/>
    </row>
    <row r="107" spans="1:21" ht="48">
      <c r="A107" s="63"/>
      <c r="B107" s="172"/>
      <c r="C107" s="73" t="s">
        <v>289</v>
      </c>
      <c r="D107" s="84">
        <v>3</v>
      </c>
      <c r="E107" s="70" t="s">
        <v>290</v>
      </c>
      <c r="F107" s="70" t="s">
        <v>291</v>
      </c>
      <c r="G107" s="86">
        <v>3</v>
      </c>
      <c r="H107" s="74" t="s">
        <v>290</v>
      </c>
      <c r="I107" s="72" t="s">
        <v>291</v>
      </c>
      <c r="J107" s="141">
        <v>3</v>
      </c>
      <c r="K107" s="222" t="s">
        <v>608</v>
      </c>
      <c r="L107" s="222" t="s">
        <v>609</v>
      </c>
      <c r="M107" s="142"/>
      <c r="N107" s="149"/>
      <c r="O107" s="149"/>
    </row>
    <row r="108" spans="1:21" ht="60">
      <c r="A108" s="63"/>
      <c r="B108" s="172"/>
      <c r="C108" s="73" t="s">
        <v>292</v>
      </c>
      <c r="D108" s="84">
        <v>2</v>
      </c>
      <c r="E108" s="70" t="s">
        <v>293</v>
      </c>
      <c r="F108" s="70" t="s">
        <v>150</v>
      </c>
      <c r="G108" s="86">
        <v>2</v>
      </c>
      <c r="H108" s="74" t="s">
        <v>293</v>
      </c>
      <c r="I108" s="72" t="s">
        <v>150</v>
      </c>
      <c r="J108" s="141">
        <v>2</v>
      </c>
      <c r="K108" s="222" t="s">
        <v>610</v>
      </c>
      <c r="L108" s="222" t="s">
        <v>335</v>
      </c>
      <c r="M108" s="142"/>
      <c r="N108" s="149"/>
      <c r="O108" s="149"/>
    </row>
    <row r="109" spans="1:21" ht="72">
      <c r="A109" s="63"/>
      <c r="B109" s="172"/>
      <c r="C109" s="73" t="s">
        <v>294</v>
      </c>
      <c r="D109" s="84">
        <v>2</v>
      </c>
      <c r="E109" s="70" t="s">
        <v>295</v>
      </c>
      <c r="F109" s="70" t="s">
        <v>201</v>
      </c>
      <c r="G109" s="86">
        <v>2</v>
      </c>
      <c r="H109" s="74" t="s">
        <v>295</v>
      </c>
      <c r="I109" s="72" t="s">
        <v>201</v>
      </c>
      <c r="J109" s="141">
        <v>2</v>
      </c>
      <c r="K109" s="222" t="s">
        <v>611</v>
      </c>
      <c r="L109" s="222" t="s">
        <v>201</v>
      </c>
      <c r="M109" s="142"/>
      <c r="N109" s="149"/>
      <c r="O109" s="149"/>
    </row>
    <row r="110" spans="1:21" ht="84">
      <c r="A110" s="63"/>
      <c r="B110" s="172"/>
      <c r="C110" s="73" t="s">
        <v>296</v>
      </c>
      <c r="D110" s="84">
        <v>3</v>
      </c>
      <c r="E110" s="70" t="s">
        <v>297</v>
      </c>
      <c r="F110" s="70" t="s">
        <v>298</v>
      </c>
      <c r="G110" s="86">
        <v>3</v>
      </c>
      <c r="H110" s="74" t="s">
        <v>297</v>
      </c>
      <c r="I110" s="72" t="s">
        <v>298</v>
      </c>
      <c r="J110" s="141">
        <v>3</v>
      </c>
      <c r="K110" s="222" t="s">
        <v>612</v>
      </c>
      <c r="L110" s="222" t="s">
        <v>613</v>
      </c>
      <c r="M110" s="142"/>
      <c r="N110" s="149"/>
      <c r="O110" s="149"/>
    </row>
    <row r="111" spans="1:21" ht="72">
      <c r="A111" s="63"/>
      <c r="B111" s="172"/>
      <c r="C111" s="73" t="s">
        <v>299</v>
      </c>
      <c r="D111" s="84">
        <v>3</v>
      </c>
      <c r="E111" s="70" t="s">
        <v>300</v>
      </c>
      <c r="F111" s="70" t="s">
        <v>150</v>
      </c>
      <c r="G111" s="86">
        <v>3</v>
      </c>
      <c r="H111" s="74" t="s">
        <v>300</v>
      </c>
      <c r="I111" s="72" t="s">
        <v>150</v>
      </c>
      <c r="J111" s="141">
        <v>3</v>
      </c>
      <c r="K111" s="222" t="s">
        <v>614</v>
      </c>
      <c r="L111" s="222" t="s">
        <v>615</v>
      </c>
      <c r="M111" s="142"/>
      <c r="N111" s="149"/>
      <c r="O111" s="149"/>
    </row>
    <row r="112" spans="1:21">
      <c r="B112" s="178"/>
      <c r="C112" s="179"/>
      <c r="D112" s="180"/>
      <c r="E112" s="181"/>
      <c r="F112" s="181"/>
      <c r="G112" s="180"/>
      <c r="H112" s="181"/>
      <c r="I112" s="181"/>
      <c r="J112" s="180"/>
      <c r="K112" s="191"/>
      <c r="M112" s="180"/>
      <c r="N112" s="191"/>
    </row>
    <row r="113" spans="1:21" ht="18.75">
      <c r="A113" s="63"/>
      <c r="B113" s="172"/>
      <c r="C113" s="115" t="s">
        <v>301</v>
      </c>
      <c r="D113" s="115"/>
      <c r="E113" s="115"/>
      <c r="F113" s="115"/>
      <c r="G113" s="115"/>
      <c r="H113" s="115"/>
      <c r="I113" s="115"/>
      <c r="J113" s="115"/>
      <c r="K113" s="165"/>
      <c r="L113" s="164"/>
      <c r="M113" s="164"/>
      <c r="N113" s="164"/>
      <c r="O113" s="164"/>
    </row>
    <row r="114" spans="1:21" ht="100.5">
      <c r="A114" s="63"/>
      <c r="B114" s="176"/>
      <c r="C114" s="75" t="s">
        <v>302</v>
      </c>
      <c r="D114" s="84">
        <v>3</v>
      </c>
      <c r="E114" s="70" t="s">
        <v>303</v>
      </c>
      <c r="F114" s="70" t="s">
        <v>304</v>
      </c>
      <c r="G114" s="86">
        <v>3</v>
      </c>
      <c r="H114" s="74" t="s">
        <v>303</v>
      </c>
      <c r="I114" s="72" t="s">
        <v>304</v>
      </c>
      <c r="J114" s="141">
        <v>3</v>
      </c>
      <c r="K114" s="232" t="s">
        <v>616</v>
      </c>
      <c r="L114" s="232" t="s">
        <v>617</v>
      </c>
      <c r="M114" s="142"/>
      <c r="N114" s="149"/>
      <c r="O114" s="149"/>
      <c r="R114" s="48">
        <f>COUNTIF(D114:D117,"1")</f>
        <v>0</v>
      </c>
      <c r="S114" s="48">
        <f>COUNTIF(G114:G117,"1")</f>
        <v>0</v>
      </c>
      <c r="T114" s="48">
        <f>COUNTIF(J114:J117,"1")</f>
        <v>0</v>
      </c>
      <c r="U114" s="48">
        <f>COUNTIF(M114:M117,"1")</f>
        <v>0</v>
      </c>
    </row>
    <row r="115" spans="1:21" ht="60">
      <c r="A115" s="63"/>
      <c r="B115" s="172"/>
      <c r="C115" s="73" t="s">
        <v>305</v>
      </c>
      <c r="D115" s="84">
        <v>4</v>
      </c>
      <c r="E115" s="70" t="s">
        <v>306</v>
      </c>
      <c r="F115" s="70" t="s">
        <v>307</v>
      </c>
      <c r="G115" s="86">
        <v>4</v>
      </c>
      <c r="H115" s="74" t="s">
        <v>306</v>
      </c>
      <c r="I115" s="72" t="s">
        <v>307</v>
      </c>
      <c r="J115" s="141">
        <v>4</v>
      </c>
      <c r="K115" s="232" t="s">
        <v>618</v>
      </c>
      <c r="L115" s="232" t="s">
        <v>307</v>
      </c>
      <c r="M115" s="142"/>
      <c r="N115" s="149"/>
      <c r="O115" s="149"/>
      <c r="R115" s="48">
        <f>COUNTIF(D114:D117,"2")</f>
        <v>0</v>
      </c>
      <c r="S115" s="48">
        <f>COUNTIF(G114:G117,"2")</f>
        <v>0</v>
      </c>
      <c r="T115" s="48">
        <f>COUNTIF(J114:J117,"2")</f>
        <v>0</v>
      </c>
      <c r="U115" s="48">
        <f>COUNTIF(M114:M117,"2")</f>
        <v>0</v>
      </c>
    </row>
    <row r="116" spans="1:21" ht="96">
      <c r="A116" s="63"/>
      <c r="B116" s="172"/>
      <c r="C116" s="73" t="s">
        <v>308</v>
      </c>
      <c r="D116" s="84">
        <v>3</v>
      </c>
      <c r="E116" s="70" t="s">
        <v>309</v>
      </c>
      <c r="F116" s="70" t="s">
        <v>310</v>
      </c>
      <c r="G116" s="86">
        <v>3</v>
      </c>
      <c r="H116" s="74" t="s">
        <v>309</v>
      </c>
      <c r="I116" s="72" t="s">
        <v>310</v>
      </c>
      <c r="J116" s="141">
        <v>4</v>
      </c>
      <c r="K116" s="232" t="s">
        <v>619</v>
      </c>
      <c r="L116" s="232" t="s">
        <v>620</v>
      </c>
      <c r="M116" s="142"/>
      <c r="N116" s="149"/>
      <c r="O116" s="149"/>
      <c r="R116" s="48">
        <f>COUNTIF(D114:D117,"3")</f>
        <v>3</v>
      </c>
      <c r="S116" s="48">
        <f>COUNTIF(G114:G117,"3")</f>
        <v>3</v>
      </c>
      <c r="T116" s="48">
        <f>COUNTIF(J114:J117,"3")</f>
        <v>2</v>
      </c>
      <c r="U116" s="48">
        <f>COUNTIF(M114:M117,"3")</f>
        <v>0</v>
      </c>
    </row>
    <row r="117" spans="1:21" ht="60">
      <c r="A117" s="63"/>
      <c r="B117" s="172"/>
      <c r="C117" s="73" t="s">
        <v>311</v>
      </c>
      <c r="D117" s="84">
        <v>3</v>
      </c>
      <c r="E117" s="70" t="s">
        <v>312</v>
      </c>
      <c r="F117" s="70" t="s">
        <v>307</v>
      </c>
      <c r="G117" s="86">
        <v>3</v>
      </c>
      <c r="H117" s="74" t="s">
        <v>312</v>
      </c>
      <c r="I117" s="72" t="s">
        <v>307</v>
      </c>
      <c r="J117" s="141">
        <v>3</v>
      </c>
      <c r="K117" s="232" t="s">
        <v>621</v>
      </c>
      <c r="L117" s="232" t="s">
        <v>307</v>
      </c>
      <c r="M117" s="142"/>
      <c r="N117" s="149"/>
      <c r="O117" s="149"/>
      <c r="R117" s="48">
        <f>COUNTIF(D114:D117,"4")</f>
        <v>1</v>
      </c>
      <c r="S117" s="48">
        <f>COUNTIF(G114:G117,"4")</f>
        <v>1</v>
      </c>
      <c r="T117" s="48">
        <f>COUNTIF(J114:J117,"4")</f>
        <v>2</v>
      </c>
      <c r="U117" s="48">
        <f>COUNTIF(M114:M117,"4")</f>
        <v>0</v>
      </c>
    </row>
    <row r="118" spans="1:21">
      <c r="B118" s="118"/>
      <c r="C118" s="119"/>
      <c r="D118" s="180"/>
      <c r="E118" s="181"/>
      <c r="F118" s="181"/>
      <c r="G118" s="180"/>
      <c r="H118" s="181"/>
      <c r="I118" s="181"/>
      <c r="J118" s="120"/>
      <c r="K118" s="185"/>
      <c r="M118" s="120"/>
      <c r="N118" s="185"/>
    </row>
    <row r="119" spans="1:21" ht="18">
      <c r="B119" s="102" t="s">
        <v>313</v>
      </c>
      <c r="C119" s="103"/>
      <c r="D119" s="104" t="s">
        <v>234</v>
      </c>
      <c r="E119" s="105"/>
      <c r="F119" s="106"/>
      <c r="G119" s="107" t="s">
        <v>63</v>
      </c>
      <c r="H119" s="108"/>
      <c r="I119" s="155"/>
      <c r="J119" s="192" t="s">
        <v>64</v>
      </c>
      <c r="K119" s="192"/>
      <c r="L119" s="192"/>
      <c r="M119" s="126" t="s">
        <v>65</v>
      </c>
      <c r="N119" s="126"/>
      <c r="O119" s="126"/>
    </row>
    <row r="120" spans="1:21" ht="31.5">
      <c r="B120" s="109"/>
      <c r="C120" s="110"/>
      <c r="D120" s="111" t="s">
        <v>66</v>
      </c>
      <c r="E120" s="112" t="s">
        <v>67</v>
      </c>
      <c r="F120" s="112"/>
      <c r="G120" s="111" t="s">
        <v>66</v>
      </c>
      <c r="H120" s="112" t="s">
        <v>67</v>
      </c>
      <c r="I120" s="112"/>
      <c r="J120" s="111" t="s">
        <v>66</v>
      </c>
      <c r="K120" s="112" t="s">
        <v>67</v>
      </c>
      <c r="L120" s="193" t="s">
        <v>68</v>
      </c>
      <c r="M120" s="111" t="s">
        <v>66</v>
      </c>
      <c r="N120" s="112" t="s">
        <v>67</v>
      </c>
      <c r="O120" s="193"/>
    </row>
    <row r="121" spans="1:21" ht="18.75">
      <c r="A121" s="63"/>
      <c r="B121" s="173"/>
      <c r="C121" s="115" t="s">
        <v>314</v>
      </c>
      <c r="D121" s="115"/>
      <c r="E121" s="115"/>
      <c r="F121" s="115"/>
      <c r="G121" s="115"/>
      <c r="H121" s="115"/>
      <c r="I121" s="115"/>
      <c r="J121" s="115"/>
      <c r="K121" s="165"/>
      <c r="L121" s="164"/>
      <c r="M121" s="164"/>
      <c r="N121" s="164"/>
      <c r="O121" s="164"/>
    </row>
    <row r="122" spans="1:21" ht="156.75">
      <c r="A122" s="63"/>
      <c r="B122" s="177"/>
      <c r="C122" s="182" t="s">
        <v>315</v>
      </c>
      <c r="D122" s="84">
        <v>3</v>
      </c>
      <c r="E122" s="70" t="s">
        <v>316</v>
      </c>
      <c r="F122" s="70" t="s">
        <v>317</v>
      </c>
      <c r="G122" s="86">
        <v>3</v>
      </c>
      <c r="H122" s="72" t="s">
        <v>316</v>
      </c>
      <c r="I122" s="72" t="s">
        <v>317</v>
      </c>
      <c r="J122" s="141">
        <v>3</v>
      </c>
      <c r="K122" s="147" t="s">
        <v>517</v>
      </c>
      <c r="L122" s="147" t="s">
        <v>623</v>
      </c>
      <c r="M122" s="142"/>
      <c r="N122" s="149"/>
      <c r="O122" s="149"/>
      <c r="R122" s="48">
        <f>COUNTIF(D122:D125,"1")</f>
        <v>2</v>
      </c>
      <c r="S122" s="48">
        <f>COUNTIF(G122:G125,"1")</f>
        <v>2</v>
      </c>
      <c r="T122" s="48">
        <f>COUNTIF(J122:J125,"1")</f>
        <v>1</v>
      </c>
      <c r="U122" s="48">
        <f>COUNTIF(M122:M125,"1")</f>
        <v>0</v>
      </c>
    </row>
    <row r="123" spans="1:21" ht="129">
      <c r="A123" s="63"/>
      <c r="B123" s="176"/>
      <c r="C123" s="75" t="s">
        <v>318</v>
      </c>
      <c r="D123" s="84">
        <v>1</v>
      </c>
      <c r="E123" s="70" t="s">
        <v>319</v>
      </c>
      <c r="F123" s="70"/>
      <c r="G123" s="86">
        <v>1</v>
      </c>
      <c r="H123" s="74" t="s">
        <v>319</v>
      </c>
      <c r="I123" s="72"/>
      <c r="J123" s="141"/>
      <c r="K123" s="147" t="s">
        <v>319</v>
      </c>
      <c r="L123" s="147" t="s">
        <v>624</v>
      </c>
      <c r="M123" s="142"/>
      <c r="N123" s="149"/>
      <c r="O123" s="149"/>
      <c r="R123" s="48">
        <f>COUNTIF(D122:D125,"2")</f>
        <v>1</v>
      </c>
      <c r="S123" s="48">
        <f>COUNTIF(G122:G125,"2")</f>
        <v>1</v>
      </c>
      <c r="T123" s="48">
        <f>COUNTIF(J122:J125,"2")</f>
        <v>1</v>
      </c>
      <c r="U123" s="48">
        <f>COUNTIF(M122:M125,"2")</f>
        <v>0</v>
      </c>
    </row>
    <row r="124" spans="1:21" ht="132">
      <c r="A124" s="63"/>
      <c r="B124" s="172"/>
      <c r="C124" s="75" t="s">
        <v>320</v>
      </c>
      <c r="D124" s="84">
        <v>2</v>
      </c>
      <c r="E124" s="70" t="s">
        <v>321</v>
      </c>
      <c r="F124" s="70" t="s">
        <v>322</v>
      </c>
      <c r="G124" s="86">
        <v>2</v>
      </c>
      <c r="H124" s="74" t="s">
        <v>321</v>
      </c>
      <c r="I124" s="72" t="s">
        <v>322</v>
      </c>
      <c r="J124" s="141">
        <v>2</v>
      </c>
      <c r="K124" s="147" t="s">
        <v>518</v>
      </c>
      <c r="L124" s="147" t="s">
        <v>625</v>
      </c>
      <c r="M124" s="142"/>
      <c r="N124" s="149"/>
      <c r="O124" s="149"/>
      <c r="R124" s="48">
        <f>COUNTIF(D122:D125,"3")</f>
        <v>1</v>
      </c>
      <c r="S124" s="48">
        <f>COUNTIF(G122:G125,"3")</f>
        <v>1</v>
      </c>
      <c r="T124" s="48">
        <f>COUNTIF(J122:J125,"3")</f>
        <v>1</v>
      </c>
      <c r="U124" s="48">
        <f>COUNTIF(M122:M125,"3")</f>
        <v>0</v>
      </c>
    </row>
    <row r="125" spans="1:21" ht="132">
      <c r="A125" s="63"/>
      <c r="B125" s="172"/>
      <c r="C125" s="73" t="s">
        <v>323</v>
      </c>
      <c r="D125" s="84">
        <v>1</v>
      </c>
      <c r="E125" s="70" t="s">
        <v>324</v>
      </c>
      <c r="F125" s="70" t="s">
        <v>325</v>
      </c>
      <c r="G125" s="86">
        <v>1</v>
      </c>
      <c r="H125" s="74" t="s">
        <v>324</v>
      </c>
      <c r="I125" s="72" t="s">
        <v>461</v>
      </c>
      <c r="J125" s="141">
        <v>1</v>
      </c>
      <c r="K125" s="147" t="s">
        <v>519</v>
      </c>
      <c r="L125" s="147" t="s">
        <v>626</v>
      </c>
      <c r="M125" s="142"/>
      <c r="N125" s="149"/>
      <c r="O125" s="149"/>
      <c r="R125" s="48">
        <f>COUNTIF(D122:D125,"4")</f>
        <v>0</v>
      </c>
      <c r="S125" s="48">
        <f>COUNTIF(G122:G125,"4")</f>
        <v>0</v>
      </c>
      <c r="T125" s="48">
        <f>COUNTIF(J122:J125,"4")</f>
        <v>0</v>
      </c>
      <c r="U125" s="48">
        <f>COUNTIF(M122:M125,"4")</f>
        <v>0</v>
      </c>
    </row>
    <row r="126" spans="1:21">
      <c r="B126" s="118"/>
      <c r="C126" s="119"/>
      <c r="D126" s="120"/>
      <c r="E126" s="121"/>
      <c r="F126" s="121"/>
      <c r="G126" s="120"/>
      <c r="H126" s="121"/>
      <c r="I126" s="121"/>
      <c r="J126" s="120"/>
      <c r="K126" s="185"/>
      <c r="M126" s="120"/>
      <c r="N126" s="185"/>
    </row>
    <row r="127" spans="1:21" ht="18.75">
      <c r="A127" s="63"/>
      <c r="B127" s="172"/>
      <c r="C127" s="115" t="s">
        <v>326</v>
      </c>
      <c r="D127" s="115"/>
      <c r="E127" s="115"/>
      <c r="F127" s="115"/>
      <c r="G127" s="115"/>
      <c r="H127" s="115"/>
      <c r="I127" s="115"/>
      <c r="J127" s="115"/>
      <c r="K127" s="165"/>
      <c r="L127" s="164"/>
      <c r="M127" s="164"/>
      <c r="N127" s="164"/>
      <c r="O127" s="164"/>
    </row>
    <row r="128" spans="1:21" ht="168">
      <c r="A128" s="63"/>
      <c r="B128" s="117"/>
      <c r="C128" s="83" t="s">
        <v>327</v>
      </c>
      <c r="D128" s="84">
        <v>3</v>
      </c>
      <c r="E128" s="70" t="s">
        <v>328</v>
      </c>
      <c r="F128" s="70" t="s">
        <v>329</v>
      </c>
      <c r="G128" s="86">
        <v>3</v>
      </c>
      <c r="H128" s="72" t="s">
        <v>328</v>
      </c>
      <c r="I128" s="72" t="s">
        <v>329</v>
      </c>
      <c r="J128" s="141">
        <v>3</v>
      </c>
      <c r="K128" s="147" t="s">
        <v>520</v>
      </c>
      <c r="L128" s="147" t="s">
        <v>627</v>
      </c>
      <c r="M128" s="142"/>
      <c r="N128" s="149"/>
      <c r="O128" s="149"/>
      <c r="R128" s="48">
        <f>COUNTIF(D128:D131,"1")</f>
        <v>0</v>
      </c>
      <c r="S128" s="48">
        <f>COUNTIF(G128:G131,"1")</f>
        <v>0</v>
      </c>
      <c r="T128" s="48">
        <f>COUNTIF(J128:J131,"1")</f>
        <v>0</v>
      </c>
      <c r="U128" s="48">
        <f>COUNTIF(M128:M131,"1")</f>
        <v>0</v>
      </c>
    </row>
    <row r="129" spans="1:21" ht="72">
      <c r="A129" s="63"/>
      <c r="B129" s="172"/>
      <c r="C129" s="73" t="s">
        <v>330</v>
      </c>
      <c r="D129" s="84">
        <v>2</v>
      </c>
      <c r="E129" s="70" t="s">
        <v>331</v>
      </c>
      <c r="F129" s="70" t="s">
        <v>332</v>
      </c>
      <c r="G129" s="86">
        <v>2</v>
      </c>
      <c r="H129" s="74" t="s">
        <v>331</v>
      </c>
      <c r="I129" s="72" t="s">
        <v>332</v>
      </c>
      <c r="J129" s="141">
        <v>2</v>
      </c>
      <c r="K129" s="147" t="s">
        <v>521</v>
      </c>
      <c r="L129" s="147" t="s">
        <v>628</v>
      </c>
      <c r="M129" s="142"/>
      <c r="N129" s="149"/>
      <c r="O129" s="149"/>
      <c r="R129" s="48">
        <f>COUNTIF(D128:D131,"2")</f>
        <v>2</v>
      </c>
      <c r="S129" s="48">
        <f>COUNTIF(G128:G131,"2")</f>
        <v>2</v>
      </c>
      <c r="T129" s="48">
        <f>COUNTIF(J128:J131,"2")</f>
        <v>2</v>
      </c>
      <c r="U129" s="48">
        <f>COUNTIF(M128:M131,"2")</f>
        <v>0</v>
      </c>
    </row>
    <row r="130" spans="1:21" ht="132">
      <c r="A130" s="63"/>
      <c r="B130" s="172"/>
      <c r="C130" s="73" t="s">
        <v>333</v>
      </c>
      <c r="D130" s="84">
        <v>2</v>
      </c>
      <c r="E130" s="70" t="s">
        <v>334</v>
      </c>
      <c r="F130" s="70" t="s">
        <v>335</v>
      </c>
      <c r="G130" s="86">
        <v>2</v>
      </c>
      <c r="H130" s="74" t="s">
        <v>334</v>
      </c>
      <c r="I130" s="72" t="s">
        <v>335</v>
      </c>
      <c r="J130" s="141">
        <v>2</v>
      </c>
      <c r="K130" s="147" t="s">
        <v>522</v>
      </c>
      <c r="L130" s="147" t="s">
        <v>629</v>
      </c>
      <c r="M130" s="142"/>
      <c r="N130" s="149"/>
      <c r="O130" s="149"/>
      <c r="R130" s="48">
        <f>COUNTIF(D128:D131,"3")</f>
        <v>1</v>
      </c>
      <c r="S130" s="48">
        <f>COUNTIF(G128:G131,"3")</f>
        <v>1</v>
      </c>
      <c r="T130" s="48">
        <f>COUNTIF(J128:J131,"3")</f>
        <v>1</v>
      </c>
      <c r="U130" s="48">
        <f>COUNTIF(M128:M131,"3")</f>
        <v>0</v>
      </c>
    </row>
    <row r="131" spans="1:21">
      <c r="A131" s="63"/>
      <c r="B131" s="172"/>
      <c r="C131" s="73" t="s">
        <v>336</v>
      </c>
      <c r="D131" s="84"/>
      <c r="E131" s="70" t="s">
        <v>337</v>
      </c>
      <c r="F131" s="70"/>
      <c r="G131" s="86"/>
      <c r="H131" s="74"/>
      <c r="I131" s="72"/>
      <c r="J131" s="141"/>
      <c r="K131" s="147"/>
      <c r="L131" s="147"/>
      <c r="M131" s="142"/>
      <c r="N131" s="149"/>
      <c r="O131" s="149"/>
      <c r="R131" s="48">
        <f>COUNTIF(D128:D131,"4")</f>
        <v>0</v>
      </c>
      <c r="S131" s="48">
        <f>COUNTIF(G128:G131,"4")</f>
        <v>0</v>
      </c>
      <c r="T131" s="48">
        <f>COUNTIF(J128:J131,"4")</f>
        <v>0</v>
      </c>
      <c r="U131" s="48">
        <f>COUNTIF(M128:M131,"4")</f>
        <v>0</v>
      </c>
    </row>
    <row r="132" spans="1:21">
      <c r="B132" s="118"/>
      <c r="C132" s="119"/>
      <c r="D132" s="120"/>
      <c r="E132" s="121"/>
      <c r="F132" s="121"/>
      <c r="G132" s="120"/>
      <c r="H132" s="121"/>
      <c r="I132" s="121"/>
      <c r="J132" s="120"/>
      <c r="K132" s="185"/>
      <c r="M132" s="120"/>
      <c r="N132" s="185"/>
    </row>
    <row r="133" spans="1:21" ht="18.75">
      <c r="A133" s="63"/>
      <c r="B133" s="172"/>
      <c r="C133" s="115" t="s">
        <v>338</v>
      </c>
      <c r="D133" s="115"/>
      <c r="E133" s="115"/>
      <c r="F133" s="115"/>
      <c r="G133" s="115"/>
      <c r="H133" s="115"/>
      <c r="I133" s="115"/>
      <c r="J133" s="115"/>
      <c r="K133" s="165"/>
      <c r="L133" s="164"/>
      <c r="M133" s="164"/>
      <c r="N133" s="164"/>
      <c r="O133" s="164"/>
    </row>
    <row r="134" spans="1:21" ht="72">
      <c r="A134" s="63"/>
      <c r="B134" s="117"/>
      <c r="C134" s="83" t="s">
        <v>339</v>
      </c>
      <c r="D134" s="84">
        <v>2</v>
      </c>
      <c r="E134" s="70" t="s">
        <v>340</v>
      </c>
      <c r="F134" s="70" t="s">
        <v>341</v>
      </c>
      <c r="G134" s="86">
        <v>2</v>
      </c>
      <c r="H134" s="72" t="s">
        <v>340</v>
      </c>
      <c r="I134" s="72" t="s">
        <v>341</v>
      </c>
      <c r="J134" s="141">
        <v>3</v>
      </c>
      <c r="K134" s="147" t="s">
        <v>523</v>
      </c>
      <c r="L134" s="147" t="s">
        <v>630</v>
      </c>
      <c r="M134" s="142"/>
      <c r="N134" s="149"/>
      <c r="O134" s="149"/>
      <c r="R134" s="48">
        <f>COUNTIF(D134:D136,"1")</f>
        <v>0</v>
      </c>
      <c r="S134" s="48">
        <f>COUNTIF(G134:G136,"1")</f>
        <v>0</v>
      </c>
      <c r="T134" s="48">
        <f>COUNTIF(J134:J136,"1")</f>
        <v>0</v>
      </c>
      <c r="U134" s="48">
        <f>COUNTIF(M134:M136,"1")</f>
        <v>0</v>
      </c>
    </row>
    <row r="135" spans="1:21" ht="36">
      <c r="A135" s="63"/>
      <c r="B135" s="172"/>
      <c r="C135" s="73" t="s">
        <v>342</v>
      </c>
      <c r="D135" s="84">
        <v>2</v>
      </c>
      <c r="E135" s="70" t="s">
        <v>343</v>
      </c>
      <c r="F135" s="70" t="s">
        <v>344</v>
      </c>
      <c r="G135" s="86">
        <v>2</v>
      </c>
      <c r="H135" s="74" t="s">
        <v>462</v>
      </c>
      <c r="I135" s="72" t="s">
        <v>344</v>
      </c>
      <c r="J135" s="141">
        <v>2</v>
      </c>
      <c r="K135" s="147" t="s">
        <v>524</v>
      </c>
      <c r="L135" s="147" t="s">
        <v>631</v>
      </c>
      <c r="M135" s="142"/>
      <c r="N135" s="149"/>
      <c r="O135" s="149"/>
      <c r="R135" s="48">
        <f>COUNTIF(D134:D136,"2")</f>
        <v>3</v>
      </c>
      <c r="S135" s="48">
        <f>COUNTIF(G134:G136,"2")</f>
        <v>3</v>
      </c>
      <c r="T135" s="48">
        <f>COUNTIF(J134:J136,"2")</f>
        <v>2</v>
      </c>
      <c r="U135" s="48">
        <f>COUNTIF(M134:M136,"2")</f>
        <v>0</v>
      </c>
    </row>
    <row r="136" spans="1:21" ht="72">
      <c r="A136" s="63"/>
      <c r="B136" s="172"/>
      <c r="C136" s="73" t="s">
        <v>345</v>
      </c>
      <c r="D136" s="84">
        <v>2</v>
      </c>
      <c r="E136" s="70" t="s">
        <v>346</v>
      </c>
      <c r="F136" s="70" t="s">
        <v>335</v>
      </c>
      <c r="G136" s="86">
        <v>2</v>
      </c>
      <c r="H136" s="74" t="s">
        <v>346</v>
      </c>
      <c r="I136" s="72" t="s">
        <v>335</v>
      </c>
      <c r="J136" s="141">
        <v>2</v>
      </c>
      <c r="K136" s="147" t="s">
        <v>525</v>
      </c>
      <c r="L136" s="147" t="s">
        <v>632</v>
      </c>
      <c r="M136" s="142"/>
      <c r="N136" s="149"/>
      <c r="O136" s="149"/>
      <c r="R136" s="48">
        <f>COUNTIF(D134:D136,"3")</f>
        <v>0</v>
      </c>
      <c r="S136" s="48">
        <f>COUNTIF(G134:G136,"3")</f>
        <v>0</v>
      </c>
      <c r="T136" s="48">
        <f>COUNTIF(J134:J136,"3")</f>
        <v>1</v>
      </c>
      <c r="U136" s="48">
        <f>COUNTIF(M134:M136,"3")</f>
        <v>0</v>
      </c>
    </row>
    <row r="137" spans="1:21">
      <c r="B137" s="118"/>
      <c r="C137" s="119"/>
      <c r="D137" s="120"/>
      <c r="E137" s="121"/>
      <c r="F137" s="121"/>
      <c r="G137" s="120"/>
      <c r="H137" s="121"/>
      <c r="I137" s="121"/>
      <c r="J137" s="120"/>
      <c r="K137" s="185"/>
      <c r="M137" s="120"/>
      <c r="N137" s="185"/>
      <c r="R137" s="48">
        <f>COUNTIF(D134:D136,"4")</f>
        <v>0</v>
      </c>
      <c r="S137" s="48">
        <f>COUNTIF(G134:G136,"4")</f>
        <v>0</v>
      </c>
      <c r="T137" s="48">
        <f>COUNTIF(J134:J136,"4")</f>
        <v>0</v>
      </c>
    </row>
    <row r="138" spans="1:21" ht="18.75">
      <c r="A138" s="63"/>
      <c r="B138" s="172"/>
      <c r="C138" s="115" t="s">
        <v>347</v>
      </c>
      <c r="D138" s="115"/>
      <c r="E138" s="115"/>
      <c r="F138" s="115"/>
      <c r="G138" s="115"/>
      <c r="H138" s="115"/>
      <c r="I138" s="115"/>
      <c r="J138" s="115"/>
      <c r="K138" s="165"/>
      <c r="L138" s="164"/>
      <c r="M138" s="164"/>
      <c r="N138" s="164"/>
      <c r="O138" s="164"/>
    </row>
    <row r="139" spans="1:21" ht="72">
      <c r="A139" s="63"/>
      <c r="B139" s="117"/>
      <c r="C139" s="83" t="s">
        <v>348</v>
      </c>
      <c r="D139" s="84">
        <v>2</v>
      </c>
      <c r="E139" s="70" t="s">
        <v>349</v>
      </c>
      <c r="F139" s="70" t="s">
        <v>350</v>
      </c>
      <c r="G139" s="86">
        <v>2</v>
      </c>
      <c r="H139" s="72" t="s">
        <v>349</v>
      </c>
      <c r="I139" s="72" t="s">
        <v>350</v>
      </c>
      <c r="J139" s="141">
        <v>2</v>
      </c>
      <c r="K139" s="147" t="s">
        <v>526</v>
      </c>
      <c r="L139" s="147" t="s">
        <v>633</v>
      </c>
      <c r="M139" s="142"/>
      <c r="N139" s="149"/>
      <c r="O139" s="149"/>
      <c r="P139" s="194"/>
      <c r="Q139" s="194"/>
      <c r="R139" s="48">
        <f>COUNTIF(D139:D141,"1")</f>
        <v>1</v>
      </c>
      <c r="S139" s="48">
        <f>COUNTIF(G139:G141,"1")</f>
        <v>1</v>
      </c>
      <c r="T139" s="48">
        <f>COUNTIF(J139:J141,"1")</f>
        <v>1</v>
      </c>
      <c r="U139" s="48">
        <f>COUNTIF(M139:M141,"1")</f>
        <v>0</v>
      </c>
    </row>
    <row r="140" spans="1:21" ht="60">
      <c r="A140" s="63"/>
      <c r="B140" s="172"/>
      <c r="C140" s="73" t="s">
        <v>351</v>
      </c>
      <c r="D140" s="84">
        <v>2</v>
      </c>
      <c r="E140" s="70" t="s">
        <v>352</v>
      </c>
      <c r="F140" s="70" t="s">
        <v>335</v>
      </c>
      <c r="G140" s="86">
        <v>2</v>
      </c>
      <c r="H140" s="74" t="s">
        <v>352</v>
      </c>
      <c r="I140" s="72" t="s">
        <v>335</v>
      </c>
      <c r="J140" s="141">
        <v>2</v>
      </c>
      <c r="K140" s="147" t="s">
        <v>527</v>
      </c>
      <c r="L140" s="147" t="s">
        <v>634</v>
      </c>
      <c r="M140" s="142"/>
      <c r="N140" s="149"/>
      <c r="O140" s="149"/>
      <c r="P140" s="194"/>
      <c r="Q140" s="194"/>
      <c r="R140" s="48">
        <f>COUNTIF(D139:D141,"2")</f>
        <v>2</v>
      </c>
      <c r="S140" s="48">
        <f>COUNTIF(G139:G141,"2")</f>
        <v>2</v>
      </c>
      <c r="T140" s="48">
        <f>COUNTIF(J139:J141,"2")</f>
        <v>2</v>
      </c>
      <c r="U140" s="48">
        <f>COUNTIF(M139:M141,"2")</f>
        <v>0</v>
      </c>
    </row>
    <row r="141" spans="1:21" ht="60">
      <c r="A141" s="63"/>
      <c r="B141" s="172"/>
      <c r="C141" s="73" t="s">
        <v>353</v>
      </c>
      <c r="D141" s="84">
        <v>1</v>
      </c>
      <c r="E141" s="70" t="s">
        <v>354</v>
      </c>
      <c r="F141" s="70" t="s">
        <v>355</v>
      </c>
      <c r="G141" s="86">
        <v>1</v>
      </c>
      <c r="H141" s="74" t="s">
        <v>354</v>
      </c>
      <c r="I141" s="72" t="s">
        <v>355</v>
      </c>
      <c r="J141" s="141">
        <v>1</v>
      </c>
      <c r="K141" s="147" t="s">
        <v>528</v>
      </c>
      <c r="L141" s="147" t="s">
        <v>635</v>
      </c>
      <c r="M141" s="142"/>
      <c r="N141" s="149"/>
      <c r="O141" s="149"/>
      <c r="P141" s="194"/>
      <c r="Q141" s="194"/>
      <c r="R141" s="48">
        <f>COUNTIF(D139:D141,"3")</f>
        <v>0</v>
      </c>
      <c r="S141" s="48">
        <f>COUNTIF(G139:G141,"3")</f>
        <v>0</v>
      </c>
      <c r="T141" s="48">
        <f>COUNTIF(J139:J141,"3")</f>
        <v>0</v>
      </c>
      <c r="U141" s="48">
        <f>COUNTIF(M139:M141,"3")</f>
        <v>0</v>
      </c>
    </row>
    <row r="142" spans="1:21">
      <c r="R142" s="48">
        <f>COUNTIF(D139:D141,"4")</f>
        <v>0</v>
      </c>
      <c r="S142" s="48">
        <f>COUNTIF(G139:G141,"4")</f>
        <v>0</v>
      </c>
      <c r="T142" s="48">
        <f>COUNTIF(J139:J141,"4")</f>
        <v>0</v>
      </c>
    </row>
    <row r="65530" spans="2:6">
      <c r="B65530" s="137" t="s">
        <v>57</v>
      </c>
      <c r="C65530" s="137"/>
      <c r="D65530" s="137"/>
      <c r="E65530" s="137"/>
      <c r="F65530" s="137"/>
    </row>
    <row r="65531" spans="2:6">
      <c r="B65531" s="195" t="s">
        <v>58</v>
      </c>
      <c r="C65531" s="195"/>
      <c r="D65531" s="195"/>
      <c r="E65531" s="195"/>
      <c r="F65531" s="195"/>
    </row>
    <row r="65532" spans="2:6">
      <c r="B65532" s="195" t="s">
        <v>59</v>
      </c>
      <c r="C65532" s="195"/>
      <c r="D65532" s="195"/>
      <c r="E65532" s="195"/>
      <c r="F65532" s="195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B1:V65497"/>
  <sheetViews>
    <sheetView showGridLines="0" zoomScale="80" zoomScaleNormal="80" workbookViewId="0">
      <selection activeCell="B27" sqref="B27:U27"/>
    </sheetView>
  </sheetViews>
  <sheetFormatPr baseColWidth="10" defaultColWidth="11.42578125" defaultRowHeight="15"/>
  <cols>
    <col min="1" max="1" width="1.42578125" style="29" customWidth="1"/>
    <col min="2" max="2" width="34.7109375" style="29" customWidth="1"/>
    <col min="3" max="6" width="7.7109375" style="29" customWidth="1"/>
    <col min="7" max="7" width="1.7109375" style="29" customWidth="1"/>
    <col min="8" max="11" width="7.7109375" style="29" customWidth="1"/>
    <col min="12" max="12" width="1.7109375" style="29" customWidth="1"/>
    <col min="13" max="16" width="7.7109375" style="29" customWidth="1"/>
    <col min="17" max="17" width="2.140625" style="29" customWidth="1"/>
    <col min="18" max="21" width="7.7109375" style="29" customWidth="1"/>
    <col min="22" max="27" width="11.42578125" style="29"/>
    <col min="28" max="28" width="2" style="29" customWidth="1"/>
    <col min="29" max="33" width="11.42578125" style="29"/>
    <col min="34" max="34" width="1.85546875" style="29" customWidth="1"/>
    <col min="35" max="16384" width="11.42578125" style="29"/>
  </cols>
  <sheetData>
    <row r="1" spans="2:22" ht="6" customHeight="1"/>
    <row r="2" spans="2:22" ht="22.5" customHeight="1">
      <c r="B2" s="328" t="s">
        <v>61</v>
      </c>
      <c r="C2" s="311" t="s">
        <v>62</v>
      </c>
      <c r="D2" s="311"/>
      <c r="E2" s="311"/>
      <c r="F2" s="311"/>
      <c r="G2" s="30"/>
      <c r="H2" s="312" t="s">
        <v>63</v>
      </c>
      <c r="I2" s="312"/>
      <c r="J2" s="312"/>
      <c r="K2" s="312"/>
      <c r="L2" s="30"/>
      <c r="M2" s="313" t="s">
        <v>64</v>
      </c>
      <c r="N2" s="313"/>
      <c r="O2" s="313"/>
      <c r="P2" s="313"/>
      <c r="Q2" s="42"/>
      <c r="R2" s="314" t="s">
        <v>65</v>
      </c>
      <c r="S2" s="314"/>
      <c r="T2" s="314"/>
      <c r="U2" s="314"/>
      <c r="V2" s="334"/>
    </row>
    <row r="3" spans="2:22" ht="24.75" customHeight="1">
      <c r="B3" s="329"/>
      <c r="C3" s="31">
        <v>1</v>
      </c>
      <c r="D3" s="31">
        <v>2</v>
      </c>
      <c r="E3" s="32">
        <v>3</v>
      </c>
      <c r="F3" s="33">
        <v>4</v>
      </c>
      <c r="G3" s="330"/>
      <c r="H3" s="31">
        <v>1</v>
      </c>
      <c r="I3" s="31">
        <v>2</v>
      </c>
      <c r="J3" s="32">
        <v>3</v>
      </c>
      <c r="K3" s="33">
        <v>4</v>
      </c>
      <c r="L3" s="332"/>
      <c r="M3" s="31">
        <v>1</v>
      </c>
      <c r="N3" s="31">
        <v>2</v>
      </c>
      <c r="O3" s="32">
        <v>3</v>
      </c>
      <c r="P3" s="33">
        <v>4</v>
      </c>
      <c r="Q3" s="42"/>
      <c r="R3" s="31">
        <v>1</v>
      </c>
      <c r="S3" s="31">
        <v>2</v>
      </c>
      <c r="T3" s="32">
        <v>3</v>
      </c>
      <c r="U3" s="33">
        <v>4</v>
      </c>
      <c r="V3" s="334"/>
    </row>
    <row r="4" spans="2:22" ht="38.1" customHeight="1">
      <c r="B4" s="34" t="s">
        <v>69</v>
      </c>
      <c r="C4" s="35">
        <f>Autoevaluación!R7/SUM(Autoevaluación!R7:R10)</f>
        <v>0</v>
      </c>
      <c r="D4" s="36">
        <f>Autoevaluación!R8/SUM(Autoevaluación!R7:R10)</f>
        <v>0.5</v>
      </c>
      <c r="E4" s="36">
        <f>Autoevaluación!R9/SUM(Autoevaluación!R7:R10)</f>
        <v>0.5</v>
      </c>
      <c r="F4" s="36">
        <f>Autoevaluación!R10/SUM(Autoevaluación!R7:R10)</f>
        <v>0</v>
      </c>
      <c r="G4" s="331"/>
      <c r="H4" s="36">
        <f>Autoevaluación!S7/SUM(Autoevaluación!S7:S10)</f>
        <v>0</v>
      </c>
      <c r="I4" s="36">
        <f>Autoevaluación!S8/SUM(Autoevaluación!S7:S10)</f>
        <v>0.75</v>
      </c>
      <c r="J4" s="36">
        <f>Autoevaluación!S9/SUM(Autoevaluación!S7:S10)</f>
        <v>0.25</v>
      </c>
      <c r="K4" s="36">
        <f>Autoevaluación!S10/SUM(Autoevaluación!S7:S10)</f>
        <v>0</v>
      </c>
      <c r="L4" s="333"/>
      <c r="M4" s="36">
        <f>Autoevaluación!T7/SUM(Autoevaluación!T7:T10)</f>
        <v>0</v>
      </c>
      <c r="N4" s="36">
        <f>Autoevaluación!T8/SUM(Autoevaluación!T7:T10)</f>
        <v>0.66666666666666663</v>
      </c>
      <c r="O4" s="36">
        <f>Autoevaluación!T9/SUM(Autoevaluación!T7:T10)</f>
        <v>0.33333333333333331</v>
      </c>
      <c r="P4" s="36">
        <f>Autoevaluación!T10/SUM(Autoevaluación!T7:T10)</f>
        <v>0</v>
      </c>
      <c r="Q4" s="43"/>
      <c r="R4" s="36">
        <f>Autoevaluación!U7/SUM(Autoevaluación!U7:U10)</f>
        <v>0</v>
      </c>
      <c r="S4" s="36">
        <f>Autoevaluación!U8/SUM(Autoevaluación!U7:U10)</f>
        <v>0</v>
      </c>
      <c r="T4" s="36">
        <f>Autoevaluación!U9/SUM(Autoevaluación!U7:U10)</f>
        <v>1</v>
      </c>
      <c r="U4" s="36">
        <f>Autoevaluación!U10/SUM(Autoevaluación!U7:U10)</f>
        <v>0</v>
      </c>
    </row>
    <row r="5" spans="2:22" ht="38.1" customHeight="1">
      <c r="B5" s="34" t="s">
        <v>81</v>
      </c>
      <c r="C5" s="35">
        <f>Autoevaluación!R13/SUM(Autoevaluación!R13:R16)</f>
        <v>0</v>
      </c>
      <c r="D5" s="36">
        <f>Autoevaluación!R14/SUM(Autoevaluación!R13:R16)</f>
        <v>0.8</v>
      </c>
      <c r="E5" s="36">
        <f>Autoevaluación!R15/SUM(Autoevaluación!R13:R16)</f>
        <v>0.2</v>
      </c>
      <c r="F5" s="36">
        <f>Autoevaluación!R16/SUM(Autoevaluación!R13:R16)</f>
        <v>0</v>
      </c>
      <c r="G5" s="331"/>
      <c r="H5" s="36">
        <f>Autoevaluación!S13/SUM(Autoevaluación!S13:S16)</f>
        <v>0</v>
      </c>
      <c r="I5" s="36">
        <f>Autoevaluación!S14/SUM(Autoevaluación!S13:S16)</f>
        <v>0.8</v>
      </c>
      <c r="J5" s="36">
        <f>Autoevaluación!S15/SUM(Autoevaluación!S13:S16)</f>
        <v>0.2</v>
      </c>
      <c r="K5" s="36">
        <f>Autoevaluación!S16/SUM(Autoevaluación!S13:S16)</f>
        <v>0</v>
      </c>
      <c r="L5" s="333"/>
      <c r="M5" s="36">
        <f>Autoevaluación!T13/SUM(Autoevaluación!T13:T16)</f>
        <v>0</v>
      </c>
      <c r="N5" s="36">
        <f>Autoevaluación!T14/SUM(Autoevaluación!T13:T16)</f>
        <v>0.4</v>
      </c>
      <c r="O5" s="36">
        <f>Autoevaluación!T15/SUM(Autoevaluación!T13:T16)</f>
        <v>0.6</v>
      </c>
      <c r="P5" s="36">
        <f>Autoevaluación!T16/SUM(Autoevaluación!T13:T16)</f>
        <v>0</v>
      </c>
      <c r="Q5" s="43"/>
      <c r="R5" s="36" t="e">
        <f>Autoevaluación!U13/SUM(Autoevaluación!U13:U16)</f>
        <v>#DIV/0!</v>
      </c>
      <c r="S5" s="36" t="e">
        <f>Autoevaluación!U14/SUM(Autoevaluación!U13:U16)</f>
        <v>#DIV/0!</v>
      </c>
      <c r="T5" s="36" t="e">
        <f>Autoevaluación!U15/SUM(Autoevaluación!U13:U16)</f>
        <v>#DIV/0!</v>
      </c>
      <c r="U5" s="36" t="e">
        <f>Autoevaluación!U16/SUM(Autoevaluación!U13:U16)</f>
        <v>#DIV/0!</v>
      </c>
    </row>
    <row r="6" spans="2:22" ht="38.1" customHeight="1">
      <c r="B6" s="34" t="s">
        <v>96</v>
      </c>
      <c r="C6" s="35">
        <f>Autoevaluación!R20/SUM(Autoevaluación!R20:R23)</f>
        <v>0</v>
      </c>
      <c r="D6" s="36">
        <f>Autoevaluación!R21/SUM(Autoevaluación!R20:R23)</f>
        <v>0.75</v>
      </c>
      <c r="E6" s="36">
        <f>Autoevaluación!R22/SUM(Autoevaluación!R20:R23)</f>
        <v>0.25</v>
      </c>
      <c r="F6" s="36">
        <f>Autoevaluación!R23/SUM(Autoevaluación!R20:R23)</f>
        <v>0</v>
      </c>
      <c r="G6" s="331"/>
      <c r="H6" s="36">
        <f>Autoevaluación!S20/SUM(Autoevaluación!S20:S23)</f>
        <v>0</v>
      </c>
      <c r="I6" s="36">
        <f>Autoevaluación!S21/SUM(Autoevaluación!S20:S23)</f>
        <v>0.875</v>
      </c>
      <c r="J6" s="36">
        <f>Autoevaluación!S20/SUM(Autoevaluación!S20:S23)</f>
        <v>0</v>
      </c>
      <c r="K6" s="36">
        <f>Autoevaluación!S23/SUM(Autoevaluación!S20:S23)</f>
        <v>0</v>
      </c>
      <c r="L6" s="333"/>
      <c r="M6" s="36" t="e">
        <f>Autoevaluación!T20/SUM(Autoevaluación!T20:T23)</f>
        <v>#REF!</v>
      </c>
      <c r="N6" s="36" t="e">
        <f>Autoevaluación!T21/SUM(Autoevaluación!T20:T23)</f>
        <v>#REF!</v>
      </c>
      <c r="O6" s="36" t="e">
        <f>Autoevaluación!T22/SUM(Autoevaluación!T20:T23)</f>
        <v>#REF!</v>
      </c>
      <c r="P6" s="36" t="e">
        <f>Autoevaluación!T23/SUM(Autoevaluación!T20:T23)</f>
        <v>#REF!</v>
      </c>
      <c r="Q6" s="43"/>
      <c r="R6" s="36" t="e">
        <f>Autoevaluación!U20/SUM(Autoevaluación!U20:U23)</f>
        <v>#DIV/0!</v>
      </c>
      <c r="S6" s="36" t="e">
        <f>Autoevaluación!U21/SUM(Autoevaluación!U20:U23)</f>
        <v>#DIV/0!</v>
      </c>
      <c r="T6" s="36" t="e">
        <f>Autoevaluación!U22/SUM(Autoevaluación!U20:U23)</f>
        <v>#DIV/0!</v>
      </c>
      <c r="U6" s="36" t="e">
        <f>Autoevaluación!U23/SUM(Autoevaluación!U20:U23)</f>
        <v>#DIV/0!</v>
      </c>
      <c r="V6" s="44"/>
    </row>
    <row r="7" spans="2:22" ht="38.1" customHeight="1">
      <c r="B7" s="34" t="s">
        <v>119</v>
      </c>
      <c r="C7" s="35">
        <f>Autoevaluación!R30/SUM(Autoevaluación!R30:R33)</f>
        <v>0.25</v>
      </c>
      <c r="D7" s="36">
        <f>Autoevaluación!R31/SUM(Autoevaluación!R30:R33)</f>
        <v>0.25</v>
      </c>
      <c r="E7" s="36">
        <f>Autoevaluación!R32/SUM(Autoevaluación!R30:R33)</f>
        <v>0.5</v>
      </c>
      <c r="F7" s="36">
        <f>Autoevaluación!R33/SUM(Autoevaluación!R30:R33)</f>
        <v>0</v>
      </c>
      <c r="G7" s="331"/>
      <c r="H7" s="36">
        <f>Autoevaluación!S30/SUM(Autoevaluación!S30:S33)</f>
        <v>0.25</v>
      </c>
      <c r="I7" s="36">
        <f>Autoevaluación!S31/SUM(Autoevaluación!S30:S33)</f>
        <v>0</v>
      </c>
      <c r="J7" s="36">
        <f>Autoevaluación!S32/SUM(Autoevaluación!S30:S33)</f>
        <v>0.75</v>
      </c>
      <c r="K7" s="36">
        <f>Autoevaluación!S33/SUM(Autoevaluación!S30:S33)</f>
        <v>0</v>
      </c>
      <c r="L7" s="333"/>
      <c r="M7" s="36">
        <f>Autoevaluación!T30/SUM(Autoevaluación!T30:T33)</f>
        <v>1</v>
      </c>
      <c r="N7" s="36">
        <f>Autoevaluación!T31/SUM(Autoevaluación!T30:T33)</f>
        <v>0</v>
      </c>
      <c r="O7" s="36">
        <f>Autoevaluación!T32/SUM(Autoevaluación!T30:T33)</f>
        <v>0</v>
      </c>
      <c r="P7" s="36">
        <f>Autoevaluación!T33/SUM(Autoevaluación!T30:T33)</f>
        <v>0</v>
      </c>
      <c r="Q7" s="43"/>
      <c r="R7" s="36" t="e">
        <f>Autoevaluación!U30/SUM(Autoevaluación!U30:U33)</f>
        <v>#DIV/0!</v>
      </c>
      <c r="S7" s="36" t="e">
        <f>Autoevaluación!U31/SUM(Autoevaluación!U30:U33)</f>
        <v>#DIV/0!</v>
      </c>
      <c r="T7" s="36" t="e">
        <f>Autoevaluación!U32/SUM(Autoevaluación!U30:U33)</f>
        <v>#DIV/0!</v>
      </c>
      <c r="U7" s="36" t="e">
        <f>Autoevaluación!U33/SUM(Autoevaluación!U30:U33)</f>
        <v>#DIV/0!</v>
      </c>
    </row>
    <row r="8" spans="2:22" ht="38.1" customHeight="1">
      <c r="B8" s="34" t="s">
        <v>132</v>
      </c>
      <c r="C8" s="35">
        <f>Autoevaluación!R36/SUM(Autoevaluación!R36:R39)</f>
        <v>0.1111111111111111</v>
      </c>
      <c r="D8" s="36">
        <f>Autoevaluación!R37/SUM(Autoevaluación!R36:R39)</f>
        <v>0.44444444444444442</v>
      </c>
      <c r="E8" s="36">
        <f>Autoevaluación!R38/SUM(Autoevaluación!R36:R39)</f>
        <v>0.44444444444444442</v>
      </c>
      <c r="F8" s="36">
        <f>Autoevaluación!R39/SUM(Autoevaluación!R36:R39)</f>
        <v>0</v>
      </c>
      <c r="G8" s="331"/>
      <c r="H8" s="36">
        <f>Autoevaluación!S36/SUM(Autoevaluación!S36:S39)</f>
        <v>0</v>
      </c>
      <c r="I8" s="36">
        <f>Autoevaluación!S37/SUM(Autoevaluación!S36:S39)</f>
        <v>0.88888888888888884</v>
      </c>
      <c r="J8" s="36">
        <f>Autoevaluación!S38/SUM(Autoevaluación!S36:S39)</f>
        <v>0.1111111111111111</v>
      </c>
      <c r="K8" s="36">
        <f>Autoevaluación!S39/SUM(Autoevaluación!S36:S39)</f>
        <v>0</v>
      </c>
      <c r="L8" s="333"/>
      <c r="M8" s="36">
        <f>Autoevaluación!T36/SUM(Autoevaluación!T36:T39)</f>
        <v>0</v>
      </c>
      <c r="N8" s="36">
        <f>Autoevaluación!T37/SUM(Autoevaluación!T36:T39)</f>
        <v>0.44444444444444442</v>
      </c>
      <c r="O8" s="36">
        <f>Autoevaluación!T38/SUM(Autoevaluación!T36:T39)</f>
        <v>0.55555555555555558</v>
      </c>
      <c r="P8" s="36">
        <f>Autoevaluación!T39/SUM(Autoevaluación!T36:T39)</f>
        <v>0</v>
      </c>
      <c r="Q8" s="43"/>
      <c r="R8" s="36" t="e">
        <f>Autoevaluación!U36/SUM(Autoevaluación!U36:U39)</f>
        <v>#DIV/0!</v>
      </c>
      <c r="S8" s="36" t="e">
        <f>Autoevaluación!U37/SUM(Autoevaluación!U36:U39)</f>
        <v>#DIV/0!</v>
      </c>
      <c r="T8" s="36" t="e">
        <f>Autoevaluación!U38/SUM(Autoevaluación!U36:U39)</f>
        <v>#DIV/0!</v>
      </c>
      <c r="U8" s="36" t="e">
        <f>Autoevaluación!U39/SUM(Autoevaluación!U36:U39)</f>
        <v>#DIV/0!</v>
      </c>
    </row>
    <row r="9" spans="2:22" ht="38.1" customHeight="1">
      <c r="B9" s="34" t="s">
        <v>160</v>
      </c>
      <c r="C9" s="35">
        <f>Autoevaluación!R47/SUM(Autoevaluación!R47:R50)</f>
        <v>0.5</v>
      </c>
      <c r="D9" s="36">
        <f>Autoevaluación!R48/SUM(Autoevaluación!R47:R50)</f>
        <v>0.25</v>
      </c>
      <c r="E9" s="36">
        <f>Autoevaluación!R49/SUM(Autoevaluación!R47:R50)</f>
        <v>0.25</v>
      </c>
      <c r="F9" s="36">
        <f>Autoevaluación!R50/SUM(Autoevaluación!R47:R50)</f>
        <v>0</v>
      </c>
      <c r="G9" s="331"/>
      <c r="H9" s="36">
        <f>Autoevaluación!S47/SUM(Autoevaluación!S47:S50)</f>
        <v>0.5</v>
      </c>
      <c r="I9" s="36">
        <f>Autoevaluación!S48/SUM(Autoevaluación!S47:S50)</f>
        <v>0.5</v>
      </c>
      <c r="J9" s="36">
        <f>Autoevaluación!S49/SUM(Autoevaluación!S47:S50)</f>
        <v>0</v>
      </c>
      <c r="K9" s="36">
        <f>Autoevaluación!S50/SUM(Autoevaluación!S47:S50)</f>
        <v>0</v>
      </c>
      <c r="L9" s="333"/>
      <c r="M9" s="36" t="e">
        <f>Autoevaluación!T47/SUM(Autoevaluación!T47:T50)</f>
        <v>#REF!</v>
      </c>
      <c r="N9" s="36" t="e">
        <f>Autoevaluación!T48/SUM(Autoevaluación!T47:T50)</f>
        <v>#REF!</v>
      </c>
      <c r="O9" s="36" t="e">
        <f>Autoevaluación!T49/SUM(Autoevaluación!T47:T50)</f>
        <v>#REF!</v>
      </c>
      <c r="P9" s="36" t="e">
        <f>Autoevaluación!T50/SUM(Autoevaluación!T47:T50)</f>
        <v>#REF!</v>
      </c>
      <c r="Q9" s="43"/>
      <c r="R9" s="36" t="e">
        <f>Autoevaluación!U47/SUM(Autoevaluación!U47:U50)</f>
        <v>#DIV/0!</v>
      </c>
      <c r="S9" s="36" t="e">
        <f>Autoevaluación!U48/SUM(Autoevaluación!U47:U50)</f>
        <v>#DIV/0!</v>
      </c>
      <c r="T9" s="36" t="e">
        <f>Autoevaluación!U49/SUM(Autoevaluación!U47:U50)</f>
        <v>#DIV/0!</v>
      </c>
      <c r="U9" s="36" t="e">
        <f>Autoevaluación!U50/SUM(Autoevaluación!U47:U50)</f>
        <v>#DIV/0!</v>
      </c>
    </row>
    <row r="10" spans="2:22" ht="38.1" customHeight="1">
      <c r="B10" s="37" t="s">
        <v>356</v>
      </c>
      <c r="C10" s="38">
        <f>AVERAGE(C4:C9)</f>
        <v>0.14351851851851852</v>
      </c>
      <c r="D10" s="38">
        <f>AVERAGE(D4:D9)</f>
        <v>0.49907407407407406</v>
      </c>
      <c r="E10" s="38">
        <f>AVERAGE(E4:E9)</f>
        <v>0.3574074074074074</v>
      </c>
      <c r="F10" s="38">
        <f>AVERAGE(F4:F9)</f>
        <v>0</v>
      </c>
      <c r="G10" s="39"/>
      <c r="H10" s="38">
        <f>AVERAGE(H4:H9)</f>
        <v>0.125</v>
      </c>
      <c r="I10" s="38">
        <f>AVERAGE(I4:I9)</f>
        <v>0.63564814814814807</v>
      </c>
      <c r="J10" s="38">
        <f>AVERAGE(J4:J9)</f>
        <v>0.21851851851851853</v>
      </c>
      <c r="K10" s="38">
        <f>AVERAGE(K4:K9)</f>
        <v>0</v>
      </c>
      <c r="L10" s="39"/>
      <c r="M10" s="38" t="e">
        <f>AVERAGE(M4:M9)</f>
        <v>#REF!</v>
      </c>
      <c r="N10" s="38" t="e">
        <f>AVERAGE(N4:N9)</f>
        <v>#REF!</v>
      </c>
      <c r="O10" s="38" t="e">
        <f>AVERAGE(O4:O9)</f>
        <v>#REF!</v>
      </c>
      <c r="P10" s="38" t="e">
        <f>AVERAGE(P4:P9)</f>
        <v>#REF!</v>
      </c>
      <c r="Q10" s="45"/>
      <c r="R10" s="38" t="e">
        <f>AVERAGE(R4:R9)</f>
        <v>#DIV/0!</v>
      </c>
      <c r="S10" s="38" t="e">
        <f>AVERAGE(S4:S9)</f>
        <v>#DIV/0!</v>
      </c>
      <c r="T10" s="38" t="e">
        <f>AVERAGE(T4:T9)</f>
        <v>#DIV/0!</v>
      </c>
      <c r="U10" s="38" t="e">
        <f>AVERAGE(U4:U9)</f>
        <v>#DIV/0!</v>
      </c>
    </row>
    <row r="11" spans="2:22">
      <c r="B11" s="40"/>
      <c r="C11" s="40"/>
      <c r="D11" s="40"/>
      <c r="E11" s="40"/>
      <c r="F11" s="39"/>
      <c r="G11" s="39"/>
      <c r="H11" s="39"/>
      <c r="I11" s="39"/>
      <c r="J11" s="39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</row>
    <row r="12" spans="2:22" ht="21.95" customHeight="1">
      <c r="B12" s="315">
        <v>2023</v>
      </c>
      <c r="C12" s="316"/>
      <c r="D12" s="316"/>
      <c r="E12" s="316"/>
      <c r="F12" s="316"/>
      <c r="G12" s="316"/>
      <c r="H12" s="316"/>
      <c r="I12" s="316"/>
      <c r="J12" s="316"/>
      <c r="K12" s="316"/>
      <c r="L12" s="316"/>
      <c r="M12" s="316"/>
      <c r="N12" s="316"/>
      <c r="O12" s="316"/>
      <c r="P12" s="316"/>
      <c r="Q12" s="316"/>
      <c r="R12" s="316"/>
      <c r="S12" s="316"/>
      <c r="T12" s="316"/>
      <c r="U12" s="317"/>
    </row>
    <row r="13" spans="2:22" ht="24.95" customHeight="1">
      <c r="B13" s="318" t="s">
        <v>357</v>
      </c>
      <c r="C13" s="319"/>
      <c r="D13" s="319"/>
      <c r="E13" s="319"/>
      <c r="F13" s="319"/>
      <c r="G13" s="319"/>
      <c r="H13" s="319"/>
      <c r="I13" s="319"/>
      <c r="J13" s="319"/>
      <c r="K13" s="319"/>
      <c r="L13" s="319"/>
      <c r="M13" s="319"/>
      <c r="N13" s="319"/>
      <c r="O13" s="319"/>
      <c r="P13" s="319"/>
      <c r="Q13" s="319"/>
      <c r="R13" s="319"/>
      <c r="S13" s="319"/>
      <c r="T13" s="319"/>
      <c r="U13" s="319"/>
    </row>
    <row r="14" spans="2:22" ht="60" customHeight="1">
      <c r="B14" s="320" t="s">
        <v>358</v>
      </c>
      <c r="C14" s="320"/>
      <c r="D14" s="320"/>
      <c r="E14" s="320"/>
      <c r="F14" s="320"/>
      <c r="G14" s="320"/>
      <c r="H14" s="320"/>
      <c r="I14" s="320"/>
      <c r="J14" s="320"/>
      <c r="K14" s="320"/>
      <c r="L14" s="320"/>
      <c r="M14" s="320"/>
      <c r="N14" s="320"/>
      <c r="O14" s="320"/>
      <c r="P14" s="320"/>
      <c r="Q14" s="320"/>
      <c r="R14" s="320"/>
      <c r="S14" s="320"/>
      <c r="T14" s="320"/>
      <c r="U14" s="320"/>
    </row>
    <row r="15" spans="2:22" ht="60" customHeight="1">
      <c r="B15" s="320" t="s">
        <v>359</v>
      </c>
      <c r="C15" s="320"/>
      <c r="D15" s="320"/>
      <c r="E15" s="320"/>
      <c r="F15" s="320"/>
      <c r="G15" s="320"/>
      <c r="H15" s="320"/>
      <c r="I15" s="320"/>
      <c r="J15" s="320"/>
      <c r="K15" s="320"/>
      <c r="L15" s="320"/>
      <c r="M15" s="320"/>
      <c r="N15" s="320"/>
      <c r="O15" s="320"/>
      <c r="P15" s="320"/>
      <c r="Q15" s="320"/>
      <c r="R15" s="320"/>
      <c r="S15" s="320"/>
      <c r="T15" s="320"/>
      <c r="U15" s="320"/>
    </row>
    <row r="16" spans="2:22" s="28" customFormat="1" ht="24.95" customHeight="1">
      <c r="B16" s="321" t="s">
        <v>360</v>
      </c>
      <c r="C16" s="322"/>
      <c r="D16" s="322"/>
      <c r="E16" s="322"/>
      <c r="F16" s="322"/>
      <c r="G16" s="322"/>
      <c r="H16" s="322"/>
      <c r="I16" s="322"/>
      <c r="J16" s="322"/>
      <c r="K16" s="322"/>
      <c r="L16" s="322"/>
      <c r="M16" s="322"/>
      <c r="N16" s="322"/>
      <c r="O16" s="322"/>
      <c r="P16" s="322"/>
      <c r="Q16" s="322"/>
      <c r="R16" s="322"/>
      <c r="S16" s="322"/>
      <c r="T16" s="322"/>
      <c r="U16" s="322"/>
    </row>
    <row r="17" spans="2:21" ht="60" customHeight="1">
      <c r="B17" s="320" t="s">
        <v>361</v>
      </c>
      <c r="C17" s="320"/>
      <c r="D17" s="320"/>
      <c r="E17" s="320"/>
      <c r="F17" s="320"/>
      <c r="G17" s="320"/>
      <c r="H17" s="320"/>
      <c r="I17" s="320"/>
      <c r="J17" s="320"/>
      <c r="K17" s="320"/>
      <c r="L17" s="320"/>
      <c r="M17" s="320"/>
      <c r="N17" s="320"/>
      <c r="O17" s="320"/>
      <c r="P17" s="320"/>
      <c r="Q17" s="320"/>
      <c r="R17" s="320"/>
      <c r="S17" s="320"/>
      <c r="T17" s="320"/>
      <c r="U17" s="320"/>
    </row>
    <row r="18" spans="2:21" ht="60" customHeight="1">
      <c r="B18" s="320" t="s">
        <v>362</v>
      </c>
      <c r="C18" s="320"/>
      <c r="D18" s="320"/>
      <c r="E18" s="320"/>
      <c r="F18" s="320"/>
      <c r="G18" s="320"/>
      <c r="H18" s="320"/>
      <c r="I18" s="320"/>
      <c r="J18" s="320"/>
      <c r="K18" s="320"/>
      <c r="L18" s="320"/>
      <c r="M18" s="320"/>
      <c r="N18" s="320"/>
      <c r="O18" s="320"/>
      <c r="P18" s="320"/>
      <c r="Q18" s="320"/>
      <c r="R18" s="320"/>
      <c r="S18" s="320"/>
      <c r="T18" s="320"/>
      <c r="U18" s="320"/>
    </row>
    <row r="19" spans="2:21" ht="60" customHeight="1">
      <c r="B19" s="320" t="s">
        <v>363</v>
      </c>
      <c r="C19" s="320"/>
      <c r="D19" s="320"/>
      <c r="E19" s="320"/>
      <c r="F19" s="320"/>
      <c r="G19" s="320"/>
      <c r="H19" s="320"/>
      <c r="I19" s="320"/>
      <c r="J19" s="320"/>
      <c r="K19" s="320"/>
      <c r="L19" s="320"/>
      <c r="M19" s="320"/>
      <c r="N19" s="320"/>
      <c r="O19" s="320"/>
      <c r="P19" s="320"/>
      <c r="Q19" s="320"/>
      <c r="R19" s="320"/>
      <c r="S19" s="320"/>
      <c r="T19" s="320"/>
      <c r="U19" s="320"/>
    </row>
    <row r="20" spans="2:21" ht="16.5" customHeight="1"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</row>
    <row r="21" spans="2:21" ht="21.95" customHeight="1">
      <c r="B21" s="323">
        <v>2024</v>
      </c>
      <c r="C21" s="323"/>
      <c r="D21" s="323"/>
      <c r="E21" s="323"/>
      <c r="F21" s="323"/>
      <c r="G21" s="323"/>
      <c r="H21" s="323"/>
      <c r="I21" s="323"/>
      <c r="J21" s="323"/>
      <c r="K21" s="323"/>
      <c r="L21" s="323"/>
      <c r="M21" s="323"/>
      <c r="N21" s="323"/>
      <c r="O21" s="323"/>
      <c r="P21" s="323"/>
      <c r="Q21" s="323"/>
      <c r="R21" s="323"/>
      <c r="S21" s="323"/>
      <c r="T21" s="323"/>
      <c r="U21" s="323"/>
    </row>
    <row r="22" spans="2:21" ht="24.95" customHeight="1">
      <c r="B22" s="324" t="s">
        <v>357</v>
      </c>
      <c r="C22" s="324"/>
      <c r="D22" s="324"/>
      <c r="E22" s="324"/>
      <c r="F22" s="324"/>
      <c r="G22" s="324"/>
      <c r="H22" s="324"/>
      <c r="I22" s="324"/>
      <c r="J22" s="324"/>
      <c r="K22" s="324"/>
      <c r="L22" s="324"/>
      <c r="M22" s="324"/>
      <c r="N22" s="324"/>
      <c r="O22" s="324"/>
      <c r="P22" s="324"/>
      <c r="Q22" s="324"/>
      <c r="R22" s="324"/>
      <c r="S22" s="324"/>
      <c r="T22" s="324"/>
      <c r="U22" s="324"/>
    </row>
    <row r="23" spans="2:21" ht="60" customHeight="1">
      <c r="B23" s="325" t="s">
        <v>478</v>
      </c>
      <c r="C23" s="320"/>
      <c r="D23" s="320"/>
      <c r="E23" s="320"/>
      <c r="F23" s="320"/>
      <c r="G23" s="320"/>
      <c r="H23" s="320"/>
      <c r="I23" s="320"/>
      <c r="J23" s="320"/>
      <c r="K23" s="320"/>
      <c r="L23" s="320"/>
      <c r="M23" s="320"/>
      <c r="N23" s="320"/>
      <c r="O23" s="320"/>
      <c r="P23" s="320"/>
      <c r="Q23" s="320"/>
      <c r="R23" s="320"/>
      <c r="S23" s="320"/>
      <c r="T23" s="320"/>
      <c r="U23" s="320"/>
    </row>
    <row r="24" spans="2:21" ht="60" customHeight="1">
      <c r="B24" s="325" t="s">
        <v>482</v>
      </c>
      <c r="C24" s="320"/>
      <c r="D24" s="320"/>
      <c r="E24" s="320"/>
      <c r="F24" s="320"/>
      <c r="G24" s="320"/>
      <c r="H24" s="320"/>
      <c r="I24" s="320"/>
      <c r="J24" s="320"/>
      <c r="K24" s="320"/>
      <c r="L24" s="320"/>
      <c r="M24" s="320"/>
      <c r="N24" s="320"/>
      <c r="O24" s="320"/>
      <c r="P24" s="320"/>
      <c r="Q24" s="320"/>
      <c r="R24" s="320"/>
      <c r="S24" s="320"/>
      <c r="T24" s="320"/>
      <c r="U24" s="320"/>
    </row>
    <row r="25" spans="2:21" s="28" customFormat="1" ht="24.95" customHeight="1">
      <c r="B25" s="321" t="s">
        <v>360</v>
      </c>
      <c r="C25" s="322"/>
      <c r="D25" s="322"/>
      <c r="E25" s="322"/>
      <c r="F25" s="322"/>
      <c r="G25" s="322"/>
      <c r="H25" s="322"/>
      <c r="I25" s="322"/>
      <c r="J25" s="322"/>
      <c r="K25" s="322"/>
      <c r="L25" s="322"/>
      <c r="M25" s="322"/>
      <c r="N25" s="322"/>
      <c r="O25" s="322"/>
      <c r="P25" s="322"/>
      <c r="Q25" s="322"/>
      <c r="R25" s="322"/>
      <c r="S25" s="322"/>
      <c r="T25" s="322"/>
      <c r="U25" s="322"/>
    </row>
    <row r="26" spans="2:21" ht="60" customHeight="1">
      <c r="B26" s="325" t="s">
        <v>479</v>
      </c>
      <c r="C26" s="320"/>
      <c r="D26" s="320"/>
      <c r="E26" s="320"/>
      <c r="F26" s="320"/>
      <c r="G26" s="320"/>
      <c r="H26" s="320"/>
      <c r="I26" s="320"/>
      <c r="J26" s="320"/>
      <c r="K26" s="320"/>
      <c r="L26" s="320"/>
      <c r="M26" s="320"/>
      <c r="N26" s="320"/>
      <c r="O26" s="320"/>
      <c r="P26" s="320"/>
      <c r="Q26" s="320"/>
      <c r="R26" s="320"/>
      <c r="S26" s="320"/>
      <c r="T26" s="320"/>
      <c r="U26" s="320"/>
    </row>
    <row r="27" spans="2:21" ht="60" customHeight="1">
      <c r="B27" s="325" t="s">
        <v>480</v>
      </c>
      <c r="C27" s="320"/>
      <c r="D27" s="320"/>
      <c r="E27" s="320"/>
      <c r="F27" s="320"/>
      <c r="G27" s="320"/>
      <c r="H27" s="320"/>
      <c r="I27" s="320"/>
      <c r="J27" s="320"/>
      <c r="K27" s="320"/>
      <c r="L27" s="320"/>
      <c r="M27" s="320"/>
      <c r="N27" s="320"/>
      <c r="O27" s="320"/>
      <c r="P27" s="320"/>
      <c r="Q27" s="320"/>
      <c r="R27" s="320"/>
      <c r="S27" s="320"/>
      <c r="T27" s="320"/>
      <c r="U27" s="320"/>
    </row>
    <row r="28" spans="2:21" ht="60" customHeight="1">
      <c r="B28" s="325" t="s">
        <v>481</v>
      </c>
      <c r="C28" s="320"/>
      <c r="D28" s="320"/>
      <c r="E28" s="320"/>
      <c r="F28" s="320"/>
      <c r="G28" s="320"/>
      <c r="H28" s="320"/>
      <c r="I28" s="320"/>
      <c r="J28" s="320"/>
      <c r="K28" s="320"/>
      <c r="L28" s="320"/>
      <c r="M28" s="320"/>
      <c r="N28" s="320"/>
      <c r="O28" s="320"/>
      <c r="P28" s="320"/>
      <c r="Q28" s="320"/>
      <c r="R28" s="320"/>
      <c r="S28" s="320"/>
      <c r="T28" s="320"/>
      <c r="U28" s="320"/>
    </row>
    <row r="29" spans="2:21" ht="16.5" customHeight="1">
      <c r="B29" s="41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</row>
    <row r="30" spans="2:21" ht="21.95" customHeight="1">
      <c r="B30" s="337">
        <v>2025</v>
      </c>
      <c r="C30" s="338"/>
      <c r="D30" s="338"/>
      <c r="E30" s="338"/>
      <c r="F30" s="338"/>
      <c r="G30" s="338"/>
      <c r="H30" s="338"/>
      <c r="I30" s="338"/>
      <c r="J30" s="338"/>
      <c r="K30" s="338"/>
      <c r="L30" s="338"/>
      <c r="M30" s="338"/>
      <c r="N30" s="338"/>
      <c r="O30" s="338"/>
      <c r="P30" s="338"/>
      <c r="Q30" s="338"/>
      <c r="R30" s="338"/>
      <c r="S30" s="338"/>
      <c r="T30" s="338"/>
      <c r="U30" s="338"/>
    </row>
    <row r="31" spans="2:21" ht="24.95" customHeight="1">
      <c r="B31" s="326" t="s">
        <v>357</v>
      </c>
      <c r="C31" s="327"/>
      <c r="D31" s="327"/>
      <c r="E31" s="327"/>
      <c r="F31" s="327"/>
      <c r="G31" s="327"/>
      <c r="H31" s="327"/>
      <c r="I31" s="327"/>
      <c r="J31" s="327"/>
      <c r="K31" s="327"/>
      <c r="L31" s="327"/>
      <c r="M31" s="327"/>
      <c r="N31" s="327"/>
      <c r="O31" s="327"/>
      <c r="P31" s="327"/>
      <c r="Q31" s="327"/>
      <c r="R31" s="327"/>
      <c r="S31" s="327"/>
      <c r="T31" s="327"/>
      <c r="U31" s="327"/>
    </row>
    <row r="32" spans="2:21" ht="60" customHeight="1">
      <c r="B32" s="320"/>
      <c r="C32" s="320"/>
      <c r="D32" s="320"/>
      <c r="E32" s="320"/>
      <c r="F32" s="320"/>
      <c r="G32" s="320"/>
      <c r="H32" s="320"/>
      <c r="I32" s="320"/>
      <c r="J32" s="320"/>
      <c r="K32" s="320"/>
      <c r="L32" s="320"/>
      <c r="M32" s="320"/>
      <c r="N32" s="320"/>
      <c r="O32" s="320"/>
      <c r="P32" s="320"/>
      <c r="Q32" s="320"/>
      <c r="R32" s="320"/>
      <c r="S32" s="320"/>
      <c r="T32" s="320"/>
      <c r="U32" s="320"/>
    </row>
    <row r="33" spans="2:21" ht="60" customHeight="1">
      <c r="B33" s="320"/>
      <c r="C33" s="320"/>
      <c r="D33" s="320"/>
      <c r="E33" s="320"/>
      <c r="F33" s="320"/>
      <c r="G33" s="320"/>
      <c r="H33" s="320"/>
      <c r="I33" s="320"/>
      <c r="J33" s="320"/>
      <c r="K33" s="320"/>
      <c r="L33" s="320"/>
      <c r="M33" s="320"/>
      <c r="N33" s="320"/>
      <c r="O33" s="320"/>
      <c r="P33" s="320"/>
      <c r="Q33" s="320"/>
      <c r="R33" s="320"/>
      <c r="S33" s="320"/>
      <c r="T33" s="320"/>
      <c r="U33" s="320"/>
    </row>
    <row r="34" spans="2:21" s="28" customFormat="1" ht="24.95" customHeight="1">
      <c r="B34" s="321" t="s">
        <v>360</v>
      </c>
      <c r="C34" s="322"/>
      <c r="D34" s="322"/>
      <c r="E34" s="322"/>
      <c r="F34" s="322"/>
      <c r="G34" s="322"/>
      <c r="H34" s="322"/>
      <c r="I34" s="322"/>
      <c r="J34" s="322"/>
      <c r="K34" s="322"/>
      <c r="L34" s="322"/>
      <c r="M34" s="322"/>
      <c r="N34" s="322"/>
      <c r="O34" s="322"/>
      <c r="P34" s="322"/>
      <c r="Q34" s="322"/>
      <c r="R34" s="322"/>
      <c r="S34" s="322"/>
      <c r="T34" s="322"/>
      <c r="U34" s="322"/>
    </row>
    <row r="35" spans="2:21" ht="60" customHeight="1">
      <c r="B35" s="320"/>
      <c r="C35" s="320"/>
      <c r="D35" s="320"/>
      <c r="E35" s="320"/>
      <c r="F35" s="320"/>
      <c r="G35" s="320"/>
      <c r="H35" s="320"/>
      <c r="I35" s="320"/>
      <c r="J35" s="320"/>
      <c r="K35" s="320"/>
      <c r="L35" s="320"/>
      <c r="M35" s="320"/>
      <c r="N35" s="320"/>
      <c r="O35" s="320"/>
      <c r="P35" s="320"/>
      <c r="Q35" s="320"/>
      <c r="R35" s="320"/>
      <c r="S35" s="320"/>
      <c r="T35" s="320"/>
      <c r="U35" s="320"/>
    </row>
    <row r="36" spans="2:21" ht="60" customHeight="1">
      <c r="B36" s="320"/>
      <c r="C36" s="320"/>
      <c r="D36" s="320"/>
      <c r="E36" s="320"/>
      <c r="F36" s="320"/>
      <c r="G36" s="320"/>
      <c r="H36" s="320"/>
      <c r="I36" s="320"/>
      <c r="J36" s="320"/>
      <c r="K36" s="320"/>
      <c r="L36" s="320"/>
      <c r="M36" s="320"/>
      <c r="N36" s="320"/>
      <c r="O36" s="320"/>
      <c r="P36" s="320"/>
      <c r="Q36" s="320"/>
      <c r="R36" s="320"/>
      <c r="S36" s="320"/>
      <c r="T36" s="320"/>
      <c r="U36" s="320"/>
    </row>
    <row r="37" spans="2:21" ht="60" customHeight="1">
      <c r="B37" s="320"/>
      <c r="C37" s="320"/>
      <c r="D37" s="320"/>
      <c r="E37" s="320"/>
      <c r="F37" s="320"/>
      <c r="G37" s="320"/>
      <c r="H37" s="320"/>
      <c r="I37" s="320"/>
      <c r="J37" s="320"/>
      <c r="K37" s="320"/>
      <c r="L37" s="320"/>
      <c r="M37" s="320"/>
      <c r="N37" s="320"/>
      <c r="O37" s="320"/>
      <c r="P37" s="320"/>
      <c r="Q37" s="320"/>
      <c r="R37" s="320"/>
      <c r="S37" s="320"/>
      <c r="T37" s="320"/>
      <c r="U37" s="320"/>
    </row>
    <row r="39" spans="2:21">
      <c r="B39" s="335">
        <v>2026</v>
      </c>
      <c r="C39" s="336"/>
      <c r="D39" s="336"/>
      <c r="E39" s="336"/>
      <c r="F39" s="336"/>
      <c r="G39" s="336"/>
      <c r="H39" s="336"/>
      <c r="I39" s="336"/>
      <c r="J39" s="336"/>
      <c r="K39" s="336"/>
      <c r="L39" s="336"/>
      <c r="M39" s="336"/>
      <c r="N39" s="336"/>
      <c r="O39" s="336"/>
      <c r="P39" s="336"/>
      <c r="Q39" s="336"/>
      <c r="R39" s="336"/>
      <c r="S39" s="336"/>
      <c r="T39" s="336"/>
      <c r="U39" s="336"/>
    </row>
    <row r="40" spans="2:21" ht="19.5">
      <c r="B40" s="326" t="s">
        <v>357</v>
      </c>
      <c r="C40" s="327"/>
      <c r="D40" s="327"/>
      <c r="E40" s="327"/>
      <c r="F40" s="327"/>
      <c r="G40" s="327"/>
      <c r="H40" s="327"/>
      <c r="I40" s="327"/>
      <c r="J40" s="327"/>
      <c r="K40" s="327"/>
      <c r="L40" s="327"/>
      <c r="M40" s="327"/>
      <c r="N40" s="327"/>
      <c r="O40" s="327"/>
      <c r="P40" s="327"/>
      <c r="Q40" s="327"/>
      <c r="R40" s="327"/>
      <c r="S40" s="327"/>
      <c r="T40" s="327"/>
      <c r="U40" s="327"/>
    </row>
    <row r="41" spans="2:21" ht="60.75" customHeight="1">
      <c r="B41" s="320"/>
      <c r="C41" s="320"/>
      <c r="D41" s="320"/>
      <c r="E41" s="320"/>
      <c r="F41" s="320"/>
      <c r="G41" s="320"/>
      <c r="H41" s="320"/>
      <c r="I41" s="320"/>
      <c r="J41" s="320"/>
      <c r="K41" s="320"/>
      <c r="L41" s="320"/>
      <c r="M41" s="320"/>
      <c r="N41" s="320"/>
      <c r="O41" s="320"/>
      <c r="P41" s="320"/>
      <c r="Q41" s="320"/>
      <c r="R41" s="320"/>
      <c r="S41" s="320"/>
      <c r="T41" s="320"/>
      <c r="U41" s="320"/>
    </row>
    <row r="42" spans="2:21" ht="60" customHeight="1">
      <c r="B42" s="320"/>
      <c r="C42" s="320"/>
      <c r="D42" s="320"/>
      <c r="E42" s="320"/>
      <c r="F42" s="320"/>
      <c r="G42" s="320"/>
      <c r="H42" s="320"/>
      <c r="I42" s="320"/>
      <c r="J42" s="320"/>
      <c r="K42" s="320"/>
      <c r="L42" s="320"/>
      <c r="M42" s="320"/>
      <c r="N42" s="320"/>
      <c r="O42" s="320"/>
      <c r="P42" s="320"/>
      <c r="Q42" s="320"/>
      <c r="R42" s="320"/>
      <c r="S42" s="320"/>
      <c r="T42" s="320"/>
      <c r="U42" s="320"/>
    </row>
    <row r="43" spans="2:21" ht="19.5">
      <c r="B43" s="321" t="s">
        <v>360</v>
      </c>
      <c r="C43" s="322"/>
      <c r="D43" s="322"/>
      <c r="E43" s="322"/>
      <c r="F43" s="322"/>
      <c r="G43" s="322"/>
      <c r="H43" s="322"/>
      <c r="I43" s="322"/>
      <c r="J43" s="322"/>
      <c r="K43" s="322"/>
      <c r="L43" s="322"/>
      <c r="M43" s="322"/>
      <c r="N43" s="322"/>
      <c r="O43" s="322"/>
      <c r="P43" s="322"/>
      <c r="Q43" s="322"/>
      <c r="R43" s="322"/>
      <c r="S43" s="322"/>
      <c r="T43" s="322"/>
      <c r="U43" s="322"/>
    </row>
    <row r="44" spans="2:21" ht="45.75" customHeight="1">
      <c r="B44" s="320"/>
      <c r="C44" s="320"/>
      <c r="D44" s="320"/>
      <c r="E44" s="320"/>
      <c r="F44" s="320"/>
      <c r="G44" s="320"/>
      <c r="H44" s="320"/>
      <c r="I44" s="320"/>
      <c r="J44" s="320"/>
      <c r="K44" s="320"/>
      <c r="L44" s="320"/>
      <c r="M44" s="320"/>
      <c r="N44" s="320"/>
      <c r="O44" s="320"/>
      <c r="P44" s="320"/>
      <c r="Q44" s="320"/>
      <c r="R44" s="320"/>
      <c r="S44" s="320"/>
      <c r="T44" s="320"/>
      <c r="U44" s="320"/>
    </row>
    <row r="45" spans="2:21" ht="48" customHeight="1">
      <c r="B45" s="320"/>
      <c r="C45" s="320"/>
      <c r="D45" s="320"/>
      <c r="E45" s="320"/>
      <c r="F45" s="320"/>
      <c r="G45" s="320"/>
      <c r="H45" s="320"/>
      <c r="I45" s="320"/>
      <c r="J45" s="320"/>
      <c r="K45" s="320"/>
      <c r="L45" s="320"/>
      <c r="M45" s="320"/>
      <c r="N45" s="320"/>
      <c r="O45" s="320"/>
      <c r="P45" s="320"/>
      <c r="Q45" s="320"/>
      <c r="R45" s="320"/>
      <c r="S45" s="320"/>
      <c r="T45" s="320"/>
      <c r="U45" s="320"/>
    </row>
    <row r="46" spans="2:21" ht="56.25" customHeight="1">
      <c r="B46" s="320"/>
      <c r="C46" s="320"/>
      <c r="D46" s="320"/>
      <c r="E46" s="320"/>
      <c r="F46" s="320"/>
      <c r="G46" s="320"/>
      <c r="H46" s="320"/>
      <c r="I46" s="320"/>
      <c r="J46" s="320"/>
      <c r="K46" s="320"/>
      <c r="L46" s="320"/>
      <c r="M46" s="320"/>
      <c r="N46" s="320"/>
      <c r="O46" s="320"/>
      <c r="P46" s="320"/>
      <c r="Q46" s="320"/>
      <c r="R46" s="320"/>
      <c r="S46" s="320"/>
      <c r="T46" s="320"/>
      <c r="U46" s="320"/>
    </row>
    <row r="65495" spans="2:22">
      <c r="B65495" s="46" t="s">
        <v>57</v>
      </c>
      <c r="C65495" s="46"/>
      <c r="D65495" s="46"/>
      <c r="E65495" s="46"/>
      <c r="F65495" s="46"/>
      <c r="G65495" s="46"/>
      <c r="H65495" s="46"/>
      <c r="I65495" s="46"/>
      <c r="J65495" s="46"/>
      <c r="K65495" s="46"/>
      <c r="L65495" s="46"/>
      <c r="M65495" s="46"/>
      <c r="N65495" s="46"/>
      <c r="O65495" s="46"/>
      <c r="P65495" s="46"/>
      <c r="Q65495" s="46"/>
      <c r="R65495" s="46"/>
      <c r="S65495" s="46"/>
      <c r="T65495" s="46"/>
      <c r="U65495" s="46"/>
      <c r="V65495" s="46"/>
    </row>
    <row r="65496" spans="2:22">
      <c r="B65496" s="47" t="s">
        <v>58</v>
      </c>
      <c r="C65496" s="47"/>
      <c r="D65496" s="47"/>
      <c r="E65496" s="47"/>
      <c r="F65496" s="47"/>
      <c r="G65496" s="47"/>
      <c r="H65496" s="47"/>
      <c r="I65496" s="47"/>
      <c r="J65496" s="47"/>
      <c r="K65496" s="47"/>
      <c r="L65496" s="47"/>
      <c r="M65496" s="47"/>
      <c r="N65496" s="47"/>
      <c r="O65496" s="47"/>
      <c r="P65496" s="47"/>
      <c r="Q65496" s="47"/>
      <c r="R65496" s="47"/>
      <c r="S65496" s="47"/>
      <c r="T65496" s="47"/>
      <c r="U65496" s="47"/>
      <c r="V65496" s="47"/>
    </row>
    <row r="65497" spans="2:22">
      <c r="B65497" s="47" t="s">
        <v>59</v>
      </c>
      <c r="C65497" s="47"/>
      <c r="D65497" s="47"/>
      <c r="E65497" s="47"/>
      <c r="F65497" s="47"/>
      <c r="G65497" s="47"/>
      <c r="H65497" s="47"/>
      <c r="I65497" s="47"/>
      <c r="J65497" s="47"/>
      <c r="K65497" s="47"/>
      <c r="L65497" s="47"/>
      <c r="M65497" s="47"/>
      <c r="N65497" s="47"/>
      <c r="O65497" s="47"/>
      <c r="P65497" s="47"/>
      <c r="Q65497" s="47"/>
      <c r="R65497" s="47"/>
      <c r="S65497" s="47"/>
      <c r="T65497" s="47"/>
      <c r="U65497" s="47"/>
      <c r="V65497" s="47"/>
    </row>
  </sheetData>
  <mergeCells count="40">
    <mergeCell ref="B46:U46"/>
    <mergeCell ref="B2:B3"/>
    <mergeCell ref="G3:G9"/>
    <mergeCell ref="L3:L9"/>
    <mergeCell ref="V2:V3"/>
    <mergeCell ref="B41:U41"/>
    <mergeCell ref="B42:U42"/>
    <mergeCell ref="B43:U43"/>
    <mergeCell ref="B44:U44"/>
    <mergeCell ref="B45:U45"/>
    <mergeCell ref="B35:U35"/>
    <mergeCell ref="B36:U36"/>
    <mergeCell ref="B37:U37"/>
    <mergeCell ref="B39:U39"/>
    <mergeCell ref="B40:U40"/>
    <mergeCell ref="B30:U30"/>
    <mergeCell ref="B31:U31"/>
    <mergeCell ref="B32:U32"/>
    <mergeCell ref="B33:U33"/>
    <mergeCell ref="B34:U34"/>
    <mergeCell ref="B24:U24"/>
    <mergeCell ref="B25:U25"/>
    <mergeCell ref="B26:U26"/>
    <mergeCell ref="B27:U27"/>
    <mergeCell ref="B28:U28"/>
    <mergeCell ref="B18:U18"/>
    <mergeCell ref="B19:U19"/>
    <mergeCell ref="B21:U21"/>
    <mergeCell ref="B22:U22"/>
    <mergeCell ref="B23:U23"/>
    <mergeCell ref="B13:U13"/>
    <mergeCell ref="B14:U14"/>
    <mergeCell ref="B15:U15"/>
    <mergeCell ref="B16:U16"/>
    <mergeCell ref="B17:U17"/>
    <mergeCell ref="C2:F2"/>
    <mergeCell ref="H2:K2"/>
    <mergeCell ref="M2:P2"/>
    <mergeCell ref="R2:U2"/>
    <mergeCell ref="B12:U12"/>
  </mergeCells>
  <hyperlinks>
    <hyperlink ref="B65497" r:id="rId1" xr:uid="{00000000-0004-0000-0200-000000000000}"/>
    <hyperlink ref="B65496" r:id="rId2" xr:uid="{00000000-0004-0000-0200-000001000000}"/>
    <hyperlink ref="B4" location="Autoevaluación!A6" tooltip="Ir a autoevaluación" display="Direccionamiento Estratégico" xr:uid="{00000000-0004-0000-0200-000002000000}"/>
    <hyperlink ref="B5" location="Autoevaluación!A12" tooltip="|Ir a autoevaluacion" display="Gestión Estratégica" xr:uid="{00000000-0004-0000-0200-000003000000}"/>
    <hyperlink ref="B6" location="Autoevaluación!A19" tooltip="Ir a autoevaluacion" display="Gobierno Escolar" xr:uid="{00000000-0004-0000-0200-000004000000}"/>
    <hyperlink ref="B7" location="Autoevaluación!A29" tooltip="Ir a autoevaluacion" display="Cultura Institucional" xr:uid="{00000000-0004-0000-0200-000005000000}"/>
    <hyperlink ref="B8" location="Autoevaluación!A35" tooltip="Ir a autoevaluacion" display="Clima Escolar" xr:uid="{00000000-0004-0000-0200-000006000000}"/>
    <hyperlink ref="B9" location="Autoevaluación!A46" tooltip="Ir a autoevaluacion" display="Relaciones Con El Entorno" xr:uid="{00000000-0004-0000-0200-000007000000}"/>
  </hyperlinks>
  <pageMargins left="0.7" right="0.7" top="0.75" bottom="0.75" header="0.3" footer="0.3"/>
  <pageSetup orientation="portrait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/>
  <dimension ref="B1:V65497"/>
  <sheetViews>
    <sheetView showGridLines="0" topLeftCell="G10" zoomScale="70" zoomScaleNormal="70" workbookViewId="0">
      <selection activeCell="B18" sqref="B18:U18"/>
    </sheetView>
  </sheetViews>
  <sheetFormatPr baseColWidth="10" defaultColWidth="11.42578125" defaultRowHeight="15"/>
  <cols>
    <col min="1" max="1" width="1.42578125" style="2" customWidth="1"/>
    <col min="2" max="2" width="34.7109375" style="2" customWidth="1"/>
    <col min="3" max="6" width="7.7109375" style="2" customWidth="1"/>
    <col min="7" max="7" width="1.7109375" style="2" customWidth="1"/>
    <col min="8" max="11" width="7.7109375" style="2" customWidth="1"/>
    <col min="12" max="12" width="1.7109375" style="2" customWidth="1"/>
    <col min="13" max="16" width="7.7109375" style="2" customWidth="1"/>
    <col min="17" max="17" width="2.85546875" style="2" customWidth="1"/>
    <col min="18" max="21" width="7.7109375" style="2" customWidth="1"/>
    <col min="22" max="27" width="11.42578125" style="2"/>
    <col min="28" max="28" width="2" style="2" customWidth="1"/>
    <col min="29" max="33" width="11.42578125" style="2"/>
    <col min="34" max="34" width="1.85546875" style="2" customWidth="1"/>
    <col min="35" max="16384" width="11.42578125" style="2"/>
  </cols>
  <sheetData>
    <row r="1" spans="2:22" ht="6" customHeight="1"/>
    <row r="2" spans="2:22" ht="22.5" customHeight="1">
      <c r="B2" s="350" t="s">
        <v>364</v>
      </c>
      <c r="C2" s="339" t="s">
        <v>62</v>
      </c>
      <c r="D2" s="339"/>
      <c r="E2" s="339"/>
      <c r="F2" s="339"/>
      <c r="G2" s="3"/>
      <c r="H2" s="340" t="s">
        <v>63</v>
      </c>
      <c r="I2" s="340"/>
      <c r="J2" s="340"/>
      <c r="K2" s="340"/>
      <c r="L2" s="3"/>
      <c r="M2" s="341" t="s">
        <v>64</v>
      </c>
      <c r="N2" s="341"/>
      <c r="O2" s="341"/>
      <c r="P2" s="341"/>
      <c r="Q2" s="18"/>
      <c r="R2" s="342" t="s">
        <v>65</v>
      </c>
      <c r="S2" s="342"/>
      <c r="T2" s="342"/>
      <c r="U2" s="342"/>
      <c r="V2" s="356"/>
    </row>
    <row r="3" spans="2:22" ht="24.75" customHeight="1">
      <c r="B3" s="351"/>
      <c r="C3" s="4">
        <v>1</v>
      </c>
      <c r="D3" s="4">
        <v>2</v>
      </c>
      <c r="E3" s="5">
        <v>3</v>
      </c>
      <c r="F3" s="6">
        <v>4</v>
      </c>
      <c r="G3" s="352"/>
      <c r="H3" s="4">
        <v>1</v>
      </c>
      <c r="I3" s="4">
        <v>2</v>
      </c>
      <c r="J3" s="5">
        <v>3</v>
      </c>
      <c r="K3" s="6">
        <v>4</v>
      </c>
      <c r="L3" s="354"/>
      <c r="M3" s="4">
        <v>1</v>
      </c>
      <c r="N3" s="4">
        <v>2</v>
      </c>
      <c r="O3" s="5">
        <v>3</v>
      </c>
      <c r="P3" s="6">
        <v>4</v>
      </c>
      <c r="Q3" s="19"/>
      <c r="R3" s="4">
        <v>1</v>
      </c>
      <c r="S3" s="4">
        <v>2</v>
      </c>
      <c r="T3" s="5">
        <v>3</v>
      </c>
      <c r="U3" s="6">
        <v>4</v>
      </c>
      <c r="V3" s="356"/>
    </row>
    <row r="4" spans="2:22" ht="38.1" customHeight="1">
      <c r="B4" s="25" t="s">
        <v>365</v>
      </c>
      <c r="C4" s="8">
        <f>Autoevaluación!R55/SUM(Autoevaluación!R55:R58)</f>
        <v>0</v>
      </c>
      <c r="D4" s="9">
        <f>Autoevaluación!R56/SUM(Autoevaluación!R55:R58)</f>
        <v>0.8</v>
      </c>
      <c r="E4" s="9">
        <f>Autoevaluación!R57/SUM(Autoevaluación!R55:R58)</f>
        <v>0.2</v>
      </c>
      <c r="F4" s="9">
        <f>Autoevaluación!R58/SUM(Autoevaluación!R55:R58)</f>
        <v>0</v>
      </c>
      <c r="G4" s="353"/>
      <c r="H4" s="9">
        <f>Autoevaluación!S55/SUM(Autoevaluación!S55:S59)</f>
        <v>0</v>
      </c>
      <c r="I4" s="9">
        <f>Autoevaluación!S56/SUM(Autoevaluación!S55:S58)</f>
        <v>0.8</v>
      </c>
      <c r="J4" s="9">
        <f>Autoevaluación!S57/SUM(Autoevaluación!S55:S58)</f>
        <v>0.2</v>
      </c>
      <c r="K4" s="9">
        <f>Autoevaluación!S58/SUM(Autoevaluación!S55:S58)</f>
        <v>0</v>
      </c>
      <c r="L4" s="355"/>
      <c r="M4" s="9">
        <f>Autoevaluación!T55/SUM(Autoevaluación!T55:T58)</f>
        <v>0</v>
      </c>
      <c r="N4" s="9">
        <f>Autoevaluación!T56/SUM(Autoevaluación!T55:T58)</f>
        <v>0</v>
      </c>
      <c r="O4" s="9">
        <f>Autoevaluación!T57/SUM(Autoevaluación!T55:T58)</f>
        <v>1</v>
      </c>
      <c r="P4" s="9">
        <f>Autoevaluación!T58/SUM(Autoevaluación!T55:T58)</f>
        <v>0</v>
      </c>
      <c r="Q4" s="20"/>
      <c r="R4" s="9" t="e">
        <f>Autoevaluación!U55/SUM(Autoevaluación!U55:U58)</f>
        <v>#DIV/0!</v>
      </c>
      <c r="S4" s="9" t="e">
        <f>Autoevaluación!U56/SUM(Autoevaluación!U55:U58)</f>
        <v>#DIV/0!</v>
      </c>
      <c r="T4" s="9" t="e">
        <f>Autoevaluación!U57/SUM(Autoevaluación!U55:U58)</f>
        <v>#DIV/0!</v>
      </c>
      <c r="U4" s="9" t="e">
        <f>Autoevaluación!U58/SUM(Autoevaluación!U55:U58)</f>
        <v>#DIV/0!</v>
      </c>
    </row>
    <row r="5" spans="2:22" ht="38.1" customHeight="1">
      <c r="B5" s="25" t="s">
        <v>366</v>
      </c>
      <c r="C5" s="8">
        <f>Autoevaluación!R62/SUM(Autoevaluación!R62:R65)</f>
        <v>0.25</v>
      </c>
      <c r="D5" s="9">
        <f>Autoevaluación!R63/SUM(Autoevaluación!R62:R65)</f>
        <v>0.5</v>
      </c>
      <c r="E5" s="9">
        <f>Autoevaluación!R64/SUM(Autoevaluación!R62:R65)</f>
        <v>0.25</v>
      </c>
      <c r="F5" s="9">
        <f>Autoevaluación!R65/SUM(Autoevaluación!R62:R65)</f>
        <v>0</v>
      </c>
      <c r="G5" s="353"/>
      <c r="H5" s="9">
        <f>Autoevaluación!S62/SUM(Autoevaluación!S62:S65)</f>
        <v>0.25</v>
      </c>
      <c r="I5" s="9">
        <f>Autoevaluación!S63/SUM(Autoevaluación!S62:S65)</f>
        <v>0.75</v>
      </c>
      <c r="J5" s="9">
        <f>Autoevaluación!S64/SUM(Autoevaluación!S62:S65)</f>
        <v>0</v>
      </c>
      <c r="K5" s="9">
        <f>Autoevaluación!S65/SUM(Autoevaluación!S62:S65)</f>
        <v>0</v>
      </c>
      <c r="L5" s="355"/>
      <c r="M5" s="9">
        <f>Autoevaluación!T62/SUM(Autoevaluación!T62:T65)</f>
        <v>0</v>
      </c>
      <c r="N5" s="9">
        <f>Autoevaluación!T63/SUM(Autoevaluación!T62:T65)</f>
        <v>0.5</v>
      </c>
      <c r="O5" s="9">
        <f>Autoevaluación!T64/SUM(Autoevaluación!T62:T65)</f>
        <v>0.5</v>
      </c>
      <c r="P5" s="9">
        <f>Autoevaluación!T65/SUM(Autoevaluación!T62:T65)</f>
        <v>0</v>
      </c>
      <c r="Q5" s="20"/>
      <c r="R5" s="9" t="e">
        <f>Autoevaluación!U62/SUM(Autoevaluación!U62:U65)</f>
        <v>#DIV/0!</v>
      </c>
      <c r="S5" s="9" t="e">
        <f>Autoevaluación!U63/SUM(Autoevaluación!U62:U65)</f>
        <v>#DIV/0!</v>
      </c>
      <c r="T5" s="9" t="e">
        <f>Autoevaluación!U64/SUM(Autoevaluación!U62:U65)</f>
        <v>#DIV/0!</v>
      </c>
      <c r="U5" s="9" t="e">
        <f>Autoevaluación!U65/SUM(Autoevaluación!U62:U65)</f>
        <v>#DIV/0!</v>
      </c>
    </row>
    <row r="6" spans="2:22" ht="38.1" customHeight="1">
      <c r="B6" s="25" t="s">
        <v>367</v>
      </c>
      <c r="C6" s="8">
        <f>Autoevaluación!R68/SUM(Autoevaluación!R68:R71)</f>
        <v>0</v>
      </c>
      <c r="D6" s="9">
        <f>Autoevaluación!R69/SUM(Autoevaluación!R68:R71)</f>
        <v>0.75</v>
      </c>
      <c r="E6" s="9">
        <f>Autoevaluación!R70/SUM(Autoevaluación!R68:R71)</f>
        <v>0.25</v>
      </c>
      <c r="F6" s="9">
        <f>Autoevaluación!R71/SUM(Autoevaluación!R68:R71)</f>
        <v>0</v>
      </c>
      <c r="G6" s="353"/>
      <c r="H6" s="9">
        <f>Autoevaluación!S68/SUM(Autoevaluación!S68:S71)</f>
        <v>0</v>
      </c>
      <c r="I6" s="9">
        <f>Autoevaluación!S69/SUM(Autoevaluación!S68:S71)</f>
        <v>1</v>
      </c>
      <c r="J6" s="9">
        <f>Autoevaluación!S70/SUM(Autoevaluación!S68:S71)</f>
        <v>0</v>
      </c>
      <c r="K6" s="9">
        <f>Autoevaluación!S71/SUM(Autoevaluación!S68:S71)</f>
        <v>0</v>
      </c>
      <c r="L6" s="355"/>
      <c r="M6" s="9">
        <f>Autoevaluación!T68/SUM(Autoevaluación!T68:T71)</f>
        <v>0</v>
      </c>
      <c r="N6" s="9">
        <f>Autoevaluación!T69/SUM(Autoevaluación!T68:T71)</f>
        <v>0.25</v>
      </c>
      <c r="O6" s="9">
        <f>Autoevaluación!T70/SUM(Autoevaluación!T68:T71)</f>
        <v>0.75</v>
      </c>
      <c r="P6" s="9">
        <f>Autoevaluación!T71/SUM(Autoevaluación!T68:T71)</f>
        <v>0</v>
      </c>
      <c r="Q6" s="20"/>
      <c r="R6" s="9" t="e">
        <f>Autoevaluación!U68/SUM(Autoevaluación!U68:U71)</f>
        <v>#DIV/0!</v>
      </c>
      <c r="S6" s="9" t="e">
        <f>Autoevaluación!U69/SUM(Autoevaluación!U68:U71)</f>
        <v>#DIV/0!</v>
      </c>
      <c r="T6" s="9" t="e">
        <f>Autoevaluación!U70/SUM(Autoevaluación!U68:U71)</f>
        <v>#DIV/0!</v>
      </c>
      <c r="U6" s="9" t="e">
        <f>Autoevaluación!U71/SUM(Autoevaluación!U68:U71)</f>
        <v>#DIV/0!</v>
      </c>
      <c r="V6" s="21"/>
    </row>
    <row r="7" spans="2:22" ht="38.1" customHeight="1">
      <c r="B7" s="25" t="s">
        <v>368</v>
      </c>
      <c r="C7" s="8">
        <f>Autoevaluación!R74/SUM(Autoevaluación!R74:R77)</f>
        <v>0.16666666666666666</v>
      </c>
      <c r="D7" s="9">
        <f>Autoevaluación!R75/SUM(Autoevaluación!R74:R77)</f>
        <v>0.33333333333333331</v>
      </c>
      <c r="E7" s="9">
        <f>Autoevaluación!R76/SUM(Autoevaluación!R74:R77)</f>
        <v>0.33333333333333331</v>
      </c>
      <c r="F7" s="9">
        <f>Autoevaluación!R77/SUM(Autoevaluación!R74:R77)</f>
        <v>0.16666666666666666</v>
      </c>
      <c r="G7" s="353"/>
      <c r="H7" s="9">
        <f>Autoevaluación!S74/SUM(Autoevaluación!S74:S77)</f>
        <v>0.16666666666666666</v>
      </c>
      <c r="I7" s="9">
        <f>Autoevaluación!S75/SUM(Autoevaluación!S74:S77)</f>
        <v>0.83333333333333337</v>
      </c>
      <c r="J7" s="9">
        <f>Autoevaluación!S76/SUM(Autoevaluación!S74:S77)</f>
        <v>0</v>
      </c>
      <c r="K7" s="9">
        <f>Autoevaluación!S77/SUM(Autoevaluación!S74:S77)</f>
        <v>0</v>
      </c>
      <c r="L7" s="355"/>
      <c r="M7" s="9">
        <f>Autoevaluación!T74/SUM(Autoevaluación!T74:T77)</f>
        <v>0.2</v>
      </c>
      <c r="N7" s="9">
        <f>Autoevaluación!T75/SUM(Autoevaluación!T74:T77)</f>
        <v>0</v>
      </c>
      <c r="O7" s="9">
        <f>Autoevaluación!T76/SUM(Autoevaluación!T74:T77)</f>
        <v>0.6</v>
      </c>
      <c r="P7" s="9">
        <f>Autoevaluación!T77/SUM(Autoevaluación!T74:T77)</f>
        <v>0.2</v>
      </c>
      <c r="Q7" s="20"/>
      <c r="R7" s="9" t="e">
        <f>Autoevaluación!U74/SUM(Autoevaluación!U74:U77)</f>
        <v>#DIV/0!</v>
      </c>
      <c r="S7" s="9" t="e">
        <f>Autoevaluación!U75/SUM(Autoevaluación!U74:U77)</f>
        <v>#DIV/0!</v>
      </c>
      <c r="T7" s="9" t="e">
        <f>Autoevaluación!U76/SUM(Autoevaluación!U74:U77)</f>
        <v>#DIV/0!</v>
      </c>
      <c r="U7" s="9" t="e">
        <f>Autoevaluación!U77/SUM(Autoevaluación!U74:U77)</f>
        <v>#DIV/0!</v>
      </c>
    </row>
    <row r="8" spans="2:22" ht="38.1" customHeight="1">
      <c r="B8" s="11"/>
      <c r="C8" s="9"/>
      <c r="D8" s="9"/>
      <c r="E8" s="9"/>
      <c r="F8" s="9"/>
      <c r="G8" s="353"/>
      <c r="H8" s="9"/>
      <c r="I8" s="9"/>
      <c r="J8" s="9"/>
      <c r="K8" s="9"/>
      <c r="L8" s="355"/>
      <c r="M8" s="9"/>
      <c r="N8" s="9"/>
      <c r="O8" s="9"/>
      <c r="P8" s="9"/>
      <c r="Q8" s="20"/>
      <c r="R8" s="9"/>
      <c r="S8" s="9"/>
      <c r="T8" s="9"/>
      <c r="U8" s="9"/>
    </row>
    <row r="9" spans="2:22" ht="38.1" customHeight="1">
      <c r="B9" s="12"/>
      <c r="C9" s="9"/>
      <c r="D9" s="9"/>
      <c r="E9" s="9"/>
      <c r="F9" s="9"/>
      <c r="G9" s="353"/>
      <c r="H9" s="9"/>
      <c r="I9" s="9"/>
      <c r="J9" s="9"/>
      <c r="K9" s="9"/>
      <c r="L9" s="355"/>
      <c r="M9" s="9"/>
      <c r="N9" s="9"/>
      <c r="O9" s="9"/>
      <c r="P9" s="9"/>
      <c r="Q9" s="20"/>
      <c r="R9" s="9"/>
      <c r="S9" s="9"/>
      <c r="T9" s="9"/>
      <c r="U9" s="9"/>
    </row>
    <row r="10" spans="2:22" ht="38.1" customHeight="1">
      <c r="B10" s="13" t="s">
        <v>369</v>
      </c>
      <c r="C10" s="14">
        <f>AVERAGE(C4:C9)</f>
        <v>0.10416666666666666</v>
      </c>
      <c r="D10" s="14">
        <f>AVERAGE(D4:D9)</f>
        <v>0.59583333333333333</v>
      </c>
      <c r="E10" s="14">
        <f>AVERAGE(E4:E9)</f>
        <v>0.2583333333333333</v>
      </c>
      <c r="F10" s="14">
        <f>AVERAGE(F4:F9)</f>
        <v>4.1666666666666664E-2</v>
      </c>
      <c r="G10" s="15"/>
      <c r="H10" s="14">
        <f>AVERAGE(H4:H9)</f>
        <v>0.10416666666666666</v>
      </c>
      <c r="I10" s="14">
        <f>AVERAGE(I4:I9)</f>
        <v>0.84583333333333333</v>
      </c>
      <c r="J10" s="14">
        <f>AVERAGE(J4:J9)</f>
        <v>0.05</v>
      </c>
      <c r="K10" s="14">
        <f>AVERAGE(K4:K9)</f>
        <v>0</v>
      </c>
      <c r="L10" s="15"/>
      <c r="M10" s="14">
        <f>AVERAGE(M4:M9)</f>
        <v>0.05</v>
      </c>
      <c r="N10" s="14">
        <f>AVERAGE(N4:N9)</f>
        <v>0.1875</v>
      </c>
      <c r="O10" s="14">
        <f>AVERAGE(O4:O9)</f>
        <v>0.71250000000000002</v>
      </c>
      <c r="P10" s="14">
        <f>AVERAGE(P4:P9)</f>
        <v>0.05</v>
      </c>
      <c r="Q10" s="22"/>
      <c r="R10" s="14" t="e">
        <f>AVERAGE(R4:R9)</f>
        <v>#DIV/0!</v>
      </c>
      <c r="S10" s="14" t="e">
        <f>AVERAGE(S4:S9)</f>
        <v>#DIV/0!</v>
      </c>
      <c r="T10" s="14" t="e">
        <f>AVERAGE(T4:T9)</f>
        <v>#DIV/0!</v>
      </c>
      <c r="U10" s="14" t="e">
        <f>AVERAGE(U4:U9)</f>
        <v>#DIV/0!</v>
      </c>
    </row>
    <row r="11" spans="2:22">
      <c r="B11" s="16"/>
      <c r="C11" s="16"/>
      <c r="D11" s="16"/>
      <c r="E11" s="16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</row>
    <row r="12" spans="2:22" ht="21.95" customHeight="1">
      <c r="B12" s="339" t="s">
        <v>62</v>
      </c>
      <c r="C12" s="339"/>
      <c r="D12" s="339"/>
      <c r="E12" s="339"/>
      <c r="F12" s="339"/>
      <c r="G12" s="339"/>
      <c r="H12" s="339"/>
      <c r="I12" s="339"/>
      <c r="J12" s="339"/>
      <c r="K12" s="339"/>
      <c r="L12" s="339"/>
      <c r="M12" s="339"/>
      <c r="N12" s="339"/>
      <c r="O12" s="339"/>
      <c r="P12" s="339"/>
      <c r="Q12" s="339"/>
      <c r="R12" s="339"/>
      <c r="S12" s="339"/>
      <c r="T12" s="339"/>
      <c r="U12" s="339"/>
    </row>
    <row r="13" spans="2:22" ht="24.95" customHeight="1">
      <c r="B13" s="343" t="s">
        <v>357</v>
      </c>
      <c r="C13" s="343"/>
      <c r="D13" s="343"/>
      <c r="E13" s="343"/>
      <c r="F13" s="343"/>
      <c r="G13" s="343"/>
      <c r="H13" s="343"/>
      <c r="I13" s="343"/>
      <c r="J13" s="343"/>
      <c r="K13" s="343"/>
      <c r="L13" s="343"/>
      <c r="M13" s="343"/>
      <c r="N13" s="343"/>
      <c r="O13" s="343"/>
      <c r="P13" s="343"/>
      <c r="Q13" s="343"/>
      <c r="R13" s="343"/>
      <c r="S13" s="343"/>
      <c r="T13" s="343"/>
      <c r="U13" s="343"/>
    </row>
    <row r="14" spans="2:22" ht="60" customHeight="1">
      <c r="B14" s="344" t="s">
        <v>370</v>
      </c>
      <c r="C14" s="344"/>
      <c r="D14" s="344"/>
      <c r="E14" s="344"/>
      <c r="F14" s="344"/>
      <c r="G14" s="344"/>
      <c r="H14" s="344"/>
      <c r="I14" s="344"/>
      <c r="J14" s="344"/>
      <c r="K14" s="344"/>
      <c r="L14" s="344"/>
      <c r="M14" s="344"/>
      <c r="N14" s="344"/>
      <c r="O14" s="344"/>
      <c r="P14" s="344"/>
      <c r="Q14" s="344"/>
      <c r="R14" s="344"/>
      <c r="S14" s="344"/>
      <c r="T14" s="344"/>
      <c r="U14" s="344"/>
    </row>
    <row r="15" spans="2:22" ht="60" customHeight="1">
      <c r="B15" s="344" t="s">
        <v>371</v>
      </c>
      <c r="C15" s="344"/>
      <c r="D15" s="344"/>
      <c r="E15" s="344"/>
      <c r="F15" s="344"/>
      <c r="G15" s="344"/>
      <c r="H15" s="344"/>
      <c r="I15" s="344"/>
      <c r="J15" s="344"/>
      <c r="K15" s="344"/>
      <c r="L15" s="344"/>
      <c r="M15" s="344"/>
      <c r="N15" s="344"/>
      <c r="O15" s="344"/>
      <c r="P15" s="344"/>
      <c r="Q15" s="344"/>
      <c r="R15" s="344"/>
      <c r="S15" s="344"/>
      <c r="T15" s="344"/>
      <c r="U15" s="344"/>
    </row>
    <row r="16" spans="2:22" s="1" customFormat="1" ht="24.95" customHeight="1">
      <c r="B16" s="345" t="s">
        <v>360</v>
      </c>
      <c r="C16" s="345"/>
      <c r="D16" s="345"/>
      <c r="E16" s="345"/>
      <c r="F16" s="345"/>
      <c r="G16" s="345"/>
      <c r="H16" s="345"/>
      <c r="I16" s="345"/>
      <c r="J16" s="345"/>
      <c r="K16" s="345"/>
      <c r="L16" s="345"/>
      <c r="M16" s="345"/>
      <c r="N16" s="345"/>
      <c r="O16" s="345"/>
      <c r="P16" s="345"/>
      <c r="Q16" s="345"/>
      <c r="R16" s="345"/>
      <c r="S16" s="345"/>
      <c r="T16" s="345"/>
      <c r="U16" s="345"/>
    </row>
    <row r="17" spans="2:21" ht="60" customHeight="1">
      <c r="B17" s="344" t="s">
        <v>372</v>
      </c>
      <c r="C17" s="344"/>
      <c r="D17" s="344"/>
      <c r="E17" s="344"/>
      <c r="F17" s="344"/>
      <c r="G17" s="344"/>
      <c r="H17" s="344"/>
      <c r="I17" s="344"/>
      <c r="J17" s="344"/>
      <c r="K17" s="344"/>
      <c r="L17" s="344"/>
      <c r="M17" s="344"/>
      <c r="N17" s="344"/>
      <c r="O17" s="344"/>
      <c r="P17" s="344"/>
      <c r="Q17" s="344"/>
      <c r="R17" s="344"/>
      <c r="S17" s="344"/>
      <c r="T17" s="344"/>
      <c r="U17" s="344"/>
    </row>
    <row r="18" spans="2:21" ht="60" customHeight="1">
      <c r="B18" s="344" t="s">
        <v>373</v>
      </c>
      <c r="C18" s="344"/>
      <c r="D18" s="344"/>
      <c r="E18" s="344"/>
      <c r="F18" s="344"/>
      <c r="G18" s="344"/>
      <c r="H18" s="344"/>
      <c r="I18" s="344"/>
      <c r="J18" s="344"/>
      <c r="K18" s="344"/>
      <c r="L18" s="344"/>
      <c r="M18" s="344"/>
      <c r="N18" s="344"/>
      <c r="O18" s="344"/>
      <c r="P18" s="344"/>
      <c r="Q18" s="344"/>
      <c r="R18" s="344"/>
      <c r="S18" s="344"/>
      <c r="T18" s="344"/>
      <c r="U18" s="344"/>
    </row>
    <row r="19" spans="2:21" ht="60" customHeight="1">
      <c r="B19" s="344" t="s">
        <v>374</v>
      </c>
      <c r="C19" s="344"/>
      <c r="D19" s="344"/>
      <c r="E19" s="344"/>
      <c r="F19" s="344"/>
      <c r="G19" s="344"/>
      <c r="H19" s="344"/>
      <c r="I19" s="344"/>
      <c r="J19" s="344"/>
      <c r="K19" s="344"/>
      <c r="L19" s="344"/>
      <c r="M19" s="344"/>
      <c r="N19" s="344"/>
      <c r="O19" s="344"/>
      <c r="P19" s="344"/>
      <c r="Q19" s="344"/>
      <c r="R19" s="344"/>
      <c r="S19" s="344"/>
      <c r="T19" s="344"/>
      <c r="U19" s="344"/>
    </row>
    <row r="20" spans="2:21" ht="16.5" customHeight="1"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</row>
    <row r="21" spans="2:21" ht="21.95" customHeight="1">
      <c r="B21" s="346" t="s">
        <v>63</v>
      </c>
      <c r="C21" s="346"/>
      <c r="D21" s="346"/>
      <c r="E21" s="346"/>
      <c r="F21" s="346"/>
      <c r="G21" s="346"/>
      <c r="H21" s="346"/>
      <c r="I21" s="346"/>
      <c r="J21" s="346"/>
      <c r="K21" s="346"/>
      <c r="L21" s="346"/>
      <c r="M21" s="346"/>
      <c r="N21" s="346"/>
      <c r="O21" s="346"/>
      <c r="P21" s="346"/>
      <c r="Q21" s="346"/>
      <c r="R21" s="346"/>
      <c r="S21" s="346"/>
      <c r="T21" s="346"/>
      <c r="U21" s="346"/>
    </row>
    <row r="22" spans="2:21" ht="24.95" customHeight="1">
      <c r="B22" s="347" t="s">
        <v>357</v>
      </c>
      <c r="C22" s="347"/>
      <c r="D22" s="347"/>
      <c r="E22" s="347"/>
      <c r="F22" s="347"/>
      <c r="G22" s="347"/>
      <c r="H22" s="347"/>
      <c r="I22" s="347"/>
      <c r="J22" s="347"/>
      <c r="K22" s="347"/>
      <c r="L22" s="347"/>
      <c r="M22" s="347"/>
      <c r="N22" s="347"/>
      <c r="O22" s="347"/>
      <c r="P22" s="347"/>
      <c r="Q22" s="347"/>
      <c r="R22" s="347"/>
      <c r="S22" s="347"/>
      <c r="T22" s="347"/>
      <c r="U22" s="347"/>
    </row>
    <row r="23" spans="2:21" ht="60" customHeight="1">
      <c r="B23" s="344"/>
      <c r="C23" s="344"/>
      <c r="D23" s="344"/>
      <c r="E23" s="344"/>
      <c r="F23" s="344"/>
      <c r="G23" s="344"/>
      <c r="H23" s="344"/>
      <c r="I23" s="344"/>
      <c r="J23" s="344"/>
      <c r="K23" s="344"/>
      <c r="L23" s="344"/>
      <c r="M23" s="344"/>
      <c r="N23" s="344"/>
      <c r="O23" s="344"/>
      <c r="P23" s="344"/>
      <c r="Q23" s="344"/>
      <c r="R23" s="344"/>
      <c r="S23" s="344"/>
      <c r="T23" s="344"/>
      <c r="U23" s="344"/>
    </row>
    <row r="24" spans="2:21" ht="60" customHeight="1">
      <c r="B24" s="344"/>
      <c r="C24" s="344"/>
      <c r="D24" s="344"/>
      <c r="E24" s="344"/>
      <c r="F24" s="344"/>
      <c r="G24" s="344"/>
      <c r="H24" s="344"/>
      <c r="I24" s="344"/>
      <c r="J24" s="344"/>
      <c r="K24" s="344"/>
      <c r="L24" s="344"/>
      <c r="M24" s="344"/>
      <c r="N24" s="344"/>
      <c r="O24" s="344"/>
      <c r="P24" s="344"/>
      <c r="Q24" s="344"/>
      <c r="R24" s="344"/>
      <c r="S24" s="344"/>
      <c r="T24" s="344"/>
      <c r="U24" s="344"/>
    </row>
    <row r="25" spans="2:21" s="1" customFormat="1" ht="24.95" customHeight="1">
      <c r="B25" s="345" t="s">
        <v>360</v>
      </c>
      <c r="C25" s="345"/>
      <c r="D25" s="345"/>
      <c r="E25" s="345"/>
      <c r="F25" s="345"/>
      <c r="G25" s="345"/>
      <c r="H25" s="345"/>
      <c r="I25" s="345"/>
      <c r="J25" s="345"/>
      <c r="K25" s="345"/>
      <c r="L25" s="345"/>
      <c r="M25" s="345"/>
      <c r="N25" s="345"/>
      <c r="O25" s="345"/>
      <c r="P25" s="345"/>
      <c r="Q25" s="345"/>
      <c r="R25" s="345"/>
      <c r="S25" s="345"/>
      <c r="T25" s="345"/>
      <c r="U25" s="345"/>
    </row>
    <row r="26" spans="2:21" ht="60" customHeight="1">
      <c r="B26" s="344"/>
      <c r="C26" s="344"/>
      <c r="D26" s="344"/>
      <c r="E26" s="344"/>
      <c r="F26" s="344"/>
      <c r="G26" s="344"/>
      <c r="H26" s="344"/>
      <c r="I26" s="344"/>
      <c r="J26" s="344"/>
      <c r="K26" s="344"/>
      <c r="L26" s="344"/>
      <c r="M26" s="344"/>
      <c r="N26" s="344"/>
      <c r="O26" s="344"/>
      <c r="P26" s="344"/>
      <c r="Q26" s="344"/>
      <c r="R26" s="344"/>
      <c r="S26" s="344"/>
      <c r="T26" s="344"/>
      <c r="U26" s="344"/>
    </row>
    <row r="27" spans="2:21" ht="60" customHeight="1">
      <c r="B27" s="344"/>
      <c r="C27" s="344"/>
      <c r="D27" s="344"/>
      <c r="E27" s="344"/>
      <c r="F27" s="344"/>
      <c r="G27" s="344"/>
      <c r="H27" s="344"/>
      <c r="I27" s="344"/>
      <c r="J27" s="344"/>
      <c r="K27" s="344"/>
      <c r="L27" s="344"/>
      <c r="M27" s="344"/>
      <c r="N27" s="344"/>
      <c r="O27" s="344"/>
      <c r="P27" s="344"/>
      <c r="Q27" s="344"/>
      <c r="R27" s="344"/>
      <c r="S27" s="344"/>
      <c r="T27" s="344"/>
      <c r="U27" s="344"/>
    </row>
    <row r="28" spans="2:21" ht="60" customHeight="1">
      <c r="B28" s="344"/>
      <c r="C28" s="344"/>
      <c r="D28" s="344"/>
      <c r="E28" s="344"/>
      <c r="F28" s="344"/>
      <c r="G28" s="344"/>
      <c r="H28" s="344"/>
      <c r="I28" s="344"/>
      <c r="J28" s="344"/>
      <c r="K28" s="344"/>
      <c r="L28" s="344"/>
      <c r="M28" s="344"/>
      <c r="N28" s="344"/>
      <c r="O28" s="344"/>
      <c r="P28" s="344"/>
      <c r="Q28" s="344"/>
      <c r="R28" s="344"/>
      <c r="S28" s="344"/>
      <c r="T28" s="344"/>
      <c r="U28" s="344"/>
    </row>
    <row r="29" spans="2:21" ht="16.5" customHeight="1"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</row>
    <row r="30" spans="2:21" ht="21.95" customHeight="1">
      <c r="B30" s="357" t="s">
        <v>64</v>
      </c>
      <c r="C30" s="357"/>
      <c r="D30" s="357"/>
      <c r="E30" s="357"/>
      <c r="F30" s="357"/>
      <c r="G30" s="357"/>
      <c r="H30" s="357"/>
      <c r="I30" s="357"/>
      <c r="J30" s="357"/>
      <c r="K30" s="357"/>
      <c r="L30" s="357"/>
      <c r="M30" s="357"/>
      <c r="N30" s="357"/>
      <c r="O30" s="357"/>
      <c r="P30" s="357"/>
      <c r="Q30" s="357"/>
      <c r="R30" s="357"/>
      <c r="S30" s="357"/>
      <c r="T30" s="357"/>
      <c r="U30" s="357"/>
    </row>
    <row r="31" spans="2:21" ht="24.95" customHeight="1">
      <c r="B31" s="348" t="s">
        <v>357</v>
      </c>
      <c r="C31" s="349"/>
      <c r="D31" s="349"/>
      <c r="E31" s="349"/>
      <c r="F31" s="349"/>
      <c r="G31" s="349"/>
      <c r="H31" s="349"/>
      <c r="I31" s="349"/>
      <c r="J31" s="349"/>
      <c r="K31" s="349"/>
      <c r="L31" s="349"/>
      <c r="M31" s="349"/>
      <c r="N31" s="349"/>
      <c r="O31" s="349"/>
      <c r="P31" s="349"/>
      <c r="Q31" s="349"/>
      <c r="R31" s="349"/>
      <c r="S31" s="349"/>
      <c r="T31" s="349"/>
      <c r="U31" s="349"/>
    </row>
    <row r="32" spans="2:21" ht="60" customHeight="1">
      <c r="B32" s="344"/>
      <c r="C32" s="344"/>
      <c r="D32" s="344"/>
      <c r="E32" s="344"/>
      <c r="F32" s="344"/>
      <c r="G32" s="344"/>
      <c r="H32" s="344"/>
      <c r="I32" s="344"/>
      <c r="J32" s="344"/>
      <c r="K32" s="344"/>
      <c r="L32" s="344"/>
      <c r="M32" s="344"/>
      <c r="N32" s="344"/>
      <c r="O32" s="344"/>
      <c r="P32" s="344"/>
      <c r="Q32" s="344"/>
      <c r="R32" s="344"/>
      <c r="S32" s="344"/>
      <c r="T32" s="344"/>
      <c r="U32" s="344"/>
    </row>
    <row r="33" spans="2:21" ht="60" customHeight="1">
      <c r="B33" s="344"/>
      <c r="C33" s="344"/>
      <c r="D33" s="344"/>
      <c r="E33" s="344"/>
      <c r="F33" s="344"/>
      <c r="G33" s="344"/>
      <c r="H33" s="344"/>
      <c r="I33" s="344"/>
      <c r="J33" s="344"/>
      <c r="K33" s="344"/>
      <c r="L33" s="344"/>
      <c r="M33" s="344"/>
      <c r="N33" s="344"/>
      <c r="O33" s="344"/>
      <c r="P33" s="344"/>
      <c r="Q33" s="344"/>
      <c r="R33" s="344"/>
      <c r="S33" s="344"/>
      <c r="T33" s="344"/>
      <c r="U33" s="344"/>
    </row>
    <row r="34" spans="2:21" s="1" customFormat="1" ht="24.95" customHeight="1">
      <c r="B34" s="345" t="s">
        <v>360</v>
      </c>
      <c r="C34" s="345"/>
      <c r="D34" s="345"/>
      <c r="E34" s="345"/>
      <c r="F34" s="345"/>
      <c r="G34" s="345"/>
      <c r="H34" s="345"/>
      <c r="I34" s="345"/>
      <c r="J34" s="345"/>
      <c r="K34" s="345"/>
      <c r="L34" s="345"/>
      <c r="M34" s="345"/>
      <c r="N34" s="345"/>
      <c r="O34" s="345"/>
      <c r="P34" s="345"/>
      <c r="Q34" s="345"/>
      <c r="R34" s="345"/>
      <c r="S34" s="345"/>
      <c r="T34" s="345"/>
      <c r="U34" s="345"/>
    </row>
    <row r="35" spans="2:21" ht="60" customHeight="1">
      <c r="B35" s="344"/>
      <c r="C35" s="344"/>
      <c r="D35" s="344"/>
      <c r="E35" s="344"/>
      <c r="F35" s="344"/>
      <c r="G35" s="344"/>
      <c r="H35" s="344"/>
      <c r="I35" s="344"/>
      <c r="J35" s="344"/>
      <c r="K35" s="344"/>
      <c r="L35" s="344"/>
      <c r="M35" s="344"/>
      <c r="N35" s="344"/>
      <c r="O35" s="344"/>
      <c r="P35" s="344"/>
      <c r="Q35" s="344"/>
      <c r="R35" s="344"/>
      <c r="S35" s="344"/>
      <c r="T35" s="344"/>
      <c r="U35" s="344"/>
    </row>
    <row r="36" spans="2:21" ht="60" customHeight="1">
      <c r="B36" s="344"/>
      <c r="C36" s="344"/>
      <c r="D36" s="344"/>
      <c r="E36" s="344"/>
      <c r="F36" s="344"/>
      <c r="G36" s="344"/>
      <c r="H36" s="344"/>
      <c r="I36" s="344"/>
      <c r="J36" s="344"/>
      <c r="K36" s="344"/>
      <c r="L36" s="344"/>
      <c r="M36" s="344"/>
      <c r="N36" s="344"/>
      <c r="O36" s="344"/>
      <c r="P36" s="344"/>
      <c r="Q36" s="344"/>
      <c r="R36" s="344"/>
      <c r="S36" s="344"/>
      <c r="T36" s="344"/>
      <c r="U36" s="344"/>
    </row>
    <row r="37" spans="2:21" ht="60" customHeight="1">
      <c r="B37" s="344"/>
      <c r="C37" s="344"/>
      <c r="D37" s="344"/>
      <c r="E37" s="344"/>
      <c r="F37" s="344"/>
      <c r="G37" s="344"/>
      <c r="H37" s="344"/>
      <c r="I37" s="344"/>
      <c r="J37" s="344"/>
      <c r="K37" s="344"/>
      <c r="L37" s="344"/>
      <c r="M37" s="344"/>
      <c r="N37" s="344"/>
      <c r="O37" s="344"/>
      <c r="P37" s="344"/>
      <c r="Q37" s="344"/>
      <c r="R37" s="344"/>
      <c r="S37" s="344"/>
      <c r="T37" s="344"/>
      <c r="U37" s="344"/>
    </row>
    <row r="39" spans="2:21">
      <c r="B39" s="342" t="s">
        <v>65</v>
      </c>
      <c r="C39" s="342"/>
      <c r="D39" s="342"/>
      <c r="E39" s="342"/>
      <c r="F39" s="342"/>
      <c r="G39" s="342"/>
      <c r="H39" s="342"/>
      <c r="I39" s="342"/>
      <c r="J39" s="342"/>
      <c r="K39" s="342"/>
      <c r="L39" s="342"/>
      <c r="M39" s="342"/>
      <c r="N39" s="342"/>
      <c r="O39" s="342"/>
      <c r="P39" s="342"/>
      <c r="Q39" s="342"/>
      <c r="R39" s="342"/>
      <c r="S39" s="342"/>
      <c r="T39" s="342"/>
      <c r="U39" s="342"/>
    </row>
    <row r="40" spans="2:21" ht="19.5">
      <c r="B40" s="348" t="s">
        <v>357</v>
      </c>
      <c r="C40" s="349"/>
      <c r="D40" s="349"/>
      <c r="E40" s="349"/>
      <c r="F40" s="349"/>
      <c r="G40" s="349"/>
      <c r="H40" s="349"/>
      <c r="I40" s="349"/>
      <c r="J40" s="349"/>
      <c r="K40" s="349"/>
      <c r="L40" s="349"/>
      <c r="M40" s="349"/>
      <c r="N40" s="349"/>
      <c r="O40" s="349"/>
      <c r="P40" s="349"/>
      <c r="Q40" s="349"/>
      <c r="R40" s="349"/>
      <c r="S40" s="349"/>
      <c r="T40" s="349"/>
      <c r="U40" s="349"/>
    </row>
    <row r="41" spans="2:21" ht="51.75" customHeight="1">
      <c r="B41" s="344"/>
      <c r="C41" s="344"/>
      <c r="D41" s="344"/>
      <c r="E41" s="344"/>
      <c r="F41" s="344"/>
      <c r="G41" s="344"/>
      <c r="H41" s="344"/>
      <c r="I41" s="344"/>
      <c r="J41" s="344"/>
      <c r="K41" s="344"/>
      <c r="L41" s="344"/>
      <c r="M41" s="344"/>
      <c r="N41" s="344"/>
      <c r="O41" s="344"/>
      <c r="P41" s="344"/>
      <c r="Q41" s="344"/>
      <c r="R41" s="344"/>
      <c r="S41" s="344"/>
      <c r="T41" s="344"/>
      <c r="U41" s="344"/>
    </row>
    <row r="42" spans="2:21" ht="50.25" customHeight="1">
      <c r="B42" s="344"/>
      <c r="C42" s="344"/>
      <c r="D42" s="344"/>
      <c r="E42" s="344"/>
      <c r="F42" s="344"/>
      <c r="G42" s="344"/>
      <c r="H42" s="344"/>
      <c r="I42" s="344"/>
      <c r="J42" s="344"/>
      <c r="K42" s="344"/>
      <c r="L42" s="344"/>
      <c r="M42" s="344"/>
      <c r="N42" s="344"/>
      <c r="O42" s="344"/>
      <c r="P42" s="344"/>
      <c r="Q42" s="344"/>
      <c r="R42" s="344"/>
      <c r="S42" s="344"/>
      <c r="T42" s="344"/>
      <c r="U42" s="344"/>
    </row>
    <row r="43" spans="2:21" ht="19.5">
      <c r="B43" s="345" t="s">
        <v>360</v>
      </c>
      <c r="C43" s="345"/>
      <c r="D43" s="345"/>
      <c r="E43" s="345"/>
      <c r="F43" s="345"/>
      <c r="G43" s="345"/>
      <c r="H43" s="345"/>
      <c r="I43" s="345"/>
      <c r="J43" s="345"/>
      <c r="K43" s="345"/>
      <c r="L43" s="345"/>
      <c r="M43" s="345"/>
      <c r="N43" s="345"/>
      <c r="O43" s="345"/>
      <c r="P43" s="345"/>
      <c r="Q43" s="345"/>
      <c r="R43" s="345"/>
      <c r="S43" s="345"/>
      <c r="T43" s="345"/>
      <c r="U43" s="345"/>
    </row>
    <row r="44" spans="2:21" ht="69.75" customHeight="1">
      <c r="B44" s="344"/>
      <c r="C44" s="344"/>
      <c r="D44" s="344"/>
      <c r="E44" s="344"/>
      <c r="F44" s="344"/>
      <c r="G44" s="344"/>
      <c r="H44" s="344"/>
      <c r="I44" s="344"/>
      <c r="J44" s="344"/>
      <c r="K44" s="344"/>
      <c r="L44" s="344"/>
      <c r="M44" s="344"/>
      <c r="N44" s="344"/>
      <c r="O44" s="344"/>
      <c r="P44" s="344"/>
      <c r="Q44" s="344"/>
      <c r="R44" s="344"/>
      <c r="S44" s="344"/>
      <c r="T44" s="344"/>
      <c r="U44" s="344"/>
    </row>
    <row r="45" spans="2:21" ht="60" customHeight="1">
      <c r="B45" s="344"/>
      <c r="C45" s="344"/>
      <c r="D45" s="344"/>
      <c r="E45" s="344"/>
      <c r="F45" s="344"/>
      <c r="G45" s="344"/>
      <c r="H45" s="344"/>
      <c r="I45" s="344"/>
      <c r="J45" s="344"/>
      <c r="K45" s="344"/>
      <c r="L45" s="344"/>
      <c r="M45" s="344"/>
      <c r="N45" s="344"/>
      <c r="O45" s="344"/>
      <c r="P45" s="344"/>
      <c r="Q45" s="344"/>
      <c r="R45" s="344"/>
      <c r="S45" s="344"/>
      <c r="T45" s="344"/>
      <c r="U45" s="344"/>
    </row>
    <row r="46" spans="2:21" ht="59.25" customHeight="1">
      <c r="B46" s="344"/>
      <c r="C46" s="344"/>
      <c r="D46" s="344"/>
      <c r="E46" s="344"/>
      <c r="F46" s="344"/>
      <c r="G46" s="344"/>
      <c r="H46" s="344"/>
      <c r="I46" s="344"/>
      <c r="J46" s="344"/>
      <c r="K46" s="344"/>
      <c r="L46" s="344"/>
      <c r="M46" s="344"/>
      <c r="N46" s="344"/>
      <c r="O46" s="344"/>
      <c r="P46" s="344"/>
      <c r="Q46" s="344"/>
      <c r="R46" s="344"/>
      <c r="S46" s="344"/>
      <c r="T46" s="344"/>
      <c r="U46" s="344"/>
    </row>
    <row r="65495" spans="2:22">
      <c r="B65495" s="23" t="s">
        <v>57</v>
      </c>
      <c r="C65495" s="23"/>
      <c r="D65495" s="23"/>
      <c r="E65495" s="23"/>
      <c r="F65495" s="23"/>
      <c r="G65495" s="23"/>
      <c r="H65495" s="23"/>
      <c r="I65495" s="23"/>
      <c r="J65495" s="23"/>
      <c r="K65495" s="23"/>
      <c r="L65495" s="23"/>
      <c r="M65495" s="23"/>
      <c r="N65495" s="23"/>
      <c r="O65495" s="23"/>
      <c r="P65495" s="23"/>
      <c r="Q65495" s="23"/>
      <c r="R65495" s="23"/>
      <c r="S65495" s="23"/>
      <c r="T65495" s="23"/>
      <c r="U65495" s="23"/>
      <c r="V65495" s="23"/>
    </row>
    <row r="65496" spans="2:22">
      <c r="B65496" s="24" t="s">
        <v>58</v>
      </c>
      <c r="C65496" s="24"/>
      <c r="D65496" s="24"/>
      <c r="E65496" s="24"/>
      <c r="F65496" s="24"/>
      <c r="G65496" s="24"/>
      <c r="H65496" s="24"/>
      <c r="I65496" s="24"/>
      <c r="J65496" s="24"/>
      <c r="K65496" s="24"/>
      <c r="L65496" s="24"/>
      <c r="M65496" s="24"/>
      <c r="N65496" s="24"/>
      <c r="O65496" s="24"/>
      <c r="P65496" s="24"/>
      <c r="Q65496" s="24"/>
      <c r="R65496" s="24"/>
      <c r="S65496" s="24"/>
      <c r="T65496" s="24"/>
      <c r="U65496" s="24"/>
      <c r="V65496" s="24"/>
    </row>
    <row r="65497" spans="2:22">
      <c r="B65497" s="24" t="s">
        <v>59</v>
      </c>
      <c r="C65497" s="24"/>
      <c r="D65497" s="24"/>
      <c r="E65497" s="24"/>
      <c r="F65497" s="24"/>
      <c r="G65497" s="24"/>
      <c r="H65497" s="24"/>
      <c r="I65497" s="24"/>
      <c r="J65497" s="24"/>
      <c r="K65497" s="24"/>
      <c r="L65497" s="24"/>
      <c r="M65497" s="24"/>
      <c r="N65497" s="24"/>
      <c r="O65497" s="24"/>
      <c r="P65497" s="24"/>
      <c r="Q65497" s="24"/>
      <c r="R65497" s="24"/>
      <c r="S65497" s="24"/>
      <c r="T65497" s="24"/>
      <c r="U65497" s="24"/>
      <c r="V65497" s="24"/>
    </row>
  </sheetData>
  <mergeCells count="40">
    <mergeCell ref="B46:U46"/>
    <mergeCell ref="B2:B3"/>
    <mergeCell ref="G3:G9"/>
    <mergeCell ref="L3:L9"/>
    <mergeCell ref="V2:V3"/>
    <mergeCell ref="B41:U41"/>
    <mergeCell ref="B42:U42"/>
    <mergeCell ref="B43:U43"/>
    <mergeCell ref="B44:U44"/>
    <mergeCell ref="B45:U45"/>
    <mergeCell ref="B35:U35"/>
    <mergeCell ref="B36:U36"/>
    <mergeCell ref="B37:U37"/>
    <mergeCell ref="B39:U39"/>
    <mergeCell ref="B40:U40"/>
    <mergeCell ref="B30:U30"/>
    <mergeCell ref="B31:U31"/>
    <mergeCell ref="B32:U32"/>
    <mergeCell ref="B33:U33"/>
    <mergeCell ref="B34:U34"/>
    <mergeCell ref="B24:U24"/>
    <mergeCell ref="B25:U25"/>
    <mergeCell ref="B26:U26"/>
    <mergeCell ref="B27:U27"/>
    <mergeCell ref="B28:U28"/>
    <mergeCell ref="B18:U18"/>
    <mergeCell ref="B19:U19"/>
    <mergeCell ref="B21:U21"/>
    <mergeCell ref="B22:U22"/>
    <mergeCell ref="B23:U23"/>
    <mergeCell ref="B13:U13"/>
    <mergeCell ref="B14:U14"/>
    <mergeCell ref="B15:U15"/>
    <mergeCell ref="B16:U16"/>
    <mergeCell ref="B17:U17"/>
    <mergeCell ref="C2:F2"/>
    <mergeCell ref="H2:K2"/>
    <mergeCell ref="M2:P2"/>
    <mergeCell ref="R2:U2"/>
    <mergeCell ref="B12:U12"/>
  </mergeCells>
  <hyperlinks>
    <hyperlink ref="B65497" r:id="rId1" xr:uid="{00000000-0004-0000-0300-000000000000}"/>
    <hyperlink ref="B65496" r:id="rId2" xr:uid="{00000000-0004-0000-0300-000001000000}"/>
    <hyperlink ref="B4" location="Autoevaluación!A54" tooltip="Ir a autoevaluacion" display="Diseño pedagogico" xr:uid="{00000000-0004-0000-0300-000002000000}"/>
    <hyperlink ref="B5" location="Autoevaluación!A61" tooltip="Ir a autoevaluacion" display="Practicas pedagogicas" xr:uid="{00000000-0004-0000-0300-000003000000}"/>
    <hyperlink ref="B6" location="Autoevaluación!A67" tooltip="Ir a autoevaluación" display="Gestion de aula" xr:uid="{00000000-0004-0000-0300-000004000000}"/>
    <hyperlink ref="B7" location="Autoevaluación!A73" tooltip="Ir a autoevaluación" display="Seguimiento academico" xr:uid="{00000000-0004-0000-0300-000005000000}"/>
  </hyperlinks>
  <pageMargins left="0.7" right="0.7" top="0.75" bottom="0.75" header="0.3" footer="0.3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/>
  <dimension ref="B1:V65497"/>
  <sheetViews>
    <sheetView showGridLines="0" topLeftCell="A7" zoomScale="70" zoomScaleNormal="70" workbookViewId="0">
      <selection activeCell="B18" sqref="B18:U18"/>
    </sheetView>
  </sheetViews>
  <sheetFormatPr baseColWidth="10" defaultColWidth="11.42578125" defaultRowHeight="15"/>
  <cols>
    <col min="1" max="1" width="1.42578125" style="2" customWidth="1"/>
    <col min="2" max="2" width="38.28515625" style="2" customWidth="1"/>
    <col min="3" max="6" width="7.7109375" style="2" customWidth="1"/>
    <col min="7" max="7" width="1.7109375" style="2" customWidth="1"/>
    <col min="8" max="11" width="7.7109375" style="2" customWidth="1"/>
    <col min="12" max="12" width="1.7109375" style="2" customWidth="1"/>
    <col min="13" max="16" width="7.7109375" style="2" customWidth="1"/>
    <col min="17" max="17" width="2.140625" style="2" customWidth="1"/>
    <col min="18" max="21" width="7.7109375" style="2" customWidth="1"/>
    <col min="22" max="22" width="14.140625" style="2" customWidth="1"/>
    <col min="23" max="27" width="11.42578125" style="2"/>
    <col min="28" max="28" width="2" style="2" customWidth="1"/>
    <col min="29" max="33" width="11.42578125" style="2"/>
    <col min="34" max="34" width="1.85546875" style="2" customWidth="1"/>
    <col min="35" max="16384" width="11.42578125" style="2"/>
  </cols>
  <sheetData>
    <row r="1" spans="2:22" ht="6" customHeight="1"/>
    <row r="2" spans="2:22" ht="22.5" customHeight="1">
      <c r="B2" s="350" t="s">
        <v>375</v>
      </c>
      <c r="C2" s="339" t="s">
        <v>62</v>
      </c>
      <c r="D2" s="339"/>
      <c r="E2" s="339"/>
      <c r="F2" s="339"/>
      <c r="G2" s="3"/>
      <c r="H2" s="340" t="s">
        <v>63</v>
      </c>
      <c r="I2" s="340"/>
      <c r="J2" s="340"/>
      <c r="K2" s="340"/>
      <c r="L2" s="3"/>
      <c r="M2" s="341" t="s">
        <v>64</v>
      </c>
      <c r="N2" s="341"/>
      <c r="O2" s="341"/>
      <c r="P2" s="341"/>
      <c r="Q2" s="18"/>
      <c r="R2" s="342" t="s">
        <v>65</v>
      </c>
      <c r="S2" s="342"/>
      <c r="T2" s="342"/>
      <c r="U2" s="342"/>
      <c r="V2" s="356"/>
    </row>
    <row r="3" spans="2:22" ht="24.75" customHeight="1">
      <c r="B3" s="351"/>
      <c r="C3" s="4">
        <v>1</v>
      </c>
      <c r="D3" s="4">
        <v>2</v>
      </c>
      <c r="E3" s="5">
        <v>3</v>
      </c>
      <c r="F3" s="6">
        <v>4</v>
      </c>
      <c r="G3" s="352"/>
      <c r="H3" s="4">
        <v>1</v>
      </c>
      <c r="I3" s="4">
        <v>2</v>
      </c>
      <c r="J3" s="5">
        <v>3</v>
      </c>
      <c r="K3" s="6">
        <v>4</v>
      </c>
      <c r="L3" s="354"/>
      <c r="M3" s="4">
        <v>1</v>
      </c>
      <c r="N3" s="4">
        <v>2</v>
      </c>
      <c r="O3" s="5">
        <v>3</v>
      </c>
      <c r="P3" s="6">
        <v>4</v>
      </c>
      <c r="Q3" s="19"/>
      <c r="R3" s="4">
        <v>1</v>
      </c>
      <c r="S3" s="4">
        <v>2</v>
      </c>
      <c r="T3" s="5">
        <v>3</v>
      </c>
      <c r="U3" s="6">
        <v>4</v>
      </c>
      <c r="V3" s="356"/>
    </row>
    <row r="4" spans="2:22" ht="38.1" customHeight="1">
      <c r="B4" s="25" t="s">
        <v>376</v>
      </c>
      <c r="C4" s="8">
        <f>Autoevaluación!R84/SUM(Autoevaluación!R84:R87)</f>
        <v>0</v>
      </c>
      <c r="D4" s="9">
        <f>Autoevaluación!R85/SUM(Autoevaluación!R84:R87)</f>
        <v>0</v>
      </c>
      <c r="E4" s="9">
        <f>Autoevaluación!R86/SUM(Autoevaluación!R84:R87)</f>
        <v>0.66666666666666663</v>
      </c>
      <c r="F4" s="9">
        <f>Autoevaluación!R87/SUM(Autoevaluación!R84:R87)</f>
        <v>0.33333333333333331</v>
      </c>
      <c r="G4" s="353"/>
      <c r="H4" s="26">
        <f>Autoevaluación!S84/SUM(Autoevaluación!S84:S87)</f>
        <v>0</v>
      </c>
      <c r="I4" s="9">
        <f>Autoevaluación!S85/SUM(Autoevaluación!S84:S87)</f>
        <v>0.33333333333333331</v>
      </c>
      <c r="J4" s="9">
        <f>Autoevaluación!S86/SUM(Autoevaluación!S84:S87)</f>
        <v>0.66666666666666663</v>
      </c>
      <c r="K4" s="9">
        <f>Autoevaluación!S87/SUM(Autoevaluación!S84:S87)</f>
        <v>0</v>
      </c>
      <c r="L4" s="355"/>
      <c r="M4" s="9">
        <f>Autoevaluación!T84/SUM(Autoevaluación!T84:T87)</f>
        <v>0</v>
      </c>
      <c r="N4" s="9">
        <f>Autoevaluación!T85/SUM(Autoevaluación!T84:T87)</f>
        <v>0.33333333333333331</v>
      </c>
      <c r="O4" s="9">
        <f>Autoevaluación!T86/SUM(Autoevaluación!T84:T87)</f>
        <v>0.66666666666666663</v>
      </c>
      <c r="P4" s="9">
        <f>Autoevaluación!T87/SUM(Autoevaluación!T84:T87)</f>
        <v>0</v>
      </c>
      <c r="Q4" s="20"/>
      <c r="R4" s="9" t="e">
        <f>Autoevaluación!U84/SUM(Autoevaluación!U84:U87)</f>
        <v>#DIV/0!</v>
      </c>
      <c r="S4" s="9" t="e">
        <f>Autoevaluación!U85/SUM(Autoevaluación!U84:U87)</f>
        <v>#DIV/0!</v>
      </c>
      <c r="T4" s="9" t="e">
        <f>Autoevaluación!U86/SUM(Autoevaluación!U84:U87)</f>
        <v>#DIV/0!</v>
      </c>
      <c r="U4" s="9" t="e">
        <f>Autoevaluación!U87/SUM(Autoevaluación!U84:U87)</f>
        <v>#DIV/0!</v>
      </c>
    </row>
    <row r="5" spans="2:22" ht="38.1" customHeight="1">
      <c r="B5" s="27" t="s">
        <v>377</v>
      </c>
      <c r="C5" s="8">
        <f>Autoevaluación!R89/SUM(Autoevaluación!R89:R92)</f>
        <v>0.5714285714285714</v>
      </c>
      <c r="D5" s="9">
        <f>Autoevaluación!R90/SUM(Autoevaluación!R89:R92)</f>
        <v>0.14285714285714285</v>
      </c>
      <c r="E5" s="9">
        <f>Autoevaluación!R91/SUM(Autoevaluación!R89:R92)</f>
        <v>0.2857142857142857</v>
      </c>
      <c r="F5" s="9">
        <f>Autoevaluación!R92/SUM(Autoevaluación!R89:R92)</f>
        <v>0</v>
      </c>
      <c r="G5" s="353"/>
      <c r="H5" s="26">
        <f>Autoevaluación!S89/SUM(Autoevaluación!S89:S92)</f>
        <v>0.42857142857142855</v>
      </c>
      <c r="I5" s="9">
        <f>Autoevaluación!S90/SUM(Autoevaluación!S89:S92)</f>
        <v>0.2857142857142857</v>
      </c>
      <c r="J5" s="9" t="e">
        <v>#NAME?</v>
      </c>
      <c r="K5" s="9">
        <f>Autoevaluación!S92/SUM(Autoevaluación!S89:S92)</f>
        <v>0</v>
      </c>
      <c r="L5" s="355"/>
      <c r="M5" s="9">
        <f>Autoevaluación!T89/SUM(Autoevaluación!T89:T92)</f>
        <v>0.42857142857142855</v>
      </c>
      <c r="N5" s="9">
        <f>Autoevaluación!T90/SUM(Autoevaluación!T89:T92)</f>
        <v>0.2857142857142857</v>
      </c>
      <c r="O5" s="9">
        <f>Autoevaluación!T91/SUM(Autoevaluación!T89:T92)</f>
        <v>0.2857142857142857</v>
      </c>
      <c r="P5" s="9">
        <f>Autoevaluación!T92/SUM(Autoevaluación!T89:T92)</f>
        <v>0</v>
      </c>
      <c r="Q5" s="20"/>
      <c r="R5" s="9" t="e">
        <f>Autoevaluación!U89/SUM(Autoevaluación!U89:U92)</f>
        <v>#DIV/0!</v>
      </c>
      <c r="S5" s="9" t="e">
        <f>Autoevaluación!U90/SUM(Autoevaluación!U89:U92)</f>
        <v>#DIV/0!</v>
      </c>
      <c r="T5" s="9" t="e">
        <f>Autoevaluación!U91/SUM(Autoevaluación!U89:U92)</f>
        <v>#DIV/0!</v>
      </c>
      <c r="U5" s="9" t="e">
        <f>Autoevaluación!U92/SUM(Autoevaluación!U89:U92)</f>
        <v>#DIV/0!</v>
      </c>
      <c r="V5" s="1"/>
    </row>
    <row r="6" spans="2:22" ht="38.1" customHeight="1">
      <c r="B6" s="27" t="s">
        <v>378</v>
      </c>
      <c r="C6" s="8">
        <f>Autoevaluación!R98/SUM(Autoevaluación!R98:R101)</f>
        <v>0</v>
      </c>
      <c r="D6" s="9">
        <f>Autoevaluación!R99/SUM(Autoevaluación!R98:R101)</f>
        <v>1</v>
      </c>
      <c r="E6" s="9">
        <f>Autoevaluación!R100/SUM(Autoevaluación!R98:R101)</f>
        <v>0</v>
      </c>
      <c r="F6" s="9">
        <f>Autoevaluación!R101/SUM(Autoevaluación!R98:R101)</f>
        <v>0</v>
      </c>
      <c r="G6" s="353"/>
      <c r="H6" s="26">
        <f>Autoevaluación!S98/SUM(Autoevaluación!S98:S101)</f>
        <v>0</v>
      </c>
      <c r="I6" s="9">
        <f>Autoevaluación!S99/SUM(Autoevaluación!S98:S101)</f>
        <v>1</v>
      </c>
      <c r="J6" s="9">
        <f>Autoevaluación!S100/SUM(Autoevaluación!S98:S101)</f>
        <v>0</v>
      </c>
      <c r="K6" s="9">
        <f>Autoevaluación!S10/SUM(Autoevaluación!S98:S101)</f>
        <v>0</v>
      </c>
      <c r="L6" s="355"/>
      <c r="M6" s="9">
        <f>Autoevaluación!T98/SUM(Autoevaluación!T98:T101)</f>
        <v>0</v>
      </c>
      <c r="N6" s="9">
        <f>Autoevaluación!T99/SUM(Autoevaluación!T98:T101)</f>
        <v>0.5</v>
      </c>
      <c r="O6" s="9">
        <f>Autoevaluación!T100/SUM(Autoevaluación!T98:T101)</f>
        <v>0.5</v>
      </c>
      <c r="P6" s="9">
        <f>Autoevaluación!T101/SUM(Autoevaluación!T98:T101)</f>
        <v>0</v>
      </c>
      <c r="Q6" s="20"/>
      <c r="R6" s="9" t="e">
        <f>Autoevaluación!U98/SUM(Autoevaluación!U98:U101)</f>
        <v>#DIV/0!</v>
      </c>
      <c r="S6" s="9" t="e">
        <f>Autoevaluación!U99/SUM(Autoevaluación!U98:U101)</f>
        <v>#DIV/0!</v>
      </c>
      <c r="T6" s="9" t="e">
        <f>Autoevaluación!U100/SUM(Autoevaluación!U98:U101)</f>
        <v>#DIV/0!</v>
      </c>
      <c r="U6" s="9" t="e">
        <f>Autoevaluación!U101/SUM(Autoevaluación!U98:U101)</f>
        <v>#DIV/0!</v>
      </c>
      <c r="V6" s="21"/>
    </row>
    <row r="7" spans="2:22" ht="38.1" customHeight="1">
      <c r="B7" s="25" t="s">
        <v>379</v>
      </c>
      <c r="C7" s="8">
        <f>Autoevaluación!R102/SUM(Autoevaluación!R102:R105)</f>
        <v>0.1</v>
      </c>
      <c r="D7" s="9">
        <f>Autoevaluación!R103/SUM(Autoevaluación!R102:R105)</f>
        <v>0.3</v>
      </c>
      <c r="E7" s="9">
        <f>Autoevaluación!R104/SUM(Autoevaluación!R102:R105)</f>
        <v>0.6</v>
      </c>
      <c r="F7" s="9">
        <f>Autoevaluación!R105/SUM(Autoevaluación!R102:R105)</f>
        <v>0</v>
      </c>
      <c r="G7" s="353"/>
      <c r="H7" s="26">
        <f>Autoevaluación!S102/SUM(Autoevaluación!S102:S105)</f>
        <v>0.1</v>
      </c>
      <c r="I7" s="9">
        <f>Autoevaluación!S103/SUM(Autoevaluación!S102:S105)</f>
        <v>0.3</v>
      </c>
      <c r="J7" s="9">
        <f>Autoevaluación!S104/SUM(Autoevaluación!S102:S105)</f>
        <v>0.6</v>
      </c>
      <c r="K7" s="9">
        <f>Autoevaluación!S105/SUM(Autoevaluación!S102:S105)</f>
        <v>0</v>
      </c>
      <c r="L7" s="355"/>
      <c r="M7" s="9">
        <f>Autoevaluación!T102/SUM(Autoevaluación!T102:T105)</f>
        <v>0</v>
      </c>
      <c r="N7" s="9">
        <f>Autoevaluación!T103/SUM(Autoevaluación!T102:T105)</f>
        <v>0.4</v>
      </c>
      <c r="O7" s="9">
        <f>Autoevaluación!T104/SUM(Autoevaluación!T102:T105)</f>
        <v>0.6</v>
      </c>
      <c r="P7" s="9">
        <f>Autoevaluación!T105/SUM(Autoevaluación!T102:T105)</f>
        <v>0</v>
      </c>
      <c r="Q7" s="20"/>
      <c r="R7" s="9" t="e">
        <f>Autoevaluación!U102/SUM(Autoevaluación!U102:U105)</f>
        <v>#DIV/0!</v>
      </c>
      <c r="S7" s="9" t="e">
        <f>Autoevaluación!U103/SUM(Autoevaluación!U102:U105)</f>
        <v>#DIV/0!</v>
      </c>
      <c r="T7" s="9" t="e">
        <f>Autoevaluación!U104/SUM(Autoevaluación!U102:U105)</f>
        <v>#DIV/0!</v>
      </c>
      <c r="U7" s="9" t="e">
        <f>Autoevaluación!U105/SUM(Autoevaluación!U102:U105)</f>
        <v>#DIV/0!</v>
      </c>
    </row>
    <row r="8" spans="2:22" ht="38.1" customHeight="1">
      <c r="B8" s="25" t="s">
        <v>380</v>
      </c>
      <c r="C8" s="8">
        <f>Autoevaluación!R114/SUM(Autoevaluación!R114:R117)</f>
        <v>0</v>
      </c>
      <c r="D8" s="9">
        <f>Autoevaluación!R115/SUM(Autoevaluación!R114:R117)</f>
        <v>0</v>
      </c>
      <c r="E8" s="9">
        <f>Autoevaluación!R116/SUM(Autoevaluación!R114:R117)</f>
        <v>0.75</v>
      </c>
      <c r="F8" s="9">
        <f>Autoevaluación!R117/SUM(Autoevaluación!R114:R117)</f>
        <v>0.25</v>
      </c>
      <c r="G8" s="353"/>
      <c r="H8" s="26">
        <f>Autoevaluación!S114/SUM(Autoevaluación!S114:S117)</f>
        <v>0</v>
      </c>
      <c r="I8" s="9">
        <f>Autoevaluación!S115/SUM(Autoevaluación!S114:S117)</f>
        <v>0</v>
      </c>
      <c r="J8" s="9">
        <f>Autoevaluación!S116/SUM(Autoevaluación!S114:S117)</f>
        <v>0.75</v>
      </c>
      <c r="K8" s="9">
        <f>Autoevaluación!S117/SUM(Autoevaluación!S114:S117)</f>
        <v>0.25</v>
      </c>
      <c r="L8" s="355"/>
      <c r="M8" s="9">
        <f>Autoevaluación!T114/SUM(Autoevaluación!T114:T117)</f>
        <v>0</v>
      </c>
      <c r="N8" s="9">
        <f>Autoevaluación!T115/SUM(Autoevaluación!T114:T117)</f>
        <v>0</v>
      </c>
      <c r="O8" s="9">
        <f>Autoevaluación!T116/SUM(Autoevaluación!T114:T117)</f>
        <v>0.5</v>
      </c>
      <c r="P8" s="9">
        <f>Autoevaluación!T117/SUM(Autoevaluación!T114:T117)</f>
        <v>0.5</v>
      </c>
      <c r="Q8" s="20"/>
      <c r="R8" s="9" t="e">
        <f>Autoevaluación!U114/SUM(Autoevaluación!U114:U117)</f>
        <v>#DIV/0!</v>
      </c>
      <c r="S8" s="9" t="e">
        <f>Autoevaluación!U115/SUM(Autoevaluación!U114:U117)</f>
        <v>#DIV/0!</v>
      </c>
      <c r="T8" s="9" t="e">
        <f>Autoevaluación!U116/SUM(Autoevaluación!U114:U117)</f>
        <v>#DIV/0!</v>
      </c>
      <c r="U8" s="9" t="e">
        <f>Autoevaluación!U117/SUM(Autoevaluación!U114:U117)</f>
        <v>#DIV/0!</v>
      </c>
    </row>
    <row r="9" spans="2:22" ht="38.1" customHeight="1">
      <c r="B9" s="11"/>
      <c r="C9" s="9"/>
      <c r="D9" s="9"/>
      <c r="E9" s="9"/>
      <c r="F9" s="9"/>
      <c r="G9" s="353"/>
      <c r="H9" s="9"/>
      <c r="I9" s="9"/>
      <c r="J9" s="9"/>
      <c r="K9" s="9"/>
      <c r="L9" s="355"/>
      <c r="M9" s="9"/>
      <c r="N9" s="9"/>
      <c r="O9" s="9"/>
      <c r="P9" s="9"/>
      <c r="Q9" s="20"/>
      <c r="R9" s="9"/>
      <c r="S9" s="9"/>
      <c r="T9" s="9"/>
      <c r="U9" s="9"/>
    </row>
    <row r="10" spans="2:22" ht="42" customHeight="1">
      <c r="B10" s="13" t="s">
        <v>381</v>
      </c>
      <c r="C10" s="14">
        <f>AVERAGE(C4:C9)</f>
        <v>0.13428571428571429</v>
      </c>
      <c r="D10" s="14">
        <f>AVERAGE(D4:D9)</f>
        <v>0.28857142857142859</v>
      </c>
      <c r="E10" s="14">
        <f>AVERAGE(E4:E9)</f>
        <v>0.46047619047619043</v>
      </c>
      <c r="F10" s="14">
        <f>AVERAGE(F4:F9)</f>
        <v>0.11666666666666665</v>
      </c>
      <c r="G10" s="15"/>
      <c r="H10" s="14">
        <f>AVERAGE(H4:H9)</f>
        <v>0.10571428571428572</v>
      </c>
      <c r="I10" s="14">
        <f>AVERAGE(I4:I9)</f>
        <v>0.38380952380952382</v>
      </c>
      <c r="J10" s="14" t="e">
        <f>AVERAGE(J4:J9)</f>
        <v>#NAME?</v>
      </c>
      <c r="K10" s="14">
        <f>AVERAGE(K4:K9)</f>
        <v>0.05</v>
      </c>
      <c r="L10" s="15"/>
      <c r="M10" s="14">
        <f>AVERAGE(M4:M9)</f>
        <v>8.5714285714285715E-2</v>
      </c>
      <c r="N10" s="14">
        <f>AVERAGE(N4:N9)</f>
        <v>0.30380952380952381</v>
      </c>
      <c r="O10" s="14">
        <f>AVERAGE(O4:O9)</f>
        <v>0.51047619047619042</v>
      </c>
      <c r="P10" s="14">
        <f>AVERAGE(P4:P9)</f>
        <v>0.1</v>
      </c>
      <c r="Q10" s="22"/>
      <c r="R10" s="14" t="e">
        <f>AVERAGE(R4:R9)</f>
        <v>#DIV/0!</v>
      </c>
      <c r="S10" s="14" t="e">
        <f>AVERAGE(S4:S9)</f>
        <v>#DIV/0!</v>
      </c>
      <c r="T10" s="14" t="e">
        <f>AVERAGE(T4:T9)</f>
        <v>#DIV/0!</v>
      </c>
      <c r="U10" s="14" t="e">
        <f>AVERAGE(U4:U9)</f>
        <v>#DIV/0!</v>
      </c>
    </row>
    <row r="11" spans="2:22">
      <c r="B11" s="16"/>
      <c r="C11" s="16"/>
      <c r="D11" s="16"/>
      <c r="E11" s="16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</row>
    <row r="12" spans="2:22" ht="21.95" customHeight="1">
      <c r="B12" s="339" t="s">
        <v>62</v>
      </c>
      <c r="C12" s="339"/>
      <c r="D12" s="339"/>
      <c r="E12" s="339"/>
      <c r="F12" s="339"/>
      <c r="G12" s="339"/>
      <c r="H12" s="339"/>
      <c r="I12" s="339"/>
      <c r="J12" s="339"/>
      <c r="K12" s="339"/>
      <c r="L12" s="339"/>
      <c r="M12" s="339"/>
      <c r="N12" s="339"/>
      <c r="O12" s="339"/>
      <c r="P12" s="339"/>
      <c r="Q12" s="339"/>
      <c r="R12" s="339"/>
      <c r="S12" s="339"/>
      <c r="T12" s="339"/>
      <c r="U12" s="339"/>
    </row>
    <row r="13" spans="2:22" ht="24.95" customHeight="1">
      <c r="B13" s="343" t="s">
        <v>357</v>
      </c>
      <c r="C13" s="343"/>
      <c r="D13" s="343"/>
      <c r="E13" s="343"/>
      <c r="F13" s="343"/>
      <c r="G13" s="343"/>
      <c r="H13" s="343"/>
      <c r="I13" s="343"/>
      <c r="J13" s="343"/>
      <c r="K13" s="343"/>
      <c r="L13" s="343"/>
      <c r="M13" s="343"/>
      <c r="N13" s="343"/>
      <c r="O13" s="343"/>
      <c r="P13" s="343"/>
      <c r="Q13" s="343"/>
      <c r="R13" s="343"/>
      <c r="S13" s="343"/>
      <c r="T13" s="343"/>
      <c r="U13" s="343"/>
    </row>
    <row r="14" spans="2:22" ht="60" customHeight="1">
      <c r="B14" s="358" t="s">
        <v>382</v>
      </c>
      <c r="C14" s="358"/>
      <c r="D14" s="358"/>
      <c r="E14" s="358"/>
      <c r="F14" s="358"/>
      <c r="G14" s="358"/>
      <c r="H14" s="358"/>
      <c r="I14" s="358"/>
      <c r="J14" s="358"/>
      <c r="K14" s="358"/>
      <c r="L14" s="358"/>
      <c r="M14" s="358"/>
      <c r="N14" s="358"/>
      <c r="O14" s="358"/>
      <c r="P14" s="358"/>
      <c r="Q14" s="358"/>
      <c r="R14" s="358"/>
      <c r="S14" s="358"/>
      <c r="T14" s="358"/>
      <c r="U14" s="358"/>
    </row>
    <row r="15" spans="2:22" ht="60" customHeight="1">
      <c r="B15" s="358" t="s">
        <v>383</v>
      </c>
      <c r="C15" s="358"/>
      <c r="D15" s="358"/>
      <c r="E15" s="358"/>
      <c r="F15" s="358"/>
      <c r="G15" s="358"/>
      <c r="H15" s="358"/>
      <c r="I15" s="358"/>
      <c r="J15" s="358"/>
      <c r="K15" s="358"/>
      <c r="L15" s="358"/>
      <c r="M15" s="358"/>
      <c r="N15" s="358"/>
      <c r="O15" s="358"/>
      <c r="P15" s="358"/>
      <c r="Q15" s="358"/>
      <c r="R15" s="358"/>
      <c r="S15" s="358"/>
      <c r="T15" s="358"/>
      <c r="U15" s="358"/>
    </row>
    <row r="16" spans="2:22" s="1" customFormat="1" ht="24.95" customHeight="1">
      <c r="B16" s="345" t="s">
        <v>360</v>
      </c>
      <c r="C16" s="345"/>
      <c r="D16" s="345"/>
      <c r="E16" s="345"/>
      <c r="F16" s="345"/>
      <c r="G16" s="345"/>
      <c r="H16" s="345"/>
      <c r="I16" s="345"/>
      <c r="J16" s="345"/>
      <c r="K16" s="345"/>
      <c r="L16" s="345"/>
      <c r="M16" s="345"/>
      <c r="N16" s="345"/>
      <c r="O16" s="345"/>
      <c r="P16" s="345"/>
      <c r="Q16" s="345"/>
      <c r="R16" s="345"/>
      <c r="S16" s="345"/>
      <c r="T16" s="345"/>
      <c r="U16" s="345"/>
    </row>
    <row r="17" spans="2:21" ht="60" customHeight="1">
      <c r="B17" s="358" t="s">
        <v>384</v>
      </c>
      <c r="C17" s="358"/>
      <c r="D17" s="358"/>
      <c r="E17" s="358"/>
      <c r="F17" s="358"/>
      <c r="G17" s="358"/>
      <c r="H17" s="358"/>
      <c r="I17" s="358"/>
      <c r="J17" s="358"/>
      <c r="K17" s="358"/>
      <c r="L17" s="358"/>
      <c r="M17" s="358"/>
      <c r="N17" s="358"/>
      <c r="O17" s="358"/>
      <c r="P17" s="358"/>
      <c r="Q17" s="358"/>
      <c r="R17" s="358"/>
      <c r="S17" s="358"/>
      <c r="T17" s="358"/>
      <c r="U17" s="358"/>
    </row>
    <row r="18" spans="2:21" ht="60" customHeight="1">
      <c r="B18" s="358" t="s">
        <v>385</v>
      </c>
      <c r="C18" s="358"/>
      <c r="D18" s="358"/>
      <c r="E18" s="358"/>
      <c r="F18" s="358"/>
      <c r="G18" s="358"/>
      <c r="H18" s="358"/>
      <c r="I18" s="358"/>
      <c r="J18" s="358"/>
      <c r="K18" s="358"/>
      <c r="L18" s="358"/>
      <c r="M18" s="358"/>
      <c r="N18" s="358"/>
      <c r="O18" s="358"/>
      <c r="P18" s="358"/>
      <c r="Q18" s="358"/>
      <c r="R18" s="358"/>
      <c r="S18" s="358"/>
      <c r="T18" s="358"/>
      <c r="U18" s="358"/>
    </row>
    <row r="19" spans="2:21" ht="60" customHeight="1">
      <c r="B19" s="320"/>
      <c r="C19" s="320"/>
      <c r="D19" s="320"/>
      <c r="E19" s="320"/>
      <c r="F19" s="320"/>
      <c r="G19" s="320"/>
      <c r="H19" s="320"/>
      <c r="I19" s="320"/>
      <c r="J19" s="320"/>
      <c r="K19" s="320"/>
      <c r="L19" s="320"/>
      <c r="M19" s="320"/>
      <c r="N19" s="320"/>
      <c r="O19" s="320"/>
      <c r="P19" s="320"/>
      <c r="Q19" s="320"/>
      <c r="R19" s="320"/>
      <c r="S19" s="320"/>
      <c r="T19" s="320"/>
      <c r="U19" s="320"/>
    </row>
    <row r="20" spans="2:21" ht="16.5" customHeight="1"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</row>
    <row r="21" spans="2:21" ht="21.95" customHeight="1">
      <c r="B21" s="346" t="s">
        <v>63</v>
      </c>
      <c r="C21" s="346"/>
      <c r="D21" s="346"/>
      <c r="E21" s="346"/>
      <c r="F21" s="346"/>
      <c r="G21" s="346"/>
      <c r="H21" s="346"/>
      <c r="I21" s="346"/>
      <c r="J21" s="346"/>
      <c r="K21" s="346"/>
      <c r="L21" s="346"/>
      <c r="M21" s="346"/>
      <c r="N21" s="346"/>
      <c r="O21" s="346"/>
      <c r="P21" s="346"/>
      <c r="Q21" s="346"/>
      <c r="R21" s="346"/>
      <c r="S21" s="346"/>
      <c r="T21" s="346"/>
      <c r="U21" s="346"/>
    </row>
    <row r="22" spans="2:21" ht="24.95" customHeight="1">
      <c r="B22" s="348" t="s">
        <v>357</v>
      </c>
      <c r="C22" s="349"/>
      <c r="D22" s="349"/>
      <c r="E22" s="349"/>
      <c r="F22" s="349"/>
      <c r="G22" s="349"/>
      <c r="H22" s="349"/>
      <c r="I22" s="349"/>
      <c r="J22" s="349"/>
      <c r="K22" s="349"/>
      <c r="L22" s="349"/>
      <c r="M22" s="349"/>
      <c r="N22" s="349"/>
      <c r="O22" s="349"/>
      <c r="P22" s="349"/>
      <c r="Q22" s="349"/>
      <c r="R22" s="349"/>
      <c r="S22" s="349"/>
      <c r="T22" s="349"/>
      <c r="U22" s="349"/>
    </row>
    <row r="23" spans="2:21" ht="60" customHeight="1">
      <c r="B23" s="320"/>
      <c r="C23" s="320"/>
      <c r="D23" s="320"/>
      <c r="E23" s="320"/>
      <c r="F23" s="320"/>
      <c r="G23" s="320"/>
      <c r="H23" s="320"/>
      <c r="I23" s="320"/>
      <c r="J23" s="320"/>
      <c r="K23" s="320"/>
      <c r="L23" s="320"/>
      <c r="M23" s="320"/>
      <c r="N23" s="320"/>
      <c r="O23" s="320"/>
      <c r="P23" s="320"/>
      <c r="Q23" s="320"/>
      <c r="R23" s="320"/>
      <c r="S23" s="320"/>
      <c r="T23" s="320"/>
      <c r="U23" s="320"/>
    </row>
    <row r="24" spans="2:21" ht="60" customHeight="1">
      <c r="B24" s="320"/>
      <c r="C24" s="320"/>
      <c r="D24" s="320"/>
      <c r="E24" s="320"/>
      <c r="F24" s="320"/>
      <c r="G24" s="320"/>
      <c r="H24" s="320"/>
      <c r="I24" s="320"/>
      <c r="J24" s="320"/>
      <c r="K24" s="320"/>
      <c r="L24" s="320"/>
      <c r="M24" s="320"/>
      <c r="N24" s="320"/>
      <c r="O24" s="320"/>
      <c r="P24" s="320"/>
      <c r="Q24" s="320"/>
      <c r="R24" s="320"/>
      <c r="S24" s="320"/>
      <c r="T24" s="320"/>
      <c r="U24" s="320"/>
    </row>
    <row r="25" spans="2:21" s="1" customFormat="1" ht="24.95" customHeight="1">
      <c r="B25" s="345" t="s">
        <v>360</v>
      </c>
      <c r="C25" s="345"/>
      <c r="D25" s="345"/>
      <c r="E25" s="345"/>
      <c r="F25" s="345"/>
      <c r="G25" s="345"/>
      <c r="H25" s="345"/>
      <c r="I25" s="345"/>
      <c r="J25" s="345"/>
      <c r="K25" s="345"/>
      <c r="L25" s="345"/>
      <c r="M25" s="345"/>
      <c r="N25" s="345"/>
      <c r="O25" s="345"/>
      <c r="P25" s="345"/>
      <c r="Q25" s="345"/>
      <c r="R25" s="345"/>
      <c r="S25" s="345"/>
      <c r="T25" s="345"/>
      <c r="U25" s="345"/>
    </row>
    <row r="26" spans="2:21" ht="60" customHeight="1">
      <c r="B26" s="320"/>
      <c r="C26" s="320"/>
      <c r="D26" s="320"/>
      <c r="E26" s="320"/>
      <c r="F26" s="320"/>
      <c r="G26" s="320"/>
      <c r="H26" s="320"/>
      <c r="I26" s="320"/>
      <c r="J26" s="320"/>
      <c r="K26" s="320"/>
      <c r="L26" s="320"/>
      <c r="M26" s="320"/>
      <c r="N26" s="320"/>
      <c r="O26" s="320"/>
      <c r="P26" s="320"/>
      <c r="Q26" s="320"/>
      <c r="R26" s="320"/>
      <c r="S26" s="320"/>
      <c r="T26" s="320"/>
      <c r="U26" s="320"/>
    </row>
    <row r="27" spans="2:21" ht="60" customHeight="1">
      <c r="B27" s="320"/>
      <c r="C27" s="320"/>
      <c r="D27" s="320"/>
      <c r="E27" s="320"/>
      <c r="F27" s="320"/>
      <c r="G27" s="320"/>
      <c r="H27" s="320"/>
      <c r="I27" s="320"/>
      <c r="J27" s="320"/>
      <c r="K27" s="320"/>
      <c r="L27" s="320"/>
      <c r="M27" s="320"/>
      <c r="N27" s="320"/>
      <c r="O27" s="320"/>
      <c r="P27" s="320"/>
      <c r="Q27" s="320"/>
      <c r="R27" s="320"/>
      <c r="S27" s="320"/>
      <c r="T27" s="320"/>
      <c r="U27" s="320"/>
    </row>
    <row r="28" spans="2:21" ht="60" customHeight="1">
      <c r="B28" s="320"/>
      <c r="C28" s="320"/>
      <c r="D28" s="320"/>
      <c r="E28" s="320"/>
      <c r="F28" s="320"/>
      <c r="G28" s="320"/>
      <c r="H28" s="320"/>
      <c r="I28" s="320"/>
      <c r="J28" s="320"/>
      <c r="K28" s="320"/>
      <c r="L28" s="320"/>
      <c r="M28" s="320"/>
      <c r="N28" s="320"/>
      <c r="O28" s="320"/>
      <c r="P28" s="320"/>
      <c r="Q28" s="320"/>
      <c r="R28" s="320"/>
      <c r="S28" s="320"/>
      <c r="T28" s="320"/>
      <c r="U28" s="320"/>
    </row>
    <row r="29" spans="2:21" ht="16.5" customHeight="1"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</row>
    <row r="30" spans="2:21" ht="21.95" customHeight="1">
      <c r="B30" s="357" t="s">
        <v>64</v>
      </c>
      <c r="C30" s="357"/>
      <c r="D30" s="357"/>
      <c r="E30" s="357"/>
      <c r="F30" s="357"/>
      <c r="G30" s="357"/>
      <c r="H30" s="357"/>
      <c r="I30" s="357"/>
      <c r="J30" s="357"/>
      <c r="K30" s="357"/>
      <c r="L30" s="357"/>
      <c r="M30" s="357"/>
      <c r="N30" s="357"/>
      <c r="O30" s="357"/>
      <c r="P30" s="357"/>
      <c r="Q30" s="357"/>
      <c r="R30" s="357"/>
      <c r="S30" s="357"/>
      <c r="T30" s="357"/>
      <c r="U30" s="357"/>
    </row>
    <row r="31" spans="2:21" ht="24.95" customHeight="1">
      <c r="B31" s="347" t="s">
        <v>357</v>
      </c>
      <c r="C31" s="347"/>
      <c r="D31" s="347"/>
      <c r="E31" s="347"/>
      <c r="F31" s="347"/>
      <c r="G31" s="347"/>
      <c r="H31" s="347"/>
      <c r="I31" s="347"/>
      <c r="J31" s="347"/>
      <c r="K31" s="347"/>
      <c r="L31" s="347"/>
      <c r="M31" s="347"/>
      <c r="N31" s="347"/>
      <c r="O31" s="347"/>
      <c r="P31" s="347"/>
      <c r="Q31" s="347"/>
      <c r="R31" s="347"/>
      <c r="S31" s="347"/>
      <c r="T31" s="347"/>
      <c r="U31" s="347"/>
    </row>
    <row r="32" spans="2:21" ht="60" customHeight="1">
      <c r="B32" s="320"/>
      <c r="C32" s="320"/>
      <c r="D32" s="320"/>
      <c r="E32" s="320"/>
      <c r="F32" s="320"/>
      <c r="G32" s="320"/>
      <c r="H32" s="320"/>
      <c r="I32" s="320"/>
      <c r="J32" s="320"/>
      <c r="K32" s="320"/>
      <c r="L32" s="320"/>
      <c r="M32" s="320"/>
      <c r="N32" s="320"/>
      <c r="O32" s="320"/>
      <c r="P32" s="320"/>
      <c r="Q32" s="320"/>
      <c r="R32" s="320"/>
      <c r="S32" s="320"/>
      <c r="T32" s="320"/>
      <c r="U32" s="320"/>
    </row>
    <row r="33" spans="2:21" ht="60" customHeight="1">
      <c r="B33" s="320"/>
      <c r="C33" s="320"/>
      <c r="D33" s="320"/>
      <c r="E33" s="320"/>
      <c r="F33" s="320"/>
      <c r="G33" s="320"/>
      <c r="H33" s="320"/>
      <c r="I33" s="320"/>
      <c r="J33" s="320"/>
      <c r="K33" s="320"/>
      <c r="L33" s="320"/>
      <c r="M33" s="320"/>
      <c r="N33" s="320"/>
      <c r="O33" s="320"/>
      <c r="P33" s="320"/>
      <c r="Q33" s="320"/>
      <c r="R33" s="320"/>
      <c r="S33" s="320"/>
      <c r="T33" s="320"/>
      <c r="U33" s="320"/>
    </row>
    <row r="34" spans="2:21" s="1" customFormat="1" ht="24.95" customHeight="1">
      <c r="B34" s="345" t="s">
        <v>360</v>
      </c>
      <c r="C34" s="345"/>
      <c r="D34" s="345"/>
      <c r="E34" s="345"/>
      <c r="F34" s="345"/>
      <c r="G34" s="345"/>
      <c r="H34" s="345"/>
      <c r="I34" s="345"/>
      <c r="J34" s="345"/>
      <c r="K34" s="345"/>
      <c r="L34" s="345"/>
      <c r="M34" s="345"/>
      <c r="N34" s="345"/>
      <c r="O34" s="345"/>
      <c r="P34" s="345"/>
      <c r="Q34" s="345"/>
      <c r="R34" s="345"/>
      <c r="S34" s="345"/>
      <c r="T34" s="345"/>
      <c r="U34" s="345"/>
    </row>
    <row r="35" spans="2:21" ht="60" customHeight="1">
      <c r="B35" s="320"/>
      <c r="C35" s="320"/>
      <c r="D35" s="320"/>
      <c r="E35" s="320"/>
      <c r="F35" s="320"/>
      <c r="G35" s="320"/>
      <c r="H35" s="320"/>
      <c r="I35" s="320"/>
      <c r="J35" s="320"/>
      <c r="K35" s="320"/>
      <c r="L35" s="320"/>
      <c r="M35" s="320"/>
      <c r="N35" s="320"/>
      <c r="O35" s="320"/>
      <c r="P35" s="320"/>
      <c r="Q35" s="320"/>
      <c r="R35" s="320"/>
      <c r="S35" s="320"/>
      <c r="T35" s="320"/>
      <c r="U35" s="320"/>
    </row>
    <row r="36" spans="2:21" ht="60" customHeight="1">
      <c r="B36" s="320"/>
      <c r="C36" s="320"/>
      <c r="D36" s="320"/>
      <c r="E36" s="320"/>
      <c r="F36" s="320"/>
      <c r="G36" s="320"/>
      <c r="H36" s="320"/>
      <c r="I36" s="320"/>
      <c r="J36" s="320"/>
      <c r="K36" s="320"/>
      <c r="L36" s="320"/>
      <c r="M36" s="320"/>
      <c r="N36" s="320"/>
      <c r="O36" s="320"/>
      <c r="P36" s="320"/>
      <c r="Q36" s="320"/>
      <c r="R36" s="320"/>
      <c r="S36" s="320"/>
      <c r="T36" s="320"/>
      <c r="U36" s="320"/>
    </row>
    <row r="37" spans="2:21" ht="60" customHeight="1">
      <c r="B37" s="320"/>
      <c r="C37" s="320"/>
      <c r="D37" s="320"/>
      <c r="E37" s="320"/>
      <c r="F37" s="320"/>
      <c r="G37" s="320"/>
      <c r="H37" s="320"/>
      <c r="I37" s="320"/>
      <c r="J37" s="320"/>
      <c r="K37" s="320"/>
      <c r="L37" s="320"/>
      <c r="M37" s="320"/>
      <c r="N37" s="320"/>
      <c r="O37" s="320"/>
      <c r="P37" s="320"/>
      <c r="Q37" s="320"/>
      <c r="R37" s="320"/>
      <c r="S37" s="320"/>
      <c r="T37" s="320"/>
      <c r="U37" s="320"/>
    </row>
    <row r="39" spans="2:21">
      <c r="B39" s="342" t="s">
        <v>65</v>
      </c>
      <c r="C39" s="342"/>
      <c r="D39" s="342"/>
      <c r="E39" s="342"/>
      <c r="F39" s="342"/>
      <c r="G39" s="342"/>
      <c r="H39" s="342"/>
      <c r="I39" s="342"/>
      <c r="J39" s="342"/>
      <c r="K39" s="342"/>
      <c r="L39" s="342"/>
      <c r="M39" s="342"/>
      <c r="N39" s="342"/>
      <c r="O39" s="342"/>
      <c r="P39" s="342"/>
      <c r="Q39" s="342"/>
      <c r="R39" s="342"/>
      <c r="S39" s="342"/>
      <c r="T39" s="342"/>
      <c r="U39" s="342"/>
    </row>
    <row r="40" spans="2:21" ht="19.5">
      <c r="B40" s="347" t="s">
        <v>357</v>
      </c>
      <c r="C40" s="347"/>
      <c r="D40" s="347"/>
      <c r="E40" s="347"/>
      <c r="F40" s="347"/>
      <c r="G40" s="347"/>
      <c r="H40" s="347"/>
      <c r="I40" s="347"/>
      <c r="J40" s="347"/>
      <c r="K40" s="347"/>
      <c r="L40" s="347"/>
      <c r="M40" s="347"/>
      <c r="N40" s="347"/>
      <c r="O40" s="347"/>
      <c r="P40" s="347"/>
      <c r="Q40" s="347"/>
      <c r="R40" s="347"/>
      <c r="S40" s="347"/>
      <c r="T40" s="347"/>
      <c r="U40" s="347"/>
    </row>
    <row r="41" spans="2:21" ht="50.25" customHeight="1">
      <c r="B41" s="320"/>
      <c r="C41" s="320"/>
      <c r="D41" s="320"/>
      <c r="E41" s="320"/>
      <c r="F41" s="320"/>
      <c r="G41" s="320"/>
      <c r="H41" s="320"/>
      <c r="I41" s="320"/>
      <c r="J41" s="320"/>
      <c r="K41" s="320"/>
      <c r="L41" s="320"/>
      <c r="M41" s="320"/>
      <c r="N41" s="320"/>
      <c r="O41" s="320"/>
      <c r="P41" s="320"/>
      <c r="Q41" s="320"/>
      <c r="R41" s="320"/>
      <c r="S41" s="320"/>
      <c r="T41" s="320"/>
      <c r="U41" s="320"/>
    </row>
    <row r="42" spans="2:21" ht="51.75" customHeight="1">
      <c r="B42" s="320"/>
      <c r="C42" s="320"/>
      <c r="D42" s="320"/>
      <c r="E42" s="320"/>
      <c r="F42" s="320"/>
      <c r="G42" s="320"/>
      <c r="H42" s="320"/>
      <c r="I42" s="320"/>
      <c r="J42" s="320"/>
      <c r="K42" s="320"/>
      <c r="L42" s="320"/>
      <c r="M42" s="320"/>
      <c r="N42" s="320"/>
      <c r="O42" s="320"/>
      <c r="P42" s="320"/>
      <c r="Q42" s="320"/>
      <c r="R42" s="320"/>
      <c r="S42" s="320"/>
      <c r="T42" s="320"/>
      <c r="U42" s="320"/>
    </row>
    <row r="43" spans="2:21" ht="19.5">
      <c r="B43" s="345" t="s">
        <v>360</v>
      </c>
      <c r="C43" s="345"/>
      <c r="D43" s="345"/>
      <c r="E43" s="345"/>
      <c r="F43" s="345"/>
      <c r="G43" s="345"/>
      <c r="H43" s="345"/>
      <c r="I43" s="345"/>
      <c r="J43" s="345"/>
      <c r="K43" s="345"/>
      <c r="L43" s="345"/>
      <c r="M43" s="345"/>
      <c r="N43" s="345"/>
      <c r="O43" s="345"/>
      <c r="P43" s="345"/>
      <c r="Q43" s="345"/>
      <c r="R43" s="345"/>
      <c r="S43" s="345"/>
      <c r="T43" s="345"/>
      <c r="U43" s="345"/>
    </row>
    <row r="44" spans="2:21" ht="45" customHeight="1">
      <c r="B44" s="320"/>
      <c r="C44" s="320"/>
      <c r="D44" s="320"/>
      <c r="E44" s="320"/>
      <c r="F44" s="320"/>
      <c r="G44" s="320"/>
      <c r="H44" s="320"/>
      <c r="I44" s="320"/>
      <c r="J44" s="320"/>
      <c r="K44" s="320"/>
      <c r="L44" s="320"/>
      <c r="M44" s="320"/>
      <c r="N44" s="320"/>
      <c r="O44" s="320"/>
      <c r="P44" s="320"/>
      <c r="Q44" s="320"/>
      <c r="R44" s="320"/>
      <c r="S44" s="320"/>
      <c r="T44" s="320"/>
      <c r="U44" s="320"/>
    </row>
    <row r="45" spans="2:21" ht="52.5" customHeight="1">
      <c r="B45" s="320"/>
      <c r="C45" s="320"/>
      <c r="D45" s="320"/>
      <c r="E45" s="320"/>
      <c r="F45" s="320"/>
      <c r="G45" s="320"/>
      <c r="H45" s="320"/>
      <c r="I45" s="320"/>
      <c r="J45" s="320"/>
      <c r="K45" s="320"/>
      <c r="L45" s="320"/>
      <c r="M45" s="320"/>
      <c r="N45" s="320"/>
      <c r="O45" s="320"/>
      <c r="P45" s="320"/>
      <c r="Q45" s="320"/>
      <c r="R45" s="320"/>
      <c r="S45" s="320"/>
      <c r="T45" s="320"/>
      <c r="U45" s="320"/>
    </row>
    <row r="46" spans="2:21" ht="55.5" customHeight="1">
      <c r="B46" s="320"/>
      <c r="C46" s="320"/>
      <c r="D46" s="320"/>
      <c r="E46" s="320"/>
      <c r="F46" s="320"/>
      <c r="G46" s="320"/>
      <c r="H46" s="320"/>
      <c r="I46" s="320"/>
      <c r="J46" s="320"/>
      <c r="K46" s="320"/>
      <c r="L46" s="320"/>
      <c r="M46" s="320"/>
      <c r="N46" s="320"/>
      <c r="O46" s="320"/>
      <c r="P46" s="320"/>
      <c r="Q46" s="320"/>
      <c r="R46" s="320"/>
      <c r="S46" s="320"/>
      <c r="T46" s="320"/>
      <c r="U46" s="320"/>
    </row>
    <row r="65495" spans="2:22">
      <c r="B65495" s="23" t="s">
        <v>57</v>
      </c>
      <c r="C65495" s="23"/>
      <c r="D65495" s="23"/>
      <c r="E65495" s="23"/>
      <c r="F65495" s="23"/>
      <c r="G65495" s="23"/>
      <c r="H65495" s="23"/>
      <c r="I65495" s="23"/>
      <c r="J65495" s="23"/>
      <c r="K65495" s="23"/>
      <c r="L65495" s="23"/>
      <c r="M65495" s="23"/>
      <c r="N65495" s="23"/>
      <c r="O65495" s="23"/>
      <c r="P65495" s="23"/>
      <c r="Q65495" s="23"/>
      <c r="R65495" s="23"/>
      <c r="S65495" s="23"/>
      <c r="T65495" s="23"/>
      <c r="U65495" s="23"/>
      <c r="V65495" s="23"/>
    </row>
    <row r="65496" spans="2:22">
      <c r="B65496" s="24" t="s">
        <v>58</v>
      </c>
      <c r="C65496" s="24"/>
      <c r="D65496" s="24"/>
      <c r="E65496" s="24"/>
      <c r="F65496" s="24"/>
      <c r="G65496" s="24"/>
      <c r="H65496" s="24"/>
      <c r="I65496" s="24"/>
      <c r="J65496" s="24"/>
      <c r="K65496" s="24"/>
      <c r="L65496" s="24"/>
      <c r="M65496" s="24"/>
      <c r="N65496" s="24"/>
      <c r="O65496" s="24"/>
      <c r="P65496" s="24"/>
      <c r="Q65496" s="24"/>
      <c r="R65496" s="24"/>
      <c r="S65496" s="24"/>
      <c r="T65496" s="24"/>
      <c r="U65496" s="24"/>
      <c r="V65496" s="24"/>
    </row>
    <row r="65497" spans="2:22">
      <c r="B65497" s="24" t="s">
        <v>59</v>
      </c>
      <c r="C65497" s="24"/>
      <c r="D65497" s="24"/>
      <c r="E65497" s="24"/>
      <c r="F65497" s="24"/>
      <c r="G65497" s="24"/>
      <c r="H65497" s="24"/>
      <c r="I65497" s="24"/>
      <c r="J65497" s="24"/>
      <c r="K65497" s="24"/>
      <c r="L65497" s="24"/>
      <c r="M65497" s="24"/>
      <c r="N65497" s="24"/>
      <c r="O65497" s="24"/>
      <c r="P65497" s="24"/>
      <c r="Q65497" s="24"/>
      <c r="R65497" s="24"/>
      <c r="S65497" s="24"/>
      <c r="T65497" s="24"/>
      <c r="U65497" s="24"/>
      <c r="V65497" s="24"/>
    </row>
  </sheetData>
  <mergeCells count="40">
    <mergeCell ref="B46:U46"/>
    <mergeCell ref="B2:B3"/>
    <mergeCell ref="G3:G9"/>
    <mergeCell ref="L3:L9"/>
    <mergeCell ref="V2:V3"/>
    <mergeCell ref="B41:U41"/>
    <mergeCell ref="B42:U42"/>
    <mergeCell ref="B43:U43"/>
    <mergeCell ref="B44:U44"/>
    <mergeCell ref="B45:U45"/>
    <mergeCell ref="B35:U35"/>
    <mergeCell ref="B36:U36"/>
    <mergeCell ref="B37:U37"/>
    <mergeCell ref="B39:U39"/>
    <mergeCell ref="B40:U40"/>
    <mergeCell ref="B30:U30"/>
    <mergeCell ref="B31:U31"/>
    <mergeCell ref="B32:U32"/>
    <mergeCell ref="B33:U33"/>
    <mergeCell ref="B34:U34"/>
    <mergeCell ref="B24:U24"/>
    <mergeCell ref="B25:U25"/>
    <mergeCell ref="B26:U26"/>
    <mergeCell ref="B27:U27"/>
    <mergeCell ref="B28:U28"/>
    <mergeCell ref="B18:U18"/>
    <mergeCell ref="B19:U19"/>
    <mergeCell ref="B21:U21"/>
    <mergeCell ref="B22:U22"/>
    <mergeCell ref="B23:U23"/>
    <mergeCell ref="B13:U13"/>
    <mergeCell ref="B14:U14"/>
    <mergeCell ref="B15:U15"/>
    <mergeCell ref="B16:U16"/>
    <mergeCell ref="B17:U17"/>
    <mergeCell ref="C2:F2"/>
    <mergeCell ref="H2:K2"/>
    <mergeCell ref="M2:P2"/>
    <mergeCell ref="R2:U2"/>
    <mergeCell ref="B12:U12"/>
  </mergeCells>
  <conditionalFormatting sqref="V5">
    <cfRule type="cellIs" dxfId="0" priority="2" stopIfTrue="1" operator="equal">
      <formula>$V$5</formula>
    </cfRule>
  </conditionalFormatting>
  <hyperlinks>
    <hyperlink ref="B65497" r:id="rId1" xr:uid="{00000000-0004-0000-0400-000000000000}"/>
    <hyperlink ref="B65496" r:id="rId2" xr:uid="{00000000-0004-0000-0400-000001000000}"/>
    <hyperlink ref="B8" location="Autoevaluación!A113" tooltip="Ir a autoevaluación" display="Apoyo Financiero y Contable" xr:uid="{00000000-0004-0000-0400-000002000000}"/>
    <hyperlink ref="B7" location="Autoevaluación!A101" tooltip="Ir a autoevaluación" display="Talento Humano" xr:uid="{00000000-0004-0000-0400-000003000000}"/>
    <hyperlink ref="B6" location="Autoevaluación!A97" tooltip="Ir a autoevaluación" display="Administración de servicios complementarios" xr:uid="{00000000-0004-0000-0400-000004000000}"/>
    <hyperlink ref="B5" location="Autoevaluación!A88" tooltip="Ir a autoevaluación" display="Administración de la planta fisica y de los recursos" xr:uid="{00000000-0004-0000-0400-000005000000}"/>
    <hyperlink ref="B4" location="Autoevaluación!A83" tooltip="Ir a autoevaluación" display="Apoyo a la gestion académica" xr:uid="{00000000-0004-0000-0400-000006000000}"/>
  </hyperlinks>
  <pageMargins left="0.7" right="0.7" top="0.75" bottom="0.75" header="0.3" footer="0.3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/>
  <dimension ref="B1:V65497"/>
  <sheetViews>
    <sheetView showGridLines="0" zoomScale="70" zoomScaleNormal="70" workbookViewId="0">
      <selection activeCell="B18" sqref="B18:U18"/>
    </sheetView>
  </sheetViews>
  <sheetFormatPr baseColWidth="10" defaultColWidth="11.42578125" defaultRowHeight="15"/>
  <cols>
    <col min="1" max="1" width="1.42578125" style="2" customWidth="1"/>
    <col min="2" max="2" width="38.28515625" style="2" customWidth="1"/>
    <col min="3" max="6" width="7.7109375" style="2" customWidth="1"/>
    <col min="7" max="7" width="1.7109375" style="2" customWidth="1"/>
    <col min="8" max="11" width="7.7109375" style="2" customWidth="1"/>
    <col min="12" max="12" width="1.7109375" style="2" customWidth="1"/>
    <col min="13" max="16" width="7.7109375" style="2" customWidth="1"/>
    <col min="17" max="17" width="3.28515625" style="2" customWidth="1"/>
    <col min="18" max="21" width="7.7109375" style="2" customWidth="1"/>
    <col min="22" max="27" width="11.42578125" style="2"/>
    <col min="28" max="28" width="2" style="2" customWidth="1"/>
    <col min="29" max="33" width="11.42578125" style="2"/>
    <col min="34" max="34" width="1.85546875" style="2" customWidth="1"/>
    <col min="35" max="16384" width="11.42578125" style="2"/>
  </cols>
  <sheetData>
    <row r="1" spans="2:22" ht="6" customHeight="1"/>
    <row r="2" spans="2:22" ht="22.5" customHeight="1">
      <c r="B2" s="350" t="s">
        <v>313</v>
      </c>
      <c r="C2" s="339" t="s">
        <v>62</v>
      </c>
      <c r="D2" s="339"/>
      <c r="E2" s="339"/>
      <c r="F2" s="339"/>
      <c r="G2" s="3"/>
      <c r="H2" s="340" t="s">
        <v>63</v>
      </c>
      <c r="I2" s="340"/>
      <c r="J2" s="340"/>
      <c r="K2" s="340"/>
      <c r="L2" s="3"/>
      <c r="M2" s="341" t="s">
        <v>64</v>
      </c>
      <c r="N2" s="341"/>
      <c r="O2" s="341"/>
      <c r="P2" s="341"/>
      <c r="Q2" s="18"/>
      <c r="R2" s="342" t="s">
        <v>65</v>
      </c>
      <c r="S2" s="342"/>
      <c r="T2" s="342"/>
      <c r="U2" s="342"/>
      <c r="V2" s="356"/>
    </row>
    <row r="3" spans="2:22" ht="24.75" customHeight="1">
      <c r="B3" s="351"/>
      <c r="C3" s="4">
        <v>1</v>
      </c>
      <c r="D3" s="4">
        <v>2</v>
      </c>
      <c r="E3" s="5">
        <v>3</v>
      </c>
      <c r="F3" s="6">
        <v>4</v>
      </c>
      <c r="G3" s="352"/>
      <c r="H3" s="4">
        <v>1</v>
      </c>
      <c r="I3" s="4">
        <v>2</v>
      </c>
      <c r="J3" s="5">
        <v>3</v>
      </c>
      <c r="K3" s="6">
        <v>4</v>
      </c>
      <c r="L3" s="354"/>
      <c r="M3" s="4">
        <v>1</v>
      </c>
      <c r="N3" s="4">
        <v>2</v>
      </c>
      <c r="O3" s="5">
        <v>3</v>
      </c>
      <c r="P3" s="6">
        <v>4</v>
      </c>
      <c r="Q3" s="19"/>
      <c r="R3" s="4">
        <v>1</v>
      </c>
      <c r="S3" s="4">
        <v>2</v>
      </c>
      <c r="T3" s="5">
        <v>3</v>
      </c>
      <c r="U3" s="6">
        <v>4</v>
      </c>
      <c r="V3" s="356"/>
    </row>
    <row r="4" spans="2:22" ht="38.1" customHeight="1">
      <c r="B4" s="7" t="s">
        <v>314</v>
      </c>
      <c r="C4" s="8">
        <f>Autoevaluación!R122/SUM(Autoevaluación!R122:R125)</f>
        <v>0.5</v>
      </c>
      <c r="D4" s="9">
        <f>Autoevaluación!R123/SUM(Autoevaluación!R122:R125)</f>
        <v>0.25</v>
      </c>
      <c r="E4" s="9">
        <f>Autoevaluación!R124/SUM(Autoevaluación!R122:R125)</f>
        <v>0.25</v>
      </c>
      <c r="F4" s="9">
        <f>Autoevaluación!R125/SUM(Autoevaluación!R122:R125)</f>
        <v>0</v>
      </c>
      <c r="G4" s="353"/>
      <c r="H4" s="9">
        <f>Autoevaluación!S122/SUM(Autoevaluación!S122:S125)</f>
        <v>0.5</v>
      </c>
      <c r="I4" s="9">
        <f>Autoevaluación!S123/SUM(Autoevaluación!S122:S125)</f>
        <v>0.25</v>
      </c>
      <c r="J4" s="9">
        <f>Autoevaluación!S124/SUM(Autoevaluación!S122:S125)</f>
        <v>0.25</v>
      </c>
      <c r="K4" s="9">
        <f>Autoevaluación!S125/SUM(Autoevaluación!S122:S125)</f>
        <v>0</v>
      </c>
      <c r="L4" s="355"/>
      <c r="M4" s="9">
        <f>Autoevaluación!T122/SUM(Autoevaluación!T122:T125)</f>
        <v>0.33333333333333331</v>
      </c>
      <c r="N4" s="9">
        <f>Autoevaluación!T123/SUM(Autoevaluación!T122:T125)</f>
        <v>0.33333333333333331</v>
      </c>
      <c r="O4" s="9">
        <f>Autoevaluación!T124/SUM(Autoevaluación!T122:T125)</f>
        <v>0.33333333333333331</v>
      </c>
      <c r="P4" s="9">
        <f>Autoevaluación!T125/SUM(Autoevaluación!T122:T125)</f>
        <v>0</v>
      </c>
      <c r="Q4" s="20"/>
      <c r="R4" s="9" t="e">
        <f>Autoevaluación!U122/SUM(Autoevaluación!U122:U125)</f>
        <v>#DIV/0!</v>
      </c>
      <c r="S4" s="9" t="e">
        <f>Autoevaluación!U123/SUM(Autoevaluación!U122:U125)</f>
        <v>#DIV/0!</v>
      </c>
      <c r="T4" s="9" t="e">
        <f>Autoevaluación!U124/SUM(Autoevaluación!U122:U125)</f>
        <v>#DIV/0!</v>
      </c>
      <c r="U4" s="9" t="e">
        <f>Autoevaluación!U125/SUM(Autoevaluación!U122:U125)</f>
        <v>#DIV/0!</v>
      </c>
    </row>
    <row r="5" spans="2:22" ht="38.1" customHeight="1">
      <c r="B5" s="10" t="s">
        <v>326</v>
      </c>
      <c r="C5" s="8">
        <f>Autoevaluación!R128/SUM(Autoevaluación!R128:R131)</f>
        <v>0</v>
      </c>
      <c r="D5" s="9">
        <f>Autoevaluación!R129/SUM(Autoevaluación!R128:R131)</f>
        <v>0.66666666666666663</v>
      </c>
      <c r="E5" s="9">
        <f>Autoevaluación!R130/SUM(Autoevaluación!R128:R131)</f>
        <v>0.33333333333333331</v>
      </c>
      <c r="F5" s="9">
        <f>Autoevaluación!R131/SUM(Autoevaluación!R128:R131)</f>
        <v>0</v>
      </c>
      <c r="G5" s="353"/>
      <c r="H5" s="9">
        <f>Autoevaluación!S128/SUM(Autoevaluación!S128:S131)</f>
        <v>0</v>
      </c>
      <c r="I5" s="9">
        <f>Autoevaluación!S129/SUM(Autoevaluación!S128:S131)</f>
        <v>0.66666666666666663</v>
      </c>
      <c r="J5" s="9">
        <f>Autoevaluación!S130/SUM(Autoevaluación!S128:S131)</f>
        <v>0.33333333333333331</v>
      </c>
      <c r="K5" s="9">
        <f>Autoevaluación!S131/SUM(Autoevaluación!S128:S131)</f>
        <v>0</v>
      </c>
      <c r="L5" s="355"/>
      <c r="M5" s="9">
        <f>Autoevaluación!T128/SUM(Autoevaluación!T128:T131)</f>
        <v>0</v>
      </c>
      <c r="N5" s="9">
        <f>Autoevaluación!T129/SUM(Autoevaluación!T128:T131)</f>
        <v>0.66666666666666663</v>
      </c>
      <c r="O5" s="9">
        <f>Autoevaluación!T130/SUM(Autoevaluación!T128:T131)</f>
        <v>0.33333333333333331</v>
      </c>
      <c r="P5" s="9">
        <f>Autoevaluación!T131/SUM(Autoevaluación!T128:T131)</f>
        <v>0</v>
      </c>
      <c r="Q5" s="20"/>
      <c r="R5" s="9" t="e">
        <f>Autoevaluación!U128/SUM(Autoevaluación!U128:U131)</f>
        <v>#DIV/0!</v>
      </c>
      <c r="S5" s="9" t="e">
        <f>Autoevaluación!U129/SUM(Autoevaluación!U128:U131)</f>
        <v>#DIV/0!</v>
      </c>
      <c r="T5" s="9" t="e">
        <f>Autoevaluación!U129/SUM(Autoevaluación!U128:U131)</f>
        <v>#DIV/0!</v>
      </c>
      <c r="U5" s="9" t="e">
        <f>Autoevaluación!U131/SUM(Autoevaluación!U128:U131)</f>
        <v>#DIV/0!</v>
      </c>
    </row>
    <row r="6" spans="2:22" ht="38.1" customHeight="1">
      <c r="B6" s="10" t="s">
        <v>338</v>
      </c>
      <c r="C6" s="8">
        <f>Autoevaluación!R134/SUM(Autoevaluación!R134:R137)</f>
        <v>0</v>
      </c>
      <c r="D6" s="9">
        <f>Autoevaluación!R135/SUM(Autoevaluación!R134:R137)</f>
        <v>1</v>
      </c>
      <c r="E6" s="9">
        <f>Autoevaluación!R136/SUM(Autoevaluación!R134:R137)</f>
        <v>0</v>
      </c>
      <c r="F6" s="9">
        <f>Autoevaluación!R137/SUM(Autoevaluación!R134:R137)</f>
        <v>0</v>
      </c>
      <c r="G6" s="353"/>
      <c r="H6" s="9">
        <f>Autoevaluación!S134/SUM(Autoevaluación!S134:S137)</f>
        <v>0</v>
      </c>
      <c r="I6" s="9">
        <f>Autoevaluación!S135/SUM(Autoevaluación!S134:S137)</f>
        <v>1</v>
      </c>
      <c r="J6" s="9">
        <f>Autoevaluación!S136/SUM(Autoevaluación!S134:S137)</f>
        <v>0</v>
      </c>
      <c r="K6" s="9">
        <f>Autoevaluación!S137/SUM(Autoevaluación!S134:S137)</f>
        <v>0</v>
      </c>
      <c r="L6" s="355"/>
      <c r="M6" s="9">
        <f>Autoevaluación!T134/SUM(Autoevaluación!T134:T137)</f>
        <v>0</v>
      </c>
      <c r="N6" s="9">
        <f>Autoevaluación!T135/SUM(Autoevaluación!T134:T137)</f>
        <v>0.66666666666666663</v>
      </c>
      <c r="O6" s="9">
        <f>Autoevaluación!T136/SUM(Autoevaluación!T134:T137)</f>
        <v>0.33333333333333331</v>
      </c>
      <c r="P6" s="9">
        <f>Autoevaluación!T137/SUM(Autoevaluación!T134:T137)</f>
        <v>0</v>
      </c>
      <c r="Q6" s="20"/>
      <c r="R6" s="9" t="e">
        <f>Autoevaluación!U134/SUM(Autoevaluación!U134:U137)</f>
        <v>#DIV/0!</v>
      </c>
      <c r="S6" s="9" t="e">
        <f>Autoevaluación!U135/SUM(Autoevaluación!U134:U137)</f>
        <v>#DIV/0!</v>
      </c>
      <c r="T6" s="9" t="e">
        <f>Autoevaluación!U136/SUM(Autoevaluación!U134:U137)</f>
        <v>#DIV/0!</v>
      </c>
      <c r="U6" s="9" t="e">
        <f>Autoevaluación!U137/SUM(Autoevaluación!U134:U137)</f>
        <v>#DIV/0!</v>
      </c>
      <c r="V6" s="21"/>
    </row>
    <row r="7" spans="2:22" ht="38.1" customHeight="1">
      <c r="B7" s="7" t="s">
        <v>347</v>
      </c>
      <c r="C7" s="8">
        <f>Autoevaluación!R139/SUM(Autoevaluación!R139:R142)</f>
        <v>0.33333333333333331</v>
      </c>
      <c r="D7" s="9">
        <f>Autoevaluación!R140/SUM(Autoevaluación!R139:R142)</f>
        <v>0.66666666666666663</v>
      </c>
      <c r="E7" s="9">
        <f>Autoevaluación!R141/SUM(Autoevaluación!R139:R142)</f>
        <v>0</v>
      </c>
      <c r="F7" s="9">
        <f>Autoevaluación!R142/SUM(Autoevaluación!R139:R142)</f>
        <v>0</v>
      </c>
      <c r="G7" s="353"/>
      <c r="H7" s="9">
        <f>Autoevaluación!S139/SUM(Autoevaluación!S139:S142)</f>
        <v>0.33333333333333331</v>
      </c>
      <c r="I7" s="9">
        <f>Autoevaluación!S140/SUM(Autoevaluación!S139:S142)</f>
        <v>0.66666666666666663</v>
      </c>
      <c r="J7" s="9">
        <f>Autoevaluación!S141/SUM(Autoevaluación!S139:S142)</f>
        <v>0</v>
      </c>
      <c r="K7" s="9">
        <f>Autoevaluación!S142/SUM(Autoevaluación!S139:S142)</f>
        <v>0</v>
      </c>
      <c r="L7" s="355"/>
      <c r="M7" s="9">
        <f>Autoevaluación!T139/SUM(Autoevaluación!T139:T142)</f>
        <v>0.33333333333333331</v>
      </c>
      <c r="N7" s="9">
        <f>Autoevaluación!T140/SUM(Autoevaluación!T139:T142)</f>
        <v>0.66666666666666663</v>
      </c>
      <c r="O7" s="9">
        <f>Autoevaluación!T141/SUM(Autoevaluación!T139:T142)</f>
        <v>0</v>
      </c>
      <c r="P7" s="9">
        <f>Autoevaluación!T142/SUM(Autoevaluación!T139:T142)</f>
        <v>0</v>
      </c>
      <c r="Q7" s="20"/>
      <c r="R7" s="9" t="e">
        <f>Autoevaluación!U139/SUM(Autoevaluación!U139:U142)</f>
        <v>#DIV/0!</v>
      </c>
      <c r="S7" s="9" t="e">
        <f>Autoevaluación!U140/SUM(Autoevaluación!U139:U142)</f>
        <v>#DIV/0!</v>
      </c>
      <c r="T7" s="9" t="e">
        <f>Autoevaluación!U141/SUM(Autoevaluación!U139:U142)</f>
        <v>#DIV/0!</v>
      </c>
      <c r="U7" s="9" t="e">
        <f>Autoevaluación!U142/SUM(Autoevaluación!U139:U142)</f>
        <v>#DIV/0!</v>
      </c>
    </row>
    <row r="8" spans="2:22" ht="38.1" customHeight="1">
      <c r="B8" s="11"/>
      <c r="C8" s="9"/>
      <c r="D8" s="9"/>
      <c r="E8" s="9"/>
      <c r="F8" s="9"/>
      <c r="G8" s="353"/>
      <c r="H8" s="9"/>
      <c r="I8" s="9"/>
      <c r="J8" s="9"/>
      <c r="K8" s="9"/>
      <c r="L8" s="355"/>
      <c r="M8" s="9"/>
      <c r="N8" s="9"/>
      <c r="O8" s="9"/>
      <c r="P8" s="9"/>
      <c r="Q8" s="20"/>
      <c r="R8" s="9"/>
      <c r="S8" s="9"/>
      <c r="T8" s="9"/>
      <c r="U8" s="9"/>
    </row>
    <row r="9" spans="2:22" ht="38.1" customHeight="1">
      <c r="B9" s="12"/>
      <c r="C9" s="9"/>
      <c r="D9" s="9"/>
      <c r="E9" s="9"/>
      <c r="F9" s="9"/>
      <c r="G9" s="353"/>
      <c r="H9" s="9"/>
      <c r="I9" s="9"/>
      <c r="J9" s="9"/>
      <c r="K9" s="9"/>
      <c r="L9" s="355"/>
      <c r="M9" s="9"/>
      <c r="N9" s="9"/>
      <c r="O9" s="9"/>
      <c r="P9" s="9"/>
      <c r="Q9" s="20"/>
      <c r="R9" s="9"/>
      <c r="S9" s="9"/>
      <c r="T9" s="9"/>
      <c r="U9" s="9"/>
    </row>
    <row r="10" spans="2:22" ht="42" customHeight="1">
      <c r="B10" s="13" t="s">
        <v>386</v>
      </c>
      <c r="C10" s="14">
        <f>AVERAGE(C4:C9)</f>
        <v>0.20833333333333331</v>
      </c>
      <c r="D10" s="14">
        <f>AVERAGE(D4:D9)</f>
        <v>0.64583333333333326</v>
      </c>
      <c r="E10" s="14">
        <f>AVERAGE(E4:E9)</f>
        <v>0.14583333333333331</v>
      </c>
      <c r="F10" s="14">
        <f>AVERAGE(F4:F9)</f>
        <v>0</v>
      </c>
      <c r="G10" s="15"/>
      <c r="H10" s="14">
        <f>AVERAGE(H4:H9)</f>
        <v>0.20833333333333331</v>
      </c>
      <c r="I10" s="14">
        <f>AVERAGE(I4:I9)</f>
        <v>0.64583333333333326</v>
      </c>
      <c r="J10" s="14">
        <f>AVERAGE(J4:J9)</f>
        <v>0.14583333333333331</v>
      </c>
      <c r="K10" s="14">
        <f>AVERAGE(K4:K9)</f>
        <v>0</v>
      </c>
      <c r="L10" s="15"/>
      <c r="M10" s="14">
        <f>AVERAGE(M4:M9)</f>
        <v>0.16666666666666666</v>
      </c>
      <c r="N10" s="14">
        <f>AVERAGE(N4:N9)</f>
        <v>0.58333333333333326</v>
      </c>
      <c r="O10" s="14">
        <f>AVERAGE(O4:O9)</f>
        <v>0.25</v>
      </c>
      <c r="P10" s="14">
        <f>AVERAGE(P4:P9)</f>
        <v>0</v>
      </c>
      <c r="Q10" s="22"/>
      <c r="R10" s="14" t="e">
        <f>AVERAGE(R4:R9)</f>
        <v>#DIV/0!</v>
      </c>
      <c r="S10" s="14" t="e">
        <f>AVERAGE(S4:S9)</f>
        <v>#DIV/0!</v>
      </c>
      <c r="T10" s="14" t="e">
        <f>AVERAGE(T4:T9)</f>
        <v>#DIV/0!</v>
      </c>
      <c r="U10" s="14" t="e">
        <f>AVERAGE(U4:U9)</f>
        <v>#DIV/0!</v>
      </c>
    </row>
    <row r="11" spans="2:22">
      <c r="B11" s="16"/>
      <c r="C11" s="16"/>
      <c r="D11" s="16"/>
      <c r="E11" s="16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</row>
    <row r="12" spans="2:22" ht="21.95" customHeight="1">
      <c r="B12" s="339" t="s">
        <v>62</v>
      </c>
      <c r="C12" s="339"/>
      <c r="D12" s="339"/>
      <c r="E12" s="339"/>
      <c r="F12" s="339"/>
      <c r="G12" s="339"/>
      <c r="H12" s="339"/>
      <c r="I12" s="339"/>
      <c r="J12" s="339"/>
      <c r="K12" s="339"/>
      <c r="L12" s="339"/>
      <c r="M12" s="339"/>
      <c r="N12" s="339"/>
      <c r="O12" s="339"/>
      <c r="P12" s="339"/>
      <c r="Q12" s="339"/>
      <c r="R12" s="339"/>
      <c r="S12" s="339"/>
      <c r="T12" s="339"/>
      <c r="U12" s="339"/>
    </row>
    <row r="13" spans="2:22" ht="24.95" customHeight="1">
      <c r="B13" s="343" t="s">
        <v>357</v>
      </c>
      <c r="C13" s="343"/>
      <c r="D13" s="343"/>
      <c r="E13" s="343"/>
      <c r="F13" s="343"/>
      <c r="G13" s="343"/>
      <c r="H13" s="343"/>
      <c r="I13" s="343"/>
      <c r="J13" s="343"/>
      <c r="K13" s="343"/>
      <c r="L13" s="343"/>
      <c r="M13" s="343"/>
      <c r="N13" s="343"/>
      <c r="O13" s="343"/>
      <c r="P13" s="343"/>
      <c r="Q13" s="343"/>
      <c r="R13" s="343"/>
      <c r="S13" s="343"/>
      <c r="T13" s="343"/>
      <c r="U13" s="343"/>
    </row>
    <row r="14" spans="2:22" ht="60" customHeight="1">
      <c r="B14" s="320" t="s">
        <v>387</v>
      </c>
      <c r="C14" s="320"/>
      <c r="D14" s="320"/>
      <c r="E14" s="320"/>
      <c r="F14" s="320"/>
      <c r="G14" s="320"/>
      <c r="H14" s="320"/>
      <c r="I14" s="320"/>
      <c r="J14" s="320"/>
      <c r="K14" s="320"/>
      <c r="L14" s="320"/>
      <c r="M14" s="320"/>
      <c r="N14" s="320"/>
      <c r="O14" s="320"/>
      <c r="P14" s="320"/>
      <c r="Q14" s="320"/>
      <c r="R14" s="320"/>
      <c r="S14" s="320"/>
      <c r="T14" s="320"/>
      <c r="U14" s="320"/>
    </row>
    <row r="15" spans="2:22" ht="60" customHeight="1">
      <c r="B15" s="320" t="s">
        <v>388</v>
      </c>
      <c r="C15" s="320"/>
      <c r="D15" s="320"/>
      <c r="E15" s="320"/>
      <c r="F15" s="320"/>
      <c r="G15" s="320"/>
      <c r="H15" s="320"/>
      <c r="I15" s="320"/>
      <c r="J15" s="320"/>
      <c r="K15" s="320"/>
      <c r="L15" s="320"/>
      <c r="M15" s="320"/>
      <c r="N15" s="320"/>
      <c r="O15" s="320"/>
      <c r="P15" s="320"/>
      <c r="Q15" s="320"/>
      <c r="R15" s="320"/>
      <c r="S15" s="320"/>
      <c r="T15" s="320"/>
      <c r="U15" s="320"/>
    </row>
    <row r="16" spans="2:22" s="1" customFormat="1" ht="24.95" customHeight="1">
      <c r="B16" s="345" t="s">
        <v>360</v>
      </c>
      <c r="C16" s="345"/>
      <c r="D16" s="345"/>
      <c r="E16" s="345"/>
      <c r="F16" s="345"/>
      <c r="G16" s="345"/>
      <c r="H16" s="345"/>
      <c r="I16" s="345"/>
      <c r="J16" s="345"/>
      <c r="K16" s="345"/>
      <c r="L16" s="345"/>
      <c r="M16" s="345"/>
      <c r="N16" s="345"/>
      <c r="O16" s="345"/>
      <c r="P16" s="345"/>
      <c r="Q16" s="345"/>
      <c r="R16" s="345"/>
      <c r="S16" s="345"/>
      <c r="T16" s="345"/>
      <c r="U16" s="345"/>
    </row>
    <row r="17" spans="2:21" ht="60" customHeight="1">
      <c r="B17" s="320" t="s">
        <v>389</v>
      </c>
      <c r="C17" s="320"/>
      <c r="D17" s="320"/>
      <c r="E17" s="320"/>
      <c r="F17" s="320"/>
      <c r="G17" s="320"/>
      <c r="H17" s="320"/>
      <c r="I17" s="320"/>
      <c r="J17" s="320"/>
      <c r="K17" s="320"/>
      <c r="L17" s="320"/>
      <c r="M17" s="320"/>
      <c r="N17" s="320"/>
      <c r="O17" s="320"/>
      <c r="P17" s="320"/>
      <c r="Q17" s="320"/>
      <c r="R17" s="320"/>
      <c r="S17" s="320"/>
      <c r="T17" s="320"/>
      <c r="U17" s="320"/>
    </row>
    <row r="18" spans="2:21" ht="60" customHeight="1">
      <c r="B18" s="320" t="s">
        <v>390</v>
      </c>
      <c r="C18" s="320"/>
      <c r="D18" s="320"/>
      <c r="E18" s="320"/>
      <c r="F18" s="320"/>
      <c r="G18" s="320"/>
      <c r="H18" s="320"/>
      <c r="I18" s="320"/>
      <c r="J18" s="320"/>
      <c r="K18" s="320"/>
      <c r="L18" s="320"/>
      <c r="M18" s="320"/>
      <c r="N18" s="320"/>
      <c r="O18" s="320"/>
      <c r="P18" s="320"/>
      <c r="Q18" s="320"/>
      <c r="R18" s="320"/>
      <c r="S18" s="320"/>
      <c r="T18" s="320"/>
      <c r="U18" s="320"/>
    </row>
    <row r="19" spans="2:21" ht="60" customHeight="1">
      <c r="B19" s="320" t="s">
        <v>391</v>
      </c>
      <c r="C19" s="320"/>
      <c r="D19" s="320"/>
      <c r="E19" s="320"/>
      <c r="F19" s="320"/>
      <c r="G19" s="320"/>
      <c r="H19" s="320"/>
      <c r="I19" s="320"/>
      <c r="J19" s="320"/>
      <c r="K19" s="320"/>
      <c r="L19" s="320"/>
      <c r="M19" s="320"/>
      <c r="N19" s="320"/>
      <c r="O19" s="320"/>
      <c r="P19" s="320"/>
      <c r="Q19" s="320"/>
      <c r="R19" s="320"/>
      <c r="S19" s="320"/>
      <c r="T19" s="320"/>
      <c r="U19" s="320"/>
    </row>
    <row r="20" spans="2:21" ht="16.5" customHeight="1"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</row>
    <row r="21" spans="2:21" ht="21.95" customHeight="1">
      <c r="B21" s="346" t="s">
        <v>63</v>
      </c>
      <c r="C21" s="346"/>
      <c r="D21" s="346"/>
      <c r="E21" s="346"/>
      <c r="F21" s="346"/>
      <c r="G21" s="346"/>
      <c r="H21" s="346"/>
      <c r="I21" s="346"/>
      <c r="J21" s="346"/>
      <c r="K21" s="346"/>
      <c r="L21" s="346"/>
      <c r="M21" s="346"/>
      <c r="N21" s="346"/>
      <c r="O21" s="346"/>
      <c r="P21" s="346"/>
      <c r="Q21" s="346"/>
      <c r="R21" s="346"/>
      <c r="S21" s="346"/>
      <c r="T21" s="346"/>
      <c r="U21" s="346"/>
    </row>
    <row r="22" spans="2:21" ht="24.95" customHeight="1">
      <c r="B22" s="347" t="s">
        <v>357</v>
      </c>
      <c r="C22" s="347"/>
      <c r="D22" s="347"/>
      <c r="E22" s="347"/>
      <c r="F22" s="347"/>
      <c r="G22" s="347"/>
      <c r="H22" s="347"/>
      <c r="I22" s="347"/>
      <c r="J22" s="347"/>
      <c r="K22" s="347"/>
      <c r="L22" s="347"/>
      <c r="M22" s="347"/>
      <c r="N22" s="347"/>
      <c r="O22" s="347"/>
      <c r="P22" s="347"/>
      <c r="Q22" s="347"/>
      <c r="R22" s="347"/>
      <c r="S22" s="347"/>
      <c r="T22" s="347"/>
      <c r="U22" s="347"/>
    </row>
    <row r="23" spans="2:21" ht="60" customHeight="1">
      <c r="B23" s="320"/>
      <c r="C23" s="320"/>
      <c r="D23" s="320"/>
      <c r="E23" s="320"/>
      <c r="F23" s="320"/>
      <c r="G23" s="320"/>
      <c r="H23" s="320"/>
      <c r="I23" s="320"/>
      <c r="J23" s="320"/>
      <c r="K23" s="320"/>
      <c r="L23" s="320"/>
      <c r="M23" s="320"/>
      <c r="N23" s="320"/>
      <c r="O23" s="320"/>
      <c r="P23" s="320"/>
      <c r="Q23" s="320"/>
      <c r="R23" s="320"/>
      <c r="S23" s="320"/>
      <c r="T23" s="320"/>
      <c r="U23" s="320"/>
    </row>
    <row r="24" spans="2:21" ht="60" customHeight="1">
      <c r="B24" s="320"/>
      <c r="C24" s="320"/>
      <c r="D24" s="320"/>
      <c r="E24" s="320"/>
      <c r="F24" s="320"/>
      <c r="G24" s="320"/>
      <c r="H24" s="320"/>
      <c r="I24" s="320"/>
      <c r="J24" s="320"/>
      <c r="K24" s="320"/>
      <c r="L24" s="320"/>
      <c r="M24" s="320"/>
      <c r="N24" s="320"/>
      <c r="O24" s="320"/>
      <c r="P24" s="320"/>
      <c r="Q24" s="320"/>
      <c r="R24" s="320"/>
      <c r="S24" s="320"/>
      <c r="T24" s="320"/>
      <c r="U24" s="320"/>
    </row>
    <row r="25" spans="2:21" s="1" customFormat="1" ht="24.95" customHeight="1">
      <c r="B25" s="345" t="s">
        <v>360</v>
      </c>
      <c r="C25" s="345"/>
      <c r="D25" s="345"/>
      <c r="E25" s="345"/>
      <c r="F25" s="345"/>
      <c r="G25" s="345"/>
      <c r="H25" s="345"/>
      <c r="I25" s="345"/>
      <c r="J25" s="345"/>
      <c r="K25" s="345"/>
      <c r="L25" s="345"/>
      <c r="M25" s="345"/>
      <c r="N25" s="345"/>
      <c r="O25" s="345"/>
      <c r="P25" s="345"/>
      <c r="Q25" s="345"/>
      <c r="R25" s="345"/>
      <c r="S25" s="345"/>
      <c r="T25" s="345"/>
      <c r="U25" s="345"/>
    </row>
    <row r="26" spans="2:21" ht="60" customHeight="1">
      <c r="B26" s="320"/>
      <c r="C26" s="320"/>
      <c r="D26" s="320"/>
      <c r="E26" s="320"/>
      <c r="F26" s="320"/>
      <c r="G26" s="320"/>
      <c r="H26" s="320"/>
      <c r="I26" s="320"/>
      <c r="J26" s="320"/>
      <c r="K26" s="320"/>
      <c r="L26" s="320"/>
      <c r="M26" s="320"/>
      <c r="N26" s="320"/>
      <c r="O26" s="320"/>
      <c r="P26" s="320"/>
      <c r="Q26" s="320"/>
      <c r="R26" s="320"/>
      <c r="S26" s="320"/>
      <c r="T26" s="320"/>
      <c r="U26" s="320"/>
    </row>
    <row r="27" spans="2:21" ht="60" customHeight="1">
      <c r="B27" s="320"/>
      <c r="C27" s="320"/>
      <c r="D27" s="320"/>
      <c r="E27" s="320"/>
      <c r="F27" s="320"/>
      <c r="G27" s="320"/>
      <c r="H27" s="320"/>
      <c r="I27" s="320"/>
      <c r="J27" s="320"/>
      <c r="K27" s="320"/>
      <c r="L27" s="320"/>
      <c r="M27" s="320"/>
      <c r="N27" s="320"/>
      <c r="O27" s="320"/>
      <c r="P27" s="320"/>
      <c r="Q27" s="320"/>
      <c r="R27" s="320"/>
      <c r="S27" s="320"/>
      <c r="T27" s="320"/>
      <c r="U27" s="320"/>
    </row>
    <row r="28" spans="2:21" ht="60" customHeight="1">
      <c r="B28" s="320"/>
      <c r="C28" s="320"/>
      <c r="D28" s="320"/>
      <c r="E28" s="320"/>
      <c r="F28" s="320"/>
      <c r="G28" s="320"/>
      <c r="H28" s="320"/>
      <c r="I28" s="320"/>
      <c r="J28" s="320"/>
      <c r="K28" s="320"/>
      <c r="L28" s="320"/>
      <c r="M28" s="320"/>
      <c r="N28" s="320"/>
      <c r="O28" s="320"/>
      <c r="P28" s="320"/>
      <c r="Q28" s="320"/>
      <c r="R28" s="320"/>
      <c r="S28" s="320"/>
      <c r="T28" s="320"/>
      <c r="U28" s="320"/>
    </row>
    <row r="29" spans="2:21" ht="16.5" customHeight="1"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</row>
    <row r="30" spans="2:21" ht="21.95" customHeight="1">
      <c r="B30" s="357" t="s">
        <v>64</v>
      </c>
      <c r="C30" s="357"/>
      <c r="D30" s="357"/>
      <c r="E30" s="357"/>
      <c r="F30" s="357"/>
      <c r="G30" s="357"/>
      <c r="H30" s="357"/>
      <c r="I30" s="357"/>
      <c r="J30" s="357"/>
      <c r="K30" s="357"/>
      <c r="L30" s="357"/>
      <c r="M30" s="357"/>
      <c r="N30" s="357"/>
      <c r="O30" s="357"/>
      <c r="P30" s="357"/>
      <c r="Q30" s="357"/>
      <c r="R30" s="357"/>
      <c r="S30" s="357"/>
      <c r="T30" s="357"/>
      <c r="U30" s="357"/>
    </row>
    <row r="31" spans="2:21" ht="24.95" customHeight="1">
      <c r="B31" s="348" t="s">
        <v>357</v>
      </c>
      <c r="C31" s="349"/>
      <c r="D31" s="349"/>
      <c r="E31" s="349"/>
      <c r="F31" s="349"/>
      <c r="G31" s="349"/>
      <c r="H31" s="349"/>
      <c r="I31" s="349"/>
      <c r="J31" s="349"/>
      <c r="K31" s="349"/>
      <c r="L31" s="349"/>
      <c r="M31" s="349"/>
      <c r="N31" s="349"/>
      <c r="O31" s="349"/>
      <c r="P31" s="349"/>
      <c r="Q31" s="349"/>
      <c r="R31" s="349"/>
      <c r="S31" s="349"/>
      <c r="T31" s="349"/>
      <c r="U31" s="349"/>
    </row>
    <row r="32" spans="2:21" ht="60" customHeight="1">
      <c r="B32" s="320"/>
      <c r="C32" s="320"/>
      <c r="D32" s="320"/>
      <c r="E32" s="320"/>
      <c r="F32" s="320"/>
      <c r="G32" s="320"/>
      <c r="H32" s="320"/>
      <c r="I32" s="320"/>
      <c r="J32" s="320"/>
      <c r="K32" s="320"/>
      <c r="L32" s="320"/>
      <c r="M32" s="320"/>
      <c r="N32" s="320"/>
      <c r="O32" s="320"/>
      <c r="P32" s="320"/>
      <c r="Q32" s="320"/>
      <c r="R32" s="320"/>
      <c r="S32" s="320"/>
      <c r="T32" s="320"/>
      <c r="U32" s="320"/>
    </row>
    <row r="33" spans="2:21" ht="60" customHeight="1">
      <c r="B33" s="320"/>
      <c r="C33" s="320"/>
      <c r="D33" s="320"/>
      <c r="E33" s="320"/>
      <c r="F33" s="320"/>
      <c r="G33" s="320"/>
      <c r="H33" s="320"/>
      <c r="I33" s="320"/>
      <c r="J33" s="320"/>
      <c r="K33" s="320"/>
      <c r="L33" s="320"/>
      <c r="M33" s="320"/>
      <c r="N33" s="320"/>
      <c r="O33" s="320"/>
      <c r="P33" s="320"/>
      <c r="Q33" s="320"/>
      <c r="R33" s="320"/>
      <c r="S33" s="320"/>
      <c r="T33" s="320"/>
      <c r="U33" s="320"/>
    </row>
    <row r="34" spans="2:21" s="1" customFormat="1" ht="24.95" customHeight="1">
      <c r="B34" s="345" t="s">
        <v>360</v>
      </c>
      <c r="C34" s="345"/>
      <c r="D34" s="345"/>
      <c r="E34" s="345"/>
      <c r="F34" s="345"/>
      <c r="G34" s="345"/>
      <c r="H34" s="345"/>
      <c r="I34" s="345"/>
      <c r="J34" s="345"/>
      <c r="K34" s="345"/>
      <c r="L34" s="345"/>
      <c r="M34" s="345"/>
      <c r="N34" s="345"/>
      <c r="O34" s="345"/>
      <c r="P34" s="345"/>
      <c r="Q34" s="345"/>
      <c r="R34" s="345"/>
      <c r="S34" s="345"/>
      <c r="T34" s="345"/>
      <c r="U34" s="345"/>
    </row>
    <row r="35" spans="2:21" ht="60" customHeight="1">
      <c r="B35" s="320"/>
      <c r="C35" s="320"/>
      <c r="D35" s="320"/>
      <c r="E35" s="320"/>
      <c r="F35" s="320"/>
      <c r="G35" s="320"/>
      <c r="H35" s="320"/>
      <c r="I35" s="320"/>
      <c r="J35" s="320"/>
      <c r="K35" s="320"/>
      <c r="L35" s="320"/>
      <c r="M35" s="320"/>
      <c r="N35" s="320"/>
      <c r="O35" s="320"/>
      <c r="P35" s="320"/>
      <c r="Q35" s="320"/>
      <c r="R35" s="320"/>
      <c r="S35" s="320"/>
      <c r="T35" s="320"/>
      <c r="U35" s="320"/>
    </row>
    <row r="36" spans="2:21" ht="60" customHeight="1">
      <c r="B36" s="320"/>
      <c r="C36" s="320"/>
      <c r="D36" s="320"/>
      <c r="E36" s="320"/>
      <c r="F36" s="320"/>
      <c r="G36" s="320"/>
      <c r="H36" s="320"/>
      <c r="I36" s="320"/>
      <c r="J36" s="320"/>
      <c r="K36" s="320"/>
      <c r="L36" s="320"/>
      <c r="M36" s="320"/>
      <c r="N36" s="320"/>
      <c r="O36" s="320"/>
      <c r="P36" s="320"/>
      <c r="Q36" s="320"/>
      <c r="R36" s="320"/>
      <c r="S36" s="320"/>
      <c r="T36" s="320"/>
      <c r="U36" s="320"/>
    </row>
    <row r="37" spans="2:21" ht="60" customHeight="1">
      <c r="B37" s="320"/>
      <c r="C37" s="320"/>
      <c r="D37" s="320"/>
      <c r="E37" s="320"/>
      <c r="F37" s="320"/>
      <c r="G37" s="320"/>
      <c r="H37" s="320"/>
      <c r="I37" s="320"/>
      <c r="J37" s="320"/>
      <c r="K37" s="320"/>
      <c r="L37" s="320"/>
      <c r="M37" s="320"/>
      <c r="N37" s="320"/>
      <c r="O37" s="320"/>
      <c r="P37" s="320"/>
      <c r="Q37" s="320"/>
      <c r="R37" s="320"/>
      <c r="S37" s="320"/>
      <c r="T37" s="320"/>
      <c r="U37" s="320"/>
    </row>
    <row r="40" spans="2:21">
      <c r="B40" s="342" t="s">
        <v>65</v>
      </c>
      <c r="C40" s="342"/>
      <c r="D40" s="342"/>
      <c r="E40" s="342"/>
      <c r="F40" s="342"/>
      <c r="G40" s="342"/>
      <c r="H40" s="342"/>
      <c r="I40" s="342"/>
      <c r="J40" s="342"/>
      <c r="K40" s="342"/>
      <c r="L40" s="342"/>
      <c r="M40" s="342"/>
      <c r="N40" s="342"/>
      <c r="O40" s="342"/>
      <c r="P40" s="342"/>
      <c r="Q40" s="342"/>
      <c r="R40" s="342"/>
      <c r="S40" s="342"/>
      <c r="T40" s="342"/>
      <c r="U40" s="342"/>
    </row>
    <row r="41" spans="2:21" ht="19.5">
      <c r="B41" s="348" t="s">
        <v>357</v>
      </c>
      <c r="C41" s="349"/>
      <c r="D41" s="349"/>
      <c r="E41" s="349"/>
      <c r="F41" s="349"/>
      <c r="G41" s="349"/>
      <c r="H41" s="349"/>
      <c r="I41" s="349"/>
      <c r="J41" s="349"/>
      <c r="K41" s="349"/>
      <c r="L41" s="349"/>
      <c r="M41" s="349"/>
      <c r="N41" s="349"/>
      <c r="O41" s="349"/>
      <c r="P41" s="349"/>
      <c r="Q41" s="349"/>
      <c r="R41" s="349"/>
      <c r="S41" s="349"/>
      <c r="T41" s="349"/>
      <c r="U41" s="349"/>
    </row>
    <row r="42" spans="2:21" ht="62.25" customHeight="1">
      <c r="B42" s="320"/>
      <c r="C42" s="320"/>
      <c r="D42" s="320"/>
      <c r="E42" s="320"/>
      <c r="F42" s="320"/>
      <c r="G42" s="320"/>
      <c r="H42" s="320"/>
      <c r="I42" s="320"/>
      <c r="J42" s="320"/>
      <c r="K42" s="320"/>
      <c r="L42" s="320"/>
      <c r="M42" s="320"/>
      <c r="N42" s="320"/>
      <c r="O42" s="320"/>
      <c r="P42" s="320"/>
      <c r="Q42" s="320"/>
      <c r="R42" s="320"/>
      <c r="S42" s="320"/>
      <c r="T42" s="320"/>
      <c r="U42" s="320"/>
    </row>
    <row r="43" spans="2:21" ht="64.5" customHeight="1">
      <c r="B43" s="320"/>
      <c r="C43" s="320"/>
      <c r="D43" s="320"/>
      <c r="E43" s="320"/>
      <c r="F43" s="320"/>
      <c r="G43" s="320"/>
      <c r="H43" s="320"/>
      <c r="I43" s="320"/>
      <c r="J43" s="320"/>
      <c r="K43" s="320"/>
      <c r="L43" s="320"/>
      <c r="M43" s="320"/>
      <c r="N43" s="320"/>
      <c r="O43" s="320"/>
      <c r="P43" s="320"/>
      <c r="Q43" s="320"/>
      <c r="R43" s="320"/>
      <c r="S43" s="320"/>
      <c r="T43" s="320"/>
      <c r="U43" s="320"/>
    </row>
    <row r="44" spans="2:21" ht="19.5">
      <c r="B44" s="345" t="s">
        <v>360</v>
      </c>
      <c r="C44" s="345"/>
      <c r="D44" s="345"/>
      <c r="E44" s="345"/>
      <c r="F44" s="345"/>
      <c r="G44" s="345"/>
      <c r="H44" s="345"/>
      <c r="I44" s="345"/>
      <c r="J44" s="345"/>
      <c r="K44" s="345"/>
      <c r="L44" s="345"/>
      <c r="M44" s="345"/>
      <c r="N44" s="345"/>
      <c r="O44" s="345"/>
      <c r="P44" s="345"/>
      <c r="Q44" s="345"/>
      <c r="R44" s="345"/>
      <c r="S44" s="345"/>
      <c r="T44" s="345"/>
      <c r="U44" s="345"/>
    </row>
    <row r="45" spans="2:21" ht="54.75" customHeight="1">
      <c r="B45" s="320"/>
      <c r="C45" s="320"/>
      <c r="D45" s="320"/>
      <c r="E45" s="320"/>
      <c r="F45" s="320"/>
      <c r="G45" s="320"/>
      <c r="H45" s="320"/>
      <c r="I45" s="320"/>
      <c r="J45" s="320"/>
      <c r="K45" s="320"/>
      <c r="L45" s="320"/>
      <c r="M45" s="320"/>
      <c r="N45" s="320"/>
      <c r="O45" s="320"/>
      <c r="P45" s="320"/>
      <c r="Q45" s="320"/>
      <c r="R45" s="320"/>
      <c r="S45" s="320"/>
      <c r="T45" s="320"/>
      <c r="U45" s="320"/>
    </row>
    <row r="46" spans="2:21" ht="61.5" customHeight="1">
      <c r="B46" s="320"/>
      <c r="C46" s="320"/>
      <c r="D46" s="320"/>
      <c r="E46" s="320"/>
      <c r="F46" s="320"/>
      <c r="G46" s="320"/>
      <c r="H46" s="320"/>
      <c r="I46" s="320"/>
      <c r="J46" s="320"/>
      <c r="K46" s="320"/>
      <c r="L46" s="320"/>
      <c r="M46" s="320"/>
      <c r="N46" s="320"/>
      <c r="O46" s="320"/>
      <c r="P46" s="320"/>
      <c r="Q46" s="320"/>
      <c r="R46" s="320"/>
      <c r="S46" s="320"/>
      <c r="T46" s="320"/>
      <c r="U46" s="320"/>
    </row>
    <row r="47" spans="2:21" ht="64.5" customHeight="1">
      <c r="B47" s="320"/>
      <c r="C47" s="320"/>
      <c r="D47" s="320"/>
      <c r="E47" s="320"/>
      <c r="F47" s="320"/>
      <c r="G47" s="320"/>
      <c r="H47" s="320"/>
      <c r="I47" s="320"/>
      <c r="J47" s="320"/>
      <c r="K47" s="320"/>
      <c r="L47" s="320"/>
      <c r="M47" s="320"/>
      <c r="N47" s="320"/>
      <c r="O47" s="320"/>
      <c r="P47" s="320"/>
      <c r="Q47" s="320"/>
      <c r="R47" s="320"/>
      <c r="S47" s="320"/>
      <c r="T47" s="320"/>
      <c r="U47" s="320"/>
    </row>
    <row r="65495" spans="2:22">
      <c r="B65495" s="23" t="s">
        <v>57</v>
      </c>
      <c r="C65495" s="23"/>
      <c r="D65495" s="23"/>
      <c r="E65495" s="23"/>
      <c r="F65495" s="23"/>
      <c r="G65495" s="23"/>
      <c r="H65495" s="23"/>
      <c r="I65495" s="23"/>
      <c r="J65495" s="23"/>
      <c r="K65495" s="23"/>
      <c r="L65495" s="23"/>
      <c r="M65495" s="23"/>
      <c r="N65495" s="23"/>
      <c r="O65495" s="23"/>
      <c r="P65495" s="23"/>
      <c r="Q65495" s="23"/>
      <c r="R65495" s="23"/>
      <c r="S65495" s="23"/>
      <c r="T65495" s="23"/>
      <c r="U65495" s="23"/>
      <c r="V65495" s="23"/>
    </row>
    <row r="65496" spans="2:22">
      <c r="B65496" s="24" t="s">
        <v>58</v>
      </c>
      <c r="C65496" s="24"/>
      <c r="D65496" s="24"/>
      <c r="E65496" s="24"/>
      <c r="F65496" s="24"/>
      <c r="G65496" s="24"/>
      <c r="H65496" s="24"/>
      <c r="I65496" s="24"/>
      <c r="J65496" s="24"/>
      <c r="K65496" s="24"/>
      <c r="L65496" s="24"/>
      <c r="M65496" s="24"/>
      <c r="N65496" s="24"/>
      <c r="O65496" s="24"/>
      <c r="P65496" s="24"/>
      <c r="Q65496" s="24"/>
      <c r="R65496" s="24"/>
      <c r="S65496" s="24"/>
      <c r="T65496" s="24"/>
      <c r="U65496" s="24"/>
      <c r="V65496" s="24"/>
    </row>
    <row r="65497" spans="2:22">
      <c r="B65497" s="24" t="s">
        <v>59</v>
      </c>
      <c r="C65497" s="24"/>
      <c r="D65497" s="24"/>
      <c r="E65497" s="24"/>
      <c r="F65497" s="24"/>
      <c r="G65497" s="24"/>
      <c r="H65497" s="24"/>
      <c r="I65497" s="24"/>
      <c r="J65497" s="24"/>
      <c r="K65497" s="24"/>
      <c r="L65497" s="24"/>
      <c r="M65497" s="24"/>
      <c r="N65497" s="24"/>
      <c r="O65497" s="24"/>
      <c r="P65497" s="24"/>
      <c r="Q65497" s="24"/>
      <c r="R65497" s="24"/>
      <c r="S65497" s="24"/>
      <c r="T65497" s="24"/>
      <c r="U65497" s="24"/>
      <c r="V65497" s="24"/>
    </row>
  </sheetData>
  <mergeCells count="40">
    <mergeCell ref="B47:U47"/>
    <mergeCell ref="B2:B3"/>
    <mergeCell ref="G3:G9"/>
    <mergeCell ref="L3:L9"/>
    <mergeCell ref="V2:V3"/>
    <mergeCell ref="B42:U42"/>
    <mergeCell ref="B43:U43"/>
    <mergeCell ref="B44:U44"/>
    <mergeCell ref="B45:U45"/>
    <mergeCell ref="B46:U46"/>
    <mergeCell ref="B35:U35"/>
    <mergeCell ref="B36:U36"/>
    <mergeCell ref="B37:U37"/>
    <mergeCell ref="B40:U40"/>
    <mergeCell ref="B41:U41"/>
    <mergeCell ref="B30:U30"/>
    <mergeCell ref="B31:U31"/>
    <mergeCell ref="B32:U32"/>
    <mergeCell ref="B33:U33"/>
    <mergeCell ref="B34:U34"/>
    <mergeCell ref="B24:U24"/>
    <mergeCell ref="B25:U25"/>
    <mergeCell ref="B26:U26"/>
    <mergeCell ref="B27:U27"/>
    <mergeCell ref="B28:U28"/>
    <mergeCell ref="B18:U18"/>
    <mergeCell ref="B19:U19"/>
    <mergeCell ref="B21:U21"/>
    <mergeCell ref="B22:U22"/>
    <mergeCell ref="B23:U23"/>
    <mergeCell ref="B13:U13"/>
    <mergeCell ref="B14:U14"/>
    <mergeCell ref="B15:U15"/>
    <mergeCell ref="B16:U16"/>
    <mergeCell ref="B17:U17"/>
    <mergeCell ref="C2:F2"/>
    <mergeCell ref="H2:K2"/>
    <mergeCell ref="M2:P2"/>
    <mergeCell ref="R2:U2"/>
    <mergeCell ref="B12:U12"/>
  </mergeCells>
  <hyperlinks>
    <hyperlink ref="B65497" r:id="rId1" xr:uid="{00000000-0004-0000-0500-000000000000}"/>
    <hyperlink ref="B65496" r:id="rId2" xr:uid="{00000000-0004-0000-0500-000001000000}"/>
    <hyperlink ref="B7" location="Autoevaluación!A138" tooltip="Ir a autoevaluación" display="Prevención de riesgos" xr:uid="{00000000-0004-0000-0500-000002000000}"/>
    <hyperlink ref="B6" location="Autoevaluación!A133" tooltip="Ir a autoevaluación" display="Participación y convivencia" xr:uid="{00000000-0004-0000-0500-000003000000}"/>
    <hyperlink ref="B5" location="Autoevaluación!A127" tooltip="Ir a autoevaluación" display="Proyección a la comunidad" xr:uid="{00000000-0004-0000-0500-000004000000}"/>
    <hyperlink ref="B4" location="Autoevaluación!A121" tooltip="Ir a autoevaluación" display="Accesibilidad" xr:uid="{00000000-0004-0000-0500-000005000000}"/>
  </hyperlinks>
  <pageMargins left="0.7" right="0.7" top="0.75" bottom="0.75" header="0.3" footer="0.3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institucional</vt:lpstr>
      <vt:lpstr>Autoevaluación</vt:lpstr>
      <vt:lpstr>Directiva</vt:lpstr>
      <vt:lpstr>Academica</vt:lpstr>
      <vt:lpstr>Admon</vt:lpstr>
      <vt:lpstr>Comunidad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alqaui</dc:creator>
  <cp:lastModifiedBy>LENOVO</cp:lastModifiedBy>
  <cp:lastPrinted>2011-10-07T14:16:00Z</cp:lastPrinted>
  <dcterms:created xsi:type="dcterms:W3CDTF">2010-02-23T19:10:00Z</dcterms:created>
  <dcterms:modified xsi:type="dcterms:W3CDTF">2025-11-25T16:24:51Z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1033-12.2.0.13489</vt:lpwstr>
  </property>
  <property fmtid="{D5CDD505-2E9C-101B-9397-08002B2CF9AE}" pid="3" name="ICV">
    <vt:lpwstr>67AC8145720447A48D9BB51D0BB856AC_13</vt:lpwstr>
  </property>
</Properties>
</file>