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ón\Documents\FILO EL GRINGO 2025\PLATAFORMA ENJAMBRE\CARPETA 1 GESTION DE LA EVALUACION\"/>
    </mc:Choice>
  </mc:AlternateContent>
  <xr:revisionPtr revIDLastSave="0" documentId="13_ncr:1_{3D32443F-F2EE-4211-B8BC-5D82DFAC28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ICIENCIA INTERNA" sheetId="1" r:id="rId1"/>
    <sheet name="SEDE PRINCIPAL" sheetId="18" r:id="rId2"/>
    <sheet name="La Gorona" sheetId="3" r:id="rId3"/>
    <sheet name="El Eden " sheetId="2" r:id="rId4"/>
    <sheet name="La Fría" sheetId="4" r:id="rId5"/>
    <sheet name="Aires del Catatumbo" sheetId="5" r:id="rId6"/>
    <sheet name="Buenos Aires" sheetId="6" r:id="rId7"/>
    <sheet name="Kilómetro 77" sheetId="7" r:id="rId8"/>
    <sheet name="La Paz" sheetId="8" r:id="rId9"/>
    <sheet name="Corral de piedra" sheetId="9" r:id="rId10"/>
    <sheet name="Jairo León" sheetId="10" r:id="rId11"/>
    <sheet name="Cuatro esquinas" sheetId="11" r:id="rId12"/>
    <sheet name="El Diviso" sheetId="12" r:id="rId13"/>
    <sheet name="La Libertad" sheetId="13" r:id="rId14"/>
    <sheet name="Puerto Catatumbo" sheetId="15" r:id="rId15"/>
    <sheet name="San Martín " sheetId="16" r:id="rId16"/>
    <sheet name="El Milagro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F36" i="1"/>
  <c r="G36" i="1"/>
  <c r="H36" i="1"/>
  <c r="I36" i="1"/>
  <c r="J36" i="1"/>
  <c r="K36" i="1"/>
  <c r="D36" i="1"/>
  <c r="E30" i="1"/>
  <c r="F30" i="1"/>
  <c r="G30" i="1"/>
  <c r="H30" i="1"/>
  <c r="I30" i="1"/>
  <c r="J30" i="1"/>
  <c r="K30" i="1"/>
  <c r="E29" i="1"/>
  <c r="E31" i="1" s="1"/>
  <c r="F29" i="1"/>
  <c r="G29" i="1"/>
  <c r="G31" i="1" s="1"/>
  <c r="H29" i="1"/>
  <c r="I29" i="1"/>
  <c r="I31" i="1" s="1"/>
  <c r="J29" i="1"/>
  <c r="J31" i="1" s="1"/>
  <c r="K29" i="1"/>
  <c r="K31" i="1" s="1"/>
  <c r="D30" i="1"/>
  <c r="D29" i="1"/>
  <c r="D31" i="1" s="1"/>
  <c r="F27" i="1"/>
  <c r="H27" i="1"/>
  <c r="K27" i="1"/>
  <c r="E26" i="1"/>
  <c r="F26" i="1"/>
  <c r="G26" i="1"/>
  <c r="H26" i="1"/>
  <c r="I26" i="1"/>
  <c r="J26" i="1"/>
  <c r="K26" i="1"/>
  <c r="K25" i="1"/>
  <c r="D26" i="1"/>
  <c r="G21" i="1"/>
  <c r="H21" i="1"/>
  <c r="I21" i="1"/>
  <c r="J21" i="1"/>
  <c r="K21" i="1"/>
  <c r="E15" i="1"/>
  <c r="F15" i="1"/>
  <c r="G15" i="1"/>
  <c r="H15" i="1"/>
  <c r="I15" i="1"/>
  <c r="J15" i="1"/>
  <c r="K15" i="1"/>
  <c r="D15" i="1"/>
  <c r="E16" i="1"/>
  <c r="F16" i="1"/>
  <c r="G16" i="1"/>
  <c r="H16" i="1"/>
  <c r="I16" i="1"/>
  <c r="J16" i="1"/>
  <c r="K16" i="1"/>
  <c r="D16" i="1"/>
  <c r="J25" i="18"/>
  <c r="J25" i="1" s="1"/>
  <c r="I25" i="18"/>
  <c r="I25" i="1" s="1"/>
  <c r="H25" i="18"/>
  <c r="H25" i="1" s="1"/>
  <c r="G25" i="18"/>
  <c r="G25" i="1" s="1"/>
  <c r="F25" i="18"/>
  <c r="F25" i="1" s="1"/>
  <c r="E25" i="18"/>
  <c r="E25" i="1" s="1"/>
  <c r="D25" i="18"/>
  <c r="D25" i="1" s="1"/>
  <c r="J27" i="18"/>
  <c r="J27" i="1" s="1"/>
  <c r="I27" i="18"/>
  <c r="I27" i="1" s="1"/>
  <c r="G27" i="18"/>
  <c r="G27" i="1" s="1"/>
  <c r="E27" i="1"/>
  <c r="D27" i="1"/>
  <c r="F21" i="18"/>
  <c r="F21" i="1" s="1"/>
  <c r="E21" i="18"/>
  <c r="E21" i="1" s="1"/>
  <c r="D21" i="18"/>
  <c r="D21" i="1" s="1"/>
  <c r="F17" i="1" l="1"/>
  <c r="E17" i="1"/>
  <c r="K17" i="1"/>
  <c r="J17" i="1"/>
  <c r="D17" i="1"/>
  <c r="I17" i="1"/>
  <c r="H31" i="1"/>
  <c r="H17" i="1"/>
  <c r="G17" i="1"/>
  <c r="F31" i="1"/>
  <c r="K19" i="18"/>
  <c r="K19" i="1" s="1"/>
  <c r="J19" i="18"/>
  <c r="I19" i="18"/>
  <c r="I19" i="1" s="1"/>
  <c r="H19" i="18"/>
  <c r="H19" i="1" s="1"/>
  <c r="G19" i="18"/>
  <c r="G19" i="1" s="1"/>
  <c r="F19" i="18"/>
  <c r="E19" i="18"/>
  <c r="E19" i="1" s="1"/>
  <c r="D19" i="18"/>
  <c r="D19" i="1" s="1"/>
  <c r="I20" i="18"/>
  <c r="H20" i="18"/>
  <c r="K16" i="18"/>
  <c r="J16" i="18"/>
  <c r="K22" i="18"/>
  <c r="K22" i="1" s="1"/>
  <c r="J22" i="18"/>
  <c r="J22" i="1" s="1"/>
  <c r="I22" i="18"/>
  <c r="I22" i="1" s="1"/>
  <c r="H22" i="18"/>
  <c r="H22" i="1" s="1"/>
  <c r="G22" i="18"/>
  <c r="F22" i="18"/>
  <c r="F22" i="1" s="1"/>
  <c r="E22" i="18"/>
  <c r="E22" i="1" s="1"/>
  <c r="D22" i="18"/>
  <c r="D22" i="1" s="1"/>
  <c r="K18" i="18"/>
  <c r="K18" i="1" s="1"/>
  <c r="J18" i="18"/>
  <c r="H18" i="18"/>
  <c r="H18" i="1" s="1"/>
  <c r="I18" i="18"/>
  <c r="I18" i="1" s="1"/>
  <c r="G18" i="18"/>
  <c r="G18" i="1" s="1"/>
  <c r="F18" i="18"/>
  <c r="F18" i="1" s="1"/>
  <c r="E18" i="18"/>
  <c r="D18" i="18"/>
  <c r="D18" i="1" s="1"/>
  <c r="K20" i="18"/>
  <c r="K20" i="1" s="1"/>
  <c r="J20" i="18"/>
  <c r="J20" i="1" s="1"/>
  <c r="G20" i="18"/>
  <c r="G20" i="1" s="1"/>
  <c r="F20" i="18"/>
  <c r="F20" i="1" s="1"/>
  <c r="E20" i="18"/>
  <c r="E20" i="1" s="1"/>
  <c r="D20" i="18"/>
  <c r="D20" i="1" s="1"/>
  <c r="G23" i="3"/>
  <c r="E31" i="17"/>
  <c r="F31" i="17"/>
  <c r="G31" i="17"/>
  <c r="H31" i="17"/>
  <c r="I31" i="17"/>
  <c r="J31" i="17"/>
  <c r="K31" i="17"/>
  <c r="D31" i="17"/>
  <c r="E28" i="17"/>
  <c r="F28" i="17"/>
  <c r="G28" i="17"/>
  <c r="H28" i="17"/>
  <c r="I28" i="17"/>
  <c r="J28" i="17"/>
  <c r="K28" i="17"/>
  <c r="D28" i="17"/>
  <c r="E23" i="17"/>
  <c r="F23" i="17"/>
  <c r="G23" i="17"/>
  <c r="H23" i="17"/>
  <c r="I23" i="17"/>
  <c r="J23" i="17"/>
  <c r="K23" i="17"/>
  <c r="D23" i="17"/>
  <c r="E17" i="17"/>
  <c r="F17" i="17"/>
  <c r="G17" i="17"/>
  <c r="G37" i="17" s="1"/>
  <c r="H17" i="17"/>
  <c r="I17" i="17"/>
  <c r="J17" i="17"/>
  <c r="K17" i="17"/>
  <c r="D17" i="17"/>
  <c r="E28" i="16"/>
  <c r="F28" i="16"/>
  <c r="G28" i="16"/>
  <c r="H28" i="16"/>
  <c r="I28" i="16"/>
  <c r="J28" i="16"/>
  <c r="K28" i="16"/>
  <c r="D28" i="16"/>
  <c r="E23" i="16"/>
  <c r="F23" i="16"/>
  <c r="G23" i="16"/>
  <c r="H23" i="16"/>
  <c r="I23" i="16"/>
  <c r="J23" i="16"/>
  <c r="K23" i="16"/>
  <c r="D23" i="16"/>
  <c r="E17" i="16"/>
  <c r="F17" i="16"/>
  <c r="F37" i="16" s="1"/>
  <c r="G17" i="16"/>
  <c r="G37" i="16" s="1"/>
  <c r="H17" i="16"/>
  <c r="I17" i="16"/>
  <c r="J17" i="16"/>
  <c r="K17" i="16"/>
  <c r="D17" i="16"/>
  <c r="E31" i="6"/>
  <c r="F31" i="6"/>
  <c r="G31" i="6"/>
  <c r="H31" i="6"/>
  <c r="I31" i="6"/>
  <c r="J31" i="6"/>
  <c r="K31" i="6"/>
  <c r="D31" i="6"/>
  <c r="E31" i="5"/>
  <c r="F31" i="5"/>
  <c r="G31" i="5"/>
  <c r="H31" i="5"/>
  <c r="I31" i="5"/>
  <c r="J31" i="5"/>
  <c r="K31" i="5"/>
  <c r="D31" i="5"/>
  <c r="E31" i="15"/>
  <c r="F31" i="15"/>
  <c r="G31" i="15"/>
  <c r="H31" i="15"/>
  <c r="I31" i="15"/>
  <c r="J31" i="15"/>
  <c r="K31" i="15"/>
  <c r="D31" i="15"/>
  <c r="E28" i="15"/>
  <c r="F28" i="15"/>
  <c r="G28" i="15"/>
  <c r="H28" i="15"/>
  <c r="I28" i="15"/>
  <c r="J28" i="15"/>
  <c r="K28" i="15"/>
  <c r="D28" i="15"/>
  <c r="E23" i="15"/>
  <c r="F23" i="15"/>
  <c r="G23" i="15"/>
  <c r="H23" i="15"/>
  <c r="I23" i="15"/>
  <c r="J23" i="15"/>
  <c r="K23" i="15"/>
  <c r="D23" i="15"/>
  <c r="E17" i="15"/>
  <c r="F17" i="15"/>
  <c r="G17" i="15"/>
  <c r="H17" i="15"/>
  <c r="I17" i="15"/>
  <c r="J17" i="15"/>
  <c r="K17" i="15"/>
  <c r="D17" i="15"/>
  <c r="E31" i="13"/>
  <c r="F31" i="13"/>
  <c r="G31" i="13"/>
  <c r="H31" i="13"/>
  <c r="I31" i="13"/>
  <c r="J31" i="13"/>
  <c r="K31" i="13"/>
  <c r="D31" i="13"/>
  <c r="E28" i="13"/>
  <c r="F28" i="13"/>
  <c r="G28" i="13"/>
  <c r="H28" i="13"/>
  <c r="I28" i="13"/>
  <c r="J28" i="13"/>
  <c r="K28" i="13"/>
  <c r="D28" i="13"/>
  <c r="E23" i="13"/>
  <c r="F23" i="13"/>
  <c r="G23" i="13"/>
  <c r="H23" i="13"/>
  <c r="I23" i="13"/>
  <c r="J23" i="13"/>
  <c r="K23" i="13"/>
  <c r="D23" i="13"/>
  <c r="E17" i="13"/>
  <c r="F17" i="13"/>
  <c r="G17" i="13"/>
  <c r="H17" i="13"/>
  <c r="I17" i="13"/>
  <c r="J17" i="13"/>
  <c r="K17" i="13"/>
  <c r="D17" i="13"/>
  <c r="E31" i="12"/>
  <c r="F31" i="12"/>
  <c r="G31" i="12"/>
  <c r="H31" i="12"/>
  <c r="I31" i="12"/>
  <c r="J31" i="12"/>
  <c r="K31" i="12"/>
  <c r="D31" i="12"/>
  <c r="E28" i="12"/>
  <c r="F28" i="12"/>
  <c r="G28" i="12"/>
  <c r="H28" i="12"/>
  <c r="I28" i="12"/>
  <c r="J28" i="12"/>
  <c r="K28" i="12"/>
  <c r="D28" i="12"/>
  <c r="E23" i="12"/>
  <c r="F23" i="12"/>
  <c r="G23" i="12"/>
  <c r="H23" i="12"/>
  <c r="I23" i="12"/>
  <c r="J23" i="12"/>
  <c r="K23" i="12"/>
  <c r="D23" i="12"/>
  <c r="E17" i="12"/>
  <c r="F17" i="12"/>
  <c r="G17" i="12"/>
  <c r="H17" i="12"/>
  <c r="I17" i="12"/>
  <c r="J17" i="12"/>
  <c r="K17" i="12"/>
  <c r="D17" i="12"/>
  <c r="E28" i="11"/>
  <c r="F28" i="11"/>
  <c r="G28" i="11"/>
  <c r="H28" i="11"/>
  <c r="I28" i="11"/>
  <c r="J28" i="11"/>
  <c r="K28" i="11"/>
  <c r="D28" i="11"/>
  <c r="E23" i="11"/>
  <c r="F23" i="11"/>
  <c r="G23" i="11"/>
  <c r="H23" i="11"/>
  <c r="I23" i="11"/>
  <c r="J23" i="11"/>
  <c r="K23" i="11"/>
  <c r="D23" i="11"/>
  <c r="E17" i="11"/>
  <c r="F17" i="11"/>
  <c r="G17" i="11"/>
  <c r="G37" i="11" s="1"/>
  <c r="H17" i="11"/>
  <c r="I17" i="11"/>
  <c r="J17" i="11"/>
  <c r="K17" i="11"/>
  <c r="D17" i="11"/>
  <c r="E31" i="10"/>
  <c r="F31" i="10"/>
  <c r="G31" i="10"/>
  <c r="H31" i="10"/>
  <c r="I31" i="10"/>
  <c r="J31" i="10"/>
  <c r="K31" i="10"/>
  <c r="D31" i="10"/>
  <c r="E28" i="10"/>
  <c r="F28" i="10"/>
  <c r="G28" i="10"/>
  <c r="H28" i="10"/>
  <c r="I28" i="10"/>
  <c r="J28" i="10"/>
  <c r="K28" i="10"/>
  <c r="D28" i="10"/>
  <c r="E23" i="10"/>
  <c r="F23" i="10"/>
  <c r="G23" i="10"/>
  <c r="H23" i="10"/>
  <c r="I23" i="10"/>
  <c r="J23" i="10"/>
  <c r="K23" i="10"/>
  <c r="D23" i="10"/>
  <c r="E17" i="10"/>
  <c r="F17" i="10"/>
  <c r="G17" i="10"/>
  <c r="G37" i="10" s="1"/>
  <c r="H17" i="10"/>
  <c r="I17" i="10"/>
  <c r="J17" i="10"/>
  <c r="K17" i="10"/>
  <c r="D17" i="10"/>
  <c r="E31" i="9"/>
  <c r="F31" i="9"/>
  <c r="G31" i="9"/>
  <c r="H31" i="9"/>
  <c r="I31" i="9"/>
  <c r="J31" i="9"/>
  <c r="K31" i="9"/>
  <c r="D31" i="9"/>
  <c r="E28" i="9"/>
  <c r="F28" i="9"/>
  <c r="G28" i="9"/>
  <c r="H28" i="9"/>
  <c r="I28" i="9"/>
  <c r="J28" i="9"/>
  <c r="K28" i="9"/>
  <c r="D28" i="9"/>
  <c r="E23" i="9"/>
  <c r="F23" i="9"/>
  <c r="G23" i="9"/>
  <c r="H23" i="9"/>
  <c r="I23" i="9"/>
  <c r="J23" i="9"/>
  <c r="K23" i="9"/>
  <c r="D23" i="9"/>
  <c r="E17" i="9"/>
  <c r="F17" i="9"/>
  <c r="G17" i="9"/>
  <c r="H17" i="9"/>
  <c r="I17" i="9"/>
  <c r="J17" i="9"/>
  <c r="K17" i="9"/>
  <c r="D17" i="9"/>
  <c r="E31" i="8"/>
  <c r="F31" i="8"/>
  <c r="G31" i="8"/>
  <c r="H31" i="8"/>
  <c r="I31" i="8"/>
  <c r="J31" i="8"/>
  <c r="K31" i="8"/>
  <c r="D31" i="8"/>
  <c r="E28" i="8"/>
  <c r="F28" i="8"/>
  <c r="G28" i="8"/>
  <c r="H28" i="8"/>
  <c r="I28" i="8"/>
  <c r="J28" i="8"/>
  <c r="K28" i="8"/>
  <c r="D28" i="8"/>
  <c r="E23" i="8"/>
  <c r="F23" i="8"/>
  <c r="G23" i="8"/>
  <c r="H23" i="8"/>
  <c r="I23" i="8"/>
  <c r="J23" i="8"/>
  <c r="K23" i="8"/>
  <c r="D23" i="8"/>
  <c r="E17" i="8"/>
  <c r="F17" i="8"/>
  <c r="G17" i="8"/>
  <c r="H17" i="8"/>
  <c r="I17" i="8"/>
  <c r="J17" i="8"/>
  <c r="K17" i="8"/>
  <c r="D17" i="8"/>
  <c r="E31" i="7"/>
  <c r="F31" i="7"/>
  <c r="G31" i="7"/>
  <c r="H31" i="7"/>
  <c r="I31" i="7"/>
  <c r="J31" i="7"/>
  <c r="K31" i="7"/>
  <c r="D31" i="7"/>
  <c r="E28" i="7"/>
  <c r="F28" i="7"/>
  <c r="G28" i="7"/>
  <c r="H28" i="7"/>
  <c r="I28" i="7"/>
  <c r="J28" i="7"/>
  <c r="K28" i="7"/>
  <c r="D28" i="7"/>
  <c r="E23" i="7"/>
  <c r="F23" i="7"/>
  <c r="G23" i="7"/>
  <c r="H23" i="7"/>
  <c r="I23" i="7"/>
  <c r="J23" i="7"/>
  <c r="K23" i="7"/>
  <c r="D23" i="7"/>
  <c r="E17" i="7"/>
  <c r="F17" i="7"/>
  <c r="F37" i="7" s="1"/>
  <c r="G17" i="7"/>
  <c r="H17" i="7"/>
  <c r="I17" i="7"/>
  <c r="J17" i="7"/>
  <c r="K17" i="7"/>
  <c r="D17" i="7"/>
  <c r="E28" i="6"/>
  <c r="F28" i="6"/>
  <c r="G28" i="6"/>
  <c r="H28" i="6"/>
  <c r="I28" i="6"/>
  <c r="J28" i="6"/>
  <c r="K28" i="6"/>
  <c r="D28" i="6"/>
  <c r="E23" i="6"/>
  <c r="F23" i="6"/>
  <c r="G23" i="6"/>
  <c r="H23" i="6"/>
  <c r="I23" i="6"/>
  <c r="J23" i="6"/>
  <c r="K23" i="6"/>
  <c r="D23" i="6"/>
  <c r="E17" i="6"/>
  <c r="F17" i="6"/>
  <c r="F37" i="6" s="1"/>
  <c r="G17" i="6"/>
  <c r="G37" i="6" s="1"/>
  <c r="H17" i="6"/>
  <c r="I17" i="6"/>
  <c r="J17" i="6"/>
  <c r="K17" i="6"/>
  <c r="K37" i="6" s="1"/>
  <c r="D17" i="6"/>
  <c r="E28" i="5"/>
  <c r="F28" i="5"/>
  <c r="G28" i="5"/>
  <c r="H28" i="5"/>
  <c r="I28" i="5"/>
  <c r="J28" i="5"/>
  <c r="K28" i="5"/>
  <c r="D28" i="5"/>
  <c r="E23" i="5"/>
  <c r="F23" i="5"/>
  <c r="G23" i="5"/>
  <c r="H23" i="5"/>
  <c r="I23" i="5"/>
  <c r="J23" i="5"/>
  <c r="K23" i="5"/>
  <c r="D23" i="5"/>
  <c r="E17" i="5"/>
  <c r="F17" i="5"/>
  <c r="G17" i="5"/>
  <c r="H17" i="5"/>
  <c r="I17" i="5"/>
  <c r="J17" i="5"/>
  <c r="K17" i="5"/>
  <c r="D17" i="5"/>
  <c r="E31" i="4"/>
  <c r="F31" i="4"/>
  <c r="G31" i="4"/>
  <c r="H31" i="4"/>
  <c r="I31" i="4"/>
  <c r="J31" i="4"/>
  <c r="K31" i="4"/>
  <c r="D31" i="4"/>
  <c r="E28" i="4"/>
  <c r="F28" i="4"/>
  <c r="G28" i="4"/>
  <c r="H28" i="4"/>
  <c r="I28" i="4"/>
  <c r="J28" i="4"/>
  <c r="K28" i="4"/>
  <c r="D28" i="4"/>
  <c r="E23" i="4"/>
  <c r="F23" i="4"/>
  <c r="G23" i="4"/>
  <c r="H23" i="4"/>
  <c r="I23" i="4"/>
  <c r="J23" i="4"/>
  <c r="K23" i="4"/>
  <c r="D23" i="4"/>
  <c r="E17" i="4"/>
  <c r="F17" i="4"/>
  <c r="G17" i="4"/>
  <c r="G37" i="4" s="1"/>
  <c r="H17" i="4"/>
  <c r="I17" i="4"/>
  <c r="J17" i="4"/>
  <c r="K17" i="4"/>
  <c r="D17" i="4"/>
  <c r="E31" i="3"/>
  <c r="F31" i="3"/>
  <c r="G31" i="3"/>
  <c r="H31" i="3"/>
  <c r="I31" i="3"/>
  <c r="J31" i="3"/>
  <c r="K31" i="3"/>
  <c r="D31" i="3"/>
  <c r="E28" i="3"/>
  <c r="F28" i="3"/>
  <c r="G28" i="3"/>
  <c r="H28" i="3"/>
  <c r="I28" i="3"/>
  <c r="J28" i="3"/>
  <c r="K28" i="3"/>
  <c r="D28" i="3"/>
  <c r="E23" i="3"/>
  <c r="F23" i="3"/>
  <c r="F37" i="3" s="1"/>
  <c r="H23" i="3"/>
  <c r="I23" i="3"/>
  <c r="J23" i="3"/>
  <c r="K23" i="3"/>
  <c r="D23" i="3"/>
  <c r="E17" i="3"/>
  <c r="F17" i="3"/>
  <c r="G17" i="3"/>
  <c r="G37" i="3" s="1"/>
  <c r="H17" i="3"/>
  <c r="I17" i="3"/>
  <c r="J17" i="3"/>
  <c r="K17" i="3"/>
  <c r="D17" i="3"/>
  <c r="E31" i="2"/>
  <c r="F31" i="2"/>
  <c r="G31" i="2"/>
  <c r="H31" i="2"/>
  <c r="I31" i="2"/>
  <c r="J31" i="2"/>
  <c r="K31" i="2"/>
  <c r="D31" i="2"/>
  <c r="E28" i="2"/>
  <c r="F28" i="2"/>
  <c r="G28" i="2"/>
  <c r="H28" i="2"/>
  <c r="I28" i="2"/>
  <c r="J28" i="2"/>
  <c r="K28" i="2"/>
  <c r="D28" i="2"/>
  <c r="E23" i="2"/>
  <c r="F23" i="2"/>
  <c r="G23" i="2"/>
  <c r="H23" i="2"/>
  <c r="I23" i="2"/>
  <c r="J23" i="2"/>
  <c r="K23" i="2"/>
  <c r="D23" i="2"/>
  <c r="E17" i="2"/>
  <c r="F17" i="2"/>
  <c r="G17" i="2"/>
  <c r="G37" i="2" s="1"/>
  <c r="H17" i="2"/>
  <c r="I17" i="2"/>
  <c r="J17" i="2"/>
  <c r="K17" i="2"/>
  <c r="D17" i="2"/>
  <c r="F17" i="18"/>
  <c r="G17" i="18"/>
  <c r="H17" i="18"/>
  <c r="I17" i="18"/>
  <c r="J17" i="18"/>
  <c r="K17" i="18"/>
  <c r="E31" i="18"/>
  <c r="F31" i="18"/>
  <c r="G31" i="18"/>
  <c r="H31" i="18"/>
  <c r="I31" i="18"/>
  <c r="M31" i="18" s="1"/>
  <c r="J31" i="18"/>
  <c r="K31" i="18"/>
  <c r="D31" i="18"/>
  <c r="K24" i="18"/>
  <c r="J24" i="18"/>
  <c r="J24" i="1" s="1"/>
  <c r="I24" i="18"/>
  <c r="I24" i="1" s="1"/>
  <c r="H24" i="18"/>
  <c r="G24" i="18"/>
  <c r="F24" i="18"/>
  <c r="F24" i="1" s="1"/>
  <c r="E24" i="18"/>
  <c r="E24" i="1" s="1"/>
  <c r="D24" i="18"/>
  <c r="D24" i="1" s="1"/>
  <c r="E16" i="18"/>
  <c r="E17" i="18" s="1"/>
  <c r="D16" i="18"/>
  <c r="D17" i="18" s="1"/>
  <c r="M47" i="18"/>
  <c r="M48" i="18" s="1"/>
  <c r="L47" i="18"/>
  <c r="L48" i="18" s="1"/>
  <c r="K47" i="18"/>
  <c r="J47" i="18"/>
  <c r="I47" i="18"/>
  <c r="H47" i="18"/>
  <c r="G47" i="18"/>
  <c r="F47" i="18"/>
  <c r="E47" i="18"/>
  <c r="D47" i="18"/>
  <c r="K44" i="18"/>
  <c r="J44" i="18"/>
  <c r="I44" i="18"/>
  <c r="H44" i="18"/>
  <c r="G44" i="18"/>
  <c r="F44" i="18"/>
  <c r="E44" i="18"/>
  <c r="D44" i="18"/>
  <c r="K41" i="18"/>
  <c r="K48" i="18" s="1"/>
  <c r="J41" i="18"/>
  <c r="J48" i="18" s="1"/>
  <c r="I41" i="18"/>
  <c r="I48" i="18" s="1"/>
  <c r="H41" i="18"/>
  <c r="H48" i="18" s="1"/>
  <c r="G41" i="18"/>
  <c r="G48" i="18" s="1"/>
  <c r="F41" i="18"/>
  <c r="F48" i="18" s="1"/>
  <c r="E41" i="18"/>
  <c r="E48" i="18" s="1"/>
  <c r="D41" i="18"/>
  <c r="D48" i="18" s="1"/>
  <c r="M36" i="18"/>
  <c r="L36" i="18"/>
  <c r="M35" i="18"/>
  <c r="L35" i="18"/>
  <c r="M34" i="18"/>
  <c r="L34" i="18"/>
  <c r="M33" i="18"/>
  <c r="L33" i="18"/>
  <c r="M32" i="18"/>
  <c r="L32" i="18"/>
  <c r="M30" i="18"/>
  <c r="L30" i="18"/>
  <c r="M29" i="18"/>
  <c r="L29" i="18"/>
  <c r="K28" i="18"/>
  <c r="I28" i="18"/>
  <c r="F28" i="18"/>
  <c r="E28" i="18"/>
  <c r="D28" i="18"/>
  <c r="M27" i="18"/>
  <c r="L27" i="18"/>
  <c r="M26" i="18"/>
  <c r="L26" i="18"/>
  <c r="M25" i="18"/>
  <c r="L25" i="18"/>
  <c r="M21" i="18"/>
  <c r="L21" i="18"/>
  <c r="M16" i="18"/>
  <c r="M15" i="18"/>
  <c r="L15" i="18"/>
  <c r="M14" i="18"/>
  <c r="L14" i="18"/>
  <c r="M47" i="17"/>
  <c r="M48" i="17" s="1"/>
  <c r="L47" i="17"/>
  <c r="L48" i="17" s="1"/>
  <c r="K47" i="17"/>
  <c r="J47" i="17"/>
  <c r="I47" i="17"/>
  <c r="H47" i="17"/>
  <c r="G47" i="17"/>
  <c r="F47" i="17"/>
  <c r="E47" i="17"/>
  <c r="D47" i="17"/>
  <c r="K44" i="17"/>
  <c r="J44" i="17"/>
  <c r="I44" i="17"/>
  <c r="H44" i="17"/>
  <c r="G44" i="17"/>
  <c r="F44" i="17"/>
  <c r="E44" i="17"/>
  <c r="D44" i="17"/>
  <c r="K41" i="17"/>
  <c r="K48" i="17" s="1"/>
  <c r="J41" i="17"/>
  <c r="J48" i="17" s="1"/>
  <c r="I41" i="17"/>
  <c r="I48" i="17" s="1"/>
  <c r="H41" i="17"/>
  <c r="H48" i="17" s="1"/>
  <c r="G41" i="17"/>
  <c r="G48" i="17" s="1"/>
  <c r="F41" i="17"/>
  <c r="F48" i="17" s="1"/>
  <c r="E41" i="17"/>
  <c r="E48" i="17" s="1"/>
  <c r="D41" i="17"/>
  <c r="D48" i="17" s="1"/>
  <c r="M36" i="17"/>
  <c r="L36" i="17"/>
  <c r="M35" i="17"/>
  <c r="L35" i="17"/>
  <c r="M34" i="17"/>
  <c r="L34" i="17"/>
  <c r="M33" i="17"/>
  <c r="L33" i="17"/>
  <c r="M32" i="17"/>
  <c r="L32" i="17"/>
  <c r="M30" i="17"/>
  <c r="L30" i="17"/>
  <c r="M29" i="17"/>
  <c r="M31" i="17" s="1"/>
  <c r="L29" i="17"/>
  <c r="L31" i="17" s="1"/>
  <c r="I37" i="17"/>
  <c r="H37" i="17"/>
  <c r="E37" i="17"/>
  <c r="M27" i="17"/>
  <c r="L27" i="17"/>
  <c r="M26" i="17"/>
  <c r="L26" i="17"/>
  <c r="M25" i="17"/>
  <c r="L25" i="17"/>
  <c r="M24" i="17"/>
  <c r="L24" i="17"/>
  <c r="M22" i="17"/>
  <c r="L22" i="17"/>
  <c r="M21" i="17"/>
  <c r="L21" i="17"/>
  <c r="M20" i="17"/>
  <c r="L20" i="17"/>
  <c r="M19" i="17"/>
  <c r="L19" i="17"/>
  <c r="M18" i="17"/>
  <c r="L18" i="17"/>
  <c r="M16" i="17"/>
  <c r="L16" i="17"/>
  <c r="M15" i="17"/>
  <c r="L15" i="17"/>
  <c r="M14" i="17"/>
  <c r="L14" i="17"/>
  <c r="M47" i="16"/>
  <c r="M48" i="16" s="1"/>
  <c r="L47" i="16"/>
  <c r="L48" i="16" s="1"/>
  <c r="K47" i="16"/>
  <c r="J47" i="16"/>
  <c r="I47" i="16"/>
  <c r="H47" i="16"/>
  <c r="G47" i="16"/>
  <c r="F47" i="16"/>
  <c r="E47" i="16"/>
  <c r="D47" i="16"/>
  <c r="K44" i="16"/>
  <c r="J44" i="16"/>
  <c r="I44" i="16"/>
  <c r="H44" i="16"/>
  <c r="G44" i="16"/>
  <c r="F44" i="16"/>
  <c r="E44" i="16"/>
  <c r="D44" i="16"/>
  <c r="K41" i="16"/>
  <c r="K48" i="16" s="1"/>
  <c r="J41" i="16"/>
  <c r="I41" i="16"/>
  <c r="I48" i="16" s="1"/>
  <c r="H41" i="16"/>
  <c r="H48" i="16" s="1"/>
  <c r="G41" i="16"/>
  <c r="G48" i="16" s="1"/>
  <c r="F41" i="16"/>
  <c r="F48" i="16" s="1"/>
  <c r="E41" i="16"/>
  <c r="E48" i="16" s="1"/>
  <c r="D41" i="16"/>
  <c r="D48" i="16" s="1"/>
  <c r="J37" i="16"/>
  <c r="M36" i="16"/>
  <c r="L36" i="16"/>
  <c r="M35" i="16"/>
  <c r="L35" i="16"/>
  <c r="M34" i="16"/>
  <c r="L34" i="16"/>
  <c r="M33" i="16"/>
  <c r="L33" i="16"/>
  <c r="M32" i="16"/>
  <c r="L32" i="16"/>
  <c r="M31" i="16"/>
  <c r="L31" i="16"/>
  <c r="M30" i="16"/>
  <c r="L30" i="16"/>
  <c r="M29" i="16"/>
  <c r="L29" i="16"/>
  <c r="K37" i="16"/>
  <c r="H37" i="16"/>
  <c r="E37" i="16"/>
  <c r="M27" i="16"/>
  <c r="L27" i="16"/>
  <c r="M26" i="16"/>
  <c r="L26" i="16"/>
  <c r="M25" i="16"/>
  <c r="L25" i="16"/>
  <c r="M24" i="16"/>
  <c r="L24" i="16"/>
  <c r="M22" i="16"/>
  <c r="L22" i="16"/>
  <c r="M21" i="16"/>
  <c r="L21" i="16"/>
  <c r="M20" i="16"/>
  <c r="L20" i="16"/>
  <c r="M19" i="16"/>
  <c r="L19" i="16"/>
  <c r="M18" i="16"/>
  <c r="L18" i="16"/>
  <c r="M16" i="16"/>
  <c r="L16" i="16"/>
  <c r="M15" i="16"/>
  <c r="L15" i="16"/>
  <c r="M14" i="16"/>
  <c r="L14" i="16"/>
  <c r="M47" i="15"/>
  <c r="M48" i="15" s="1"/>
  <c r="L47" i="15"/>
  <c r="L48" i="15" s="1"/>
  <c r="K47" i="15"/>
  <c r="J47" i="15"/>
  <c r="I47" i="15"/>
  <c r="H47" i="15"/>
  <c r="G47" i="15"/>
  <c r="F47" i="15"/>
  <c r="E47" i="15"/>
  <c r="D47" i="15"/>
  <c r="K44" i="15"/>
  <c r="J44" i="15"/>
  <c r="I44" i="15"/>
  <c r="H44" i="15"/>
  <c r="G44" i="15"/>
  <c r="F44" i="15"/>
  <c r="E44" i="15"/>
  <c r="D44" i="15"/>
  <c r="K41" i="15"/>
  <c r="K48" i="15" s="1"/>
  <c r="J41" i="15"/>
  <c r="J48" i="15" s="1"/>
  <c r="I41" i="15"/>
  <c r="I48" i="15" s="1"/>
  <c r="H41" i="15"/>
  <c r="H48" i="15" s="1"/>
  <c r="G41" i="15"/>
  <c r="G48" i="15" s="1"/>
  <c r="F41" i="15"/>
  <c r="F48" i="15" s="1"/>
  <c r="E41" i="15"/>
  <c r="E48" i="15" s="1"/>
  <c r="D41" i="15"/>
  <c r="D48" i="15" s="1"/>
  <c r="M36" i="15"/>
  <c r="L36" i="15"/>
  <c r="M35" i="15"/>
  <c r="L35" i="15"/>
  <c r="M34" i="15"/>
  <c r="L34" i="15"/>
  <c r="M33" i="15"/>
  <c r="L33" i="15"/>
  <c r="M32" i="15"/>
  <c r="L32" i="15"/>
  <c r="M30" i="15"/>
  <c r="L30" i="15"/>
  <c r="M29" i="15"/>
  <c r="M31" i="15" s="1"/>
  <c r="L29" i="15"/>
  <c r="M27" i="15"/>
  <c r="L27" i="15"/>
  <c r="M26" i="15"/>
  <c r="L26" i="15"/>
  <c r="M25" i="15"/>
  <c r="L25" i="15"/>
  <c r="M24" i="15"/>
  <c r="L24" i="15"/>
  <c r="M22" i="15"/>
  <c r="L22" i="15"/>
  <c r="M21" i="15"/>
  <c r="L21" i="15"/>
  <c r="M20" i="15"/>
  <c r="L20" i="15"/>
  <c r="M19" i="15"/>
  <c r="L19" i="15"/>
  <c r="M18" i="15"/>
  <c r="L18" i="15"/>
  <c r="M16" i="15"/>
  <c r="L16" i="15"/>
  <c r="M15" i="15"/>
  <c r="L15" i="15"/>
  <c r="M14" i="15"/>
  <c r="L14" i="15"/>
  <c r="M47" i="13"/>
  <c r="M48" i="13" s="1"/>
  <c r="L47" i="13"/>
  <c r="L48" i="13" s="1"/>
  <c r="K47" i="13"/>
  <c r="J47" i="13"/>
  <c r="I47" i="13"/>
  <c r="H47" i="13"/>
  <c r="G47" i="13"/>
  <c r="F47" i="13"/>
  <c r="E47" i="13"/>
  <c r="D47" i="13"/>
  <c r="K44" i="13"/>
  <c r="J44" i="13"/>
  <c r="I44" i="13"/>
  <c r="H44" i="13"/>
  <c r="G44" i="13"/>
  <c r="F44" i="13"/>
  <c r="E44" i="13"/>
  <c r="D44" i="13"/>
  <c r="K41" i="13"/>
  <c r="K48" i="13" s="1"/>
  <c r="J41" i="13"/>
  <c r="J48" i="13" s="1"/>
  <c r="I41" i="13"/>
  <c r="I48" i="13" s="1"/>
  <c r="H41" i="13"/>
  <c r="H48" i="13" s="1"/>
  <c r="G41" i="13"/>
  <c r="G48" i="13" s="1"/>
  <c r="F41" i="13"/>
  <c r="F48" i="13" s="1"/>
  <c r="E41" i="13"/>
  <c r="D41" i="13"/>
  <c r="H37" i="13"/>
  <c r="M36" i="13"/>
  <c r="L36" i="13"/>
  <c r="M35" i="13"/>
  <c r="L35" i="13"/>
  <c r="M34" i="13"/>
  <c r="L34" i="13"/>
  <c r="M33" i="13"/>
  <c r="L33" i="13"/>
  <c r="M32" i="13"/>
  <c r="L32" i="13"/>
  <c r="M30" i="13"/>
  <c r="L30" i="13"/>
  <c r="M29" i="13"/>
  <c r="L29" i="13"/>
  <c r="L31" i="13" s="1"/>
  <c r="K37" i="13"/>
  <c r="I37" i="13"/>
  <c r="M27" i="13"/>
  <c r="L27" i="13"/>
  <c r="M26" i="13"/>
  <c r="L26" i="13"/>
  <c r="M25" i="13"/>
  <c r="L25" i="13"/>
  <c r="M24" i="13"/>
  <c r="M28" i="13" s="1"/>
  <c r="L24" i="13"/>
  <c r="M22" i="13"/>
  <c r="L22" i="13"/>
  <c r="M21" i="13"/>
  <c r="L21" i="13"/>
  <c r="M20" i="13"/>
  <c r="L20" i="13"/>
  <c r="M19" i="13"/>
  <c r="L19" i="13"/>
  <c r="M18" i="13"/>
  <c r="L18" i="13"/>
  <c r="M16" i="13"/>
  <c r="L16" i="13"/>
  <c r="M15" i="13"/>
  <c r="L15" i="13"/>
  <c r="M14" i="13"/>
  <c r="M17" i="13" s="1"/>
  <c r="L14" i="13"/>
  <c r="M47" i="12"/>
  <c r="M48" i="12" s="1"/>
  <c r="L47" i="12"/>
  <c r="L48" i="12" s="1"/>
  <c r="K47" i="12"/>
  <c r="J47" i="12"/>
  <c r="I47" i="12"/>
  <c r="H47" i="12"/>
  <c r="G47" i="12"/>
  <c r="F47" i="12"/>
  <c r="E47" i="12"/>
  <c r="D47" i="12"/>
  <c r="K44" i="12"/>
  <c r="J44" i="12"/>
  <c r="I44" i="12"/>
  <c r="H44" i="12"/>
  <c r="G44" i="12"/>
  <c r="F44" i="12"/>
  <c r="E44" i="12"/>
  <c r="D44" i="12"/>
  <c r="K41" i="12"/>
  <c r="K48" i="12" s="1"/>
  <c r="J41" i="12"/>
  <c r="J48" i="12" s="1"/>
  <c r="I41" i="12"/>
  <c r="I48" i="12" s="1"/>
  <c r="H41" i="12"/>
  <c r="H48" i="12" s="1"/>
  <c r="G41" i="12"/>
  <c r="F41" i="12"/>
  <c r="F48" i="12" s="1"/>
  <c r="E41" i="12"/>
  <c r="E48" i="12" s="1"/>
  <c r="D41" i="12"/>
  <c r="D48" i="12" s="1"/>
  <c r="K37" i="12"/>
  <c r="M36" i="12"/>
  <c r="L36" i="12"/>
  <c r="M35" i="12"/>
  <c r="L35" i="12"/>
  <c r="M34" i="12"/>
  <c r="L34" i="12"/>
  <c r="M33" i="12"/>
  <c r="L33" i="12"/>
  <c r="M32" i="12"/>
  <c r="L32" i="12"/>
  <c r="M30" i="12"/>
  <c r="L30" i="12"/>
  <c r="M29" i="12"/>
  <c r="L29" i="12"/>
  <c r="H37" i="12"/>
  <c r="M27" i="12"/>
  <c r="L27" i="12"/>
  <c r="M26" i="12"/>
  <c r="L26" i="12"/>
  <c r="M25" i="12"/>
  <c r="L25" i="12"/>
  <c r="M24" i="12"/>
  <c r="L24" i="12"/>
  <c r="M22" i="12"/>
  <c r="L22" i="12"/>
  <c r="M21" i="12"/>
  <c r="L21" i="12"/>
  <c r="M20" i="12"/>
  <c r="L20" i="12"/>
  <c r="M19" i="12"/>
  <c r="L19" i="12"/>
  <c r="M18" i="12"/>
  <c r="L18" i="12"/>
  <c r="M16" i="12"/>
  <c r="L16" i="12"/>
  <c r="M15" i="12"/>
  <c r="L15" i="12"/>
  <c r="M14" i="12"/>
  <c r="L14" i="12"/>
  <c r="M47" i="11"/>
  <c r="M48" i="11" s="1"/>
  <c r="L47" i="11"/>
  <c r="L48" i="11" s="1"/>
  <c r="K47" i="11"/>
  <c r="J47" i="11"/>
  <c r="I47" i="11"/>
  <c r="H47" i="11"/>
  <c r="G47" i="11"/>
  <c r="F47" i="11"/>
  <c r="E47" i="11"/>
  <c r="D47" i="11"/>
  <c r="K44" i="11"/>
  <c r="J44" i="11"/>
  <c r="I44" i="11"/>
  <c r="H44" i="11"/>
  <c r="G44" i="11"/>
  <c r="F44" i="11"/>
  <c r="E44" i="11"/>
  <c r="D44" i="11"/>
  <c r="K41" i="11"/>
  <c r="K48" i="11" s="1"/>
  <c r="J41" i="11"/>
  <c r="J48" i="11" s="1"/>
  <c r="I41" i="11"/>
  <c r="I48" i="11" s="1"/>
  <c r="H41" i="11"/>
  <c r="H48" i="11" s="1"/>
  <c r="G41" i="11"/>
  <c r="G48" i="11" s="1"/>
  <c r="F41" i="11"/>
  <c r="F48" i="11" s="1"/>
  <c r="E41" i="11"/>
  <c r="E48" i="11" s="1"/>
  <c r="D41" i="11"/>
  <c r="D48" i="11" s="1"/>
  <c r="J37" i="11"/>
  <c r="E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M30" i="11"/>
  <c r="L30" i="11"/>
  <c r="M29" i="11"/>
  <c r="L29" i="11"/>
  <c r="I37" i="11"/>
  <c r="M27" i="11"/>
  <c r="L27" i="11"/>
  <c r="M26" i="11"/>
  <c r="L26" i="11"/>
  <c r="M25" i="11"/>
  <c r="L25" i="11"/>
  <c r="M24" i="11"/>
  <c r="M28" i="11" s="1"/>
  <c r="L24" i="11"/>
  <c r="M22" i="11"/>
  <c r="L22" i="11"/>
  <c r="M21" i="11"/>
  <c r="L21" i="11"/>
  <c r="M20" i="11"/>
  <c r="L20" i="11"/>
  <c r="M19" i="11"/>
  <c r="L19" i="11"/>
  <c r="M18" i="11"/>
  <c r="L18" i="11"/>
  <c r="M16" i="11"/>
  <c r="L16" i="11"/>
  <c r="M15" i="11"/>
  <c r="L15" i="11"/>
  <c r="M14" i="11"/>
  <c r="M17" i="11" s="1"/>
  <c r="L14" i="11"/>
  <c r="M47" i="10"/>
  <c r="M48" i="10" s="1"/>
  <c r="L47" i="10"/>
  <c r="L48" i="10" s="1"/>
  <c r="K47" i="10"/>
  <c r="J47" i="10"/>
  <c r="I47" i="10"/>
  <c r="H47" i="10"/>
  <c r="G47" i="10"/>
  <c r="F47" i="10"/>
  <c r="E47" i="10"/>
  <c r="D47" i="10"/>
  <c r="K44" i="10"/>
  <c r="J44" i="10"/>
  <c r="I44" i="10"/>
  <c r="H44" i="10"/>
  <c r="G44" i="10"/>
  <c r="F44" i="10"/>
  <c r="E44" i="10"/>
  <c r="D44" i="10"/>
  <c r="K41" i="10"/>
  <c r="K48" i="10" s="1"/>
  <c r="J41" i="10"/>
  <c r="J48" i="10" s="1"/>
  <c r="I41" i="10"/>
  <c r="I48" i="10" s="1"/>
  <c r="H41" i="10"/>
  <c r="G41" i="10"/>
  <c r="F41" i="10"/>
  <c r="F48" i="10" s="1"/>
  <c r="E41" i="10"/>
  <c r="E48" i="10" s="1"/>
  <c r="D41" i="10"/>
  <c r="D48" i="10" s="1"/>
  <c r="M36" i="10"/>
  <c r="L36" i="10"/>
  <c r="M35" i="10"/>
  <c r="L35" i="10"/>
  <c r="M34" i="10"/>
  <c r="L34" i="10"/>
  <c r="M33" i="10"/>
  <c r="L33" i="10"/>
  <c r="M32" i="10"/>
  <c r="L32" i="10"/>
  <c r="M30" i="10"/>
  <c r="L30" i="10"/>
  <c r="M29" i="10"/>
  <c r="M31" i="10" s="1"/>
  <c r="L29" i="10"/>
  <c r="K37" i="10"/>
  <c r="I37" i="10"/>
  <c r="H37" i="10"/>
  <c r="E37" i="10"/>
  <c r="M27" i="10"/>
  <c r="L27" i="10"/>
  <c r="M26" i="10"/>
  <c r="L26" i="10"/>
  <c r="M25" i="10"/>
  <c r="L25" i="10"/>
  <c r="M24" i="10"/>
  <c r="L24" i="10"/>
  <c r="M22" i="10"/>
  <c r="L22" i="10"/>
  <c r="M21" i="10"/>
  <c r="L21" i="10"/>
  <c r="M20" i="10"/>
  <c r="L20" i="10"/>
  <c r="M19" i="10"/>
  <c r="L19" i="10"/>
  <c r="M18" i="10"/>
  <c r="M23" i="10" s="1"/>
  <c r="L18" i="10"/>
  <c r="L23" i="10" s="1"/>
  <c r="M16" i="10"/>
  <c r="L16" i="10"/>
  <c r="M15" i="10"/>
  <c r="L15" i="10"/>
  <c r="M14" i="10"/>
  <c r="L14" i="10"/>
  <c r="L17" i="10" s="1"/>
  <c r="M48" i="9"/>
  <c r="F48" i="9"/>
  <c r="M47" i="9"/>
  <c r="L47" i="9"/>
  <c r="L48" i="9" s="1"/>
  <c r="K47" i="9"/>
  <c r="J47" i="9"/>
  <c r="I47" i="9"/>
  <c r="H47" i="9"/>
  <c r="G47" i="9"/>
  <c r="F47" i="9"/>
  <c r="E47" i="9"/>
  <c r="D47" i="9"/>
  <c r="K44" i="9"/>
  <c r="J44" i="9"/>
  <c r="I44" i="9"/>
  <c r="H44" i="9"/>
  <c r="G44" i="9"/>
  <c r="F44" i="9"/>
  <c r="E44" i="9"/>
  <c r="D44" i="9"/>
  <c r="K41" i="9"/>
  <c r="K48" i="9" s="1"/>
  <c r="J41" i="9"/>
  <c r="J48" i="9" s="1"/>
  <c r="I41" i="9"/>
  <c r="I48" i="9" s="1"/>
  <c r="H41" i="9"/>
  <c r="H48" i="9" s="1"/>
  <c r="G41" i="9"/>
  <c r="F41" i="9"/>
  <c r="E41" i="9"/>
  <c r="E48" i="9" s="1"/>
  <c r="D41" i="9"/>
  <c r="D48" i="9" s="1"/>
  <c r="M36" i="9"/>
  <c r="L36" i="9"/>
  <c r="M35" i="9"/>
  <c r="L35" i="9"/>
  <c r="M34" i="9"/>
  <c r="L34" i="9"/>
  <c r="M33" i="9"/>
  <c r="L33" i="9"/>
  <c r="M32" i="9"/>
  <c r="L32" i="9"/>
  <c r="M30" i="9"/>
  <c r="L30" i="9"/>
  <c r="M29" i="9"/>
  <c r="M31" i="9" s="1"/>
  <c r="L29" i="9"/>
  <c r="H37" i="9"/>
  <c r="E37" i="9"/>
  <c r="D37" i="9"/>
  <c r="M27" i="9"/>
  <c r="L27" i="9"/>
  <c r="M26" i="9"/>
  <c r="L26" i="9"/>
  <c r="M25" i="9"/>
  <c r="L25" i="9"/>
  <c r="M24" i="9"/>
  <c r="L24" i="9"/>
  <c r="M22" i="9"/>
  <c r="L22" i="9"/>
  <c r="M21" i="9"/>
  <c r="L21" i="9"/>
  <c r="M20" i="9"/>
  <c r="L20" i="9"/>
  <c r="M19" i="9"/>
  <c r="L19" i="9"/>
  <c r="M18" i="9"/>
  <c r="L18" i="9"/>
  <c r="M16" i="9"/>
  <c r="L16" i="9"/>
  <c r="M15" i="9"/>
  <c r="L15" i="9"/>
  <c r="M14" i="9"/>
  <c r="L14" i="9"/>
  <c r="M47" i="8"/>
  <c r="M48" i="8" s="1"/>
  <c r="L47" i="8"/>
  <c r="L48" i="8" s="1"/>
  <c r="K47" i="8"/>
  <c r="J47" i="8"/>
  <c r="I47" i="8"/>
  <c r="H47" i="8"/>
  <c r="G47" i="8"/>
  <c r="F47" i="8"/>
  <c r="E47" i="8"/>
  <c r="D47" i="8"/>
  <c r="K44" i="8"/>
  <c r="J44" i="8"/>
  <c r="I44" i="8"/>
  <c r="H44" i="8"/>
  <c r="G44" i="8"/>
  <c r="F44" i="8"/>
  <c r="E44" i="8"/>
  <c r="D44" i="8"/>
  <c r="K41" i="8"/>
  <c r="K48" i="8" s="1"/>
  <c r="J41" i="8"/>
  <c r="J48" i="8" s="1"/>
  <c r="I41" i="8"/>
  <c r="I48" i="8" s="1"/>
  <c r="H41" i="8"/>
  <c r="H48" i="8" s="1"/>
  <c r="G41" i="8"/>
  <c r="G48" i="8" s="1"/>
  <c r="F41" i="8"/>
  <c r="F48" i="8" s="1"/>
  <c r="E41" i="8"/>
  <c r="E48" i="8" s="1"/>
  <c r="D41" i="8"/>
  <c r="D48" i="8" s="1"/>
  <c r="M36" i="8"/>
  <c r="L36" i="8"/>
  <c r="M35" i="8"/>
  <c r="L35" i="8"/>
  <c r="M34" i="8"/>
  <c r="L34" i="8"/>
  <c r="M33" i="8"/>
  <c r="L33" i="8"/>
  <c r="M32" i="8"/>
  <c r="L32" i="8"/>
  <c r="M30" i="8"/>
  <c r="L30" i="8"/>
  <c r="M29" i="8"/>
  <c r="M31" i="8" s="1"/>
  <c r="L29" i="8"/>
  <c r="K37" i="8"/>
  <c r="H37" i="8"/>
  <c r="G37" i="8"/>
  <c r="F37" i="8"/>
  <c r="M27" i="8"/>
  <c r="L27" i="8"/>
  <c r="M26" i="8"/>
  <c r="L26" i="8"/>
  <c r="M25" i="8"/>
  <c r="L25" i="8"/>
  <c r="M24" i="8"/>
  <c r="M28" i="8" s="1"/>
  <c r="L24" i="8"/>
  <c r="L28" i="8" s="1"/>
  <c r="M22" i="8"/>
  <c r="L22" i="8"/>
  <c r="M21" i="8"/>
  <c r="L21" i="8"/>
  <c r="M20" i="8"/>
  <c r="L20" i="8"/>
  <c r="M19" i="8"/>
  <c r="L19" i="8"/>
  <c r="M18" i="8"/>
  <c r="L18" i="8"/>
  <c r="M16" i="8"/>
  <c r="L16" i="8"/>
  <c r="M15" i="8"/>
  <c r="L15" i="8"/>
  <c r="M14" i="8"/>
  <c r="M17" i="8" s="1"/>
  <c r="L14" i="8"/>
  <c r="L17" i="8" s="1"/>
  <c r="M47" i="7"/>
  <c r="M48" i="7" s="1"/>
  <c r="L47" i="7"/>
  <c r="L48" i="7" s="1"/>
  <c r="K47" i="7"/>
  <c r="J47" i="7"/>
  <c r="I47" i="7"/>
  <c r="H47" i="7"/>
  <c r="G47" i="7"/>
  <c r="F47" i="7"/>
  <c r="E47" i="7"/>
  <c r="D47" i="7"/>
  <c r="K44" i="7"/>
  <c r="J44" i="7"/>
  <c r="I44" i="7"/>
  <c r="H44" i="7"/>
  <c r="G44" i="7"/>
  <c r="F44" i="7"/>
  <c r="E44" i="7"/>
  <c r="D44" i="7"/>
  <c r="K41" i="7"/>
  <c r="K48" i="7" s="1"/>
  <c r="J41" i="7"/>
  <c r="J48" i="7" s="1"/>
  <c r="I41" i="7"/>
  <c r="I48" i="7" s="1"/>
  <c r="H41" i="7"/>
  <c r="H48" i="7" s="1"/>
  <c r="G41" i="7"/>
  <c r="F41" i="7"/>
  <c r="F48" i="7" s="1"/>
  <c r="E41" i="7"/>
  <c r="E48" i="7" s="1"/>
  <c r="D41" i="7"/>
  <c r="D48" i="7" s="1"/>
  <c r="H37" i="7"/>
  <c r="E37" i="7"/>
  <c r="M36" i="7"/>
  <c r="L36" i="7"/>
  <c r="M35" i="7"/>
  <c r="L35" i="7"/>
  <c r="M34" i="7"/>
  <c r="L34" i="7"/>
  <c r="M33" i="7"/>
  <c r="L33" i="7"/>
  <c r="M32" i="7"/>
  <c r="L32" i="7"/>
  <c r="M30" i="7"/>
  <c r="L30" i="7"/>
  <c r="M29" i="7"/>
  <c r="L29" i="7"/>
  <c r="L31" i="7" s="1"/>
  <c r="I37" i="7"/>
  <c r="M27" i="7"/>
  <c r="L27" i="7"/>
  <c r="M26" i="7"/>
  <c r="L26" i="7"/>
  <c r="M25" i="7"/>
  <c r="L25" i="7"/>
  <c r="M24" i="7"/>
  <c r="L24" i="7"/>
  <c r="M22" i="7"/>
  <c r="L22" i="7"/>
  <c r="M21" i="7"/>
  <c r="L21" i="7"/>
  <c r="M20" i="7"/>
  <c r="L20" i="7"/>
  <c r="M19" i="7"/>
  <c r="L19" i="7"/>
  <c r="M18" i="7"/>
  <c r="L18" i="7"/>
  <c r="M16" i="7"/>
  <c r="L16" i="7"/>
  <c r="M15" i="7"/>
  <c r="L15" i="7"/>
  <c r="M14" i="7"/>
  <c r="L14" i="7"/>
  <c r="M47" i="6"/>
  <c r="M48" i="6" s="1"/>
  <c r="L47" i="6"/>
  <c r="L48" i="6" s="1"/>
  <c r="K47" i="6"/>
  <c r="J47" i="6"/>
  <c r="I47" i="6"/>
  <c r="H47" i="6"/>
  <c r="G47" i="6"/>
  <c r="F47" i="6"/>
  <c r="E47" i="6"/>
  <c r="D47" i="6"/>
  <c r="K44" i="6"/>
  <c r="J44" i="6"/>
  <c r="I44" i="6"/>
  <c r="H44" i="6"/>
  <c r="G44" i="6"/>
  <c r="F44" i="6"/>
  <c r="E44" i="6"/>
  <c r="D44" i="6"/>
  <c r="K41" i="6"/>
  <c r="J41" i="6"/>
  <c r="J48" i="6" s="1"/>
  <c r="I41" i="6"/>
  <c r="I48" i="6" s="1"/>
  <c r="H41" i="6"/>
  <c r="H48" i="6" s="1"/>
  <c r="G41" i="6"/>
  <c r="G48" i="6" s="1"/>
  <c r="F41" i="6"/>
  <c r="F48" i="6" s="1"/>
  <c r="E41" i="6"/>
  <c r="E48" i="6" s="1"/>
  <c r="D41" i="6"/>
  <c r="D48" i="6" s="1"/>
  <c r="M36" i="6"/>
  <c r="L36" i="6"/>
  <c r="M35" i="6"/>
  <c r="L35" i="6"/>
  <c r="M34" i="6"/>
  <c r="L34" i="6"/>
  <c r="M33" i="6"/>
  <c r="L33" i="6"/>
  <c r="M32" i="6"/>
  <c r="L32" i="6"/>
  <c r="M30" i="6"/>
  <c r="L30" i="6"/>
  <c r="M29" i="6"/>
  <c r="L29" i="6"/>
  <c r="D37" i="6"/>
  <c r="M27" i="6"/>
  <c r="L27" i="6"/>
  <c r="M26" i="6"/>
  <c r="L26" i="6"/>
  <c r="M25" i="6"/>
  <c r="L25" i="6"/>
  <c r="M24" i="6"/>
  <c r="L24" i="6"/>
  <c r="L28" i="6" s="1"/>
  <c r="M22" i="6"/>
  <c r="L22" i="6"/>
  <c r="M21" i="6"/>
  <c r="L21" i="6"/>
  <c r="M20" i="6"/>
  <c r="L20" i="6"/>
  <c r="M19" i="6"/>
  <c r="L19" i="6"/>
  <c r="M18" i="6"/>
  <c r="L18" i="6"/>
  <c r="M16" i="6"/>
  <c r="L16" i="6"/>
  <c r="M15" i="6"/>
  <c r="L15" i="6"/>
  <c r="M14" i="6"/>
  <c r="L14" i="6"/>
  <c r="K48" i="5"/>
  <c r="M47" i="5"/>
  <c r="M48" i="5" s="1"/>
  <c r="L47" i="5"/>
  <c r="L48" i="5" s="1"/>
  <c r="K47" i="5"/>
  <c r="J47" i="5"/>
  <c r="I47" i="5"/>
  <c r="H47" i="5"/>
  <c r="G47" i="5"/>
  <c r="F47" i="5"/>
  <c r="E47" i="5"/>
  <c r="D47" i="5"/>
  <c r="K44" i="5"/>
  <c r="J44" i="5"/>
  <c r="I44" i="5"/>
  <c r="H44" i="5"/>
  <c r="G44" i="5"/>
  <c r="F44" i="5"/>
  <c r="E44" i="5"/>
  <c r="D44" i="5"/>
  <c r="K41" i="5"/>
  <c r="J41" i="5"/>
  <c r="J48" i="5" s="1"/>
  <c r="I41" i="5"/>
  <c r="I48" i="5" s="1"/>
  <c r="H41" i="5"/>
  <c r="H48" i="5" s="1"/>
  <c r="G41" i="5"/>
  <c r="G48" i="5" s="1"/>
  <c r="F41" i="5"/>
  <c r="E41" i="5"/>
  <c r="E48" i="5" s="1"/>
  <c r="D41" i="5"/>
  <c r="D48" i="5" s="1"/>
  <c r="K37" i="5"/>
  <c r="H37" i="5"/>
  <c r="M36" i="5"/>
  <c r="L36" i="5"/>
  <c r="M35" i="5"/>
  <c r="L35" i="5"/>
  <c r="M34" i="5"/>
  <c r="L34" i="5"/>
  <c r="M33" i="5"/>
  <c r="L33" i="5"/>
  <c r="M32" i="5"/>
  <c r="L32" i="5"/>
  <c r="M30" i="5"/>
  <c r="L30" i="5"/>
  <c r="M29" i="5"/>
  <c r="L29" i="5"/>
  <c r="I37" i="5"/>
  <c r="E37" i="5"/>
  <c r="D37" i="5"/>
  <c r="M27" i="5"/>
  <c r="L27" i="5"/>
  <c r="M26" i="5"/>
  <c r="L26" i="5"/>
  <c r="M25" i="5"/>
  <c r="L25" i="5"/>
  <c r="M24" i="5"/>
  <c r="L24" i="5"/>
  <c r="M22" i="5"/>
  <c r="L22" i="5"/>
  <c r="M21" i="5"/>
  <c r="L21" i="5"/>
  <c r="M20" i="5"/>
  <c r="L20" i="5"/>
  <c r="M19" i="5"/>
  <c r="L19" i="5"/>
  <c r="M18" i="5"/>
  <c r="L18" i="5"/>
  <c r="L23" i="5" s="1"/>
  <c r="M16" i="5"/>
  <c r="L16" i="5"/>
  <c r="M15" i="5"/>
  <c r="L15" i="5"/>
  <c r="M14" i="5"/>
  <c r="L14" i="5"/>
  <c r="L17" i="5" s="1"/>
  <c r="L48" i="4"/>
  <c r="D48" i="4"/>
  <c r="M47" i="4"/>
  <c r="M48" i="4" s="1"/>
  <c r="L47" i="4"/>
  <c r="K47" i="4"/>
  <c r="J47" i="4"/>
  <c r="I47" i="4"/>
  <c r="H47" i="4"/>
  <c r="G47" i="4"/>
  <c r="F47" i="4"/>
  <c r="E47" i="4"/>
  <c r="D47" i="4"/>
  <c r="K44" i="4"/>
  <c r="J44" i="4"/>
  <c r="I44" i="4"/>
  <c r="H44" i="4"/>
  <c r="G44" i="4"/>
  <c r="F44" i="4"/>
  <c r="E44" i="4"/>
  <c r="D44" i="4"/>
  <c r="K41" i="4"/>
  <c r="K48" i="4" s="1"/>
  <c r="J41" i="4"/>
  <c r="J48" i="4" s="1"/>
  <c r="I41" i="4"/>
  <c r="I48" i="4" s="1"/>
  <c r="H41" i="4"/>
  <c r="H48" i="4" s="1"/>
  <c r="G41" i="4"/>
  <c r="G48" i="4" s="1"/>
  <c r="F41" i="4"/>
  <c r="E41" i="4"/>
  <c r="E48" i="4" s="1"/>
  <c r="D41" i="4"/>
  <c r="K37" i="4"/>
  <c r="H37" i="4"/>
  <c r="M36" i="4"/>
  <c r="L36" i="4"/>
  <c r="M35" i="4"/>
  <c r="L35" i="4"/>
  <c r="M34" i="4"/>
  <c r="L34" i="4"/>
  <c r="M33" i="4"/>
  <c r="L33" i="4"/>
  <c r="M32" i="4"/>
  <c r="L32" i="4"/>
  <c r="M30" i="4"/>
  <c r="L30" i="4"/>
  <c r="M29" i="4"/>
  <c r="L29" i="4"/>
  <c r="E37" i="4"/>
  <c r="M27" i="4"/>
  <c r="L27" i="4"/>
  <c r="M26" i="4"/>
  <c r="L26" i="4"/>
  <c r="M25" i="4"/>
  <c r="L25" i="4"/>
  <c r="M24" i="4"/>
  <c r="L24" i="4"/>
  <c r="M22" i="4"/>
  <c r="L22" i="4"/>
  <c r="M21" i="4"/>
  <c r="L21" i="4"/>
  <c r="M20" i="4"/>
  <c r="L20" i="4"/>
  <c r="M19" i="4"/>
  <c r="L19" i="4"/>
  <c r="M18" i="4"/>
  <c r="L18" i="4"/>
  <c r="M16" i="4"/>
  <c r="L16" i="4"/>
  <c r="M15" i="4"/>
  <c r="L15" i="4"/>
  <c r="M14" i="4"/>
  <c r="L14" i="4"/>
  <c r="M47" i="3"/>
  <c r="M48" i="3" s="1"/>
  <c r="L47" i="3"/>
  <c r="L48" i="3" s="1"/>
  <c r="K47" i="3"/>
  <c r="J47" i="3"/>
  <c r="I47" i="3"/>
  <c r="H47" i="3"/>
  <c r="G47" i="3"/>
  <c r="F47" i="3"/>
  <c r="E47" i="3"/>
  <c r="D47" i="3"/>
  <c r="K44" i="3"/>
  <c r="J44" i="3"/>
  <c r="I44" i="3"/>
  <c r="H44" i="3"/>
  <c r="G44" i="3"/>
  <c r="F44" i="3"/>
  <c r="E44" i="3"/>
  <c r="D44" i="3"/>
  <c r="K41" i="3"/>
  <c r="K48" i="3" s="1"/>
  <c r="J41" i="3"/>
  <c r="J48" i="3" s="1"/>
  <c r="I41" i="3"/>
  <c r="I48" i="3" s="1"/>
  <c r="H41" i="3"/>
  <c r="H48" i="3" s="1"/>
  <c r="G41" i="3"/>
  <c r="G48" i="3" s="1"/>
  <c r="F41" i="3"/>
  <c r="F48" i="3" s="1"/>
  <c r="E41" i="3"/>
  <c r="E48" i="3" s="1"/>
  <c r="D41" i="3"/>
  <c r="D48" i="3" s="1"/>
  <c r="H37" i="3"/>
  <c r="M36" i="3"/>
  <c r="L36" i="3"/>
  <c r="M35" i="3"/>
  <c r="L35" i="3"/>
  <c r="M34" i="3"/>
  <c r="L34" i="3"/>
  <c r="M33" i="3"/>
  <c r="L33" i="3"/>
  <c r="M32" i="3"/>
  <c r="L32" i="3"/>
  <c r="M30" i="3"/>
  <c r="L30" i="3"/>
  <c r="M29" i="3"/>
  <c r="L29" i="3"/>
  <c r="L31" i="3" s="1"/>
  <c r="K37" i="3"/>
  <c r="E37" i="3"/>
  <c r="M27" i="3"/>
  <c r="L27" i="3"/>
  <c r="M26" i="3"/>
  <c r="L26" i="3"/>
  <c r="M25" i="3"/>
  <c r="L25" i="3"/>
  <c r="M24" i="3"/>
  <c r="L24" i="3"/>
  <c r="M22" i="3"/>
  <c r="L22" i="3"/>
  <c r="M21" i="3"/>
  <c r="L21" i="3"/>
  <c r="M20" i="3"/>
  <c r="L20" i="3"/>
  <c r="M19" i="3"/>
  <c r="L19" i="3"/>
  <c r="M18" i="3"/>
  <c r="L18" i="3"/>
  <c r="M16" i="3"/>
  <c r="L16" i="3"/>
  <c r="M15" i="3"/>
  <c r="L15" i="3"/>
  <c r="M14" i="3"/>
  <c r="L14" i="3"/>
  <c r="M47" i="2"/>
  <c r="M48" i="2" s="1"/>
  <c r="L47" i="2"/>
  <c r="L48" i="2" s="1"/>
  <c r="K47" i="2"/>
  <c r="J47" i="2"/>
  <c r="I47" i="2"/>
  <c r="H47" i="2"/>
  <c r="G47" i="2"/>
  <c r="F47" i="2"/>
  <c r="E47" i="2"/>
  <c r="D47" i="2"/>
  <c r="K44" i="2"/>
  <c r="J44" i="2"/>
  <c r="I44" i="2"/>
  <c r="H44" i="2"/>
  <c r="G44" i="2"/>
  <c r="F44" i="2"/>
  <c r="E44" i="2"/>
  <c r="D44" i="2"/>
  <c r="K41" i="2"/>
  <c r="K48" i="2" s="1"/>
  <c r="J41" i="2"/>
  <c r="J48" i="2" s="1"/>
  <c r="I41" i="2"/>
  <c r="I48" i="2" s="1"/>
  <c r="H41" i="2"/>
  <c r="G41" i="2"/>
  <c r="G48" i="2" s="1"/>
  <c r="F41" i="2"/>
  <c r="F48" i="2" s="1"/>
  <c r="E41" i="2"/>
  <c r="E48" i="2" s="1"/>
  <c r="D41" i="2"/>
  <c r="D48" i="2" s="1"/>
  <c r="E37" i="2"/>
  <c r="M36" i="2"/>
  <c r="L36" i="2"/>
  <c r="M35" i="2"/>
  <c r="L35" i="2"/>
  <c r="M34" i="2"/>
  <c r="L34" i="2"/>
  <c r="M33" i="2"/>
  <c r="L33" i="2"/>
  <c r="M32" i="2"/>
  <c r="L32" i="2"/>
  <c r="M30" i="2"/>
  <c r="L30" i="2"/>
  <c r="M29" i="2"/>
  <c r="M31" i="2" s="1"/>
  <c r="L29" i="2"/>
  <c r="L31" i="2" s="1"/>
  <c r="K37" i="2"/>
  <c r="M27" i="2"/>
  <c r="L27" i="2"/>
  <c r="M26" i="2"/>
  <c r="L26" i="2"/>
  <c r="M25" i="2"/>
  <c r="L25" i="2"/>
  <c r="M24" i="2"/>
  <c r="L24" i="2"/>
  <c r="M22" i="2"/>
  <c r="L22" i="2"/>
  <c r="M21" i="2"/>
  <c r="L21" i="2"/>
  <c r="M20" i="2"/>
  <c r="L20" i="2"/>
  <c r="M19" i="2"/>
  <c r="L19" i="2"/>
  <c r="M18" i="2"/>
  <c r="L18" i="2"/>
  <c r="L23" i="2" s="1"/>
  <c r="M16" i="2"/>
  <c r="L16" i="2"/>
  <c r="M15" i="2"/>
  <c r="L15" i="2"/>
  <c r="M14" i="2"/>
  <c r="M17" i="2" s="1"/>
  <c r="L14" i="2"/>
  <c r="L17" i="2" s="1"/>
  <c r="D28" i="1"/>
  <c r="E28" i="1"/>
  <c r="F28" i="1"/>
  <c r="I28" i="1"/>
  <c r="J28" i="1"/>
  <c r="D41" i="1"/>
  <c r="E41" i="1"/>
  <c r="F41" i="1"/>
  <c r="G41" i="1"/>
  <c r="H41" i="1"/>
  <c r="I41" i="1"/>
  <c r="J41" i="1"/>
  <c r="K41" i="1"/>
  <c r="K48" i="6" l="1"/>
  <c r="G48" i="12"/>
  <c r="D48" i="13"/>
  <c r="M23" i="2"/>
  <c r="M31" i="3"/>
  <c r="M23" i="5"/>
  <c r="M37" i="5" s="1"/>
  <c r="M28" i="6"/>
  <c r="M23" i="7"/>
  <c r="L23" i="9"/>
  <c r="L28" i="10"/>
  <c r="M31" i="13"/>
  <c r="L23" i="16"/>
  <c r="L23" i="17"/>
  <c r="L28" i="2"/>
  <c r="L37" i="2" s="1"/>
  <c r="L23" i="4"/>
  <c r="L28" i="5"/>
  <c r="L31" i="6"/>
  <c r="L17" i="7"/>
  <c r="L28" i="7"/>
  <c r="M23" i="9"/>
  <c r="M17" i="10"/>
  <c r="M28" i="10"/>
  <c r="M37" i="10" s="1"/>
  <c r="L23" i="12"/>
  <c r="L37" i="12" s="1"/>
  <c r="M23" i="16"/>
  <c r="M23" i="17"/>
  <c r="M28" i="2"/>
  <c r="L23" i="3"/>
  <c r="M23" i="4"/>
  <c r="M17" i="5"/>
  <c r="M28" i="5"/>
  <c r="M31" i="6"/>
  <c r="M17" i="7"/>
  <c r="M28" i="7"/>
  <c r="L31" i="8"/>
  <c r="L17" i="9"/>
  <c r="L28" i="9"/>
  <c r="M23" i="12"/>
  <c r="L28" i="15"/>
  <c r="L31" i="15"/>
  <c r="L17" i="16"/>
  <c r="L28" i="16"/>
  <c r="L17" i="17"/>
  <c r="L28" i="17"/>
  <c r="J48" i="16"/>
  <c r="M23" i="3"/>
  <c r="M37" i="3" s="1"/>
  <c r="L17" i="4"/>
  <c r="L37" i="4" s="1"/>
  <c r="L28" i="4"/>
  <c r="M17" i="9"/>
  <c r="M28" i="9"/>
  <c r="L23" i="11"/>
  <c r="L17" i="12"/>
  <c r="L28" i="12"/>
  <c r="L23" i="13"/>
  <c r="L37" i="13" s="1"/>
  <c r="M28" i="15"/>
  <c r="M17" i="16"/>
  <c r="M28" i="16"/>
  <c r="M17" i="17"/>
  <c r="M28" i="17"/>
  <c r="L17" i="3"/>
  <c r="L28" i="3"/>
  <c r="M17" i="4"/>
  <c r="M37" i="4" s="1"/>
  <c r="M28" i="4"/>
  <c r="L31" i="4"/>
  <c r="L31" i="5"/>
  <c r="M31" i="7"/>
  <c r="L23" i="8"/>
  <c r="M23" i="11"/>
  <c r="M37" i="11" s="1"/>
  <c r="M17" i="12"/>
  <c r="M28" i="12"/>
  <c r="L31" i="12"/>
  <c r="M23" i="13"/>
  <c r="I37" i="3"/>
  <c r="H48" i="2"/>
  <c r="G48" i="7"/>
  <c r="G48" i="9"/>
  <c r="G48" i="10"/>
  <c r="F48" i="4"/>
  <c r="L23" i="7"/>
  <c r="L37" i="7" s="1"/>
  <c r="H48" i="10"/>
  <c r="E48" i="13"/>
  <c r="M17" i="3"/>
  <c r="M28" i="3"/>
  <c r="M31" i="4"/>
  <c r="M31" i="5"/>
  <c r="M23" i="8"/>
  <c r="M37" i="8" s="1"/>
  <c r="L31" i="9"/>
  <c r="L37" i="9" s="1"/>
  <c r="L31" i="10"/>
  <c r="L17" i="11"/>
  <c r="L28" i="11"/>
  <c r="M31" i="12"/>
  <c r="L17" i="13"/>
  <c r="L28" i="13"/>
  <c r="L22" i="18"/>
  <c r="D23" i="1"/>
  <c r="D37" i="1" s="1"/>
  <c r="L31" i="18"/>
  <c r="K37" i="11"/>
  <c r="I37" i="12"/>
  <c r="G37" i="12"/>
  <c r="I37" i="16"/>
  <c r="G28" i="18"/>
  <c r="G24" i="1"/>
  <c r="G28" i="1" s="1"/>
  <c r="M24" i="18"/>
  <c r="K24" i="1"/>
  <c r="K28" i="1" s="1"/>
  <c r="D37" i="12"/>
  <c r="J37" i="12"/>
  <c r="J37" i="17"/>
  <c r="E23" i="18"/>
  <c r="E18" i="1"/>
  <c r="E23" i="1" s="1"/>
  <c r="E37" i="1" s="1"/>
  <c r="H23" i="1"/>
  <c r="F48" i="5"/>
  <c r="L17" i="6"/>
  <c r="L17" i="15"/>
  <c r="J28" i="18"/>
  <c r="H28" i="18"/>
  <c r="H24" i="1"/>
  <c r="H28" i="1" s="1"/>
  <c r="H37" i="2"/>
  <c r="I37" i="6"/>
  <c r="E37" i="6"/>
  <c r="E37" i="8"/>
  <c r="I37" i="9"/>
  <c r="K37" i="9"/>
  <c r="G37" i="13"/>
  <c r="K37" i="17"/>
  <c r="L18" i="18"/>
  <c r="J18" i="1"/>
  <c r="J23" i="1" s="1"/>
  <c r="J37" i="1" s="1"/>
  <c r="L20" i="18"/>
  <c r="H20" i="1"/>
  <c r="F23" i="18"/>
  <c r="F19" i="1"/>
  <c r="F23" i="1" s="1"/>
  <c r="F37" i="1" s="1"/>
  <c r="J23" i="18"/>
  <c r="J19" i="1"/>
  <c r="M17" i="6"/>
  <c r="M17" i="15"/>
  <c r="I37" i="2"/>
  <c r="D37" i="3"/>
  <c r="J37" i="3"/>
  <c r="J37" i="4"/>
  <c r="H37" i="6"/>
  <c r="H37" i="11"/>
  <c r="F37" i="5"/>
  <c r="K23" i="1"/>
  <c r="K37" i="1" s="1"/>
  <c r="M22" i="18"/>
  <c r="G22" i="1"/>
  <c r="G23" i="1" s="1"/>
  <c r="M20" i="18"/>
  <c r="I20" i="1"/>
  <c r="I23" i="1" s="1"/>
  <c r="I37" i="1" s="1"/>
  <c r="M17" i="18"/>
  <c r="G37" i="15"/>
  <c r="I37" i="15"/>
  <c r="K37" i="15"/>
  <c r="J37" i="15"/>
  <c r="H37" i="15"/>
  <c r="F37" i="15"/>
  <c r="M23" i="15"/>
  <c r="E37" i="15"/>
  <c r="L23" i="15"/>
  <c r="D37" i="15"/>
  <c r="K23" i="18"/>
  <c r="K37" i="18" s="1"/>
  <c r="M19" i="18"/>
  <c r="G23" i="18"/>
  <c r="I23" i="18"/>
  <c r="I37" i="18" s="1"/>
  <c r="H23" i="18"/>
  <c r="H37" i="18" s="1"/>
  <c r="L16" i="18"/>
  <c r="L17" i="18" s="1"/>
  <c r="M18" i="18"/>
  <c r="M23" i="6"/>
  <c r="L23" i="6"/>
  <c r="L37" i="6" s="1"/>
  <c r="J37" i="6"/>
  <c r="L19" i="18"/>
  <c r="D23" i="18"/>
  <c r="F37" i="17"/>
  <c r="G37" i="5"/>
  <c r="J37" i="13"/>
  <c r="E37" i="13"/>
  <c r="F37" i="13"/>
  <c r="F37" i="12"/>
  <c r="L37" i="11"/>
  <c r="F37" i="11"/>
  <c r="J37" i="10"/>
  <c r="F37" i="10"/>
  <c r="D37" i="10"/>
  <c r="J37" i="9"/>
  <c r="F37" i="9"/>
  <c r="G37" i="9"/>
  <c r="J37" i="8"/>
  <c r="D37" i="8"/>
  <c r="I37" i="8"/>
  <c r="G37" i="7"/>
  <c r="D37" i="7"/>
  <c r="J37" i="7"/>
  <c r="K37" i="7"/>
  <c r="J37" i="5"/>
  <c r="L37" i="5"/>
  <c r="F37" i="4"/>
  <c r="I37" i="4"/>
  <c r="D37" i="4"/>
  <c r="J37" i="2"/>
  <c r="F37" i="2"/>
  <c r="D37" i="2"/>
  <c r="G37" i="18"/>
  <c r="E37" i="18"/>
  <c r="F37" i="18"/>
  <c r="J37" i="18"/>
  <c r="L24" i="18"/>
  <c r="M37" i="17"/>
  <c r="L28" i="18"/>
  <c r="M28" i="18"/>
  <c r="L37" i="17"/>
  <c r="D37" i="17"/>
  <c r="L37" i="16"/>
  <c r="M37" i="16"/>
  <c r="D37" i="16"/>
  <c r="M37" i="13"/>
  <c r="D37" i="13"/>
  <c r="M37" i="12"/>
  <c r="E37" i="12"/>
  <c r="D37" i="11"/>
  <c r="L37" i="10"/>
  <c r="M37" i="9"/>
  <c r="L37" i="8"/>
  <c r="M37" i="7"/>
  <c r="L37" i="3"/>
  <c r="M37" i="2"/>
  <c r="L24" i="1"/>
  <c r="M37" i="6" l="1"/>
  <c r="M24" i="1"/>
  <c r="M37" i="15"/>
  <c r="L37" i="15"/>
  <c r="G37" i="1"/>
  <c r="H37" i="1"/>
  <c r="M23" i="18"/>
  <c r="M37" i="18" s="1"/>
  <c r="L23" i="18"/>
  <c r="L37" i="18" s="1"/>
  <c r="D37" i="18"/>
  <c r="M47" i="1"/>
  <c r="M48" i="1" s="1"/>
  <c r="L47" i="1"/>
  <c r="L48" i="1" s="1"/>
  <c r="K47" i="1"/>
  <c r="J47" i="1"/>
  <c r="I47" i="1"/>
  <c r="H47" i="1"/>
  <c r="G47" i="1"/>
  <c r="F47" i="1"/>
  <c r="E47" i="1"/>
  <c r="D47" i="1"/>
  <c r="K44" i="1"/>
  <c r="J44" i="1"/>
  <c r="J48" i="1" s="1"/>
  <c r="I44" i="1"/>
  <c r="I48" i="1" s="1"/>
  <c r="H44" i="1"/>
  <c r="H48" i="1" s="1"/>
  <c r="G44" i="1"/>
  <c r="G48" i="1" s="1"/>
  <c r="F44" i="1"/>
  <c r="E44" i="1"/>
  <c r="E48" i="1" s="1"/>
  <c r="D44" i="1"/>
  <c r="D48" i="1" s="1"/>
  <c r="F48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K48" i="1" l="1"/>
  <c r="L37" i="1"/>
  <c r="M37" i="1"/>
</calcChain>
</file>

<file path=xl/sharedStrings.xml><?xml version="1.0" encoding="utf-8"?>
<sst xmlns="http://schemas.openxmlformats.org/spreadsheetml/2006/main" count="1259" uniqueCount="55">
  <si>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</si>
  <si>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</si>
  <si>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</si>
  <si>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</si>
  <si>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</si>
  <si>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</si>
  <si>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</si>
  <si>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</si>
  <si>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</si>
  <si>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EL TARRA</t>
  </si>
  <si>
    <t>ZONA EDUCATIVA</t>
  </si>
  <si>
    <t>RURAL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</si>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</sst>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164" fontId="9" fillId="0" borderId="5" xfId="0" applyNumberFormat="1" applyFont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  <protection locked="0"/>
    </xf>
    <xf numFmtId="1" fontId="15" fillId="0" borderId="5" xfId="0" applyNumberFormat="1" applyFont="1" applyBorder="1" applyAlignment="1" applyProtection="1">
      <alignment horizontal="center" vertical="center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68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30479</xdr:rowOff>
    </xdr:from>
    <xdr:to>
      <xdr:col>2</xdr:col>
      <xdr:colOff>0</xdr:colOff>
      <xdr:row>4</xdr:row>
      <xdr:rowOff>123288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3359"/>
          <a:ext cx="1539240" cy="64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48"/>
  <sheetViews>
    <sheetView tabSelected="1" workbookViewId="0">
      <selection activeCell="P9" sqref="P9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44"/>
      <c r="E8" s="44"/>
      <c r="F8" s="44"/>
      <c r="G8" s="9"/>
      <c r="H8" s="10" t="s">
        <v>7</v>
      </c>
      <c r="I8" s="52"/>
      <c r="J8" s="53"/>
      <c r="K8" s="11" t="s">
        <v>8</v>
      </c>
      <c r="L8" s="44" t="s">
        <v>9</v>
      </c>
      <c r="M8" s="44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44" t="s">
        <v>11</v>
      </c>
      <c r="D10" s="44"/>
      <c r="E10" s="44"/>
      <c r="F10" s="44"/>
      <c r="G10" s="45" t="s">
        <v>12</v>
      </c>
      <c r="H10" s="45"/>
      <c r="I10" s="46">
        <v>45616</v>
      </c>
      <c r="J10" s="46"/>
      <c r="K10" s="46"/>
      <c r="L10" s="46"/>
      <c r="M10" s="46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33">
        <f>SUM(D14,F14,H14,J14)</f>
        <v>0</v>
      </c>
      <c r="M14" s="33">
        <f>SUM(E14,G14,I14,K14)</f>
        <v>0</v>
      </c>
    </row>
    <row r="15" spans="1:13" x14ac:dyDescent="0.3">
      <c r="A15" s="50"/>
      <c r="B15" s="50"/>
      <c r="C15" s="20" t="s">
        <v>24</v>
      </c>
      <c r="D15" s="21">
        <f>SUM('SEDE PRINCIPAL'!D15,'La Gorona'!D15,'El Eden '!D15,'La Fría'!D15,'Aires del Catatumbo'!D15,'Buenos Aires'!D15,'Kilómetro 77'!D15,'La Paz'!D15,'Corral de piedra'!D15,'Jairo León'!D15,'Cuatro esquinas'!D15,'El Diviso'!D15,'La Libertad'!D15,'Puerto Catatumbo'!D15,'San Martín '!D15,'El Milagro'!D15)</f>
        <v>7</v>
      </c>
      <c r="E15" s="21">
        <f>SUM('SEDE PRINCIPAL'!E15,'La Gorona'!E15,'El Eden '!E15,'La Fría'!E15,'Aires del Catatumbo'!E15,'Buenos Aires'!E15,'Kilómetro 77'!E15,'La Paz'!E15,'Corral de piedra'!E15,'Jairo León'!E15,'Cuatro esquinas'!E15,'El Diviso'!E15,'La Libertad'!E15,'Puerto Catatumbo'!E15,'San Martín '!E15,'El Milagro'!E15)</f>
        <v>5</v>
      </c>
      <c r="F15" s="21">
        <f>SUM('SEDE PRINCIPAL'!F15,'La Gorona'!F15,'El Eden '!F15,'La Fría'!F15,'Aires del Catatumbo'!F15,'Buenos Aires'!F15,'Kilómetro 77'!F15,'La Paz'!F15,'Corral de piedra'!F15,'Jairo León'!F15,'Cuatro esquinas'!F15,'El Diviso'!F15,'La Libertad'!F15,'Puerto Catatumbo'!F15,'San Martín '!F15,'El Milagro'!F15)</f>
        <v>0</v>
      </c>
      <c r="G15" s="21">
        <f>SUM('SEDE PRINCIPAL'!G15,'La Gorona'!G15,'El Eden '!G15,'La Fría'!G15,'Aires del Catatumbo'!G15,'Buenos Aires'!G15,'Kilómetro 77'!G15,'La Paz'!G15,'Corral de piedra'!G15,'Jairo León'!G15,'Cuatro esquinas'!G15,'El Diviso'!G15,'La Libertad'!G15,'Puerto Catatumbo'!G15,'San Martín '!G15,'El Milagro'!G15)</f>
        <v>0</v>
      </c>
      <c r="H15" s="21">
        <f>SUM('SEDE PRINCIPAL'!H15,'La Gorona'!H15,'El Eden '!H15,'La Fría'!H15,'Aires del Catatumbo'!H15,'Buenos Aires'!H15,'Kilómetro 77'!H15,'La Paz'!H15,'Corral de piedra'!H15,'Jairo León'!H15,'Cuatro esquinas'!H15,'El Diviso'!H15,'La Libertad'!H15,'Puerto Catatumbo'!H15,'San Martín '!H15,'El Milagro'!H15)</f>
        <v>0</v>
      </c>
      <c r="I15" s="21">
        <f>SUM('SEDE PRINCIPAL'!I15,'La Gorona'!I15,'El Eden '!I15,'La Fría'!I15,'Aires del Catatumbo'!I15,'Buenos Aires'!I15,'Kilómetro 77'!I15,'La Paz'!I15,'Corral de piedra'!I15,'Jairo León'!I15,'Cuatro esquinas'!I15,'El Diviso'!I15,'La Libertad'!I15,'Puerto Catatumbo'!I15,'San Martín '!I15,'El Milagro'!I15)</f>
        <v>0</v>
      </c>
      <c r="J15" s="21">
        <f>SUM('SEDE PRINCIPAL'!J15,'La Gorona'!J15,'El Eden '!J15,'La Fría'!J15,'Aires del Catatumbo'!J15,'Buenos Aires'!J15,'Kilómetro 77'!J15,'La Paz'!J15,'Corral de piedra'!J15,'Jairo León'!J15,'Cuatro esquinas'!J15,'El Diviso'!J15,'La Libertad'!J15,'Puerto Catatumbo'!J15,'San Martín '!J15,'El Milagro'!J15)</f>
        <v>0</v>
      </c>
      <c r="K15" s="21">
        <f>SUM('SEDE PRINCIPAL'!K15,'La Gorona'!K15,'El Eden '!K15,'La Fría'!K15,'Aires del Catatumbo'!K15,'Buenos Aires'!K15,'Kilómetro 77'!K15,'La Paz'!K15,'Corral de piedra'!K15,'Jairo León'!K15,'Cuatro esquinas'!K15,'El Diviso'!K15,'La Libertad'!K15,'Puerto Catatumbo'!K15,'San Martín '!K15,'El Milagro'!K15)</f>
        <v>0</v>
      </c>
      <c r="L15" s="34">
        <f>SUM(D15,F15,H15,J15)</f>
        <v>7</v>
      </c>
      <c r="M15" s="34">
        <f>SUM(E15,G15,I15,K15)</f>
        <v>5</v>
      </c>
    </row>
    <row r="16" spans="1:13" x14ac:dyDescent="0.3">
      <c r="A16" s="50"/>
      <c r="B16" s="50"/>
      <c r="C16" s="20" t="s">
        <v>25</v>
      </c>
      <c r="D16" s="21">
        <f>SUM('La Gorona'!D16,'El Eden '!D16,'Aires del Catatumbo'!D16,'Buenos Aires'!D16,'Kilómetro 77'!D16,'La Paz'!D16,'Corral de piedra'!D16,'Jairo León'!D16,'Cuatro esquinas'!D16,'El Diviso'!D16,'La Libertad'!D16,'San Martín '!D16,'El Milagro'!D16)</f>
        <v>22</v>
      </c>
      <c r="E16" s="21">
        <f>SUM('La Gorona'!E16,'El Eden '!E16,'Aires del Catatumbo'!E16,'Buenos Aires'!E16,'Kilómetro 77'!E16,'La Paz'!E16,'Corral de piedra'!E16,'Jairo León'!E16,'Cuatro esquinas'!E16,'El Diviso'!E16,'La Libertad'!E16,'San Martín '!E16,'El Milagro'!E16)</f>
        <v>24</v>
      </c>
      <c r="F16" s="21">
        <f>SUM('La Gorona'!F16,'El Eden '!F16,'Aires del Catatumbo'!F16,'Buenos Aires'!F16,'Kilómetro 77'!F16,'La Paz'!F16,'Corral de piedra'!F16,'Jairo León'!F16,'Cuatro esquinas'!F16,'El Diviso'!F16,'La Libertad'!F16,'San Martín '!F16,'El Milagro'!F16)</f>
        <v>0</v>
      </c>
      <c r="G16" s="21">
        <f>SUM('La Gorona'!G16,'El Eden '!G16,'Aires del Catatumbo'!G16,'Buenos Aires'!G16,'Kilómetro 77'!G16,'La Paz'!G16,'Corral de piedra'!G16,'Jairo León'!G16,'Cuatro esquinas'!G16,'El Diviso'!G16,'La Libertad'!G16,'San Martín '!G16,'El Milagro'!G16)</f>
        <v>0</v>
      </c>
      <c r="H16" s="21">
        <f>SUM('La Gorona'!H16,'El Eden '!H16,'Aires del Catatumbo'!H16,'Buenos Aires'!H16,'Kilómetro 77'!H16,'La Paz'!H16,'Corral de piedra'!H16,'Jairo León'!H16,'Cuatro esquinas'!H16,'El Diviso'!H16,'La Libertad'!H16,'San Martín '!H16,'El Milagro'!H16)</f>
        <v>2</v>
      </c>
      <c r="I16" s="21">
        <f>SUM('La Gorona'!I16,'El Eden '!I16,'Aires del Catatumbo'!I16,'Buenos Aires'!I16,'Kilómetro 77'!I16,'La Paz'!I16,'Corral de piedra'!I16,'Jairo León'!I16,'Cuatro esquinas'!I16,'El Diviso'!I16,'La Libertad'!I16,'San Martín '!I16,'El Milagro'!I16)</f>
        <v>7</v>
      </c>
      <c r="J16" s="21">
        <f>SUM('La Gorona'!J16,'El Eden '!J16,'Aires del Catatumbo'!J16,'Buenos Aires'!J16,'Kilómetro 77'!J16,'La Paz'!J16,'Corral de piedra'!J16,'Jairo León'!J16,'Cuatro esquinas'!J16,'El Diviso'!J16,'La Libertad'!J16,'San Martín '!J16,'El Milagro'!J16)</f>
        <v>0</v>
      </c>
      <c r="K16" s="21">
        <f>SUM('La Gorona'!K16,'El Eden '!K16,'Aires del Catatumbo'!K16,'Buenos Aires'!K16,'Kilómetro 77'!K16,'La Paz'!K16,'Corral de piedra'!K16,'Jairo León'!K16,'Cuatro esquinas'!K16,'El Diviso'!K16,'La Libertad'!K16,'San Martín '!K16,'El Milagro'!K16)</f>
        <v>0</v>
      </c>
      <c r="L16" s="34">
        <f t="shared" ref="L16:M36" si="0">SUM(D16,F16,H16,J16)</f>
        <v>24</v>
      </c>
      <c r="M16" s="34">
        <f t="shared" si="0"/>
        <v>31</v>
      </c>
    </row>
    <row r="17" spans="1:13" x14ac:dyDescent="0.3">
      <c r="A17" s="50"/>
      <c r="B17" s="50"/>
      <c r="C17" s="28" t="s">
        <v>26</v>
      </c>
      <c r="D17" s="27">
        <f>SUM(D14:D16)</f>
        <v>29</v>
      </c>
      <c r="E17" s="27">
        <f t="shared" ref="E17:K17" si="1">SUM(E14:E16)</f>
        <v>29</v>
      </c>
      <c r="F17" s="27">
        <f t="shared" si="1"/>
        <v>0</v>
      </c>
      <c r="G17" s="27">
        <f t="shared" si="1"/>
        <v>0</v>
      </c>
      <c r="H17" s="27">
        <f t="shared" si="1"/>
        <v>2</v>
      </c>
      <c r="I17" s="27">
        <f t="shared" si="1"/>
        <v>7</v>
      </c>
      <c r="J17" s="27">
        <f t="shared" si="1"/>
        <v>0</v>
      </c>
      <c r="K17" s="27">
        <f t="shared" si="1"/>
        <v>0</v>
      </c>
      <c r="L17" s="28">
        <f t="shared" si="0"/>
        <v>31</v>
      </c>
      <c r="M17" s="28">
        <f t="shared" si="0"/>
        <v>36</v>
      </c>
    </row>
    <row r="18" spans="1:13" x14ac:dyDescent="0.3">
      <c r="A18" s="50" t="s">
        <v>27</v>
      </c>
      <c r="B18" s="50"/>
      <c r="C18" s="20" t="s">
        <v>28</v>
      </c>
      <c r="D18" s="21">
        <f>SUM('SEDE PRINCIPAL'!D18,'La Gorona'!D18,'El Eden '!D18,'La Fría'!D18,'Aires del Catatumbo'!D18,'Buenos Aires'!D18,'Kilómetro 77'!D18,'La Paz'!D18,'Corral de piedra'!D18,'Jairo León'!D18,'Cuatro esquinas'!D18,'El Diviso'!D18,'La Libertad'!D18,'Puerto Catatumbo'!D18,'San Martín '!D18,'El Milagro'!D18)</f>
        <v>62</v>
      </c>
      <c r="E18" s="21">
        <f>SUM('SEDE PRINCIPAL'!E18,'La Gorona'!E18,'El Eden '!E18,'La Fría'!E18,'Aires del Catatumbo'!E18,'Buenos Aires'!E18,'Kilómetro 77'!E18,'La Paz'!E18,'Corral de piedra'!E18,'Jairo León'!E18,'Cuatro esquinas'!E18,'El Diviso'!E18,'La Libertad'!E18,'Puerto Catatumbo'!E18,'San Martín '!E18,'El Milagro'!E18)</f>
        <v>54</v>
      </c>
      <c r="F18" s="21">
        <f>SUM('SEDE PRINCIPAL'!F18,'La Gorona'!F18,'El Eden '!F18,'La Fría'!F18,'Aires del Catatumbo'!F18,'Buenos Aires'!F18,'Kilómetro 77'!F18,'La Paz'!F18,'Corral de piedra'!F18,'Jairo León'!F18,'Cuatro esquinas'!F18,'El Diviso'!F18,'La Libertad'!F18,'Puerto Catatumbo'!F18,'San Martín '!F18,'El Milagro'!F18)</f>
        <v>9</v>
      </c>
      <c r="G18" s="21">
        <f>SUM('SEDE PRINCIPAL'!G18,'La Gorona'!G18,'El Eden '!G18,'La Fría'!G18,'Aires del Catatumbo'!G18,'Buenos Aires'!G18,'Kilómetro 77'!G18,'La Paz'!G18,'Corral de piedra'!G18,'Jairo León'!G18,'Cuatro esquinas'!G18,'El Diviso'!G18,'La Libertad'!G18,'Puerto Catatumbo'!G18,'San Martín '!G18,'El Milagro'!G18)</f>
        <v>5</v>
      </c>
      <c r="H18" s="21">
        <f>SUM('SEDE PRINCIPAL'!H18,'La Gorona'!H18,'El Eden '!H18,'La Fría'!H18,'Aires del Catatumbo'!H18,'Buenos Aires'!H18,'Kilómetro 77'!H18,'La Paz'!H18,'Corral de piedra'!H18,'Jairo León'!H18,'Cuatro esquinas'!H18,'El Diviso'!H18,'La Libertad'!H18,'Puerto Catatumbo'!H18,'San Martín '!H18,'El Milagro'!H18)</f>
        <v>8</v>
      </c>
      <c r="I18" s="21">
        <f>SUM('SEDE PRINCIPAL'!I18,'La Gorona'!I18,'El Eden '!I18,'La Fría'!I18,'Aires del Catatumbo'!I18,'Buenos Aires'!I18,'Kilómetro 77'!I18,'La Paz'!I18,'Corral de piedra'!I18,'Jairo León'!I18,'Cuatro esquinas'!I18,'El Diviso'!I18,'La Libertad'!I18,'Puerto Catatumbo'!I18,'San Martín '!I18,'El Milagro'!I18)</f>
        <v>9</v>
      </c>
      <c r="J18" s="21">
        <f>SUM('SEDE PRINCIPAL'!J18,'La Gorona'!J18,'El Eden '!J18,'La Fría'!J18,'Aires del Catatumbo'!J18,'Buenos Aires'!J18,'Kilómetro 77'!J18,'La Paz'!J18,'Corral de piedra'!J18,'Jairo León'!J18,'Cuatro esquinas'!J18,'El Diviso'!J18,'La Libertad'!J18,'Puerto Catatumbo'!J18,'San Martín '!J18,'El Milagro'!J18)</f>
        <v>2</v>
      </c>
      <c r="K18" s="21">
        <f>SUM('SEDE PRINCIPAL'!K18,'La Gorona'!K18,'El Eden '!K18,'La Fría'!K18,'Aires del Catatumbo'!K18,'Buenos Aires'!K18,'Kilómetro 77'!K18,'La Paz'!K18,'Corral de piedra'!K18,'Jairo León'!K18,'Cuatro esquinas'!K18,'El Diviso'!K18,'La Libertad'!K18,'Puerto Catatumbo'!K18,'San Martín '!K18,'El Milagro'!K18)</f>
        <v>2</v>
      </c>
      <c r="L18" s="34">
        <f t="shared" si="0"/>
        <v>81</v>
      </c>
      <c r="M18" s="34">
        <f t="shared" si="0"/>
        <v>70</v>
      </c>
    </row>
    <row r="19" spans="1:13" x14ac:dyDescent="0.3">
      <c r="A19" s="50"/>
      <c r="B19" s="50"/>
      <c r="C19" s="20" t="s">
        <v>29</v>
      </c>
      <c r="D19" s="21">
        <f>SUM('SEDE PRINCIPAL'!D19,'La Gorona'!D19,'El Eden '!D19,'La Fría'!D19,'Aires del Catatumbo'!D19,'Buenos Aires'!D19,'Kilómetro 77'!D19,'La Paz'!D19,'Corral de piedra'!D19,'Jairo León'!D19,'Cuatro esquinas'!D19,'El Diviso'!D19,'La Libertad'!D19,'Puerto Catatumbo'!D19,'San Martín '!D19,'El Milagro'!D19)</f>
        <v>66</v>
      </c>
      <c r="E19" s="21">
        <f>SUM('SEDE PRINCIPAL'!E19,'La Gorona'!E19,'El Eden '!E19,'La Fría'!E19,'Aires del Catatumbo'!E19,'Buenos Aires'!E19,'Kilómetro 77'!E19,'La Paz'!E19,'Corral de piedra'!E19,'Jairo León'!E19,'Cuatro esquinas'!E19,'El Diviso'!E19,'La Libertad'!E19,'Puerto Catatumbo'!E19,'San Martín '!E19,'El Milagro'!E19)</f>
        <v>70</v>
      </c>
      <c r="F19" s="21">
        <f>SUM('SEDE PRINCIPAL'!F19,'La Gorona'!F19,'El Eden '!F19,'La Fría'!F19,'Aires del Catatumbo'!F19,'Buenos Aires'!F19,'Kilómetro 77'!F19,'La Paz'!F19,'Corral de piedra'!F19,'Jairo León'!F19,'Cuatro esquinas'!F19,'El Diviso'!F19,'La Libertad'!F19,'Puerto Catatumbo'!F19,'San Martín '!F19,'El Milagro'!F19)</f>
        <v>7</v>
      </c>
      <c r="G19" s="21">
        <f>SUM('SEDE PRINCIPAL'!G19,'La Gorona'!G19,'El Eden '!G19,'La Fría'!G19,'Aires del Catatumbo'!G19,'Buenos Aires'!G19,'Kilómetro 77'!G19,'La Paz'!G19,'Corral de piedra'!G19,'Jairo León'!G19,'Cuatro esquinas'!G19,'El Diviso'!G19,'La Libertad'!G19,'Puerto Catatumbo'!G19,'San Martín '!G19,'El Milagro'!G19)</f>
        <v>7</v>
      </c>
      <c r="H19" s="21">
        <f>SUM('SEDE PRINCIPAL'!H19,'La Gorona'!H19,'El Eden '!H19,'La Fría'!H19,'Aires del Catatumbo'!H19,'Buenos Aires'!H19,'Kilómetro 77'!H19,'La Paz'!H19,'Corral de piedra'!H19,'Jairo León'!H19,'Cuatro esquinas'!H19,'El Diviso'!H19,'La Libertad'!H19,'Puerto Catatumbo'!H19,'San Martín '!H19,'El Milagro'!H19)</f>
        <v>2</v>
      </c>
      <c r="I19" s="21">
        <f>SUM('SEDE PRINCIPAL'!I19,'La Gorona'!I19,'El Eden '!I19,'La Fría'!I19,'Aires del Catatumbo'!I19,'Buenos Aires'!I19,'Kilómetro 77'!I19,'La Paz'!I19,'Corral de piedra'!I19,'Jairo León'!I19,'Cuatro esquinas'!I19,'El Diviso'!I19,'La Libertad'!I19,'Puerto Catatumbo'!I19,'San Martín '!I19,'El Milagro'!I19)</f>
        <v>7</v>
      </c>
      <c r="J19" s="21">
        <f>SUM('SEDE PRINCIPAL'!J19,'La Gorona'!J19,'El Eden '!J19,'La Fría'!J19,'Aires del Catatumbo'!J19,'Buenos Aires'!J19,'Kilómetro 77'!J19,'La Paz'!J19,'Corral de piedra'!J19,'Jairo León'!J19,'Cuatro esquinas'!J19,'El Diviso'!J19,'La Libertad'!J19,'Puerto Catatumbo'!J19,'San Martín '!J19,'El Milagro'!J19)</f>
        <v>3</v>
      </c>
      <c r="K19" s="21">
        <f>SUM('SEDE PRINCIPAL'!K19,'La Gorona'!K19,'El Eden '!K19,'La Fría'!K19,'Aires del Catatumbo'!K19,'Buenos Aires'!K19,'Kilómetro 77'!K19,'La Paz'!K19,'Corral de piedra'!K19,'Jairo León'!K19,'Cuatro esquinas'!K19,'El Diviso'!K19,'La Libertad'!K19,'Puerto Catatumbo'!K19,'San Martín '!K19,'El Milagro'!K19)</f>
        <v>4</v>
      </c>
      <c r="L19" s="34">
        <f t="shared" si="0"/>
        <v>78</v>
      </c>
      <c r="M19" s="34">
        <f t="shared" si="0"/>
        <v>88</v>
      </c>
    </row>
    <row r="20" spans="1:13" x14ac:dyDescent="0.3">
      <c r="A20" s="50"/>
      <c r="B20" s="50"/>
      <c r="C20" s="20" t="s">
        <v>30</v>
      </c>
      <c r="D20" s="21">
        <f>SUM('SEDE PRINCIPAL'!D20,'La Gorona'!D20,'El Eden '!D20,'La Fría'!D20,'Aires del Catatumbo'!D20,'Buenos Aires'!D20,'Kilómetro 77'!D20,'La Paz'!D20,'Corral de piedra'!D20,'Jairo León'!D20,'Cuatro esquinas'!D20,'El Diviso'!D20,'La Libertad'!D20,'Puerto Catatumbo'!D20,'San Martín '!D20,'El Milagro'!D20)</f>
        <v>43</v>
      </c>
      <c r="E20" s="21">
        <f>SUM('SEDE PRINCIPAL'!E20,'La Gorona'!E20,'El Eden '!E20,'La Fría'!E20,'Aires del Catatumbo'!E20,'Buenos Aires'!E20,'Kilómetro 77'!E20,'La Paz'!E20,'Corral de piedra'!E20,'Jairo León'!E20,'Cuatro esquinas'!E20,'El Diviso'!E20,'La Libertad'!E20,'Puerto Catatumbo'!E20,'San Martín '!E20,'El Milagro'!E20)</f>
        <v>45</v>
      </c>
      <c r="F20" s="21">
        <f>SUM('SEDE PRINCIPAL'!F20,'La Gorona'!F20,'El Eden '!F20,'La Fría'!F20,'Aires del Catatumbo'!F20,'Buenos Aires'!F20,'Kilómetro 77'!F20,'La Paz'!F20,'Corral de piedra'!F20,'Jairo León'!F20,'Cuatro esquinas'!F20,'El Diviso'!F20,'La Libertad'!F20,'Puerto Catatumbo'!F20,'San Martín '!F20,'El Milagro'!F20)</f>
        <v>2</v>
      </c>
      <c r="G20" s="21">
        <f>SUM('SEDE PRINCIPAL'!G20,'La Gorona'!G20,'El Eden '!G20,'La Fría'!G20,'Aires del Catatumbo'!G20,'Buenos Aires'!G20,'Kilómetro 77'!G20,'La Paz'!G20,'Corral de piedra'!G20,'Jairo León'!G20,'Cuatro esquinas'!G20,'El Diviso'!G20,'La Libertad'!G20,'Puerto Catatumbo'!G20,'San Martín '!G20,'El Milagro'!G20)</f>
        <v>2</v>
      </c>
      <c r="H20" s="21">
        <f>SUM('SEDE PRINCIPAL'!H20,'La Gorona'!H20,'El Eden '!H20,'La Fría'!H20,'Aires del Catatumbo'!H20,'Buenos Aires'!H20,'Kilómetro 77'!H20,'La Paz'!H20,'Corral de piedra'!H20,'Jairo León'!H20,'Cuatro esquinas'!H20,'El Diviso'!H20,'La Libertad'!H20,'Puerto Catatumbo'!H20,'San Martín '!H20,'El Milagro'!H20)</f>
        <v>8</v>
      </c>
      <c r="I20" s="21">
        <f>SUM('SEDE PRINCIPAL'!I20,'La Gorona'!I20,'El Eden '!I20,'La Fría'!I20,'Aires del Catatumbo'!I20,'Buenos Aires'!I20,'Kilómetro 77'!I20,'La Paz'!I20,'Corral de piedra'!I20,'Jairo León'!I20,'Cuatro esquinas'!I20,'El Diviso'!I20,'La Libertad'!I20,'Puerto Catatumbo'!I20,'San Martín '!I20,'El Milagro'!I20)</f>
        <v>3</v>
      </c>
      <c r="J20" s="21">
        <f>SUM('SEDE PRINCIPAL'!J20,'La Gorona'!J20,'El Eden '!J20,'La Fría'!J20,'Aires del Catatumbo'!J20,'Buenos Aires'!J20,'Kilómetro 77'!J20,'La Paz'!J20,'Corral de piedra'!J20,'Jairo León'!J20,'Cuatro esquinas'!J20,'El Diviso'!J20,'La Libertad'!J20,'Puerto Catatumbo'!J20,'San Martín '!J20,'El Milagro'!J20)</f>
        <v>1</v>
      </c>
      <c r="K20" s="21">
        <f>SUM('SEDE PRINCIPAL'!K20,'La Gorona'!K20,'El Eden '!K20,'La Fría'!K20,'Aires del Catatumbo'!K20,'Buenos Aires'!K20,'Kilómetro 77'!K20,'La Paz'!K20,'Corral de piedra'!K20,'Jairo León'!K20,'Cuatro esquinas'!K20,'El Diviso'!K20,'La Libertad'!K20,'Puerto Catatumbo'!K20,'San Martín '!K20,'El Milagro'!K20)</f>
        <v>1</v>
      </c>
      <c r="L20" s="34">
        <f t="shared" si="0"/>
        <v>54</v>
      </c>
      <c r="M20" s="34">
        <f t="shared" si="0"/>
        <v>51</v>
      </c>
    </row>
    <row r="21" spans="1:13" x14ac:dyDescent="0.3">
      <c r="A21" s="50"/>
      <c r="B21" s="50"/>
      <c r="C21" s="20" t="s">
        <v>31</v>
      </c>
      <c r="D21" s="21">
        <f>SUM('SEDE PRINCIPAL'!D21,'La Gorona'!D21,'El Eden '!D21,'La Fría'!D21,'Aires del Catatumbo'!D21,'Buenos Aires'!D21,'Kilómetro 77'!D21,'La Paz'!D21,'Corral de piedra'!D21,'Jairo León'!D21,'Cuatro esquinas'!D21,'El Diviso'!D21,'La Libertad'!D21,'Puerto Catatumbo'!D21,'San Martín '!D21,'El Milagro'!D21)</f>
        <v>49</v>
      </c>
      <c r="E21" s="21">
        <f>SUM('SEDE PRINCIPAL'!E21,'La Gorona'!E21,'El Eden '!E21,'La Fría'!E21,'Aires del Catatumbo'!E21,'Buenos Aires'!E21,'Kilómetro 77'!E21,'La Paz'!E21,'Corral de piedra'!E21,'Jairo León'!E21,'Cuatro esquinas'!E21,'El Diviso'!E21,'La Libertad'!E21,'Puerto Catatumbo'!E21,'San Martín '!E21,'El Milagro'!E21)</f>
        <v>50</v>
      </c>
      <c r="F21" s="21">
        <f>SUM('SEDE PRINCIPAL'!F21,'La Gorona'!F21,'El Eden '!F21,'La Fría'!F21,'Aires del Catatumbo'!F21,'Buenos Aires'!F21,'Kilómetro 77'!F21,'La Paz'!F21,'Corral de piedra'!F21,'Jairo León'!F21,'Cuatro esquinas'!F21,'El Diviso'!F21,'La Libertad'!F21,'Puerto Catatumbo'!F21,'San Martín '!F21,'El Milagro'!F21)</f>
        <v>4</v>
      </c>
      <c r="G21" s="21">
        <f>SUM('SEDE PRINCIPAL'!G21,'La Gorona'!G21,'El Eden '!G21,'La Fría'!G21,'Aires del Catatumbo'!G21,'Buenos Aires'!G21,'Kilómetro 77'!G21,'La Paz'!G21,'Corral de piedra'!G21,'Jairo León'!G21,'Cuatro esquinas'!G21,'El Diviso'!G21,'La Libertad'!G21,'Puerto Catatumbo'!G21,'San Martín '!G21,'El Milagro'!G21)</f>
        <v>0</v>
      </c>
      <c r="H21" s="21">
        <f>SUM('SEDE PRINCIPAL'!H21,'La Gorona'!H21,'El Eden '!H21,'La Fría'!H21,'Aires del Catatumbo'!H21,'Buenos Aires'!H21,'Kilómetro 77'!H21,'La Paz'!H21,'Corral de piedra'!H21,'Jairo León'!H21,'Cuatro esquinas'!H21,'El Diviso'!H21,'La Libertad'!H21,'Puerto Catatumbo'!H21,'San Martín '!H21,'El Milagro'!H21)</f>
        <v>8</v>
      </c>
      <c r="I21" s="21">
        <f>SUM('SEDE PRINCIPAL'!I21,'La Gorona'!I21,'El Eden '!I21,'La Fría'!I21,'Aires del Catatumbo'!I21,'Buenos Aires'!I21,'Kilómetro 77'!I21,'La Paz'!I21,'Corral de piedra'!I21,'Jairo León'!I21,'Cuatro esquinas'!I21,'El Diviso'!I21,'La Libertad'!I21,'Puerto Catatumbo'!I21,'San Martín '!I21,'El Milagro'!I21)</f>
        <v>3</v>
      </c>
      <c r="J21" s="21">
        <f>SUM('SEDE PRINCIPAL'!J21,'La Gorona'!J21,'El Eden '!J21,'La Fría'!J21,'Aires del Catatumbo'!J21,'Buenos Aires'!J21,'Kilómetro 77'!J21,'La Paz'!J21,'Corral de piedra'!J21,'Jairo León'!J21,'Cuatro esquinas'!J21,'El Diviso'!J21,'La Libertad'!J21,'Puerto Catatumbo'!J21,'San Martín '!J21,'El Milagro'!J21)</f>
        <v>3</v>
      </c>
      <c r="K21" s="21">
        <f>SUM('SEDE PRINCIPAL'!K21,'La Gorona'!K21,'El Eden '!K21,'La Fría'!K21,'Aires del Catatumbo'!K21,'Buenos Aires'!K21,'Kilómetro 77'!K21,'La Paz'!K21,'Corral de piedra'!K21,'Jairo León'!K21,'Cuatro esquinas'!K21,'El Diviso'!K21,'La Libertad'!K21,'Puerto Catatumbo'!K21,'San Martín '!K21,'El Milagro'!K21)</f>
        <v>1</v>
      </c>
      <c r="L21" s="34">
        <f t="shared" si="0"/>
        <v>64</v>
      </c>
      <c r="M21" s="34">
        <f t="shared" si="0"/>
        <v>54</v>
      </c>
    </row>
    <row r="22" spans="1:13" x14ac:dyDescent="0.3">
      <c r="A22" s="50"/>
      <c r="B22" s="50"/>
      <c r="C22" s="20" t="s">
        <v>32</v>
      </c>
      <c r="D22" s="21">
        <f>SUM('SEDE PRINCIPAL'!D22,'La Gorona'!D22,'El Eden '!D22,'La Fría'!D22,'Aires del Catatumbo'!D22,'Buenos Aires'!D22,'Kilómetro 77'!D22,'La Paz'!D22,'Corral de piedra'!D22,'Jairo León'!D22,'Cuatro esquinas'!D22,'El Diviso'!D22,'La Libertad'!D22,'Puerto Catatumbo'!D22,'San Martín '!D22,'El Milagro'!D22)</f>
        <v>39</v>
      </c>
      <c r="E22" s="21">
        <f>SUM('SEDE PRINCIPAL'!E22,'La Gorona'!E22,'El Eden '!E22,'La Fría'!E22,'Aires del Catatumbo'!E22,'Buenos Aires'!E22,'Kilómetro 77'!E22,'La Paz'!E22,'Corral de piedra'!E22,'Jairo León'!E22,'Cuatro esquinas'!E22,'El Diviso'!E22,'La Libertad'!E22,'Puerto Catatumbo'!E22,'San Martín '!E22,'El Milagro'!E22)</f>
        <v>40</v>
      </c>
      <c r="F22" s="21">
        <f>SUM('SEDE PRINCIPAL'!F22,'La Gorona'!F22,'El Eden '!F22,'La Fría'!F22,'Aires del Catatumbo'!F22,'Buenos Aires'!F22,'Kilómetro 77'!F22,'La Paz'!F22,'Corral de piedra'!F22,'Jairo León'!F22,'Cuatro esquinas'!F22,'El Diviso'!F22,'La Libertad'!F22,'Puerto Catatumbo'!F22,'San Martín '!F22,'El Milagro'!F22)</f>
        <v>0</v>
      </c>
      <c r="G22" s="21">
        <f>SUM('SEDE PRINCIPAL'!G22,'La Gorona'!G22,'El Eden '!G22,'La Fría'!G22,'Aires del Catatumbo'!G22,'Buenos Aires'!G22,'Kilómetro 77'!G22,'La Paz'!G22,'Corral de piedra'!G22,'Jairo León'!G22,'Cuatro esquinas'!G22,'El Diviso'!G22,'La Libertad'!G22,'Puerto Catatumbo'!G22,'San Martín '!G22,'El Milagro'!G22)</f>
        <v>0</v>
      </c>
      <c r="H22" s="21">
        <f>SUM('SEDE PRINCIPAL'!H22,'La Gorona'!H22,'El Eden '!H22,'La Fría'!H22,'Aires del Catatumbo'!H22,'Buenos Aires'!H22,'Kilómetro 77'!H22,'La Paz'!H22,'Corral de piedra'!H22,'Jairo León'!H22,'Cuatro esquinas'!H22,'El Diviso'!H22,'La Libertad'!H22,'Puerto Catatumbo'!H22,'San Martín '!H22,'El Milagro'!H22)</f>
        <v>6</v>
      </c>
      <c r="I22" s="21">
        <f>SUM('SEDE PRINCIPAL'!I22,'La Gorona'!I22,'El Eden '!I22,'La Fría'!I22,'Aires del Catatumbo'!I22,'Buenos Aires'!I22,'Kilómetro 77'!I22,'La Paz'!I22,'Corral de piedra'!I22,'Jairo León'!I22,'Cuatro esquinas'!I22,'El Diviso'!I22,'La Libertad'!I22,'Puerto Catatumbo'!I22,'San Martín '!I22,'El Milagro'!I22)</f>
        <v>4</v>
      </c>
      <c r="J22" s="21">
        <f>SUM('SEDE PRINCIPAL'!J22,'La Gorona'!J22,'El Eden '!J22,'La Fría'!J22,'Aires del Catatumbo'!J22,'Buenos Aires'!J22,'Kilómetro 77'!J22,'La Paz'!J22,'Corral de piedra'!J22,'Jairo León'!J22,'Cuatro esquinas'!J22,'El Diviso'!J22,'La Libertad'!J22,'Puerto Catatumbo'!J22,'San Martín '!J22,'El Milagro'!J22)</f>
        <v>1</v>
      </c>
      <c r="K22" s="21">
        <f>SUM('SEDE PRINCIPAL'!K22,'La Gorona'!K22,'El Eden '!K22,'La Fría'!K22,'Aires del Catatumbo'!K22,'Buenos Aires'!K22,'Kilómetro 77'!K22,'La Paz'!K22,'Corral de piedra'!K22,'Jairo León'!K22,'Cuatro esquinas'!K22,'El Diviso'!K22,'La Libertad'!K22,'Puerto Catatumbo'!K22,'San Martín '!K22,'El Milagro'!K22)</f>
        <v>5</v>
      </c>
      <c r="L22" s="34">
        <f t="shared" si="0"/>
        <v>46</v>
      </c>
      <c r="M22" s="34">
        <f t="shared" si="0"/>
        <v>49</v>
      </c>
    </row>
    <row r="23" spans="1:13" x14ac:dyDescent="0.3">
      <c r="A23" s="50"/>
      <c r="B23" s="50"/>
      <c r="C23" s="28" t="s">
        <v>26</v>
      </c>
      <c r="D23" s="27">
        <f>SUM(D18:D22)</f>
        <v>259</v>
      </c>
      <c r="E23" s="27">
        <f t="shared" ref="E23:K23" si="2">SUM(E18:E22)</f>
        <v>259</v>
      </c>
      <c r="F23" s="27">
        <f t="shared" si="2"/>
        <v>22</v>
      </c>
      <c r="G23" s="27">
        <f t="shared" si="2"/>
        <v>14</v>
      </c>
      <c r="H23" s="27">
        <f t="shared" si="2"/>
        <v>32</v>
      </c>
      <c r="I23" s="27">
        <f t="shared" si="2"/>
        <v>26</v>
      </c>
      <c r="J23" s="27">
        <f t="shared" si="2"/>
        <v>10</v>
      </c>
      <c r="K23" s="27">
        <f t="shared" si="2"/>
        <v>13</v>
      </c>
      <c r="L23" s="28">
        <f t="shared" si="0"/>
        <v>323</v>
      </c>
      <c r="M23" s="28">
        <f t="shared" si="0"/>
        <v>312</v>
      </c>
    </row>
    <row r="24" spans="1:13" x14ac:dyDescent="0.3">
      <c r="A24" s="50" t="s">
        <v>33</v>
      </c>
      <c r="B24" s="50"/>
      <c r="C24" s="20" t="s">
        <v>34</v>
      </c>
      <c r="D24" s="22">
        <f>SUM('SEDE PRINCIPAL'!D24,'La Gorona'!D24,'El Eden '!D24,'La Fría'!D24,'Aires del Catatumbo'!D24,'Buenos Aires'!D24,'Kilómetro 77'!D24,'La Paz'!D24,'Corral de piedra'!D24,'Jairo León'!D24,'Cuatro esquinas'!D24,'El Diviso'!D24,'La Libertad'!D24,'Puerto Catatumbo'!D24,'San Martín '!D24)</f>
        <v>27</v>
      </c>
      <c r="E24" s="22">
        <f>SUM('SEDE PRINCIPAL'!E24,'La Gorona'!E24,'El Eden '!E24,'La Fría'!E24,'Aires del Catatumbo'!E24,'Buenos Aires'!E24,'Kilómetro 77'!E24,'La Paz'!E24,'Corral de piedra'!E24,'Jairo León'!E24,'Cuatro esquinas'!E24,'El Diviso'!E24,'La Libertad'!E24,'Puerto Catatumbo'!E24,'San Martín '!E24)</f>
        <v>31</v>
      </c>
      <c r="F24" s="22">
        <f>SUM('SEDE PRINCIPAL'!F24,'La Gorona'!F24,'El Eden '!F24,'La Fría'!F24,'Aires del Catatumbo'!F24,'Buenos Aires'!F24,'Kilómetro 77'!F24,'La Paz'!F24,'Corral de piedra'!F24,'Jairo León'!F24,'Cuatro esquinas'!F24,'El Diviso'!F24,'La Libertad'!F24,'Puerto Catatumbo'!F24,'San Martín '!F24)</f>
        <v>10</v>
      </c>
      <c r="G24" s="22">
        <f>SUM('SEDE PRINCIPAL'!G24,'La Gorona'!G24,'El Eden '!G24,'La Fría'!G24,'Aires del Catatumbo'!G24,'Buenos Aires'!G24,'Kilómetro 77'!G24,'La Paz'!G24,'Corral de piedra'!G24,'Jairo León'!G24,'Cuatro esquinas'!G24,'El Diviso'!G24,'La Libertad'!G24,'Puerto Catatumbo'!G24,'San Martín '!G24)</f>
        <v>1</v>
      </c>
      <c r="H24" s="22">
        <f>SUM('SEDE PRINCIPAL'!H24,'La Gorona'!H24,'El Eden '!H24,'La Fría'!H24,'Aires del Catatumbo'!H24,'Buenos Aires'!H24,'Kilómetro 77'!H24,'La Paz'!H24,'Corral de piedra'!H24,'Jairo León'!H24,'Cuatro esquinas'!H24,'El Diviso'!H24,'La Libertad'!H24,'Puerto Catatumbo'!H24,'San Martín '!H24)</f>
        <v>6</v>
      </c>
      <c r="I24" s="22">
        <f>SUM('SEDE PRINCIPAL'!I24,'La Gorona'!I24,'El Eden '!I24,'La Fría'!I24,'Aires del Catatumbo'!I24,'Buenos Aires'!I24,'Kilómetro 77'!I24,'La Paz'!I24,'Corral de piedra'!I24,'Jairo León'!I24,'Cuatro esquinas'!I24,'El Diviso'!I24,'La Libertad'!I24,'Puerto Catatumbo'!I24,'San Martín '!I24)</f>
        <v>1</v>
      </c>
      <c r="J24" s="22">
        <f>SUM('SEDE PRINCIPAL'!J24,'La Gorona'!J24,'El Eden '!J24,'La Fría'!J24,'Aires del Catatumbo'!J24,'Buenos Aires'!J24,'Kilómetro 77'!J24,'La Paz'!J24,'Corral de piedra'!J24,'Jairo León'!J24,'Cuatro esquinas'!J24,'El Diviso'!J24,'La Libertad'!J24,'Puerto Catatumbo'!J24,'San Martín '!J24)</f>
        <v>1</v>
      </c>
      <c r="K24" s="22">
        <f>SUM('SEDE PRINCIPAL'!K24,'La Gorona'!K24,'El Eden '!K24,'La Fría'!K24,'Aires del Catatumbo'!K24,'Buenos Aires'!K24,'Kilómetro 77'!K24,'La Paz'!K24,'Corral de piedra'!K24,'Jairo León'!K24,'Cuatro esquinas'!K24,'El Diviso'!K24,'La Libertad'!K24,'Puerto Catatumbo'!K24,'San Martín '!K24)</f>
        <v>3</v>
      </c>
      <c r="L24" s="34">
        <f t="shared" ref="L24" si="3">SUM(D24,F24,H24,J24)</f>
        <v>44</v>
      </c>
      <c r="M24" s="34">
        <f t="shared" ref="M24" si="4">SUM(E24,G24,I24,K24)</f>
        <v>36</v>
      </c>
    </row>
    <row r="25" spans="1:13" x14ac:dyDescent="0.3">
      <c r="A25" s="50"/>
      <c r="B25" s="50"/>
      <c r="C25" s="20" t="s">
        <v>35</v>
      </c>
      <c r="D25" s="22">
        <f>SUM('SEDE PRINCIPAL'!D25,'La Gorona'!D25,'El Eden '!D25,'La Fría'!D25,'Aires del Catatumbo'!D25,'Buenos Aires'!D25,'Kilómetro 77'!D25,'La Paz'!D25,'Corral de piedra'!D25,'Jairo León'!D25,'Cuatro esquinas'!D25,'El Diviso'!D25,'La Libertad'!D25,'Puerto Catatumbo'!D25,'San Martín '!D25)</f>
        <v>19</v>
      </c>
      <c r="E25" s="22">
        <f>SUM('SEDE PRINCIPAL'!E25,'La Gorona'!E25,'El Eden '!E25,'La Fría'!E25,'Aires del Catatumbo'!E25,'Buenos Aires'!E25,'Kilómetro 77'!E25,'La Paz'!E25,'Corral de piedra'!E25,'Jairo León'!E25,'Cuatro esquinas'!E25,'El Diviso'!E25,'La Libertad'!E25,'Puerto Catatumbo'!E25,'San Martín '!E25)</f>
        <v>29</v>
      </c>
      <c r="F25" s="22">
        <f>SUM('SEDE PRINCIPAL'!F25,'La Gorona'!F25,'El Eden '!F25,'La Fría'!F25,'Aires del Catatumbo'!F25,'Buenos Aires'!F25,'Kilómetro 77'!F25,'La Paz'!F25,'Corral de piedra'!F25,'Jairo León'!F25,'Cuatro esquinas'!F25,'El Diviso'!F25,'La Libertad'!F25,'Puerto Catatumbo'!F25,'San Martín '!F25)</f>
        <v>5</v>
      </c>
      <c r="G25" s="22">
        <f>SUM('SEDE PRINCIPAL'!G25,'La Gorona'!G25,'El Eden '!G25,'La Fría'!G25,'Aires del Catatumbo'!G25,'Buenos Aires'!G25,'Kilómetro 77'!G25,'La Paz'!G25,'Corral de piedra'!G25,'Jairo León'!G25,'Cuatro esquinas'!G25,'El Diviso'!G25,'La Libertad'!G25,'Puerto Catatumbo'!G25,'San Martín '!G25)</f>
        <v>5</v>
      </c>
      <c r="H25" s="22">
        <f>SUM('SEDE PRINCIPAL'!H25,'La Gorona'!H25,'El Eden '!H25,'La Fría'!H25,'Aires del Catatumbo'!H25,'Buenos Aires'!H25,'Kilómetro 77'!H25,'La Paz'!H25,'Corral de piedra'!H25,'Jairo León'!H25,'Cuatro esquinas'!H25,'El Diviso'!H25,'La Libertad'!H25,'Puerto Catatumbo'!H25,'San Martín '!H25)</f>
        <v>4</v>
      </c>
      <c r="I25" s="22">
        <f>SUM('SEDE PRINCIPAL'!I25,'La Gorona'!I25,'El Eden '!I25,'La Fría'!I25,'Aires del Catatumbo'!I25,'Buenos Aires'!I25,'Kilómetro 77'!I25,'La Paz'!I25,'Corral de piedra'!I25,'Jairo León'!I25,'Cuatro esquinas'!I25,'El Diviso'!I25,'La Libertad'!I25,'Puerto Catatumbo'!I25,'San Martín '!I25)</f>
        <v>7</v>
      </c>
      <c r="J25" s="22">
        <f>SUM('SEDE PRINCIPAL'!J25,'La Gorona'!J25,'El Eden '!J25,'La Fría'!J25,'Aires del Catatumbo'!J25,'Buenos Aires'!J25,'Kilómetro 77'!J25,'La Paz'!J25,'Corral de piedra'!J25,'Jairo León'!J25,'Cuatro esquinas'!J25,'El Diviso'!J25,'La Libertad'!J25,'Puerto Catatumbo'!J25,'San Martín '!J25)</f>
        <v>1</v>
      </c>
      <c r="K25" s="22">
        <f>SUM('SEDE PRINCIPAL'!K25,'La Gorona'!K25,'El Eden '!K25,'La Fría'!K25,'Aires del Catatumbo'!K25,'Buenos Aires'!K25,'Kilómetro 77'!K25,'La Paz'!K25,'Corral de piedra'!K25,'Jairo León'!K25,'Cuatro esquinas'!K25,'El Diviso'!K25,'La Libertad'!K25,'Puerto Catatumbo'!K25,'San Martín '!K25)</f>
        <v>0</v>
      </c>
      <c r="L25" s="34">
        <f t="shared" si="0"/>
        <v>29</v>
      </c>
      <c r="M25" s="34">
        <f t="shared" si="0"/>
        <v>41</v>
      </c>
    </row>
    <row r="26" spans="1:13" x14ac:dyDescent="0.3">
      <c r="A26" s="50"/>
      <c r="B26" s="50"/>
      <c r="C26" s="20" t="s">
        <v>36</v>
      </c>
      <c r="D26" s="22">
        <f>SUM('SEDE PRINCIPAL'!D26,'La Gorona'!D26,'El Eden '!D26,'La Fría'!D26,'Aires del Catatumbo'!D26,'Buenos Aires'!D26,'Kilómetro 77'!D26,'La Paz'!D26,'Corral de piedra'!D26,'Jairo León'!D26,'Cuatro esquinas'!D26,'El Diviso'!D26,'La Libertad'!D26,'Puerto Catatumbo'!D26,'San Martín '!D26)</f>
        <v>14</v>
      </c>
      <c r="E26" s="22">
        <f>SUM('SEDE PRINCIPAL'!E26,'La Gorona'!E26,'El Eden '!E26,'La Fría'!E26,'Aires del Catatumbo'!E26,'Buenos Aires'!E26,'Kilómetro 77'!E26,'La Paz'!E26,'Corral de piedra'!E26,'Jairo León'!E26,'Cuatro esquinas'!E26,'El Diviso'!E26,'La Libertad'!E26,'Puerto Catatumbo'!E26,'San Martín '!E26)</f>
        <v>12</v>
      </c>
      <c r="F26" s="22">
        <f>SUM('SEDE PRINCIPAL'!F26,'La Gorona'!F26,'El Eden '!F26,'La Fría'!F26,'Aires del Catatumbo'!F26,'Buenos Aires'!F26,'Kilómetro 77'!F26,'La Paz'!F26,'Corral de piedra'!F26,'Jairo León'!F26,'Cuatro esquinas'!F26,'El Diviso'!F26,'La Libertad'!F26,'Puerto Catatumbo'!F26,'San Martín '!F26)</f>
        <v>2</v>
      </c>
      <c r="G26" s="22">
        <f>SUM('SEDE PRINCIPAL'!G26,'La Gorona'!G26,'El Eden '!G26,'La Fría'!G26,'Aires del Catatumbo'!G26,'Buenos Aires'!G26,'Kilómetro 77'!G26,'La Paz'!G26,'Corral de piedra'!G26,'Jairo León'!G26,'Cuatro esquinas'!G26,'El Diviso'!G26,'La Libertad'!G26,'Puerto Catatumbo'!G26,'San Martín '!G26)</f>
        <v>1</v>
      </c>
      <c r="H26" s="22">
        <f>SUM('SEDE PRINCIPAL'!H26,'La Gorona'!H26,'El Eden '!H26,'La Fría'!H26,'Aires del Catatumbo'!H26,'Buenos Aires'!H26,'Kilómetro 77'!H26,'La Paz'!H26,'Corral de piedra'!H26,'Jairo León'!H26,'Cuatro esquinas'!H26,'El Diviso'!H26,'La Libertad'!H26,'Puerto Catatumbo'!H26,'San Martín '!H26)</f>
        <v>3</v>
      </c>
      <c r="I26" s="22">
        <f>SUM('SEDE PRINCIPAL'!I26,'La Gorona'!I26,'El Eden '!I26,'La Fría'!I26,'Aires del Catatumbo'!I26,'Buenos Aires'!I26,'Kilómetro 77'!I26,'La Paz'!I26,'Corral de piedra'!I26,'Jairo León'!I26,'Cuatro esquinas'!I26,'El Diviso'!I26,'La Libertad'!I26,'Puerto Catatumbo'!I26,'San Martín '!I26)</f>
        <v>5</v>
      </c>
      <c r="J26" s="22">
        <f>SUM('SEDE PRINCIPAL'!J26,'La Gorona'!J26,'El Eden '!J26,'La Fría'!J26,'Aires del Catatumbo'!J26,'Buenos Aires'!J26,'Kilómetro 77'!J26,'La Paz'!J26,'Corral de piedra'!J26,'Jairo León'!J26,'Cuatro esquinas'!J26,'El Diviso'!J26,'La Libertad'!J26,'Puerto Catatumbo'!J26,'San Martín '!J26)</f>
        <v>0</v>
      </c>
      <c r="K26" s="22">
        <f>SUM('SEDE PRINCIPAL'!K26,'La Gorona'!K26,'El Eden '!K26,'La Fría'!K26,'Aires del Catatumbo'!K26,'Buenos Aires'!K26,'Kilómetro 77'!K26,'La Paz'!K26,'Corral de piedra'!K26,'Jairo León'!K26,'Cuatro esquinas'!K26,'El Diviso'!K26,'La Libertad'!K26,'Puerto Catatumbo'!K26,'San Martín '!K26)</f>
        <v>1</v>
      </c>
      <c r="L26" s="34">
        <f t="shared" si="0"/>
        <v>19</v>
      </c>
      <c r="M26" s="34">
        <f t="shared" si="0"/>
        <v>19</v>
      </c>
    </row>
    <row r="27" spans="1:13" x14ac:dyDescent="0.3">
      <c r="A27" s="50"/>
      <c r="B27" s="50"/>
      <c r="C27" s="20" t="s">
        <v>37</v>
      </c>
      <c r="D27" s="22">
        <f>SUM('SEDE PRINCIPAL'!D27,'La Gorona'!D27,'El Eden '!D27,'La Fría'!D27,'Aires del Catatumbo'!D27,'Buenos Aires'!D27,'Kilómetro 77'!D27,'La Paz'!D27,'Corral de piedra'!D27,'Jairo León'!D27,'Cuatro esquinas'!D27,'El Diviso'!D27,'La Libertad'!D27,'Puerto Catatumbo'!D27,'San Martín '!D27)</f>
        <v>10</v>
      </c>
      <c r="E27" s="22">
        <f>SUM('SEDE PRINCIPAL'!E27,'La Gorona'!E27,'El Eden '!E27,'La Fría'!E27,'Aires del Catatumbo'!E27,'Buenos Aires'!E27,'Kilómetro 77'!E27,'La Paz'!E27,'Corral de piedra'!E27,'Jairo León'!E27,'Cuatro esquinas'!E27,'El Diviso'!E27,'La Libertad'!E27,'Puerto Catatumbo'!E27,'San Martín '!E27)</f>
        <v>10</v>
      </c>
      <c r="F27" s="22">
        <f>SUM('SEDE PRINCIPAL'!F27,'La Gorona'!F27,'El Eden '!F27,'La Fría'!F27,'Aires del Catatumbo'!F27,'Buenos Aires'!F27,'Kilómetro 77'!F27,'La Paz'!F27,'Corral de piedra'!F27,'Jairo León'!F27,'Cuatro esquinas'!F27,'El Diviso'!F27,'La Libertad'!F27,'Puerto Catatumbo'!F27,'San Martín '!F27)</f>
        <v>2</v>
      </c>
      <c r="G27" s="22">
        <f>SUM('SEDE PRINCIPAL'!G27,'La Gorona'!G27,'El Eden '!G27,'La Fría'!G27,'Aires del Catatumbo'!G27,'Buenos Aires'!G27,'Kilómetro 77'!G27,'La Paz'!G27,'Corral de piedra'!G27,'Jairo León'!G27,'Cuatro esquinas'!G27,'El Diviso'!G27,'La Libertad'!G27,'Puerto Catatumbo'!G27,'San Martín '!G27)</f>
        <v>1</v>
      </c>
      <c r="H27" s="22">
        <f>SUM('SEDE PRINCIPAL'!H27,'La Gorona'!H27,'El Eden '!H27,'La Fría'!H27,'Aires del Catatumbo'!H27,'Buenos Aires'!H27,'Kilómetro 77'!H27,'La Paz'!H27,'Corral de piedra'!H27,'Jairo León'!H27,'Cuatro esquinas'!H27,'El Diviso'!H27,'La Libertad'!H27,'Puerto Catatumbo'!H27,'San Martín '!H27)</f>
        <v>0</v>
      </c>
      <c r="I27" s="22">
        <f>SUM('SEDE PRINCIPAL'!I27,'La Gorona'!I27,'El Eden '!I27,'La Fría'!I27,'Aires del Catatumbo'!I27,'Buenos Aires'!I27,'Kilómetro 77'!I27,'La Paz'!I27,'Corral de piedra'!I27,'Jairo León'!I27,'Cuatro esquinas'!I27,'El Diviso'!I27,'La Libertad'!I27,'Puerto Catatumbo'!I27,'San Martín '!I27)</f>
        <v>1</v>
      </c>
      <c r="J27" s="22">
        <f>SUM('SEDE PRINCIPAL'!J27,'La Gorona'!J27,'El Eden '!J27,'La Fría'!J27,'Aires del Catatumbo'!J27,'Buenos Aires'!J27,'Kilómetro 77'!J27,'La Paz'!J27,'Corral de piedra'!J27,'Jairo León'!J27,'Cuatro esquinas'!J27,'El Diviso'!J27,'La Libertad'!J27,'Puerto Catatumbo'!J27,'San Martín '!J27)</f>
        <v>2</v>
      </c>
      <c r="K27" s="22">
        <f>SUM('SEDE PRINCIPAL'!K27,'La Gorona'!K27,'El Eden '!K27,'La Fría'!K27,'Aires del Catatumbo'!K27,'Buenos Aires'!K27,'Kilómetro 77'!K27,'La Paz'!K27,'Corral de piedra'!K27,'Jairo León'!K27,'Cuatro esquinas'!K27,'El Diviso'!K27,'La Libertad'!K27,'Puerto Catatumbo'!K27,'San Martín '!K27)</f>
        <v>0</v>
      </c>
      <c r="L27" s="34">
        <f t="shared" si="0"/>
        <v>14</v>
      </c>
      <c r="M27" s="34">
        <f t="shared" si="0"/>
        <v>12</v>
      </c>
    </row>
    <row r="28" spans="1:13" x14ac:dyDescent="0.3">
      <c r="A28" s="50"/>
      <c r="B28" s="50"/>
      <c r="C28" s="28" t="s">
        <v>26</v>
      </c>
      <c r="D28" s="27">
        <f>SUM(D24:D27)</f>
        <v>70</v>
      </c>
      <c r="E28" s="27">
        <f t="shared" ref="E28:K28" si="5">SUM(E24:E27)</f>
        <v>82</v>
      </c>
      <c r="F28" s="27">
        <f t="shared" si="5"/>
        <v>19</v>
      </c>
      <c r="G28" s="27">
        <f t="shared" si="5"/>
        <v>8</v>
      </c>
      <c r="H28" s="27">
        <f t="shared" si="5"/>
        <v>13</v>
      </c>
      <c r="I28" s="27">
        <f t="shared" si="5"/>
        <v>14</v>
      </c>
      <c r="J28" s="27">
        <f t="shared" si="5"/>
        <v>4</v>
      </c>
      <c r="K28" s="27">
        <f t="shared" si="5"/>
        <v>4</v>
      </c>
      <c r="L28" s="28">
        <f t="shared" si="0"/>
        <v>106</v>
      </c>
      <c r="M28" s="28">
        <f t="shared" si="0"/>
        <v>108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>
        <f>SUM('SEDE PRINCIPAL'!D29,'La Gorona'!D29,'El Eden '!D29,'La Fría'!D29,'Aires del Catatumbo'!D29,'Buenos Aires'!D29,'Kilómetro 77'!D29,'La Paz'!D29,'Corral de piedra'!D29,'Jairo León'!D29,'Cuatro esquinas'!D29,'El Diviso'!D29,'La Libertad'!D29,'Puerto Catatumbo'!D29,'San Martín '!D29,'El Milagro'!D29)</f>
        <v>15</v>
      </c>
      <c r="E29" s="21">
        <f>SUM('SEDE PRINCIPAL'!E29,'La Gorona'!E29,'El Eden '!E29,'La Fría'!E29,'Aires del Catatumbo'!E29,'Buenos Aires'!E29,'Kilómetro 77'!E29,'La Paz'!E29,'Corral de piedra'!E29,'Jairo León'!E29,'Cuatro esquinas'!E29,'El Diviso'!E29,'La Libertad'!E29,'Puerto Catatumbo'!E29,'San Martín '!E29,'El Milagro'!E29)</f>
        <v>15</v>
      </c>
      <c r="F29" s="21">
        <f>SUM('SEDE PRINCIPAL'!F29,'La Gorona'!F29,'El Eden '!F29,'La Fría'!F29,'Aires del Catatumbo'!F29,'Buenos Aires'!F29,'Kilómetro 77'!F29,'La Paz'!F29,'Corral de piedra'!F29,'Jairo León'!F29,'Cuatro esquinas'!F29,'El Diviso'!F29,'La Libertad'!F29,'Puerto Catatumbo'!F29,'San Martín '!F29,'El Milagro'!F29)</f>
        <v>0</v>
      </c>
      <c r="G29" s="21">
        <f>SUM('SEDE PRINCIPAL'!G29,'La Gorona'!G29,'El Eden '!G29,'La Fría'!G29,'Aires del Catatumbo'!G29,'Buenos Aires'!G29,'Kilómetro 77'!G29,'La Paz'!G29,'Corral de piedra'!G29,'Jairo León'!G29,'Cuatro esquinas'!G29,'El Diviso'!G29,'La Libertad'!G29,'Puerto Catatumbo'!G29,'San Martín '!G29,'El Milagro'!G29)</f>
        <v>2</v>
      </c>
      <c r="H29" s="21">
        <f>SUM('SEDE PRINCIPAL'!H29,'La Gorona'!H29,'El Eden '!H29,'La Fría'!H29,'Aires del Catatumbo'!H29,'Buenos Aires'!H29,'Kilómetro 77'!H29,'La Paz'!H29,'Corral de piedra'!H29,'Jairo León'!H29,'Cuatro esquinas'!H29,'El Diviso'!H29,'La Libertad'!H29,'Puerto Catatumbo'!H29,'San Martín '!H29,'El Milagro'!H29)</f>
        <v>0</v>
      </c>
      <c r="I29" s="21">
        <f>SUM('SEDE PRINCIPAL'!I29,'La Gorona'!I29,'El Eden '!I29,'La Fría'!I29,'Aires del Catatumbo'!I29,'Buenos Aires'!I29,'Kilómetro 77'!I29,'La Paz'!I29,'Corral de piedra'!I29,'Jairo León'!I29,'Cuatro esquinas'!I29,'El Diviso'!I29,'La Libertad'!I29,'Puerto Catatumbo'!I29,'San Martín '!I29,'El Milagro'!I29)</f>
        <v>4</v>
      </c>
      <c r="J29" s="21">
        <f>SUM('SEDE PRINCIPAL'!J29,'La Gorona'!J29,'El Eden '!J29,'La Fría'!J29,'Aires del Catatumbo'!J29,'Buenos Aires'!J29,'Kilómetro 77'!J29,'La Paz'!J29,'Corral de piedra'!J29,'Jairo León'!J29,'Cuatro esquinas'!J29,'El Diviso'!J29,'La Libertad'!J29,'Puerto Catatumbo'!J29,'San Martín '!J29,'El Milagro'!J29)</f>
        <v>0</v>
      </c>
      <c r="K29" s="21">
        <f>SUM('SEDE PRINCIPAL'!K29,'La Gorona'!K29,'El Eden '!K29,'La Fría'!K29,'Aires del Catatumbo'!K29,'Buenos Aires'!K29,'Kilómetro 77'!K29,'La Paz'!K29,'Corral de piedra'!K29,'Jairo León'!K29,'Cuatro esquinas'!K29,'El Diviso'!K29,'La Libertad'!K29,'Puerto Catatumbo'!K29,'San Martín '!K29,'El Milagro'!K29)</f>
        <v>2</v>
      </c>
      <c r="L29" s="34">
        <f t="shared" si="0"/>
        <v>15</v>
      </c>
      <c r="M29" s="34">
        <f t="shared" si="0"/>
        <v>23</v>
      </c>
    </row>
    <row r="30" spans="1:13" x14ac:dyDescent="0.3">
      <c r="A30" s="50"/>
      <c r="B30" s="50"/>
      <c r="C30" s="20" t="s">
        <v>41</v>
      </c>
      <c r="D30" s="21">
        <f>SUM('SEDE PRINCIPAL'!D30,'La Gorona'!D30,'El Eden '!D30,'La Fría'!D30,'Aires del Catatumbo'!D30,'Buenos Aires'!D30,'Kilómetro 77'!D30,'La Paz'!D30,'Corral de piedra'!D30,'Jairo León'!D30,'Cuatro esquinas'!D30,'El Diviso'!D30,'La Libertad'!D30,'Puerto Catatumbo'!D30,'San Martín '!D30,'El Milagro'!D30)</f>
        <v>6</v>
      </c>
      <c r="E30" s="21">
        <f>SUM('SEDE PRINCIPAL'!E30,'La Gorona'!E30,'El Eden '!E30,'La Fría'!E30,'Aires del Catatumbo'!E30,'Buenos Aires'!E30,'Kilómetro 77'!E30,'La Paz'!E30,'Corral de piedra'!E30,'Jairo León'!E30,'Cuatro esquinas'!E30,'El Diviso'!E30,'La Libertad'!E30,'Puerto Catatumbo'!E30,'San Martín '!E30,'El Milagro'!E30)</f>
        <v>24</v>
      </c>
      <c r="F30" s="21">
        <f>SUM('SEDE PRINCIPAL'!F30,'La Gorona'!F30,'El Eden '!F30,'La Fría'!F30,'Aires del Catatumbo'!F30,'Buenos Aires'!F30,'Kilómetro 77'!F30,'La Paz'!F30,'Corral de piedra'!F30,'Jairo León'!F30,'Cuatro esquinas'!F30,'El Diviso'!F30,'La Libertad'!F30,'Puerto Catatumbo'!F30,'San Martín '!F30,'El Milagro'!F30)</f>
        <v>0</v>
      </c>
      <c r="G30" s="21">
        <f>SUM('SEDE PRINCIPAL'!G30,'La Gorona'!G30,'El Eden '!G30,'La Fría'!G30,'Aires del Catatumbo'!G30,'Buenos Aires'!G30,'Kilómetro 77'!G30,'La Paz'!G30,'Corral de piedra'!G30,'Jairo León'!G30,'Cuatro esquinas'!G30,'El Diviso'!G30,'La Libertad'!G30,'Puerto Catatumbo'!G30,'San Martín '!G30,'El Milagro'!G30)</f>
        <v>1</v>
      </c>
      <c r="H30" s="21">
        <f>SUM('SEDE PRINCIPAL'!H30,'La Gorona'!H30,'El Eden '!H30,'La Fría'!H30,'Aires del Catatumbo'!H30,'Buenos Aires'!H30,'Kilómetro 77'!H30,'La Paz'!H30,'Corral de piedra'!H30,'Jairo León'!H30,'Cuatro esquinas'!H30,'El Diviso'!H30,'La Libertad'!H30,'Puerto Catatumbo'!H30,'San Martín '!H30,'El Milagro'!H30)</f>
        <v>0</v>
      </c>
      <c r="I30" s="21">
        <f>SUM('SEDE PRINCIPAL'!I30,'La Gorona'!I30,'El Eden '!I30,'La Fría'!I30,'Aires del Catatumbo'!I30,'Buenos Aires'!I30,'Kilómetro 77'!I30,'La Paz'!I30,'Corral de piedra'!I30,'Jairo León'!I30,'Cuatro esquinas'!I30,'El Diviso'!I30,'La Libertad'!I30,'Puerto Catatumbo'!I30,'San Martín '!I30,'El Milagro'!I30)</f>
        <v>1</v>
      </c>
      <c r="J30" s="21">
        <f>SUM('SEDE PRINCIPAL'!J30,'La Gorona'!J30,'El Eden '!J30,'La Fría'!J30,'Aires del Catatumbo'!J30,'Buenos Aires'!J30,'Kilómetro 77'!J30,'La Paz'!J30,'Corral de piedra'!J30,'Jairo León'!J30,'Cuatro esquinas'!J30,'El Diviso'!J30,'La Libertad'!J30,'Puerto Catatumbo'!J30,'San Martín '!J30,'El Milagro'!J30)</f>
        <v>0</v>
      </c>
      <c r="K30" s="21">
        <f>SUM('SEDE PRINCIPAL'!K30,'La Gorona'!K30,'El Eden '!K30,'La Fría'!K30,'Aires del Catatumbo'!K30,'Buenos Aires'!K30,'Kilómetro 77'!K30,'La Paz'!K30,'Corral de piedra'!K30,'Jairo León'!K30,'Cuatro esquinas'!K30,'El Diviso'!K30,'La Libertad'!K30,'Puerto Catatumbo'!K30,'San Martín '!K30,'El Milagro'!K30)</f>
        <v>0</v>
      </c>
      <c r="L30" s="34">
        <f t="shared" si="0"/>
        <v>6</v>
      </c>
      <c r="M30" s="34">
        <f t="shared" si="0"/>
        <v>26</v>
      </c>
    </row>
    <row r="31" spans="1:13" x14ac:dyDescent="0.3">
      <c r="A31" s="50"/>
      <c r="B31" s="50"/>
      <c r="C31" s="28" t="s">
        <v>26</v>
      </c>
      <c r="D31" s="27">
        <f>SUM(D29:D30)</f>
        <v>21</v>
      </c>
      <c r="E31" s="27">
        <f t="shared" ref="E31:K31" si="6">SUM(E29:E30)</f>
        <v>39</v>
      </c>
      <c r="F31" s="27">
        <f t="shared" si="6"/>
        <v>0</v>
      </c>
      <c r="G31" s="27">
        <f t="shared" si="6"/>
        <v>3</v>
      </c>
      <c r="H31" s="27">
        <f t="shared" si="6"/>
        <v>0</v>
      </c>
      <c r="I31" s="27">
        <f t="shared" si="6"/>
        <v>5</v>
      </c>
      <c r="J31" s="27">
        <f t="shared" si="6"/>
        <v>0</v>
      </c>
      <c r="K31" s="27">
        <f t="shared" si="6"/>
        <v>2</v>
      </c>
      <c r="L31" s="28">
        <f t="shared" si="0"/>
        <v>21</v>
      </c>
      <c r="M31" s="28">
        <f t="shared" si="0"/>
        <v>49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34">
        <f t="shared" si="0"/>
        <v>0</v>
      </c>
      <c r="M32" s="34">
        <f t="shared" si="0"/>
        <v>0</v>
      </c>
    </row>
    <row r="33" spans="1:14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34">
        <f t="shared" si="0"/>
        <v>0</v>
      </c>
      <c r="M33" s="34">
        <f t="shared" si="0"/>
        <v>0</v>
      </c>
    </row>
    <row r="34" spans="1:14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34">
        <f t="shared" si="0"/>
        <v>0</v>
      </c>
      <c r="M34" s="34">
        <f t="shared" si="0"/>
        <v>0</v>
      </c>
    </row>
    <row r="35" spans="1:14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34">
        <f t="shared" si="0"/>
        <v>0</v>
      </c>
      <c r="M35" s="34">
        <f t="shared" si="0"/>
        <v>0</v>
      </c>
    </row>
    <row r="36" spans="1:14" x14ac:dyDescent="0.3">
      <c r="A36" s="50"/>
      <c r="B36" s="50"/>
      <c r="C36" s="28" t="s">
        <v>26</v>
      </c>
      <c r="D36" s="27">
        <f>SUM(D32:D35)</f>
        <v>0</v>
      </c>
      <c r="E36" s="27">
        <f t="shared" ref="E36:K36" si="7">SUM(E32:E35)</f>
        <v>0</v>
      </c>
      <c r="F36" s="27">
        <f t="shared" si="7"/>
        <v>0</v>
      </c>
      <c r="G36" s="27">
        <f t="shared" si="7"/>
        <v>0</v>
      </c>
      <c r="H36" s="27">
        <f t="shared" si="7"/>
        <v>0</v>
      </c>
      <c r="I36" s="27">
        <f t="shared" si="7"/>
        <v>0</v>
      </c>
      <c r="J36" s="27">
        <f t="shared" si="7"/>
        <v>0</v>
      </c>
      <c r="K36" s="27">
        <f t="shared" si="7"/>
        <v>0</v>
      </c>
      <c r="L36" s="28">
        <f t="shared" si="0"/>
        <v>0</v>
      </c>
      <c r="M36" s="28">
        <f t="shared" si="0"/>
        <v>0</v>
      </c>
    </row>
    <row r="37" spans="1:14" ht="15.6" x14ac:dyDescent="0.3">
      <c r="A37" s="50" t="s">
        <v>45</v>
      </c>
      <c r="B37" s="50"/>
      <c r="C37" s="50"/>
      <c r="D37" s="32">
        <f>SUM(D17,D23,D28,D31,D36)</f>
        <v>379</v>
      </c>
      <c r="E37" s="32">
        <f t="shared" ref="E37:M37" si="8">SUM(E17,E23,E28,E31,E36)</f>
        <v>409</v>
      </c>
      <c r="F37" s="32">
        <f t="shared" si="8"/>
        <v>41</v>
      </c>
      <c r="G37" s="32">
        <f t="shared" si="8"/>
        <v>25</v>
      </c>
      <c r="H37" s="32">
        <f t="shared" si="8"/>
        <v>47</v>
      </c>
      <c r="I37" s="32">
        <f t="shared" si="8"/>
        <v>52</v>
      </c>
      <c r="J37" s="32">
        <f t="shared" si="8"/>
        <v>14</v>
      </c>
      <c r="K37" s="32">
        <f t="shared" si="8"/>
        <v>19</v>
      </c>
      <c r="L37" s="32">
        <f t="shared" si="8"/>
        <v>481</v>
      </c>
      <c r="M37" s="32">
        <f t="shared" si="8"/>
        <v>505</v>
      </c>
      <c r="N37" s="35"/>
    </row>
    <row r="38" spans="1:14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4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4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4" x14ac:dyDescent="0.3">
      <c r="A41" s="48"/>
      <c r="B41" s="50"/>
      <c r="C41" s="20" t="s">
        <v>26</v>
      </c>
      <c r="D41" s="20">
        <f t="shared" ref="D41:K41" si="9">SUM(D39:D40)</f>
        <v>0</v>
      </c>
      <c r="E41" s="20">
        <f t="shared" si="9"/>
        <v>0</v>
      </c>
      <c r="F41" s="20">
        <f t="shared" si="9"/>
        <v>0</v>
      </c>
      <c r="G41" s="20">
        <f t="shared" si="9"/>
        <v>0</v>
      </c>
      <c r="H41" s="20">
        <f t="shared" si="9"/>
        <v>0</v>
      </c>
      <c r="I41" s="20">
        <f t="shared" si="9"/>
        <v>0</v>
      </c>
      <c r="J41" s="20">
        <f t="shared" si="9"/>
        <v>0</v>
      </c>
      <c r="K41" s="20">
        <f t="shared" si="9"/>
        <v>0</v>
      </c>
      <c r="L41" s="20"/>
      <c r="M41" s="20"/>
    </row>
    <row r="42" spans="1:14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4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4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10">SUM(E42:E43)</f>
        <v>0</v>
      </c>
      <c r="F44" s="20">
        <f t="shared" si="10"/>
        <v>0</v>
      </c>
      <c r="G44" s="20">
        <f t="shared" si="10"/>
        <v>0</v>
      </c>
      <c r="H44" s="20">
        <f t="shared" si="10"/>
        <v>0</v>
      </c>
      <c r="I44" s="20">
        <f t="shared" si="10"/>
        <v>0</v>
      </c>
      <c r="J44" s="20">
        <f t="shared" si="10"/>
        <v>0</v>
      </c>
      <c r="K44" s="20">
        <f t="shared" si="10"/>
        <v>0</v>
      </c>
      <c r="L44" s="20"/>
      <c r="M44" s="20"/>
    </row>
    <row r="45" spans="1:14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4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4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11">SUM(E45:E46)</f>
        <v>0</v>
      </c>
      <c r="F47" s="20">
        <f t="shared" si="11"/>
        <v>0</v>
      </c>
      <c r="G47" s="20">
        <f t="shared" si="11"/>
        <v>0</v>
      </c>
      <c r="H47" s="20">
        <f t="shared" si="11"/>
        <v>0</v>
      </c>
      <c r="I47" s="20">
        <f t="shared" si="11"/>
        <v>0</v>
      </c>
      <c r="J47" s="20">
        <f t="shared" si="11"/>
        <v>0</v>
      </c>
      <c r="K47" s="20">
        <f t="shared" si="11"/>
        <v>0</v>
      </c>
      <c r="L47" s="20">
        <f t="shared" si="11"/>
        <v>0</v>
      </c>
      <c r="M47" s="20">
        <f t="shared" si="11"/>
        <v>0</v>
      </c>
    </row>
    <row r="48" spans="1:14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12">SUM(E41,E44,E47)</f>
        <v>0</v>
      </c>
      <c r="F48" s="20">
        <f t="shared" si="12"/>
        <v>0</v>
      </c>
      <c r="G48" s="20">
        <f t="shared" si="12"/>
        <v>0</v>
      </c>
      <c r="H48" s="20">
        <f t="shared" si="12"/>
        <v>0</v>
      </c>
      <c r="I48" s="20">
        <f t="shared" si="12"/>
        <v>0</v>
      </c>
      <c r="J48" s="20">
        <f t="shared" si="12"/>
        <v>0</v>
      </c>
      <c r="K48" s="20">
        <f t="shared" si="12"/>
        <v>0</v>
      </c>
      <c r="L48" s="20">
        <f t="shared" si="12"/>
        <v>0</v>
      </c>
      <c r="M48" s="20">
        <f t="shared" si="12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L8:M8"/>
    <mergeCell ref="C10:F10"/>
    <mergeCell ref="G10:H10"/>
    <mergeCell ref="I10:M10"/>
    <mergeCell ref="A39:A47"/>
    <mergeCell ref="B42:B44"/>
    <mergeCell ref="B39:B41"/>
    <mergeCell ref="A37:C37"/>
    <mergeCell ref="B45:B47"/>
    <mergeCell ref="A8:C8"/>
    <mergeCell ref="D8:F8"/>
    <mergeCell ref="I8:J8"/>
    <mergeCell ref="L2:M2"/>
    <mergeCell ref="C3:K3"/>
    <mergeCell ref="C4:K4"/>
    <mergeCell ref="L4:M4"/>
    <mergeCell ref="A6:M6"/>
    <mergeCell ref="A2:B4"/>
    <mergeCell ref="C2:K2"/>
  </mergeCells>
  <conditionalFormatting sqref="D41:M41">
    <cfRule type="cellIs" dxfId="67" priority="5" operator="equal">
      <formula>0</formula>
    </cfRule>
  </conditionalFormatting>
  <conditionalFormatting sqref="D44:M44">
    <cfRule type="cellIs" dxfId="66" priority="4" operator="equal">
      <formula>0</formula>
    </cfRule>
  </conditionalFormatting>
  <conditionalFormatting sqref="D47:M48">
    <cfRule type="cellIs" dxfId="65" priority="1" operator="equal">
      <formula>0</formula>
    </cfRule>
  </conditionalFormatting>
  <conditionalFormatting sqref="D37:N37">
    <cfRule type="cellIs" dxfId="64" priority="2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48"/>
  <sheetViews>
    <sheetView workbookViewId="0">
      <selection activeCell="I10" sqref="I10:M10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44"/>
      <c r="E8" s="44"/>
      <c r="F8" s="44"/>
      <c r="G8" s="9"/>
      <c r="H8" s="10" t="s">
        <v>7</v>
      </c>
      <c r="I8" s="52"/>
      <c r="J8" s="53"/>
      <c r="K8" s="11" t="s">
        <v>8</v>
      </c>
      <c r="L8" s="44" t="s">
        <v>9</v>
      </c>
      <c r="M8" s="44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44" t="s">
        <v>11</v>
      </c>
      <c r="D10" s="44"/>
      <c r="E10" s="44"/>
      <c r="F10" s="44"/>
      <c r="G10" s="45" t="s">
        <v>12</v>
      </c>
      <c r="H10" s="45"/>
      <c r="I10" s="46">
        <v>45616</v>
      </c>
      <c r="J10" s="46"/>
      <c r="K10" s="46"/>
      <c r="L10" s="46"/>
      <c r="M10" s="46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>SUM(D14,F14,H14,J14)</f>
        <v>0</v>
      </c>
      <c r="M14" s="20">
        <f>SUM(E14,G14,I14,K14)</f>
        <v>0</v>
      </c>
    </row>
    <row r="15" spans="1:13" x14ac:dyDescent="0.3">
      <c r="A15" s="50"/>
      <c r="B15" s="50"/>
      <c r="C15" s="20" t="s">
        <v>24</v>
      </c>
      <c r="D15" s="21"/>
      <c r="E15" s="21"/>
      <c r="F15" s="21"/>
      <c r="G15" s="21"/>
      <c r="H15" s="21"/>
      <c r="I15" s="21"/>
      <c r="J15" s="21"/>
      <c r="K15" s="21"/>
      <c r="L15" s="20">
        <f>SUM(D15,F15,H15,J15)</f>
        <v>0</v>
      </c>
      <c r="M15" s="20">
        <f>SUM(E15,G15,I15,K15)</f>
        <v>0</v>
      </c>
    </row>
    <row r="16" spans="1:13" x14ac:dyDescent="0.3">
      <c r="A16" s="50"/>
      <c r="B16" s="50"/>
      <c r="C16" s="20" t="s">
        <v>25</v>
      </c>
      <c r="D16" s="21">
        <v>0</v>
      </c>
      <c r="E16" s="21">
        <v>2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0">
        <f t="shared" ref="L16:M36" si="0">SUM(D16,F16,H16,J16)</f>
        <v>0</v>
      </c>
      <c r="M16" s="20">
        <f t="shared" si="0"/>
        <v>2</v>
      </c>
    </row>
    <row r="17" spans="1:13" x14ac:dyDescent="0.3">
      <c r="A17" s="50"/>
      <c r="B17" s="50"/>
      <c r="C17" s="28" t="s">
        <v>26</v>
      </c>
      <c r="D17" s="27">
        <f>SUM(D14:D16)</f>
        <v>0</v>
      </c>
      <c r="E17" s="27">
        <f t="shared" ref="E17:M17" si="1">SUM(E14:E16)</f>
        <v>2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0</v>
      </c>
      <c r="M17" s="27">
        <f t="shared" si="1"/>
        <v>2</v>
      </c>
    </row>
    <row r="18" spans="1:13" x14ac:dyDescent="0.3">
      <c r="A18" s="50" t="s">
        <v>27</v>
      </c>
      <c r="B18" s="50"/>
      <c r="C18" s="20" t="s">
        <v>28</v>
      </c>
      <c r="D18" s="21">
        <v>1</v>
      </c>
      <c r="E18" s="21">
        <v>1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0">
        <f t="shared" si="0"/>
        <v>1</v>
      </c>
      <c r="M18" s="20">
        <f t="shared" si="0"/>
        <v>1</v>
      </c>
    </row>
    <row r="19" spans="1:13" x14ac:dyDescent="0.3">
      <c r="A19" s="50"/>
      <c r="B19" s="50"/>
      <c r="C19" s="20" t="s">
        <v>29</v>
      </c>
      <c r="D19" s="21">
        <v>1</v>
      </c>
      <c r="E19" s="21">
        <v>1</v>
      </c>
      <c r="F19" s="21">
        <v>0</v>
      </c>
      <c r="G19" s="21">
        <v>0</v>
      </c>
      <c r="H19" s="21">
        <v>0</v>
      </c>
      <c r="I19" s="21">
        <v>1</v>
      </c>
      <c r="J19" s="21">
        <v>0</v>
      </c>
      <c r="K19" s="21">
        <v>0</v>
      </c>
      <c r="L19" s="20">
        <f t="shared" si="0"/>
        <v>1</v>
      </c>
      <c r="M19" s="20">
        <f t="shared" si="0"/>
        <v>2</v>
      </c>
    </row>
    <row r="20" spans="1:13" x14ac:dyDescent="0.3">
      <c r="A20" s="50"/>
      <c r="B20" s="50"/>
      <c r="C20" s="20" t="s">
        <v>30</v>
      </c>
      <c r="D20" s="21">
        <v>2</v>
      </c>
      <c r="E20" s="21">
        <v>2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0">
        <f t="shared" si="0"/>
        <v>2</v>
      </c>
      <c r="M20" s="20">
        <f t="shared" si="0"/>
        <v>2</v>
      </c>
    </row>
    <row r="21" spans="1:13" x14ac:dyDescent="0.3">
      <c r="A21" s="50"/>
      <c r="B21" s="50"/>
      <c r="C21" s="20" t="s">
        <v>31</v>
      </c>
      <c r="D21" s="21">
        <v>0</v>
      </c>
      <c r="E21" s="21">
        <v>1</v>
      </c>
      <c r="F21" s="21">
        <v>0</v>
      </c>
      <c r="G21" s="21">
        <v>0</v>
      </c>
      <c r="H21" s="21">
        <v>2</v>
      </c>
      <c r="I21" s="21">
        <v>0</v>
      </c>
      <c r="J21" s="21">
        <v>0</v>
      </c>
      <c r="K21" s="21">
        <v>0</v>
      </c>
      <c r="L21" s="20">
        <f t="shared" si="0"/>
        <v>2</v>
      </c>
      <c r="M21" s="20">
        <f t="shared" si="0"/>
        <v>1</v>
      </c>
    </row>
    <row r="22" spans="1:13" x14ac:dyDescent="0.3">
      <c r="A22" s="50"/>
      <c r="B22" s="50"/>
      <c r="C22" s="20" t="s">
        <v>32</v>
      </c>
      <c r="D22" s="21">
        <v>3</v>
      </c>
      <c r="E22" s="21">
        <v>0</v>
      </c>
      <c r="F22" s="21">
        <v>0</v>
      </c>
      <c r="G22" s="21">
        <v>0</v>
      </c>
      <c r="H22" s="21">
        <v>3</v>
      </c>
      <c r="I22" s="21">
        <v>0</v>
      </c>
      <c r="J22" s="21">
        <v>0</v>
      </c>
      <c r="K22" s="21">
        <v>0</v>
      </c>
      <c r="L22" s="20">
        <f t="shared" si="0"/>
        <v>6</v>
      </c>
      <c r="M22" s="20">
        <f t="shared" si="0"/>
        <v>0</v>
      </c>
    </row>
    <row r="23" spans="1:13" x14ac:dyDescent="0.3">
      <c r="A23" s="50"/>
      <c r="B23" s="50"/>
      <c r="C23" s="28" t="s">
        <v>26</v>
      </c>
      <c r="D23" s="27">
        <f>SUM(D18:D22)</f>
        <v>7</v>
      </c>
      <c r="E23" s="27">
        <f t="shared" ref="E23:M23" si="2">SUM(E18:E22)</f>
        <v>5</v>
      </c>
      <c r="F23" s="27">
        <f t="shared" si="2"/>
        <v>0</v>
      </c>
      <c r="G23" s="27">
        <f t="shared" si="2"/>
        <v>0</v>
      </c>
      <c r="H23" s="27">
        <f t="shared" si="2"/>
        <v>5</v>
      </c>
      <c r="I23" s="27">
        <f t="shared" si="2"/>
        <v>1</v>
      </c>
      <c r="J23" s="27">
        <f t="shared" si="2"/>
        <v>0</v>
      </c>
      <c r="K23" s="27">
        <f t="shared" si="2"/>
        <v>0</v>
      </c>
      <c r="L23" s="27">
        <f t="shared" si="2"/>
        <v>12</v>
      </c>
      <c r="M23" s="27">
        <f t="shared" si="2"/>
        <v>6</v>
      </c>
    </row>
    <row r="24" spans="1:13" x14ac:dyDescent="0.3">
      <c r="A24" s="50" t="s">
        <v>33</v>
      </c>
      <c r="B24" s="50"/>
      <c r="C24" s="20" t="s">
        <v>34</v>
      </c>
      <c r="D24" s="22"/>
      <c r="E24" s="22"/>
      <c r="F24" s="22"/>
      <c r="G24" s="22"/>
      <c r="H24" s="22"/>
      <c r="I24" s="22"/>
      <c r="J24" s="22"/>
      <c r="K24" s="22"/>
      <c r="L24" s="20">
        <f t="shared" si="0"/>
        <v>0</v>
      </c>
      <c r="M24" s="20">
        <f t="shared" si="0"/>
        <v>0</v>
      </c>
    </row>
    <row r="25" spans="1:13" x14ac:dyDescent="0.3">
      <c r="A25" s="50"/>
      <c r="B25" s="50"/>
      <c r="C25" s="20" t="s">
        <v>35</v>
      </c>
      <c r="D25" s="21"/>
      <c r="E25" s="21"/>
      <c r="F25" s="21"/>
      <c r="G25" s="21"/>
      <c r="H25" s="21"/>
      <c r="I25" s="21"/>
      <c r="J25" s="21"/>
      <c r="K25" s="21"/>
      <c r="L25" s="20">
        <f t="shared" si="0"/>
        <v>0</v>
      </c>
      <c r="M25" s="20">
        <f t="shared" si="0"/>
        <v>0</v>
      </c>
    </row>
    <row r="26" spans="1:13" x14ac:dyDescent="0.3">
      <c r="A26" s="50"/>
      <c r="B26" s="50"/>
      <c r="C26" s="20" t="s">
        <v>36</v>
      </c>
      <c r="D26" s="21"/>
      <c r="E26" s="21"/>
      <c r="F26" s="21"/>
      <c r="G26" s="21"/>
      <c r="H26" s="21"/>
      <c r="I26" s="21"/>
      <c r="J26" s="21"/>
      <c r="K26" s="21"/>
      <c r="L26" s="20">
        <f t="shared" si="0"/>
        <v>0</v>
      </c>
      <c r="M26" s="20">
        <f t="shared" si="0"/>
        <v>0</v>
      </c>
    </row>
    <row r="27" spans="1:13" x14ac:dyDescent="0.3">
      <c r="A27" s="50"/>
      <c r="B27" s="50"/>
      <c r="C27" s="20" t="s">
        <v>37</v>
      </c>
      <c r="D27" s="21"/>
      <c r="E27" s="21"/>
      <c r="F27" s="21"/>
      <c r="G27" s="21"/>
      <c r="H27" s="21"/>
      <c r="I27" s="21"/>
      <c r="J27" s="21"/>
      <c r="K27" s="21"/>
      <c r="L27" s="20">
        <f t="shared" si="0"/>
        <v>0</v>
      </c>
      <c r="M27" s="20">
        <f t="shared" si="0"/>
        <v>0</v>
      </c>
    </row>
    <row r="28" spans="1:13" x14ac:dyDescent="0.3">
      <c r="A28" s="50"/>
      <c r="B28" s="50"/>
      <c r="C28" s="28" t="s">
        <v>26</v>
      </c>
      <c r="D28" s="27">
        <f>SUM(D24:D27)</f>
        <v>0</v>
      </c>
      <c r="E28" s="27">
        <f t="shared" ref="E28:M28" si="3">SUM(E24:E27)</f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/>
      <c r="E29" s="21"/>
      <c r="F29" s="21"/>
      <c r="G29" s="21"/>
      <c r="H29" s="21"/>
      <c r="I29" s="21"/>
      <c r="J29" s="21"/>
      <c r="K29" s="21"/>
      <c r="L29" s="20">
        <f t="shared" si="0"/>
        <v>0</v>
      </c>
      <c r="M29" s="20">
        <f t="shared" si="0"/>
        <v>0</v>
      </c>
    </row>
    <row r="30" spans="1:13" x14ac:dyDescent="0.3">
      <c r="A30" s="50"/>
      <c r="B30" s="50"/>
      <c r="C30" s="20" t="s">
        <v>41</v>
      </c>
      <c r="D30" s="21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0">
        <f t="shared" si="0"/>
        <v>0</v>
      </c>
    </row>
    <row r="31" spans="1:13" x14ac:dyDescent="0.3">
      <c r="A31" s="50"/>
      <c r="B31" s="50"/>
      <c r="C31" s="28" t="s">
        <v>26</v>
      </c>
      <c r="D31" s="27">
        <f>SUM(D29:D30)</f>
        <v>0</v>
      </c>
      <c r="E31" s="27">
        <f t="shared" ref="E31:M31" si="4">SUM(E29:E30)</f>
        <v>0</v>
      </c>
      <c r="F31" s="27">
        <f t="shared" si="4"/>
        <v>0</v>
      </c>
      <c r="G31" s="27">
        <f t="shared" si="4"/>
        <v>0</v>
      </c>
      <c r="H31" s="27">
        <f t="shared" si="4"/>
        <v>0</v>
      </c>
      <c r="I31" s="27">
        <f t="shared" si="4"/>
        <v>0</v>
      </c>
      <c r="J31" s="27">
        <f t="shared" si="4"/>
        <v>0</v>
      </c>
      <c r="K31" s="27">
        <f t="shared" si="4"/>
        <v>0</v>
      </c>
      <c r="L31" s="27">
        <f t="shared" si="4"/>
        <v>0</v>
      </c>
      <c r="M31" s="27">
        <f t="shared" si="4"/>
        <v>0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si="0"/>
        <v>0</v>
      </c>
      <c r="M32" s="20">
        <f t="shared" si="0"/>
        <v>0</v>
      </c>
    </row>
    <row r="33" spans="1:13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0"/>
        <v>0</v>
      </c>
      <c r="M33" s="20">
        <f t="shared" si="0"/>
        <v>0</v>
      </c>
    </row>
    <row r="34" spans="1:13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0"/>
        <v>0</v>
      </c>
      <c r="M34" s="20">
        <f t="shared" si="0"/>
        <v>0</v>
      </c>
    </row>
    <row r="35" spans="1:13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0"/>
        <v>0</v>
      </c>
      <c r="M35" s="20">
        <f t="shared" si="0"/>
        <v>0</v>
      </c>
    </row>
    <row r="36" spans="1:13" x14ac:dyDescent="0.3">
      <c r="A36" s="50"/>
      <c r="B36" s="50"/>
      <c r="C36" s="20" t="s">
        <v>26</v>
      </c>
      <c r="D36" s="21"/>
      <c r="E36" s="21"/>
      <c r="F36" s="21"/>
      <c r="G36" s="21"/>
      <c r="H36" s="21"/>
      <c r="I36" s="21"/>
      <c r="J36" s="21"/>
      <c r="K36" s="21"/>
      <c r="L36" s="20">
        <f t="shared" si="0"/>
        <v>0</v>
      </c>
      <c r="M36" s="20">
        <f t="shared" si="0"/>
        <v>0</v>
      </c>
    </row>
    <row r="37" spans="1:13" x14ac:dyDescent="0.3">
      <c r="A37" s="50" t="s">
        <v>45</v>
      </c>
      <c r="B37" s="50"/>
      <c r="C37" s="50"/>
      <c r="D37" s="30">
        <f>SUM(D17,D23,D28,D31,D36)</f>
        <v>7</v>
      </c>
      <c r="E37" s="30">
        <f t="shared" ref="E37:M37" si="5">SUM(E17,E23,E28,E31,E36)</f>
        <v>7</v>
      </c>
      <c r="F37" s="30">
        <f t="shared" si="5"/>
        <v>0</v>
      </c>
      <c r="G37" s="30">
        <f t="shared" si="5"/>
        <v>0</v>
      </c>
      <c r="H37" s="30">
        <f t="shared" si="5"/>
        <v>5</v>
      </c>
      <c r="I37" s="30">
        <f t="shared" si="5"/>
        <v>1</v>
      </c>
      <c r="J37" s="30">
        <f t="shared" si="5"/>
        <v>0</v>
      </c>
      <c r="K37" s="30">
        <f t="shared" si="5"/>
        <v>0</v>
      </c>
      <c r="L37" s="30">
        <f t="shared" si="5"/>
        <v>12</v>
      </c>
      <c r="M37" s="30">
        <f t="shared" si="5"/>
        <v>8</v>
      </c>
    </row>
    <row r="38" spans="1:13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3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3" x14ac:dyDescent="0.3">
      <c r="A41" s="48"/>
      <c r="B41" s="50"/>
      <c r="C41" s="20" t="s">
        <v>26</v>
      </c>
      <c r="D41" s="20">
        <f t="shared" ref="D41:K41" si="6">SUM(D39:D40)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/>
      <c r="M41" s="20"/>
    </row>
    <row r="42" spans="1:13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3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3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7">SUM(E42:E43)</f>
        <v>0</v>
      </c>
      <c r="F44" s="20">
        <f t="shared" si="7"/>
        <v>0</v>
      </c>
      <c r="G44" s="20">
        <f t="shared" si="7"/>
        <v>0</v>
      </c>
      <c r="H44" s="20">
        <f t="shared" si="7"/>
        <v>0</v>
      </c>
      <c r="I44" s="20">
        <f t="shared" si="7"/>
        <v>0</v>
      </c>
      <c r="J44" s="20">
        <f t="shared" si="7"/>
        <v>0</v>
      </c>
      <c r="K44" s="20">
        <f t="shared" si="7"/>
        <v>0</v>
      </c>
      <c r="L44" s="20"/>
      <c r="M44" s="20"/>
    </row>
    <row r="45" spans="1:13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3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3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8">SUM(E45:E46)</f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  <c r="I47" s="20">
        <f t="shared" si="8"/>
        <v>0</v>
      </c>
      <c r="J47" s="20">
        <f t="shared" si="8"/>
        <v>0</v>
      </c>
      <c r="K47" s="20">
        <f t="shared" si="8"/>
        <v>0</v>
      </c>
      <c r="L47" s="20">
        <f t="shared" si="8"/>
        <v>0</v>
      </c>
      <c r="M47" s="20">
        <f t="shared" si="8"/>
        <v>0</v>
      </c>
    </row>
    <row r="48" spans="1:13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9">SUM(E41,E44,E47)</f>
        <v>0</v>
      </c>
      <c r="F48" s="20">
        <f t="shared" si="9"/>
        <v>0</v>
      </c>
      <c r="G48" s="20">
        <f t="shared" si="9"/>
        <v>0</v>
      </c>
      <c r="H48" s="20">
        <f t="shared" si="9"/>
        <v>0</v>
      </c>
      <c r="I48" s="20">
        <f t="shared" si="9"/>
        <v>0</v>
      </c>
      <c r="J48" s="20">
        <f t="shared" si="9"/>
        <v>0</v>
      </c>
      <c r="K48" s="20">
        <f t="shared" si="9"/>
        <v>0</v>
      </c>
      <c r="L48" s="20">
        <f t="shared" si="9"/>
        <v>0</v>
      </c>
      <c r="M48" s="20">
        <f t="shared" si="9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37:M37">
    <cfRule type="cellIs" dxfId="31" priority="2" operator="equal">
      <formula>0</formula>
    </cfRule>
  </conditionalFormatting>
  <conditionalFormatting sqref="D41:M41">
    <cfRule type="cellIs" dxfId="30" priority="5" operator="equal">
      <formula>0</formula>
    </cfRule>
  </conditionalFormatting>
  <conditionalFormatting sqref="D44:M44">
    <cfRule type="cellIs" dxfId="29" priority="4" operator="equal">
      <formula>0</formula>
    </cfRule>
  </conditionalFormatting>
  <conditionalFormatting sqref="D47:M48">
    <cfRule type="cellIs" dxfId="28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M48"/>
  <sheetViews>
    <sheetView workbookViewId="0">
      <selection activeCell="I10" sqref="I10:M10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44"/>
      <c r="E8" s="44"/>
      <c r="F8" s="44"/>
      <c r="G8" s="9"/>
      <c r="H8" s="10" t="s">
        <v>7</v>
      </c>
      <c r="I8" s="52"/>
      <c r="J8" s="53"/>
      <c r="K8" s="11" t="s">
        <v>8</v>
      </c>
      <c r="L8" s="44" t="s">
        <v>9</v>
      </c>
      <c r="M8" s="44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44" t="s">
        <v>11</v>
      </c>
      <c r="D10" s="44"/>
      <c r="E10" s="44"/>
      <c r="F10" s="44"/>
      <c r="G10" s="45" t="s">
        <v>12</v>
      </c>
      <c r="H10" s="45"/>
      <c r="I10" s="46">
        <v>45616</v>
      </c>
      <c r="J10" s="46"/>
      <c r="K10" s="46"/>
      <c r="L10" s="46"/>
      <c r="M10" s="46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>SUM(D14,F14,H14,J14)</f>
        <v>0</v>
      </c>
      <c r="M14" s="20">
        <f>SUM(E14,G14,I14,K14)</f>
        <v>0</v>
      </c>
    </row>
    <row r="15" spans="1:13" x14ac:dyDescent="0.3">
      <c r="A15" s="50"/>
      <c r="B15" s="50"/>
      <c r="C15" s="20" t="s">
        <v>24</v>
      </c>
      <c r="D15" s="21"/>
      <c r="E15" s="21"/>
      <c r="F15" s="21"/>
      <c r="G15" s="21"/>
      <c r="H15" s="21"/>
      <c r="I15" s="21"/>
      <c r="J15" s="21"/>
      <c r="K15" s="21"/>
      <c r="L15" s="20">
        <f>SUM(D15,F15,H15,J15)</f>
        <v>0</v>
      </c>
      <c r="M15" s="20">
        <f>SUM(E15,G15,I15,K15)</f>
        <v>0</v>
      </c>
    </row>
    <row r="16" spans="1:13" x14ac:dyDescent="0.3">
      <c r="A16" s="50"/>
      <c r="B16" s="50"/>
      <c r="C16" s="20" t="s">
        <v>25</v>
      </c>
      <c r="D16" s="21">
        <v>2</v>
      </c>
      <c r="E16" s="21">
        <v>0</v>
      </c>
      <c r="F16" s="21">
        <v>0</v>
      </c>
      <c r="G16" s="21">
        <v>0</v>
      </c>
      <c r="H16" s="21">
        <v>1</v>
      </c>
      <c r="I16" s="21">
        <v>0</v>
      </c>
      <c r="J16" s="21">
        <v>0</v>
      </c>
      <c r="K16" s="21">
        <v>0</v>
      </c>
      <c r="L16" s="20">
        <f t="shared" ref="L16:M36" si="0">SUM(D16,F16,H16,J16)</f>
        <v>3</v>
      </c>
      <c r="M16" s="20">
        <f t="shared" si="0"/>
        <v>0</v>
      </c>
    </row>
    <row r="17" spans="1:13" x14ac:dyDescent="0.3">
      <c r="A17" s="50"/>
      <c r="B17" s="50"/>
      <c r="C17" s="28" t="s">
        <v>26</v>
      </c>
      <c r="D17" s="27">
        <f>SUM(D14:D16)</f>
        <v>2</v>
      </c>
      <c r="E17" s="27">
        <f t="shared" ref="E17:M17" si="1">SUM(E14:E16)</f>
        <v>0</v>
      </c>
      <c r="F17" s="27">
        <f t="shared" si="1"/>
        <v>0</v>
      </c>
      <c r="G17" s="27">
        <f t="shared" si="1"/>
        <v>0</v>
      </c>
      <c r="H17" s="27">
        <f t="shared" si="1"/>
        <v>1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3</v>
      </c>
      <c r="M17" s="27">
        <f t="shared" si="1"/>
        <v>0</v>
      </c>
    </row>
    <row r="18" spans="1:13" x14ac:dyDescent="0.3">
      <c r="A18" s="50" t="s">
        <v>27</v>
      </c>
      <c r="B18" s="50"/>
      <c r="C18" s="20" t="s">
        <v>28</v>
      </c>
      <c r="D18" s="21">
        <v>1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0">
        <f t="shared" si="0"/>
        <v>1</v>
      </c>
      <c r="M18" s="20">
        <f t="shared" si="0"/>
        <v>0</v>
      </c>
    </row>
    <row r="19" spans="1:13" x14ac:dyDescent="0.3">
      <c r="A19" s="50"/>
      <c r="B19" s="50"/>
      <c r="C19" s="20" t="s">
        <v>29</v>
      </c>
      <c r="D19" s="21">
        <v>1</v>
      </c>
      <c r="E19" s="21">
        <v>1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0">
        <f t="shared" si="0"/>
        <v>1</v>
      </c>
      <c r="M19" s="20">
        <f t="shared" si="0"/>
        <v>1</v>
      </c>
    </row>
    <row r="20" spans="1:13" x14ac:dyDescent="0.3">
      <c r="A20" s="50"/>
      <c r="B20" s="50"/>
      <c r="C20" s="20" t="s">
        <v>30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0">
        <f t="shared" si="0"/>
        <v>0</v>
      </c>
      <c r="M20" s="20">
        <f t="shared" si="0"/>
        <v>0</v>
      </c>
    </row>
    <row r="21" spans="1:13" x14ac:dyDescent="0.3">
      <c r="A21" s="50"/>
      <c r="B21" s="50"/>
      <c r="C21" s="20" t="s">
        <v>31</v>
      </c>
      <c r="D21" s="21">
        <v>1</v>
      </c>
      <c r="E21" s="21">
        <v>1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0">
        <f t="shared" si="0"/>
        <v>1</v>
      </c>
      <c r="M21" s="20">
        <f t="shared" si="0"/>
        <v>1</v>
      </c>
    </row>
    <row r="22" spans="1:13" x14ac:dyDescent="0.3">
      <c r="A22" s="50"/>
      <c r="B22" s="50"/>
      <c r="C22" s="20" t="s">
        <v>32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0">
        <f t="shared" si="0"/>
        <v>0</v>
      </c>
      <c r="M22" s="20">
        <f t="shared" si="0"/>
        <v>0</v>
      </c>
    </row>
    <row r="23" spans="1:13" x14ac:dyDescent="0.3">
      <c r="A23" s="50"/>
      <c r="B23" s="50"/>
      <c r="C23" s="28" t="s">
        <v>26</v>
      </c>
      <c r="D23" s="27">
        <f>SUM(D18:D22)</f>
        <v>3</v>
      </c>
      <c r="E23" s="27">
        <f t="shared" ref="E23:M23" si="2">SUM(E18:E22)</f>
        <v>2</v>
      </c>
      <c r="F23" s="27">
        <f t="shared" si="2"/>
        <v>0</v>
      </c>
      <c r="G23" s="27">
        <f t="shared" si="2"/>
        <v>0</v>
      </c>
      <c r="H23" s="27">
        <f t="shared" si="2"/>
        <v>0</v>
      </c>
      <c r="I23" s="27">
        <f t="shared" si="2"/>
        <v>0</v>
      </c>
      <c r="J23" s="27">
        <f t="shared" si="2"/>
        <v>0</v>
      </c>
      <c r="K23" s="27">
        <f t="shared" si="2"/>
        <v>0</v>
      </c>
      <c r="L23" s="27">
        <f t="shared" si="2"/>
        <v>3</v>
      </c>
      <c r="M23" s="27">
        <f t="shared" si="2"/>
        <v>2</v>
      </c>
    </row>
    <row r="24" spans="1:13" x14ac:dyDescent="0.3">
      <c r="A24" s="50" t="s">
        <v>33</v>
      </c>
      <c r="B24" s="50"/>
      <c r="C24" s="20" t="s">
        <v>34</v>
      </c>
      <c r="D24" s="22"/>
      <c r="E24" s="22"/>
      <c r="F24" s="22"/>
      <c r="G24" s="22"/>
      <c r="H24" s="22"/>
      <c r="I24" s="22"/>
      <c r="J24" s="22"/>
      <c r="K24" s="22"/>
      <c r="L24" s="20">
        <f t="shared" si="0"/>
        <v>0</v>
      </c>
      <c r="M24" s="20">
        <f t="shared" si="0"/>
        <v>0</v>
      </c>
    </row>
    <row r="25" spans="1:13" x14ac:dyDescent="0.3">
      <c r="A25" s="50"/>
      <c r="B25" s="50"/>
      <c r="C25" s="20" t="s">
        <v>35</v>
      </c>
      <c r="D25" s="21"/>
      <c r="E25" s="21"/>
      <c r="F25" s="21"/>
      <c r="G25" s="21" t="s">
        <v>54</v>
      </c>
      <c r="H25" s="21"/>
      <c r="I25" s="21"/>
      <c r="J25" s="21"/>
      <c r="K25" s="21"/>
      <c r="L25" s="20">
        <f t="shared" si="0"/>
        <v>0</v>
      </c>
      <c r="M25" s="20">
        <f t="shared" si="0"/>
        <v>0</v>
      </c>
    </row>
    <row r="26" spans="1:13" x14ac:dyDescent="0.3">
      <c r="A26" s="50"/>
      <c r="B26" s="50"/>
      <c r="C26" s="20" t="s">
        <v>36</v>
      </c>
      <c r="D26" s="21"/>
      <c r="E26" s="21"/>
      <c r="F26" s="21"/>
      <c r="G26" s="21"/>
      <c r="H26" s="21"/>
      <c r="I26" s="21"/>
      <c r="J26" s="21"/>
      <c r="K26" s="21"/>
      <c r="L26" s="20">
        <f t="shared" si="0"/>
        <v>0</v>
      </c>
      <c r="M26" s="20">
        <f t="shared" si="0"/>
        <v>0</v>
      </c>
    </row>
    <row r="27" spans="1:13" x14ac:dyDescent="0.3">
      <c r="A27" s="50"/>
      <c r="B27" s="50"/>
      <c r="C27" s="20" t="s">
        <v>37</v>
      </c>
      <c r="D27" s="21"/>
      <c r="E27" s="21"/>
      <c r="F27" s="21"/>
      <c r="G27" s="21"/>
      <c r="H27" s="21"/>
      <c r="I27" s="21"/>
      <c r="J27" s="21"/>
      <c r="K27" s="21"/>
      <c r="L27" s="20">
        <f t="shared" si="0"/>
        <v>0</v>
      </c>
      <c r="M27" s="20">
        <f t="shared" si="0"/>
        <v>0</v>
      </c>
    </row>
    <row r="28" spans="1:13" x14ac:dyDescent="0.3">
      <c r="A28" s="50"/>
      <c r="B28" s="50"/>
      <c r="C28" s="28" t="s">
        <v>26</v>
      </c>
      <c r="D28" s="27">
        <f>SUM(D24:D27)</f>
        <v>0</v>
      </c>
      <c r="E28" s="27">
        <f t="shared" ref="E28:M28" si="3">SUM(E24:E27)</f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/>
      <c r="E29" s="21"/>
      <c r="F29" s="21"/>
      <c r="G29" s="21"/>
      <c r="H29" s="21"/>
      <c r="I29" s="21"/>
      <c r="J29" s="21"/>
      <c r="K29" s="21"/>
      <c r="L29" s="20">
        <f t="shared" si="0"/>
        <v>0</v>
      </c>
      <c r="M29" s="20">
        <f t="shared" si="0"/>
        <v>0</v>
      </c>
    </row>
    <row r="30" spans="1:13" x14ac:dyDescent="0.3">
      <c r="A30" s="50"/>
      <c r="B30" s="50"/>
      <c r="C30" s="20" t="s">
        <v>41</v>
      </c>
      <c r="D30" s="21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0">
        <f t="shared" si="0"/>
        <v>0</v>
      </c>
    </row>
    <row r="31" spans="1:13" x14ac:dyDescent="0.3">
      <c r="A31" s="50"/>
      <c r="B31" s="50"/>
      <c r="C31" s="28" t="s">
        <v>26</v>
      </c>
      <c r="D31" s="27">
        <f>SUM(D29:D30)</f>
        <v>0</v>
      </c>
      <c r="E31" s="27">
        <f t="shared" ref="E31:M31" si="4">SUM(E29:E30)</f>
        <v>0</v>
      </c>
      <c r="F31" s="27">
        <f t="shared" si="4"/>
        <v>0</v>
      </c>
      <c r="G31" s="27">
        <f t="shared" si="4"/>
        <v>0</v>
      </c>
      <c r="H31" s="27">
        <f t="shared" si="4"/>
        <v>0</v>
      </c>
      <c r="I31" s="27">
        <f t="shared" si="4"/>
        <v>0</v>
      </c>
      <c r="J31" s="27">
        <f t="shared" si="4"/>
        <v>0</v>
      </c>
      <c r="K31" s="27">
        <f t="shared" si="4"/>
        <v>0</v>
      </c>
      <c r="L31" s="27">
        <f t="shared" si="4"/>
        <v>0</v>
      </c>
      <c r="M31" s="27">
        <f t="shared" si="4"/>
        <v>0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si="0"/>
        <v>0</v>
      </c>
      <c r="M32" s="20">
        <f t="shared" si="0"/>
        <v>0</v>
      </c>
    </row>
    <row r="33" spans="1:13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0"/>
        <v>0</v>
      </c>
      <c r="M33" s="20">
        <f t="shared" si="0"/>
        <v>0</v>
      </c>
    </row>
    <row r="34" spans="1:13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0"/>
        <v>0</v>
      </c>
      <c r="M34" s="20">
        <f t="shared" si="0"/>
        <v>0</v>
      </c>
    </row>
    <row r="35" spans="1:13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0"/>
        <v>0</v>
      </c>
      <c r="M35" s="20">
        <f t="shared" si="0"/>
        <v>0</v>
      </c>
    </row>
    <row r="36" spans="1:13" x14ac:dyDescent="0.3">
      <c r="A36" s="50"/>
      <c r="B36" s="50"/>
      <c r="C36" s="20" t="s">
        <v>26</v>
      </c>
      <c r="D36" s="21"/>
      <c r="E36" s="21"/>
      <c r="F36" s="21"/>
      <c r="G36" s="21"/>
      <c r="H36" s="21"/>
      <c r="I36" s="21"/>
      <c r="J36" s="21"/>
      <c r="K36" s="21"/>
      <c r="L36" s="20">
        <f t="shared" si="0"/>
        <v>0</v>
      </c>
      <c r="M36" s="20">
        <f t="shared" si="0"/>
        <v>0</v>
      </c>
    </row>
    <row r="37" spans="1:13" x14ac:dyDescent="0.3">
      <c r="A37" s="50" t="s">
        <v>45</v>
      </c>
      <c r="B37" s="50"/>
      <c r="C37" s="50"/>
      <c r="D37" s="30">
        <f>SUM(D17,D23,D28,D31,D36)</f>
        <v>5</v>
      </c>
      <c r="E37" s="30">
        <f t="shared" ref="E37:M37" si="5">SUM(E17,E23,E28,E31,E36)</f>
        <v>2</v>
      </c>
      <c r="F37" s="30">
        <f t="shared" si="5"/>
        <v>0</v>
      </c>
      <c r="G37" s="30">
        <f t="shared" si="5"/>
        <v>0</v>
      </c>
      <c r="H37" s="30">
        <f t="shared" si="5"/>
        <v>1</v>
      </c>
      <c r="I37" s="30">
        <f t="shared" si="5"/>
        <v>0</v>
      </c>
      <c r="J37" s="30">
        <f t="shared" si="5"/>
        <v>0</v>
      </c>
      <c r="K37" s="30">
        <f t="shared" si="5"/>
        <v>0</v>
      </c>
      <c r="L37" s="30">
        <f t="shared" si="5"/>
        <v>6</v>
      </c>
      <c r="M37" s="30">
        <f t="shared" si="5"/>
        <v>2</v>
      </c>
    </row>
    <row r="38" spans="1:13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3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3" x14ac:dyDescent="0.3">
      <c r="A41" s="48"/>
      <c r="B41" s="50"/>
      <c r="C41" s="20" t="s">
        <v>26</v>
      </c>
      <c r="D41" s="20">
        <f t="shared" ref="D41:K41" si="6">SUM(D39:D40)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/>
      <c r="M41" s="20"/>
    </row>
    <row r="42" spans="1:13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3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3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7">SUM(E42:E43)</f>
        <v>0</v>
      </c>
      <c r="F44" s="20">
        <f t="shared" si="7"/>
        <v>0</v>
      </c>
      <c r="G44" s="20">
        <f t="shared" si="7"/>
        <v>0</v>
      </c>
      <c r="H44" s="20">
        <f t="shared" si="7"/>
        <v>0</v>
      </c>
      <c r="I44" s="20">
        <f t="shared" si="7"/>
        <v>0</v>
      </c>
      <c r="J44" s="20">
        <f t="shared" si="7"/>
        <v>0</v>
      </c>
      <c r="K44" s="20">
        <f t="shared" si="7"/>
        <v>0</v>
      </c>
      <c r="L44" s="20"/>
      <c r="M44" s="20"/>
    </row>
    <row r="45" spans="1:13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3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3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8">SUM(E45:E46)</f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  <c r="I47" s="20">
        <f t="shared" si="8"/>
        <v>0</v>
      </c>
      <c r="J47" s="20">
        <f t="shared" si="8"/>
        <v>0</v>
      </c>
      <c r="K47" s="20">
        <f t="shared" si="8"/>
        <v>0</v>
      </c>
      <c r="L47" s="20">
        <f t="shared" si="8"/>
        <v>0</v>
      </c>
      <c r="M47" s="20">
        <f t="shared" si="8"/>
        <v>0</v>
      </c>
    </row>
    <row r="48" spans="1:13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9">SUM(E41,E44,E47)</f>
        <v>0</v>
      </c>
      <c r="F48" s="20">
        <f t="shared" si="9"/>
        <v>0</v>
      </c>
      <c r="G48" s="20">
        <f t="shared" si="9"/>
        <v>0</v>
      </c>
      <c r="H48" s="20">
        <f t="shared" si="9"/>
        <v>0</v>
      </c>
      <c r="I48" s="20">
        <f t="shared" si="9"/>
        <v>0</v>
      </c>
      <c r="J48" s="20">
        <f t="shared" si="9"/>
        <v>0</v>
      </c>
      <c r="K48" s="20">
        <f t="shared" si="9"/>
        <v>0</v>
      </c>
      <c r="L48" s="20">
        <f t="shared" si="9"/>
        <v>0</v>
      </c>
      <c r="M48" s="20">
        <f t="shared" si="9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37:M37">
    <cfRule type="cellIs" dxfId="27" priority="2" operator="equal">
      <formula>0</formula>
    </cfRule>
  </conditionalFormatting>
  <conditionalFormatting sqref="D41:M41">
    <cfRule type="cellIs" dxfId="26" priority="5" operator="equal">
      <formula>0</formula>
    </cfRule>
  </conditionalFormatting>
  <conditionalFormatting sqref="D44:M44">
    <cfRule type="cellIs" dxfId="25" priority="4" operator="equal">
      <formula>0</formula>
    </cfRule>
  </conditionalFormatting>
  <conditionalFormatting sqref="D47:M48">
    <cfRule type="cellIs" dxfId="24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M48"/>
  <sheetViews>
    <sheetView workbookViewId="0">
      <selection activeCell="O15" sqref="O15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44"/>
      <c r="E8" s="44"/>
      <c r="F8" s="44"/>
      <c r="G8" s="9"/>
      <c r="H8" s="10" t="s">
        <v>7</v>
      </c>
      <c r="I8" s="52"/>
      <c r="J8" s="53"/>
      <c r="K8" s="11" t="s">
        <v>8</v>
      </c>
      <c r="L8" s="44" t="s">
        <v>9</v>
      </c>
      <c r="M8" s="44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44" t="s">
        <v>11</v>
      </c>
      <c r="D10" s="44"/>
      <c r="E10" s="44"/>
      <c r="F10" s="44"/>
      <c r="G10" s="45" t="s">
        <v>12</v>
      </c>
      <c r="H10" s="45"/>
      <c r="I10" s="46">
        <v>45616</v>
      </c>
      <c r="J10" s="46"/>
      <c r="K10" s="46"/>
      <c r="L10" s="46"/>
      <c r="M10" s="46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>SUM(D14,F14,H14,J14)</f>
        <v>0</v>
      </c>
      <c r="M14" s="20">
        <f>SUM(E14,G14,I14,K14)</f>
        <v>0</v>
      </c>
    </row>
    <row r="15" spans="1:13" x14ac:dyDescent="0.3">
      <c r="A15" s="50"/>
      <c r="B15" s="50"/>
      <c r="C15" s="20" t="s">
        <v>24</v>
      </c>
      <c r="D15" s="21"/>
      <c r="E15" s="21"/>
      <c r="F15" s="21"/>
      <c r="G15" s="21"/>
      <c r="H15" s="21"/>
      <c r="I15" s="21"/>
      <c r="J15" s="21"/>
      <c r="K15" s="21"/>
      <c r="L15" s="20">
        <f>SUM(D15,F15,H15,J15)</f>
        <v>0</v>
      </c>
      <c r="M15" s="20">
        <f>SUM(E15,G15,I15,K15)</f>
        <v>0</v>
      </c>
    </row>
    <row r="16" spans="1:13" x14ac:dyDescent="0.3">
      <c r="A16" s="50"/>
      <c r="B16" s="50"/>
      <c r="C16" s="20" t="s">
        <v>25</v>
      </c>
      <c r="D16" s="21">
        <v>1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0">
        <f t="shared" ref="L16:M36" si="0">SUM(D16,F16,H16,J16)</f>
        <v>1</v>
      </c>
      <c r="M16" s="20">
        <f t="shared" si="0"/>
        <v>0</v>
      </c>
    </row>
    <row r="17" spans="1:13" x14ac:dyDescent="0.3">
      <c r="A17" s="50"/>
      <c r="B17" s="50"/>
      <c r="C17" s="28" t="s">
        <v>26</v>
      </c>
      <c r="D17" s="27">
        <f>SUM(D14:D16)</f>
        <v>1</v>
      </c>
      <c r="E17" s="27">
        <f t="shared" ref="E17:M17" si="1">SUM(E14:E16)</f>
        <v>0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1</v>
      </c>
      <c r="M17" s="27">
        <f t="shared" si="1"/>
        <v>0</v>
      </c>
    </row>
    <row r="18" spans="1:13" x14ac:dyDescent="0.3">
      <c r="A18" s="50" t="s">
        <v>27</v>
      </c>
      <c r="B18" s="50"/>
      <c r="C18" s="20" t="s">
        <v>28</v>
      </c>
      <c r="D18" s="21">
        <v>3</v>
      </c>
      <c r="E18" s="21">
        <v>1</v>
      </c>
      <c r="F18" s="21">
        <v>3</v>
      </c>
      <c r="G18" s="21">
        <v>0</v>
      </c>
      <c r="H18" s="21">
        <v>0</v>
      </c>
      <c r="I18" s="21">
        <v>1</v>
      </c>
      <c r="J18" s="21">
        <v>0</v>
      </c>
      <c r="K18" s="21">
        <v>0</v>
      </c>
      <c r="L18" s="20">
        <f t="shared" si="0"/>
        <v>6</v>
      </c>
      <c r="M18" s="20">
        <f t="shared" si="0"/>
        <v>2</v>
      </c>
    </row>
    <row r="19" spans="1:13" x14ac:dyDescent="0.3">
      <c r="A19" s="50"/>
      <c r="B19" s="50"/>
      <c r="C19" s="20" t="s">
        <v>29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0">
        <f t="shared" si="0"/>
        <v>0</v>
      </c>
      <c r="M19" s="20">
        <f t="shared" si="0"/>
        <v>0</v>
      </c>
    </row>
    <row r="20" spans="1:13" x14ac:dyDescent="0.3">
      <c r="A20" s="50"/>
      <c r="B20" s="50"/>
      <c r="C20" s="20" t="s">
        <v>30</v>
      </c>
      <c r="D20" s="21">
        <v>3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0">
        <f t="shared" si="0"/>
        <v>3</v>
      </c>
      <c r="M20" s="20">
        <f t="shared" si="0"/>
        <v>0</v>
      </c>
    </row>
    <row r="21" spans="1:13" x14ac:dyDescent="0.3">
      <c r="A21" s="50"/>
      <c r="B21" s="50"/>
      <c r="C21" s="20" t="s">
        <v>31</v>
      </c>
      <c r="D21" s="21">
        <v>2</v>
      </c>
      <c r="E21" s="21">
        <v>1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0">
        <f t="shared" si="0"/>
        <v>2</v>
      </c>
      <c r="M21" s="20">
        <f t="shared" si="0"/>
        <v>1</v>
      </c>
    </row>
    <row r="22" spans="1:13" x14ac:dyDescent="0.3">
      <c r="A22" s="50"/>
      <c r="B22" s="50"/>
      <c r="C22" s="20" t="s">
        <v>32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0">
        <f t="shared" si="0"/>
        <v>0</v>
      </c>
      <c r="M22" s="20">
        <f t="shared" si="0"/>
        <v>0</v>
      </c>
    </row>
    <row r="23" spans="1:13" x14ac:dyDescent="0.3">
      <c r="A23" s="50"/>
      <c r="B23" s="50"/>
      <c r="C23" s="28" t="s">
        <v>26</v>
      </c>
      <c r="D23" s="27">
        <f>SUM(D18:D22)</f>
        <v>8</v>
      </c>
      <c r="E23" s="27">
        <f t="shared" ref="E23:M23" si="2">SUM(E18:E22)</f>
        <v>2</v>
      </c>
      <c r="F23" s="27">
        <f t="shared" si="2"/>
        <v>3</v>
      </c>
      <c r="G23" s="27">
        <f t="shared" si="2"/>
        <v>0</v>
      </c>
      <c r="H23" s="27">
        <f t="shared" si="2"/>
        <v>0</v>
      </c>
      <c r="I23" s="27">
        <f t="shared" si="2"/>
        <v>1</v>
      </c>
      <c r="J23" s="27">
        <f t="shared" si="2"/>
        <v>0</v>
      </c>
      <c r="K23" s="27">
        <f t="shared" si="2"/>
        <v>0</v>
      </c>
      <c r="L23" s="27">
        <f t="shared" si="2"/>
        <v>11</v>
      </c>
      <c r="M23" s="27">
        <f t="shared" si="2"/>
        <v>3</v>
      </c>
    </row>
    <row r="24" spans="1:13" x14ac:dyDescent="0.3">
      <c r="A24" s="50" t="s">
        <v>33</v>
      </c>
      <c r="B24" s="50"/>
      <c r="C24" s="20" t="s">
        <v>34</v>
      </c>
      <c r="D24" s="22"/>
      <c r="E24" s="22"/>
      <c r="F24" s="22"/>
      <c r="G24" s="22"/>
      <c r="H24" s="22"/>
      <c r="I24" s="22"/>
      <c r="J24" s="22"/>
      <c r="K24" s="22"/>
      <c r="L24" s="20">
        <f t="shared" si="0"/>
        <v>0</v>
      </c>
      <c r="M24" s="20">
        <f t="shared" si="0"/>
        <v>0</v>
      </c>
    </row>
    <row r="25" spans="1:13" x14ac:dyDescent="0.3">
      <c r="A25" s="50"/>
      <c r="B25" s="50"/>
      <c r="C25" s="20" t="s">
        <v>35</v>
      </c>
      <c r="D25" s="21"/>
      <c r="E25" s="21"/>
      <c r="F25" s="21"/>
      <c r="G25" s="21"/>
      <c r="H25" s="21"/>
      <c r="I25" s="21"/>
      <c r="J25" s="21"/>
      <c r="K25" s="21"/>
      <c r="L25" s="20">
        <f t="shared" si="0"/>
        <v>0</v>
      </c>
      <c r="M25" s="20">
        <f t="shared" si="0"/>
        <v>0</v>
      </c>
    </row>
    <row r="26" spans="1:13" x14ac:dyDescent="0.3">
      <c r="A26" s="50"/>
      <c r="B26" s="50"/>
      <c r="C26" s="20" t="s">
        <v>36</v>
      </c>
      <c r="D26" s="21"/>
      <c r="E26" s="21"/>
      <c r="F26" s="21"/>
      <c r="G26" s="21"/>
      <c r="H26" s="21"/>
      <c r="I26" s="21"/>
      <c r="J26" s="21"/>
      <c r="K26" s="21"/>
      <c r="L26" s="20">
        <f t="shared" si="0"/>
        <v>0</v>
      </c>
      <c r="M26" s="20">
        <f t="shared" si="0"/>
        <v>0</v>
      </c>
    </row>
    <row r="27" spans="1:13" x14ac:dyDescent="0.3">
      <c r="A27" s="50"/>
      <c r="B27" s="50"/>
      <c r="C27" s="20" t="s">
        <v>37</v>
      </c>
      <c r="D27" s="21"/>
      <c r="E27" s="21"/>
      <c r="F27" s="21"/>
      <c r="G27" s="21"/>
      <c r="H27" s="21"/>
      <c r="I27" s="21"/>
      <c r="J27" s="21"/>
      <c r="K27" s="21"/>
      <c r="L27" s="20">
        <f t="shared" si="0"/>
        <v>0</v>
      </c>
      <c r="M27" s="20">
        <f t="shared" si="0"/>
        <v>0</v>
      </c>
    </row>
    <row r="28" spans="1:13" x14ac:dyDescent="0.3">
      <c r="A28" s="50"/>
      <c r="B28" s="50"/>
      <c r="C28" s="28" t="s">
        <v>26</v>
      </c>
      <c r="D28" s="27">
        <f>SUM(D24:D27)</f>
        <v>0</v>
      </c>
      <c r="E28" s="27">
        <f t="shared" ref="E28:M28" si="3">SUM(E24:E27)</f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/>
      <c r="E29" s="21"/>
      <c r="F29" s="21"/>
      <c r="G29" s="21"/>
      <c r="H29" s="21"/>
      <c r="I29" s="21"/>
      <c r="J29" s="21"/>
      <c r="K29" s="21"/>
      <c r="L29" s="20">
        <f t="shared" si="0"/>
        <v>0</v>
      </c>
      <c r="M29" s="20">
        <f t="shared" si="0"/>
        <v>0</v>
      </c>
    </row>
    <row r="30" spans="1:13" x14ac:dyDescent="0.3">
      <c r="A30" s="50"/>
      <c r="B30" s="50"/>
      <c r="C30" s="20" t="s">
        <v>41</v>
      </c>
      <c r="D30" s="21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0">
        <f t="shared" si="0"/>
        <v>0</v>
      </c>
    </row>
    <row r="31" spans="1:13" x14ac:dyDescent="0.3">
      <c r="A31" s="50"/>
      <c r="B31" s="50"/>
      <c r="C31" s="20" t="s">
        <v>26</v>
      </c>
      <c r="D31" s="21"/>
      <c r="E31" s="21"/>
      <c r="F31" s="21"/>
      <c r="G31" s="21"/>
      <c r="H31" s="21"/>
      <c r="I31" s="21"/>
      <c r="J31" s="21"/>
      <c r="K31" s="21"/>
      <c r="L31" s="20">
        <f t="shared" si="0"/>
        <v>0</v>
      </c>
      <c r="M31" s="20">
        <f t="shared" si="0"/>
        <v>0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si="0"/>
        <v>0</v>
      </c>
      <c r="M32" s="20">
        <f t="shared" si="0"/>
        <v>0</v>
      </c>
    </row>
    <row r="33" spans="1:13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0"/>
        <v>0</v>
      </c>
      <c r="M33" s="20">
        <f t="shared" si="0"/>
        <v>0</v>
      </c>
    </row>
    <row r="34" spans="1:13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0"/>
        <v>0</v>
      </c>
      <c r="M34" s="20">
        <f t="shared" si="0"/>
        <v>0</v>
      </c>
    </row>
    <row r="35" spans="1:13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0"/>
        <v>0</v>
      </c>
      <c r="M35" s="20">
        <f t="shared" si="0"/>
        <v>0</v>
      </c>
    </row>
    <row r="36" spans="1:13" x14ac:dyDescent="0.3">
      <c r="A36" s="50"/>
      <c r="B36" s="50"/>
      <c r="C36" s="20" t="s">
        <v>26</v>
      </c>
      <c r="D36" s="21"/>
      <c r="E36" s="21"/>
      <c r="F36" s="21"/>
      <c r="G36" s="21"/>
      <c r="H36" s="21"/>
      <c r="I36" s="21"/>
      <c r="J36" s="21"/>
      <c r="K36" s="21"/>
      <c r="L36" s="20">
        <f t="shared" si="0"/>
        <v>0</v>
      </c>
      <c r="M36" s="20">
        <f t="shared" si="0"/>
        <v>0</v>
      </c>
    </row>
    <row r="37" spans="1:13" x14ac:dyDescent="0.3">
      <c r="A37" s="50" t="s">
        <v>45</v>
      </c>
      <c r="B37" s="50"/>
      <c r="C37" s="50"/>
      <c r="D37" s="30">
        <f>SUM(D17,D23,D28,D31,D36)</f>
        <v>9</v>
      </c>
      <c r="E37" s="30">
        <f t="shared" ref="E37:M37" si="4">SUM(E17,E23,E28,E31,E36)</f>
        <v>2</v>
      </c>
      <c r="F37" s="30">
        <f t="shared" si="4"/>
        <v>3</v>
      </c>
      <c r="G37" s="30">
        <f t="shared" si="4"/>
        <v>0</v>
      </c>
      <c r="H37" s="30">
        <f t="shared" si="4"/>
        <v>0</v>
      </c>
      <c r="I37" s="30">
        <f t="shared" si="4"/>
        <v>1</v>
      </c>
      <c r="J37" s="30">
        <f t="shared" si="4"/>
        <v>0</v>
      </c>
      <c r="K37" s="30">
        <f t="shared" si="4"/>
        <v>0</v>
      </c>
      <c r="L37" s="30">
        <f t="shared" si="4"/>
        <v>12</v>
      </c>
      <c r="M37" s="30">
        <f t="shared" si="4"/>
        <v>3</v>
      </c>
    </row>
    <row r="38" spans="1:13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3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3" x14ac:dyDescent="0.3">
      <c r="A41" s="48"/>
      <c r="B41" s="50"/>
      <c r="C41" s="20" t="s">
        <v>26</v>
      </c>
      <c r="D41" s="20">
        <f t="shared" ref="D41:K41" si="5">SUM(D39:D40)</f>
        <v>0</v>
      </c>
      <c r="E41" s="20">
        <f t="shared" si="5"/>
        <v>0</v>
      </c>
      <c r="F41" s="20">
        <f t="shared" si="5"/>
        <v>0</v>
      </c>
      <c r="G41" s="20">
        <f t="shared" si="5"/>
        <v>0</v>
      </c>
      <c r="H41" s="20">
        <f t="shared" si="5"/>
        <v>0</v>
      </c>
      <c r="I41" s="20">
        <f t="shared" si="5"/>
        <v>0</v>
      </c>
      <c r="J41" s="20">
        <f t="shared" si="5"/>
        <v>0</v>
      </c>
      <c r="K41" s="20">
        <f t="shared" si="5"/>
        <v>0</v>
      </c>
      <c r="L41" s="20"/>
      <c r="M41" s="20"/>
    </row>
    <row r="42" spans="1:13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3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3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6">SUM(E42:E43)</f>
        <v>0</v>
      </c>
      <c r="F44" s="20">
        <f t="shared" si="6"/>
        <v>0</v>
      </c>
      <c r="G44" s="20">
        <f t="shared" si="6"/>
        <v>0</v>
      </c>
      <c r="H44" s="20">
        <f t="shared" si="6"/>
        <v>0</v>
      </c>
      <c r="I44" s="20">
        <f t="shared" si="6"/>
        <v>0</v>
      </c>
      <c r="J44" s="20">
        <f t="shared" si="6"/>
        <v>0</v>
      </c>
      <c r="K44" s="20">
        <f t="shared" si="6"/>
        <v>0</v>
      </c>
      <c r="L44" s="20"/>
      <c r="M44" s="20"/>
    </row>
    <row r="45" spans="1:13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3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3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7">SUM(E45:E46)</f>
        <v>0</v>
      </c>
      <c r="F47" s="20">
        <f t="shared" si="7"/>
        <v>0</v>
      </c>
      <c r="G47" s="20">
        <f t="shared" si="7"/>
        <v>0</v>
      </c>
      <c r="H47" s="20">
        <f t="shared" si="7"/>
        <v>0</v>
      </c>
      <c r="I47" s="20">
        <f t="shared" si="7"/>
        <v>0</v>
      </c>
      <c r="J47" s="20">
        <f t="shared" si="7"/>
        <v>0</v>
      </c>
      <c r="K47" s="20">
        <f t="shared" si="7"/>
        <v>0</v>
      </c>
      <c r="L47" s="20">
        <f t="shared" si="7"/>
        <v>0</v>
      </c>
      <c r="M47" s="20">
        <f t="shared" si="7"/>
        <v>0</v>
      </c>
    </row>
    <row r="48" spans="1:13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8">SUM(E41,E44,E47)</f>
        <v>0</v>
      </c>
      <c r="F48" s="20">
        <f t="shared" si="8"/>
        <v>0</v>
      </c>
      <c r="G48" s="20">
        <f t="shared" si="8"/>
        <v>0</v>
      </c>
      <c r="H48" s="20">
        <f t="shared" si="8"/>
        <v>0</v>
      </c>
      <c r="I48" s="20">
        <f t="shared" si="8"/>
        <v>0</v>
      </c>
      <c r="J48" s="20">
        <f t="shared" si="8"/>
        <v>0</v>
      </c>
      <c r="K48" s="20">
        <f t="shared" si="8"/>
        <v>0</v>
      </c>
      <c r="L48" s="20">
        <f t="shared" si="8"/>
        <v>0</v>
      </c>
      <c r="M48" s="20">
        <f t="shared" si="8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37:M37">
    <cfRule type="cellIs" dxfId="23" priority="2" operator="equal">
      <formula>0</formula>
    </cfRule>
  </conditionalFormatting>
  <conditionalFormatting sqref="D41:M41">
    <cfRule type="cellIs" dxfId="22" priority="5" operator="equal">
      <formula>0</formula>
    </cfRule>
  </conditionalFormatting>
  <conditionalFormatting sqref="D44:M44">
    <cfRule type="cellIs" dxfId="21" priority="4" operator="equal">
      <formula>0</formula>
    </cfRule>
  </conditionalFormatting>
  <conditionalFormatting sqref="D47:M48">
    <cfRule type="cellIs" dxfId="20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M48"/>
  <sheetViews>
    <sheetView topLeftCell="A5" workbookViewId="0">
      <selection activeCell="I10" sqref="I10:M10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44"/>
      <c r="E8" s="44"/>
      <c r="F8" s="44"/>
      <c r="G8" s="9"/>
      <c r="H8" s="10" t="s">
        <v>7</v>
      </c>
      <c r="I8" s="52"/>
      <c r="J8" s="53"/>
      <c r="K8" s="11" t="s">
        <v>8</v>
      </c>
      <c r="L8" s="44" t="s">
        <v>9</v>
      </c>
      <c r="M8" s="44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44" t="s">
        <v>11</v>
      </c>
      <c r="D10" s="44"/>
      <c r="E10" s="44"/>
      <c r="F10" s="44"/>
      <c r="G10" s="45" t="s">
        <v>12</v>
      </c>
      <c r="H10" s="45"/>
      <c r="I10" s="46">
        <v>45616</v>
      </c>
      <c r="J10" s="46"/>
      <c r="K10" s="46"/>
      <c r="L10" s="46"/>
      <c r="M10" s="46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>SUM(D14,F14,H14,J14)</f>
        <v>0</v>
      </c>
      <c r="M14" s="20">
        <f>SUM(E14,G14,I14,K14)</f>
        <v>0</v>
      </c>
    </row>
    <row r="15" spans="1:13" x14ac:dyDescent="0.3">
      <c r="A15" s="50"/>
      <c r="B15" s="50"/>
      <c r="C15" s="20" t="s">
        <v>24</v>
      </c>
      <c r="D15" s="21"/>
      <c r="E15" s="21"/>
      <c r="F15" s="21"/>
      <c r="G15" s="21"/>
      <c r="H15" s="21"/>
      <c r="I15" s="21"/>
      <c r="J15" s="21"/>
      <c r="K15" s="21"/>
      <c r="L15" s="20">
        <f>SUM(D15,F15,H15,J15)</f>
        <v>0</v>
      </c>
      <c r="M15" s="20">
        <f>SUM(E15,G15,I15,K15)</f>
        <v>0</v>
      </c>
    </row>
    <row r="16" spans="1:13" x14ac:dyDescent="0.3">
      <c r="A16" s="50"/>
      <c r="B16" s="50"/>
      <c r="C16" s="20" t="s">
        <v>25</v>
      </c>
      <c r="D16" s="21">
        <v>1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0">
        <f t="shared" ref="L16:M36" si="0">SUM(D16,F16,H16,J16)</f>
        <v>1</v>
      </c>
      <c r="M16" s="20">
        <f t="shared" si="0"/>
        <v>1</v>
      </c>
    </row>
    <row r="17" spans="1:13" x14ac:dyDescent="0.3">
      <c r="A17" s="50"/>
      <c r="B17" s="50"/>
      <c r="C17" s="28" t="s">
        <v>26</v>
      </c>
      <c r="D17" s="27">
        <f>SUM(D14:D16)</f>
        <v>1</v>
      </c>
      <c r="E17" s="27">
        <f t="shared" ref="E17:M17" si="1">SUM(E14:E16)</f>
        <v>1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1</v>
      </c>
      <c r="M17" s="27">
        <f t="shared" si="1"/>
        <v>1</v>
      </c>
    </row>
    <row r="18" spans="1:13" x14ac:dyDescent="0.3">
      <c r="A18" s="50" t="s">
        <v>27</v>
      </c>
      <c r="B18" s="50"/>
      <c r="C18" s="20" t="s">
        <v>28</v>
      </c>
      <c r="D18" s="21">
        <v>2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1</v>
      </c>
      <c r="L18" s="20">
        <f t="shared" si="0"/>
        <v>2</v>
      </c>
      <c r="M18" s="20">
        <f t="shared" si="0"/>
        <v>1</v>
      </c>
    </row>
    <row r="19" spans="1:13" x14ac:dyDescent="0.3">
      <c r="A19" s="50"/>
      <c r="B19" s="50"/>
      <c r="C19" s="20" t="s">
        <v>29</v>
      </c>
      <c r="D19" s="21">
        <v>2</v>
      </c>
      <c r="E19" s="21">
        <v>5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1</v>
      </c>
      <c r="L19" s="20">
        <f t="shared" si="0"/>
        <v>2</v>
      </c>
      <c r="M19" s="20">
        <f t="shared" si="0"/>
        <v>6</v>
      </c>
    </row>
    <row r="20" spans="1:13" x14ac:dyDescent="0.3">
      <c r="A20" s="50"/>
      <c r="B20" s="50"/>
      <c r="C20" s="20" t="s">
        <v>30</v>
      </c>
      <c r="D20" s="21">
        <v>1</v>
      </c>
      <c r="E20" s="21">
        <v>5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0">
        <f t="shared" si="0"/>
        <v>1</v>
      </c>
      <c r="M20" s="20">
        <f t="shared" si="0"/>
        <v>5</v>
      </c>
    </row>
    <row r="21" spans="1:13" x14ac:dyDescent="0.3">
      <c r="A21" s="50"/>
      <c r="B21" s="50"/>
      <c r="C21" s="20" t="s">
        <v>31</v>
      </c>
      <c r="D21" s="21">
        <v>1</v>
      </c>
      <c r="E21" s="21">
        <v>1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0">
        <f t="shared" si="0"/>
        <v>1</v>
      </c>
      <c r="M21" s="20">
        <f t="shared" si="0"/>
        <v>1</v>
      </c>
    </row>
    <row r="22" spans="1:13" x14ac:dyDescent="0.3">
      <c r="A22" s="50"/>
      <c r="B22" s="50"/>
      <c r="C22" s="20" t="s">
        <v>32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0">
        <f t="shared" si="0"/>
        <v>1</v>
      </c>
      <c r="M22" s="20">
        <f t="shared" si="0"/>
        <v>0</v>
      </c>
    </row>
    <row r="23" spans="1:13" x14ac:dyDescent="0.3">
      <c r="A23" s="50"/>
      <c r="B23" s="50"/>
      <c r="C23" s="28" t="s">
        <v>26</v>
      </c>
      <c r="D23" s="27">
        <f>SUM(D18:D22)</f>
        <v>7</v>
      </c>
      <c r="E23" s="27">
        <f t="shared" ref="E23:M23" si="2">SUM(E18:E22)</f>
        <v>11</v>
      </c>
      <c r="F23" s="27">
        <f t="shared" si="2"/>
        <v>0</v>
      </c>
      <c r="G23" s="27">
        <f t="shared" si="2"/>
        <v>0</v>
      </c>
      <c r="H23" s="27">
        <f t="shared" si="2"/>
        <v>0</v>
      </c>
      <c r="I23" s="27">
        <f t="shared" si="2"/>
        <v>0</v>
      </c>
      <c r="J23" s="27">
        <f t="shared" si="2"/>
        <v>0</v>
      </c>
      <c r="K23" s="27">
        <f t="shared" si="2"/>
        <v>2</v>
      </c>
      <c r="L23" s="27">
        <f t="shared" si="2"/>
        <v>7</v>
      </c>
      <c r="M23" s="27">
        <f t="shared" si="2"/>
        <v>13</v>
      </c>
    </row>
    <row r="24" spans="1:13" x14ac:dyDescent="0.3">
      <c r="A24" s="50" t="s">
        <v>33</v>
      </c>
      <c r="B24" s="50"/>
      <c r="C24" s="20" t="s">
        <v>34</v>
      </c>
      <c r="D24" s="22"/>
      <c r="E24" s="22"/>
      <c r="F24" s="22"/>
      <c r="G24" s="22"/>
      <c r="H24" s="22"/>
      <c r="I24" s="22"/>
      <c r="J24" s="22"/>
      <c r="K24" s="22"/>
      <c r="L24" s="20">
        <f t="shared" si="0"/>
        <v>0</v>
      </c>
      <c r="M24" s="20">
        <f t="shared" si="0"/>
        <v>0</v>
      </c>
    </row>
    <row r="25" spans="1:13" x14ac:dyDescent="0.3">
      <c r="A25" s="50"/>
      <c r="B25" s="50"/>
      <c r="C25" s="20" t="s">
        <v>35</v>
      </c>
      <c r="D25" s="21"/>
      <c r="E25" s="21"/>
      <c r="F25" s="21"/>
      <c r="G25" s="21"/>
      <c r="H25" s="21"/>
      <c r="I25" s="21"/>
      <c r="J25" s="21"/>
      <c r="K25" s="21"/>
      <c r="L25" s="20">
        <f t="shared" si="0"/>
        <v>0</v>
      </c>
      <c r="M25" s="20">
        <f t="shared" si="0"/>
        <v>0</v>
      </c>
    </row>
    <row r="26" spans="1:13" x14ac:dyDescent="0.3">
      <c r="A26" s="50"/>
      <c r="B26" s="50"/>
      <c r="C26" s="20" t="s">
        <v>36</v>
      </c>
      <c r="D26" s="21"/>
      <c r="E26" s="21"/>
      <c r="F26" s="21"/>
      <c r="G26" s="21"/>
      <c r="H26" s="21"/>
      <c r="I26" s="21"/>
      <c r="J26" s="21"/>
      <c r="K26" s="21"/>
      <c r="L26" s="20">
        <f t="shared" si="0"/>
        <v>0</v>
      </c>
      <c r="M26" s="20">
        <f t="shared" si="0"/>
        <v>0</v>
      </c>
    </row>
    <row r="27" spans="1:13" x14ac:dyDescent="0.3">
      <c r="A27" s="50"/>
      <c r="B27" s="50"/>
      <c r="C27" s="20" t="s">
        <v>37</v>
      </c>
      <c r="D27" s="21"/>
      <c r="E27" s="21"/>
      <c r="F27" s="21"/>
      <c r="G27" s="21"/>
      <c r="H27" s="21"/>
      <c r="I27" s="21"/>
      <c r="J27" s="21"/>
      <c r="K27" s="21"/>
      <c r="L27" s="20">
        <f t="shared" si="0"/>
        <v>0</v>
      </c>
      <c r="M27" s="20">
        <f t="shared" si="0"/>
        <v>0</v>
      </c>
    </row>
    <row r="28" spans="1:13" x14ac:dyDescent="0.3">
      <c r="A28" s="50"/>
      <c r="B28" s="50"/>
      <c r="C28" s="28" t="s">
        <v>26</v>
      </c>
      <c r="D28" s="27">
        <f>SUM(D24:D27)</f>
        <v>0</v>
      </c>
      <c r="E28" s="27">
        <f t="shared" ref="E28:M28" si="3">SUM(E24:E27)</f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/>
      <c r="E29" s="21"/>
      <c r="F29" s="21"/>
      <c r="G29" s="21"/>
      <c r="H29" s="21"/>
      <c r="I29" s="21"/>
      <c r="J29" s="21"/>
      <c r="K29" s="21"/>
      <c r="L29" s="20">
        <f t="shared" si="0"/>
        <v>0</v>
      </c>
      <c r="M29" s="20">
        <f t="shared" si="0"/>
        <v>0</v>
      </c>
    </row>
    <row r="30" spans="1:13" x14ac:dyDescent="0.3">
      <c r="A30" s="50"/>
      <c r="B30" s="50"/>
      <c r="C30" s="20" t="s">
        <v>41</v>
      </c>
      <c r="D30" s="21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0">
        <f t="shared" si="0"/>
        <v>0</v>
      </c>
    </row>
    <row r="31" spans="1:13" x14ac:dyDescent="0.3">
      <c r="A31" s="50"/>
      <c r="B31" s="50"/>
      <c r="C31" s="28" t="s">
        <v>26</v>
      </c>
      <c r="D31" s="27">
        <f>SUM(D29:D30)</f>
        <v>0</v>
      </c>
      <c r="E31" s="27">
        <f t="shared" ref="E31:M31" si="4">SUM(E29:E30)</f>
        <v>0</v>
      </c>
      <c r="F31" s="27">
        <f t="shared" si="4"/>
        <v>0</v>
      </c>
      <c r="G31" s="27">
        <f t="shared" si="4"/>
        <v>0</v>
      </c>
      <c r="H31" s="27">
        <f t="shared" si="4"/>
        <v>0</v>
      </c>
      <c r="I31" s="27">
        <f t="shared" si="4"/>
        <v>0</v>
      </c>
      <c r="J31" s="27">
        <f t="shared" si="4"/>
        <v>0</v>
      </c>
      <c r="K31" s="27">
        <f t="shared" si="4"/>
        <v>0</v>
      </c>
      <c r="L31" s="27">
        <f t="shared" si="4"/>
        <v>0</v>
      </c>
      <c r="M31" s="27">
        <f t="shared" si="4"/>
        <v>0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si="0"/>
        <v>0</v>
      </c>
      <c r="M32" s="20">
        <f t="shared" si="0"/>
        <v>0</v>
      </c>
    </row>
    <row r="33" spans="1:13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0"/>
        <v>0</v>
      </c>
      <c r="M33" s="20">
        <f t="shared" si="0"/>
        <v>0</v>
      </c>
    </row>
    <row r="34" spans="1:13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0"/>
        <v>0</v>
      </c>
      <c r="M34" s="20">
        <f t="shared" si="0"/>
        <v>0</v>
      </c>
    </row>
    <row r="35" spans="1:13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0"/>
        <v>0</v>
      </c>
      <c r="M35" s="20">
        <f t="shared" si="0"/>
        <v>0</v>
      </c>
    </row>
    <row r="36" spans="1:13" x14ac:dyDescent="0.3">
      <c r="A36" s="50"/>
      <c r="B36" s="50"/>
      <c r="C36" s="20" t="s">
        <v>26</v>
      </c>
      <c r="D36" s="21"/>
      <c r="E36" s="21"/>
      <c r="F36" s="21"/>
      <c r="G36" s="21"/>
      <c r="H36" s="21"/>
      <c r="I36" s="21"/>
      <c r="J36" s="21"/>
      <c r="K36" s="21"/>
      <c r="L36" s="20">
        <f t="shared" si="0"/>
        <v>0</v>
      </c>
      <c r="M36" s="20">
        <f t="shared" si="0"/>
        <v>0</v>
      </c>
    </row>
    <row r="37" spans="1:13" x14ac:dyDescent="0.3">
      <c r="A37" s="50" t="s">
        <v>45</v>
      </c>
      <c r="B37" s="50"/>
      <c r="C37" s="50"/>
      <c r="D37" s="30">
        <f>SUM(D17,D23,D28,D31,D36)</f>
        <v>8</v>
      </c>
      <c r="E37" s="30">
        <f t="shared" ref="E37:M37" si="5">SUM(E17,E23,E28,E31,E36)</f>
        <v>12</v>
      </c>
      <c r="F37" s="30">
        <f t="shared" si="5"/>
        <v>0</v>
      </c>
      <c r="G37" s="30">
        <f t="shared" si="5"/>
        <v>0</v>
      </c>
      <c r="H37" s="30">
        <f t="shared" si="5"/>
        <v>0</v>
      </c>
      <c r="I37" s="30">
        <f t="shared" si="5"/>
        <v>0</v>
      </c>
      <c r="J37" s="30">
        <f t="shared" si="5"/>
        <v>0</v>
      </c>
      <c r="K37" s="30">
        <f t="shared" si="5"/>
        <v>2</v>
      </c>
      <c r="L37" s="30">
        <f t="shared" si="5"/>
        <v>8</v>
      </c>
      <c r="M37" s="30">
        <f t="shared" si="5"/>
        <v>14</v>
      </c>
    </row>
    <row r="38" spans="1:13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3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3" x14ac:dyDescent="0.3">
      <c r="A41" s="48"/>
      <c r="B41" s="50"/>
      <c r="C41" s="20" t="s">
        <v>26</v>
      </c>
      <c r="D41" s="20">
        <f t="shared" ref="D41:K41" si="6">SUM(D39:D40)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/>
      <c r="M41" s="20"/>
    </row>
    <row r="42" spans="1:13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3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3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7">SUM(E42:E43)</f>
        <v>0</v>
      </c>
      <c r="F44" s="20">
        <f t="shared" si="7"/>
        <v>0</v>
      </c>
      <c r="G44" s="20">
        <f t="shared" si="7"/>
        <v>0</v>
      </c>
      <c r="H44" s="20">
        <f t="shared" si="7"/>
        <v>0</v>
      </c>
      <c r="I44" s="20">
        <f t="shared" si="7"/>
        <v>0</v>
      </c>
      <c r="J44" s="20">
        <f t="shared" si="7"/>
        <v>0</v>
      </c>
      <c r="K44" s="20">
        <f t="shared" si="7"/>
        <v>0</v>
      </c>
      <c r="L44" s="20"/>
      <c r="M44" s="20"/>
    </row>
    <row r="45" spans="1:13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3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3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8">SUM(E45:E46)</f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  <c r="I47" s="20">
        <f t="shared" si="8"/>
        <v>0</v>
      </c>
      <c r="J47" s="20">
        <f t="shared" si="8"/>
        <v>0</v>
      </c>
      <c r="K47" s="20">
        <f t="shared" si="8"/>
        <v>0</v>
      </c>
      <c r="L47" s="20">
        <f t="shared" si="8"/>
        <v>0</v>
      </c>
      <c r="M47" s="20">
        <f t="shared" si="8"/>
        <v>0</v>
      </c>
    </row>
    <row r="48" spans="1:13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9">SUM(E41,E44,E47)</f>
        <v>0</v>
      </c>
      <c r="F48" s="20">
        <f t="shared" si="9"/>
        <v>0</v>
      </c>
      <c r="G48" s="20">
        <f t="shared" si="9"/>
        <v>0</v>
      </c>
      <c r="H48" s="20">
        <f t="shared" si="9"/>
        <v>0</v>
      </c>
      <c r="I48" s="20">
        <f t="shared" si="9"/>
        <v>0</v>
      </c>
      <c r="J48" s="20">
        <f t="shared" si="9"/>
        <v>0</v>
      </c>
      <c r="K48" s="20">
        <f t="shared" si="9"/>
        <v>0</v>
      </c>
      <c r="L48" s="20">
        <f t="shared" si="9"/>
        <v>0</v>
      </c>
      <c r="M48" s="20">
        <f t="shared" si="9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37:M37">
    <cfRule type="cellIs" dxfId="19" priority="2" operator="equal">
      <formula>0</formula>
    </cfRule>
  </conditionalFormatting>
  <conditionalFormatting sqref="D41:M41">
    <cfRule type="cellIs" dxfId="18" priority="5" operator="equal">
      <formula>0</formula>
    </cfRule>
  </conditionalFormatting>
  <conditionalFormatting sqref="D44:M44">
    <cfRule type="cellIs" dxfId="17" priority="4" operator="equal">
      <formula>0</formula>
    </cfRule>
  </conditionalFormatting>
  <conditionalFormatting sqref="D47:M48">
    <cfRule type="cellIs" dxfId="16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M48"/>
  <sheetViews>
    <sheetView workbookViewId="0">
      <selection activeCell="I10" sqref="I10:M10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44"/>
      <c r="E8" s="44"/>
      <c r="F8" s="44"/>
      <c r="G8" s="9"/>
      <c r="H8" s="10" t="s">
        <v>7</v>
      </c>
      <c r="I8" s="52"/>
      <c r="J8" s="53"/>
      <c r="K8" s="11" t="s">
        <v>8</v>
      </c>
      <c r="L8" s="44" t="s">
        <v>9</v>
      </c>
      <c r="M8" s="44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44" t="s">
        <v>11</v>
      </c>
      <c r="D10" s="44"/>
      <c r="E10" s="44"/>
      <c r="F10" s="44"/>
      <c r="G10" s="45" t="s">
        <v>12</v>
      </c>
      <c r="H10" s="45"/>
      <c r="I10" s="46">
        <v>45616</v>
      </c>
      <c r="J10" s="46"/>
      <c r="K10" s="46"/>
      <c r="L10" s="46"/>
      <c r="M10" s="46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>SUM(D14,F14,H14,J14)</f>
        <v>0</v>
      </c>
      <c r="M14" s="20">
        <f>SUM(E14,G14,I14,K14)</f>
        <v>0</v>
      </c>
    </row>
    <row r="15" spans="1:13" x14ac:dyDescent="0.3">
      <c r="A15" s="50"/>
      <c r="B15" s="50"/>
      <c r="C15" s="20" t="s">
        <v>24</v>
      </c>
      <c r="D15" s="21"/>
      <c r="E15" s="21"/>
      <c r="F15" s="21"/>
      <c r="G15" s="21"/>
      <c r="H15" s="21"/>
      <c r="I15" s="21"/>
      <c r="J15" s="21"/>
      <c r="K15" s="21"/>
      <c r="L15" s="20">
        <f>SUM(D15,F15,H15,J15)</f>
        <v>0</v>
      </c>
      <c r="M15" s="20">
        <f>SUM(E15,G15,I15,K15)</f>
        <v>0</v>
      </c>
    </row>
    <row r="16" spans="1:13" x14ac:dyDescent="0.3">
      <c r="A16" s="50"/>
      <c r="B16" s="50"/>
      <c r="C16" s="20" t="s">
        <v>25</v>
      </c>
      <c r="D16" s="21">
        <v>0</v>
      </c>
      <c r="E16" s="21">
        <v>2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0">
        <f t="shared" ref="L16:M36" si="0">SUM(D16,F16,H16,J16)</f>
        <v>0</v>
      </c>
      <c r="M16" s="20">
        <f t="shared" si="0"/>
        <v>2</v>
      </c>
    </row>
    <row r="17" spans="1:13" x14ac:dyDescent="0.3">
      <c r="A17" s="50"/>
      <c r="B17" s="50"/>
      <c r="C17" s="28" t="s">
        <v>26</v>
      </c>
      <c r="D17" s="27">
        <f>SUM(D14:D16)</f>
        <v>0</v>
      </c>
      <c r="E17" s="27">
        <f t="shared" ref="E17:M17" si="1">SUM(E14:E16)</f>
        <v>2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0</v>
      </c>
      <c r="M17" s="27">
        <f t="shared" si="1"/>
        <v>2</v>
      </c>
    </row>
    <row r="18" spans="1:13" x14ac:dyDescent="0.3">
      <c r="A18" s="50" t="s">
        <v>27</v>
      </c>
      <c r="B18" s="50"/>
      <c r="C18" s="20" t="s">
        <v>28</v>
      </c>
      <c r="D18" s="21">
        <v>1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0">
        <f t="shared" si="0"/>
        <v>1</v>
      </c>
      <c r="M18" s="20">
        <f t="shared" si="0"/>
        <v>0</v>
      </c>
    </row>
    <row r="19" spans="1:13" x14ac:dyDescent="0.3">
      <c r="A19" s="50"/>
      <c r="B19" s="50"/>
      <c r="C19" s="20" t="s">
        <v>29</v>
      </c>
      <c r="D19" s="21">
        <v>1</v>
      </c>
      <c r="E19" s="21">
        <v>1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0">
        <f t="shared" si="0"/>
        <v>1</v>
      </c>
      <c r="M19" s="20">
        <f t="shared" si="0"/>
        <v>1</v>
      </c>
    </row>
    <row r="20" spans="1:13" x14ac:dyDescent="0.3">
      <c r="A20" s="50"/>
      <c r="B20" s="50"/>
      <c r="C20" s="20" t="s">
        <v>30</v>
      </c>
      <c r="D20" s="21">
        <v>1</v>
      </c>
      <c r="E20" s="21">
        <v>2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0">
        <f t="shared" si="0"/>
        <v>1</v>
      </c>
      <c r="M20" s="20">
        <f t="shared" si="0"/>
        <v>2</v>
      </c>
    </row>
    <row r="21" spans="1:13" x14ac:dyDescent="0.3">
      <c r="A21" s="50"/>
      <c r="B21" s="50"/>
      <c r="C21" s="20" t="s">
        <v>31</v>
      </c>
      <c r="D21" s="21">
        <v>1</v>
      </c>
      <c r="E21" s="21">
        <v>2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0">
        <f t="shared" si="0"/>
        <v>1</v>
      </c>
      <c r="M21" s="20">
        <f t="shared" si="0"/>
        <v>2</v>
      </c>
    </row>
    <row r="22" spans="1:13" x14ac:dyDescent="0.3">
      <c r="A22" s="50"/>
      <c r="B22" s="50"/>
      <c r="C22" s="20" t="s">
        <v>32</v>
      </c>
      <c r="D22" s="21">
        <v>2</v>
      </c>
      <c r="E22" s="21">
        <v>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0">
        <f t="shared" si="0"/>
        <v>2</v>
      </c>
      <c r="M22" s="20">
        <f t="shared" si="0"/>
        <v>1</v>
      </c>
    </row>
    <row r="23" spans="1:13" x14ac:dyDescent="0.3">
      <c r="A23" s="50"/>
      <c r="B23" s="50"/>
      <c r="C23" s="28" t="s">
        <v>26</v>
      </c>
      <c r="D23" s="27">
        <f>SUM(D18:D22)</f>
        <v>6</v>
      </c>
      <c r="E23" s="27">
        <f t="shared" ref="E23:M23" si="2">SUM(E18:E22)</f>
        <v>6</v>
      </c>
      <c r="F23" s="27">
        <f t="shared" si="2"/>
        <v>0</v>
      </c>
      <c r="G23" s="27">
        <f t="shared" si="2"/>
        <v>0</v>
      </c>
      <c r="H23" s="27">
        <f t="shared" si="2"/>
        <v>0</v>
      </c>
      <c r="I23" s="27">
        <f t="shared" si="2"/>
        <v>0</v>
      </c>
      <c r="J23" s="27">
        <f t="shared" si="2"/>
        <v>0</v>
      </c>
      <c r="K23" s="27">
        <f t="shared" si="2"/>
        <v>0</v>
      </c>
      <c r="L23" s="27">
        <f t="shared" si="2"/>
        <v>6</v>
      </c>
      <c r="M23" s="27">
        <f t="shared" si="2"/>
        <v>6</v>
      </c>
    </row>
    <row r="24" spans="1:13" x14ac:dyDescent="0.3">
      <c r="A24" s="50" t="s">
        <v>33</v>
      </c>
      <c r="B24" s="50"/>
      <c r="C24" s="20" t="s">
        <v>34</v>
      </c>
      <c r="D24" s="22"/>
      <c r="E24" s="22"/>
      <c r="F24" s="22"/>
      <c r="G24" s="22"/>
      <c r="H24" s="22"/>
      <c r="I24" s="22"/>
      <c r="J24" s="22"/>
      <c r="K24" s="22"/>
      <c r="L24" s="20">
        <f t="shared" si="0"/>
        <v>0</v>
      </c>
      <c r="M24" s="20">
        <f t="shared" si="0"/>
        <v>0</v>
      </c>
    </row>
    <row r="25" spans="1:13" x14ac:dyDescent="0.3">
      <c r="A25" s="50"/>
      <c r="B25" s="50"/>
      <c r="C25" s="20" t="s">
        <v>35</v>
      </c>
      <c r="D25" s="21"/>
      <c r="E25" s="21"/>
      <c r="F25" s="21"/>
      <c r="G25" s="21"/>
      <c r="H25" s="21"/>
      <c r="I25" s="21"/>
      <c r="J25" s="21"/>
      <c r="K25" s="21"/>
      <c r="L25" s="20">
        <f t="shared" si="0"/>
        <v>0</v>
      </c>
      <c r="M25" s="20">
        <f t="shared" si="0"/>
        <v>0</v>
      </c>
    </row>
    <row r="26" spans="1:13" x14ac:dyDescent="0.3">
      <c r="A26" s="50"/>
      <c r="B26" s="50"/>
      <c r="C26" s="20" t="s">
        <v>36</v>
      </c>
      <c r="D26" s="21"/>
      <c r="E26" s="21"/>
      <c r="F26" s="21"/>
      <c r="G26" s="21"/>
      <c r="H26" s="21"/>
      <c r="I26" s="21"/>
      <c r="J26" s="21"/>
      <c r="K26" s="21"/>
      <c r="L26" s="20">
        <f t="shared" si="0"/>
        <v>0</v>
      </c>
      <c r="M26" s="20">
        <f t="shared" si="0"/>
        <v>0</v>
      </c>
    </row>
    <row r="27" spans="1:13" x14ac:dyDescent="0.3">
      <c r="A27" s="50"/>
      <c r="B27" s="50"/>
      <c r="C27" s="20" t="s">
        <v>37</v>
      </c>
      <c r="D27" s="21"/>
      <c r="E27" s="21"/>
      <c r="F27" s="21"/>
      <c r="G27" s="21"/>
      <c r="H27" s="21"/>
      <c r="I27" s="21"/>
      <c r="J27" s="21"/>
      <c r="K27" s="21"/>
      <c r="L27" s="20">
        <f t="shared" si="0"/>
        <v>0</v>
      </c>
      <c r="M27" s="20">
        <f t="shared" si="0"/>
        <v>0</v>
      </c>
    </row>
    <row r="28" spans="1:13" x14ac:dyDescent="0.3">
      <c r="A28" s="50"/>
      <c r="B28" s="50"/>
      <c r="C28" s="28" t="s">
        <v>26</v>
      </c>
      <c r="D28" s="27">
        <f>SUM(D24:D27)</f>
        <v>0</v>
      </c>
      <c r="E28" s="27">
        <f t="shared" ref="E28:M28" si="3">SUM(E24:E27)</f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/>
      <c r="E29" s="21"/>
      <c r="F29" s="21"/>
      <c r="G29" s="21"/>
      <c r="H29" s="21"/>
      <c r="I29" s="21"/>
      <c r="J29" s="21"/>
      <c r="K29" s="21"/>
      <c r="L29" s="20">
        <f t="shared" si="0"/>
        <v>0</v>
      </c>
      <c r="M29" s="20">
        <f t="shared" si="0"/>
        <v>0</v>
      </c>
    </row>
    <row r="30" spans="1:13" x14ac:dyDescent="0.3">
      <c r="A30" s="50"/>
      <c r="B30" s="50"/>
      <c r="C30" s="20" t="s">
        <v>41</v>
      </c>
      <c r="D30" s="21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0">
        <f t="shared" si="0"/>
        <v>0</v>
      </c>
    </row>
    <row r="31" spans="1:13" x14ac:dyDescent="0.3">
      <c r="A31" s="50"/>
      <c r="B31" s="50"/>
      <c r="C31" s="28" t="s">
        <v>26</v>
      </c>
      <c r="D31" s="27">
        <f>SUM(D29:D30)</f>
        <v>0</v>
      </c>
      <c r="E31" s="27">
        <f t="shared" ref="E31:M31" si="4">SUM(E29:E30)</f>
        <v>0</v>
      </c>
      <c r="F31" s="27">
        <f t="shared" si="4"/>
        <v>0</v>
      </c>
      <c r="G31" s="27">
        <f t="shared" si="4"/>
        <v>0</v>
      </c>
      <c r="H31" s="27">
        <f t="shared" si="4"/>
        <v>0</v>
      </c>
      <c r="I31" s="27">
        <f t="shared" si="4"/>
        <v>0</v>
      </c>
      <c r="J31" s="27">
        <f t="shared" si="4"/>
        <v>0</v>
      </c>
      <c r="K31" s="27">
        <f t="shared" si="4"/>
        <v>0</v>
      </c>
      <c r="L31" s="27">
        <f t="shared" si="4"/>
        <v>0</v>
      </c>
      <c r="M31" s="27">
        <f t="shared" si="4"/>
        <v>0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si="0"/>
        <v>0</v>
      </c>
      <c r="M32" s="20">
        <f t="shared" si="0"/>
        <v>0</v>
      </c>
    </row>
    <row r="33" spans="1:13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0"/>
        <v>0</v>
      </c>
      <c r="M33" s="20">
        <f t="shared" si="0"/>
        <v>0</v>
      </c>
    </row>
    <row r="34" spans="1:13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0"/>
        <v>0</v>
      </c>
      <c r="M34" s="20">
        <f t="shared" si="0"/>
        <v>0</v>
      </c>
    </row>
    <row r="35" spans="1:13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0"/>
        <v>0</v>
      </c>
      <c r="M35" s="20">
        <f t="shared" si="0"/>
        <v>0</v>
      </c>
    </row>
    <row r="36" spans="1:13" x14ac:dyDescent="0.3">
      <c r="A36" s="50"/>
      <c r="B36" s="50"/>
      <c r="C36" s="20" t="s">
        <v>26</v>
      </c>
      <c r="D36" s="21"/>
      <c r="E36" s="21"/>
      <c r="F36" s="21"/>
      <c r="G36" s="21"/>
      <c r="H36" s="21"/>
      <c r="I36" s="21"/>
      <c r="J36" s="21"/>
      <c r="K36" s="21"/>
      <c r="L36" s="20">
        <f t="shared" si="0"/>
        <v>0</v>
      </c>
      <c r="M36" s="20">
        <f t="shared" si="0"/>
        <v>0</v>
      </c>
    </row>
    <row r="37" spans="1:13" x14ac:dyDescent="0.3">
      <c r="A37" s="50" t="s">
        <v>45</v>
      </c>
      <c r="B37" s="50"/>
      <c r="C37" s="50"/>
      <c r="D37" s="30">
        <f>SUM(D17,D23,D28,D31,D36)</f>
        <v>6</v>
      </c>
      <c r="E37" s="30">
        <f t="shared" ref="E37:M37" si="5">SUM(E17,E23,E28,E31,E36)</f>
        <v>8</v>
      </c>
      <c r="F37" s="30">
        <f t="shared" si="5"/>
        <v>0</v>
      </c>
      <c r="G37" s="30">
        <f t="shared" si="5"/>
        <v>0</v>
      </c>
      <c r="H37" s="30">
        <f t="shared" si="5"/>
        <v>0</v>
      </c>
      <c r="I37" s="30">
        <f t="shared" si="5"/>
        <v>0</v>
      </c>
      <c r="J37" s="30">
        <f t="shared" si="5"/>
        <v>0</v>
      </c>
      <c r="K37" s="30">
        <f t="shared" si="5"/>
        <v>0</v>
      </c>
      <c r="L37" s="30">
        <f t="shared" si="5"/>
        <v>6</v>
      </c>
      <c r="M37" s="30">
        <f t="shared" si="5"/>
        <v>8</v>
      </c>
    </row>
    <row r="38" spans="1:13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3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3" x14ac:dyDescent="0.3">
      <c r="A41" s="48"/>
      <c r="B41" s="50"/>
      <c r="C41" s="20" t="s">
        <v>26</v>
      </c>
      <c r="D41" s="20">
        <f t="shared" ref="D41:K41" si="6">SUM(D39:D40)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/>
      <c r="M41" s="20"/>
    </row>
    <row r="42" spans="1:13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3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3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7">SUM(E42:E43)</f>
        <v>0</v>
      </c>
      <c r="F44" s="20">
        <f t="shared" si="7"/>
        <v>0</v>
      </c>
      <c r="G44" s="20">
        <f t="shared" si="7"/>
        <v>0</v>
      </c>
      <c r="H44" s="20">
        <f t="shared" si="7"/>
        <v>0</v>
      </c>
      <c r="I44" s="20">
        <f t="shared" si="7"/>
        <v>0</v>
      </c>
      <c r="J44" s="20">
        <f t="shared" si="7"/>
        <v>0</v>
      </c>
      <c r="K44" s="20">
        <f t="shared" si="7"/>
        <v>0</v>
      </c>
      <c r="L44" s="20"/>
      <c r="M44" s="20"/>
    </row>
    <row r="45" spans="1:13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3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3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8">SUM(E45:E46)</f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  <c r="I47" s="20">
        <f t="shared" si="8"/>
        <v>0</v>
      </c>
      <c r="J47" s="20">
        <f t="shared" si="8"/>
        <v>0</v>
      </c>
      <c r="K47" s="20">
        <f t="shared" si="8"/>
        <v>0</v>
      </c>
      <c r="L47" s="20">
        <f t="shared" si="8"/>
        <v>0</v>
      </c>
      <c r="M47" s="20">
        <f t="shared" si="8"/>
        <v>0</v>
      </c>
    </row>
    <row r="48" spans="1:13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9">SUM(E41,E44,E47)</f>
        <v>0</v>
      </c>
      <c r="F48" s="20">
        <f t="shared" si="9"/>
        <v>0</v>
      </c>
      <c r="G48" s="20">
        <f t="shared" si="9"/>
        <v>0</v>
      </c>
      <c r="H48" s="20">
        <f t="shared" si="9"/>
        <v>0</v>
      </c>
      <c r="I48" s="20">
        <f t="shared" si="9"/>
        <v>0</v>
      </c>
      <c r="J48" s="20">
        <f t="shared" si="9"/>
        <v>0</v>
      </c>
      <c r="K48" s="20">
        <f t="shared" si="9"/>
        <v>0</v>
      </c>
      <c r="L48" s="20">
        <f t="shared" si="9"/>
        <v>0</v>
      </c>
      <c r="M48" s="20">
        <f t="shared" si="9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37:M37">
    <cfRule type="cellIs" dxfId="15" priority="2" operator="equal">
      <formula>0</formula>
    </cfRule>
  </conditionalFormatting>
  <conditionalFormatting sqref="D41:M41">
    <cfRule type="cellIs" dxfId="14" priority="5" operator="equal">
      <formula>0</formula>
    </cfRule>
  </conditionalFormatting>
  <conditionalFormatting sqref="D44:M44">
    <cfRule type="cellIs" dxfId="13" priority="4" operator="equal">
      <formula>0</formula>
    </cfRule>
  </conditionalFormatting>
  <conditionalFormatting sqref="D47:M48">
    <cfRule type="cellIs" dxfId="12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48"/>
  <sheetViews>
    <sheetView workbookViewId="0">
      <selection activeCell="I10" sqref="I10:M10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44"/>
      <c r="E8" s="44"/>
      <c r="F8" s="44"/>
      <c r="G8" s="9"/>
      <c r="H8" s="10" t="s">
        <v>7</v>
      </c>
      <c r="I8" s="52"/>
      <c r="J8" s="53"/>
      <c r="K8" s="11" t="s">
        <v>8</v>
      </c>
      <c r="L8" s="44" t="s">
        <v>9</v>
      </c>
      <c r="M8" s="44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44" t="s">
        <v>11</v>
      </c>
      <c r="D10" s="44"/>
      <c r="E10" s="44"/>
      <c r="F10" s="44"/>
      <c r="G10" s="45" t="s">
        <v>12</v>
      </c>
      <c r="H10" s="45"/>
      <c r="I10" s="46">
        <v>45616</v>
      </c>
      <c r="J10" s="46"/>
      <c r="K10" s="46"/>
      <c r="L10" s="46"/>
      <c r="M10" s="46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>SUM(D14,F14,H14,J14)</f>
        <v>0</v>
      </c>
      <c r="M14" s="20">
        <f>SUM(E14,G14,I14,K14)</f>
        <v>0</v>
      </c>
    </row>
    <row r="15" spans="1:13" x14ac:dyDescent="0.3">
      <c r="A15" s="50"/>
      <c r="B15" s="50"/>
      <c r="C15" s="20" t="s">
        <v>24</v>
      </c>
      <c r="D15" s="21"/>
      <c r="E15" s="21"/>
      <c r="F15" s="21"/>
      <c r="G15" s="21"/>
      <c r="H15" s="21"/>
      <c r="I15" s="21"/>
      <c r="J15" s="21"/>
      <c r="K15" s="21"/>
      <c r="L15" s="20">
        <f>SUM(D15,F15,H15,J15)</f>
        <v>0</v>
      </c>
      <c r="M15" s="20">
        <f>SUM(E15,G15,I15,K15)</f>
        <v>0</v>
      </c>
    </row>
    <row r="16" spans="1:13" x14ac:dyDescent="0.3">
      <c r="A16" s="50"/>
      <c r="B16" s="50"/>
      <c r="C16" s="20" t="s">
        <v>25</v>
      </c>
      <c r="D16" s="21">
        <v>0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0">
        <f t="shared" ref="L16:M36" si="0">SUM(D16,F16,H16,J16)</f>
        <v>0</v>
      </c>
      <c r="M16" s="20">
        <f t="shared" si="0"/>
        <v>1</v>
      </c>
    </row>
    <row r="17" spans="1:13" x14ac:dyDescent="0.3">
      <c r="A17" s="50"/>
      <c r="B17" s="50"/>
      <c r="C17" s="28" t="s">
        <v>26</v>
      </c>
      <c r="D17" s="27">
        <f>SUM(D14:D16)</f>
        <v>0</v>
      </c>
      <c r="E17" s="27">
        <f t="shared" ref="E17:M17" si="1">SUM(E14:E16)</f>
        <v>1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0</v>
      </c>
      <c r="M17" s="27">
        <f t="shared" si="1"/>
        <v>1</v>
      </c>
    </row>
    <row r="18" spans="1:13" x14ac:dyDescent="0.3">
      <c r="A18" s="50" t="s">
        <v>27</v>
      </c>
      <c r="B18" s="50"/>
      <c r="C18" s="20" t="s">
        <v>28</v>
      </c>
      <c r="D18" s="21">
        <v>2</v>
      </c>
      <c r="E18" s="21">
        <v>2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0">
        <f t="shared" si="0"/>
        <v>2</v>
      </c>
      <c r="M18" s="20">
        <f t="shared" si="0"/>
        <v>2</v>
      </c>
    </row>
    <row r="19" spans="1:13" x14ac:dyDescent="0.3">
      <c r="A19" s="50"/>
      <c r="B19" s="50"/>
      <c r="C19" s="20" t="s">
        <v>29</v>
      </c>
      <c r="D19" s="21">
        <v>3</v>
      </c>
      <c r="E19" s="21">
        <v>3</v>
      </c>
      <c r="F19" s="21">
        <v>0</v>
      </c>
      <c r="G19" s="21">
        <v>0</v>
      </c>
      <c r="H19" s="21">
        <v>0</v>
      </c>
      <c r="I19" s="21">
        <v>1</v>
      </c>
      <c r="J19" s="21">
        <v>0</v>
      </c>
      <c r="K19" s="21">
        <v>0</v>
      </c>
      <c r="L19" s="20">
        <f t="shared" si="0"/>
        <v>3</v>
      </c>
      <c r="M19" s="20">
        <f t="shared" si="0"/>
        <v>4</v>
      </c>
    </row>
    <row r="20" spans="1:13" x14ac:dyDescent="0.3">
      <c r="A20" s="50"/>
      <c r="B20" s="50"/>
      <c r="C20" s="20" t="s">
        <v>30</v>
      </c>
      <c r="D20" s="21">
        <v>1</v>
      </c>
      <c r="E20" s="21">
        <v>2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0">
        <f t="shared" si="0"/>
        <v>1</v>
      </c>
      <c r="M20" s="20">
        <f t="shared" si="0"/>
        <v>2</v>
      </c>
    </row>
    <row r="21" spans="1:13" x14ac:dyDescent="0.3">
      <c r="A21" s="50"/>
      <c r="B21" s="50"/>
      <c r="C21" s="20" t="s">
        <v>31</v>
      </c>
      <c r="D21" s="21">
        <v>0</v>
      </c>
      <c r="E21" s="21">
        <v>2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0">
        <f t="shared" si="0"/>
        <v>0</v>
      </c>
      <c r="M21" s="20">
        <f t="shared" si="0"/>
        <v>2</v>
      </c>
    </row>
    <row r="22" spans="1:13" x14ac:dyDescent="0.3">
      <c r="A22" s="50"/>
      <c r="B22" s="50"/>
      <c r="C22" s="20" t="s">
        <v>32</v>
      </c>
      <c r="D22" s="21">
        <v>0</v>
      </c>
      <c r="E22" s="21">
        <v>2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0">
        <f t="shared" si="0"/>
        <v>0</v>
      </c>
      <c r="M22" s="20">
        <f t="shared" si="0"/>
        <v>2</v>
      </c>
    </row>
    <row r="23" spans="1:13" x14ac:dyDescent="0.3">
      <c r="A23" s="50"/>
      <c r="B23" s="50"/>
      <c r="C23" s="28" t="s">
        <v>26</v>
      </c>
      <c r="D23" s="27">
        <f>SUM(D18:D22)</f>
        <v>6</v>
      </c>
      <c r="E23" s="27">
        <f t="shared" ref="E23:M23" si="2">SUM(E18:E22)</f>
        <v>11</v>
      </c>
      <c r="F23" s="27">
        <f t="shared" si="2"/>
        <v>0</v>
      </c>
      <c r="G23" s="27">
        <f t="shared" si="2"/>
        <v>0</v>
      </c>
      <c r="H23" s="27">
        <f t="shared" si="2"/>
        <v>0</v>
      </c>
      <c r="I23" s="27">
        <f t="shared" si="2"/>
        <v>1</v>
      </c>
      <c r="J23" s="27">
        <f t="shared" si="2"/>
        <v>0</v>
      </c>
      <c r="K23" s="27">
        <f t="shared" si="2"/>
        <v>0</v>
      </c>
      <c r="L23" s="27">
        <f t="shared" si="2"/>
        <v>6</v>
      </c>
      <c r="M23" s="27">
        <f t="shared" si="2"/>
        <v>12</v>
      </c>
    </row>
    <row r="24" spans="1:13" x14ac:dyDescent="0.3">
      <c r="A24" s="50" t="s">
        <v>33</v>
      </c>
      <c r="B24" s="50"/>
      <c r="C24" s="20" t="s">
        <v>34</v>
      </c>
      <c r="D24" s="22"/>
      <c r="E24" s="22"/>
      <c r="F24" s="22"/>
      <c r="G24" s="22"/>
      <c r="H24" s="22"/>
      <c r="I24" s="22"/>
      <c r="J24" s="22"/>
      <c r="K24" s="22"/>
      <c r="L24" s="20">
        <f t="shared" si="0"/>
        <v>0</v>
      </c>
      <c r="M24" s="20">
        <f t="shared" si="0"/>
        <v>0</v>
      </c>
    </row>
    <row r="25" spans="1:13" x14ac:dyDescent="0.3">
      <c r="A25" s="50"/>
      <c r="B25" s="50"/>
      <c r="C25" s="20" t="s">
        <v>35</v>
      </c>
      <c r="D25" s="21"/>
      <c r="E25" s="21"/>
      <c r="F25" s="21"/>
      <c r="G25" s="21"/>
      <c r="H25" s="21"/>
      <c r="I25" s="21"/>
      <c r="J25" s="21"/>
      <c r="K25" s="21"/>
      <c r="L25" s="20">
        <f t="shared" si="0"/>
        <v>0</v>
      </c>
      <c r="M25" s="20">
        <f t="shared" si="0"/>
        <v>0</v>
      </c>
    </row>
    <row r="26" spans="1:13" x14ac:dyDescent="0.3">
      <c r="A26" s="50"/>
      <c r="B26" s="50"/>
      <c r="C26" s="20" t="s">
        <v>36</v>
      </c>
      <c r="D26" s="21"/>
      <c r="E26" s="21"/>
      <c r="F26" s="21"/>
      <c r="G26" s="21"/>
      <c r="H26" s="21"/>
      <c r="I26" s="21"/>
      <c r="J26" s="21"/>
      <c r="K26" s="21"/>
      <c r="L26" s="20">
        <f t="shared" si="0"/>
        <v>0</v>
      </c>
      <c r="M26" s="20">
        <f t="shared" si="0"/>
        <v>0</v>
      </c>
    </row>
    <row r="27" spans="1:13" x14ac:dyDescent="0.3">
      <c r="A27" s="50"/>
      <c r="B27" s="50"/>
      <c r="C27" s="20" t="s">
        <v>37</v>
      </c>
      <c r="D27" s="21"/>
      <c r="E27" s="21"/>
      <c r="F27" s="21"/>
      <c r="G27" s="21"/>
      <c r="H27" s="21"/>
      <c r="I27" s="21"/>
      <c r="J27" s="21"/>
      <c r="K27" s="21"/>
      <c r="L27" s="20">
        <f t="shared" si="0"/>
        <v>0</v>
      </c>
      <c r="M27" s="20">
        <f t="shared" si="0"/>
        <v>0</v>
      </c>
    </row>
    <row r="28" spans="1:13" x14ac:dyDescent="0.3">
      <c r="A28" s="50"/>
      <c r="B28" s="50"/>
      <c r="C28" s="28" t="s">
        <v>26</v>
      </c>
      <c r="D28" s="27">
        <f>SUM(D24:D27)</f>
        <v>0</v>
      </c>
      <c r="E28" s="27">
        <f t="shared" ref="E28:M28" si="3">SUM(E24:E27)</f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/>
      <c r="E29" s="21"/>
      <c r="F29" s="21"/>
      <c r="G29" s="21"/>
      <c r="H29" s="21"/>
      <c r="I29" s="21"/>
      <c r="J29" s="21"/>
      <c r="K29" s="21"/>
      <c r="L29" s="20">
        <f t="shared" si="0"/>
        <v>0</v>
      </c>
      <c r="M29" s="20">
        <f t="shared" si="0"/>
        <v>0</v>
      </c>
    </row>
    <row r="30" spans="1:13" x14ac:dyDescent="0.3">
      <c r="A30" s="50"/>
      <c r="B30" s="50"/>
      <c r="C30" s="20" t="s">
        <v>41</v>
      </c>
      <c r="D30" s="21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0">
        <f t="shared" si="0"/>
        <v>0</v>
      </c>
    </row>
    <row r="31" spans="1:13" x14ac:dyDescent="0.3">
      <c r="A31" s="50"/>
      <c r="B31" s="50"/>
      <c r="C31" s="28" t="s">
        <v>26</v>
      </c>
      <c r="D31" s="27">
        <f>SUM(D29:D30)</f>
        <v>0</v>
      </c>
      <c r="E31" s="27">
        <f t="shared" ref="E31:M31" si="4">SUM(E29:E30)</f>
        <v>0</v>
      </c>
      <c r="F31" s="27">
        <f t="shared" si="4"/>
        <v>0</v>
      </c>
      <c r="G31" s="27">
        <f t="shared" si="4"/>
        <v>0</v>
      </c>
      <c r="H31" s="27">
        <f t="shared" si="4"/>
        <v>0</v>
      </c>
      <c r="I31" s="27">
        <f t="shared" si="4"/>
        <v>0</v>
      </c>
      <c r="J31" s="27">
        <f t="shared" si="4"/>
        <v>0</v>
      </c>
      <c r="K31" s="27">
        <f t="shared" si="4"/>
        <v>0</v>
      </c>
      <c r="L31" s="27">
        <f t="shared" si="4"/>
        <v>0</v>
      </c>
      <c r="M31" s="27">
        <f t="shared" si="4"/>
        <v>0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si="0"/>
        <v>0</v>
      </c>
      <c r="M32" s="20">
        <f t="shared" si="0"/>
        <v>0</v>
      </c>
    </row>
    <row r="33" spans="1:13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0"/>
        <v>0</v>
      </c>
      <c r="M33" s="20">
        <f t="shared" si="0"/>
        <v>0</v>
      </c>
    </row>
    <row r="34" spans="1:13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0"/>
        <v>0</v>
      </c>
      <c r="M34" s="20">
        <f t="shared" si="0"/>
        <v>0</v>
      </c>
    </row>
    <row r="35" spans="1:13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0"/>
        <v>0</v>
      </c>
      <c r="M35" s="20">
        <f t="shared" si="0"/>
        <v>0</v>
      </c>
    </row>
    <row r="36" spans="1:13" x14ac:dyDescent="0.3">
      <c r="A36" s="50"/>
      <c r="B36" s="50"/>
      <c r="C36" s="20" t="s">
        <v>26</v>
      </c>
      <c r="D36" s="21"/>
      <c r="E36" s="21"/>
      <c r="F36" s="21"/>
      <c r="G36" s="21"/>
      <c r="H36" s="21"/>
      <c r="I36" s="21"/>
      <c r="J36" s="21"/>
      <c r="K36" s="21"/>
      <c r="L36" s="20">
        <f t="shared" si="0"/>
        <v>0</v>
      </c>
      <c r="M36" s="20">
        <f t="shared" si="0"/>
        <v>0</v>
      </c>
    </row>
    <row r="37" spans="1:13" x14ac:dyDescent="0.3">
      <c r="A37" s="50" t="s">
        <v>45</v>
      </c>
      <c r="B37" s="50"/>
      <c r="C37" s="50"/>
      <c r="D37" s="30">
        <f>D17+D23+D28+D31</f>
        <v>6</v>
      </c>
      <c r="E37" s="30">
        <f t="shared" ref="E37:M37" si="5">E17+E23+E28+E31</f>
        <v>12</v>
      </c>
      <c r="F37" s="30">
        <f t="shared" si="5"/>
        <v>0</v>
      </c>
      <c r="G37" s="30">
        <f t="shared" si="5"/>
        <v>0</v>
      </c>
      <c r="H37" s="30">
        <f t="shared" si="5"/>
        <v>0</v>
      </c>
      <c r="I37" s="30">
        <f t="shared" si="5"/>
        <v>1</v>
      </c>
      <c r="J37" s="30">
        <f t="shared" si="5"/>
        <v>0</v>
      </c>
      <c r="K37" s="30">
        <f t="shared" si="5"/>
        <v>0</v>
      </c>
      <c r="L37" s="30">
        <f t="shared" si="5"/>
        <v>6</v>
      </c>
      <c r="M37" s="30">
        <f t="shared" si="5"/>
        <v>13</v>
      </c>
    </row>
    <row r="38" spans="1:13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3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3" x14ac:dyDescent="0.3">
      <c r="A41" s="48"/>
      <c r="B41" s="50"/>
      <c r="C41" s="20" t="s">
        <v>26</v>
      </c>
      <c r="D41" s="20">
        <f t="shared" ref="D41:K41" si="6">SUM(D39:D40)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/>
      <c r="M41" s="20"/>
    </row>
    <row r="42" spans="1:13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3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3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7">SUM(E42:E43)</f>
        <v>0</v>
      </c>
      <c r="F44" s="20">
        <f t="shared" si="7"/>
        <v>0</v>
      </c>
      <c r="G44" s="20">
        <f t="shared" si="7"/>
        <v>0</v>
      </c>
      <c r="H44" s="20">
        <f t="shared" si="7"/>
        <v>0</v>
      </c>
      <c r="I44" s="20">
        <f t="shared" si="7"/>
        <v>0</v>
      </c>
      <c r="J44" s="20">
        <f t="shared" si="7"/>
        <v>0</v>
      </c>
      <c r="K44" s="20">
        <f t="shared" si="7"/>
        <v>0</v>
      </c>
      <c r="L44" s="20"/>
      <c r="M44" s="20"/>
    </row>
    <row r="45" spans="1:13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3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3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8">SUM(E45:E46)</f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  <c r="I47" s="20">
        <f t="shared" si="8"/>
        <v>0</v>
      </c>
      <c r="J47" s="20">
        <f t="shared" si="8"/>
        <v>0</v>
      </c>
      <c r="K47" s="20">
        <f t="shared" si="8"/>
        <v>0</v>
      </c>
      <c r="L47" s="20">
        <f t="shared" si="8"/>
        <v>0</v>
      </c>
      <c r="M47" s="20">
        <f t="shared" si="8"/>
        <v>0</v>
      </c>
    </row>
    <row r="48" spans="1:13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9">SUM(E41,E44,E47)</f>
        <v>0</v>
      </c>
      <c r="F48" s="20">
        <f t="shared" si="9"/>
        <v>0</v>
      </c>
      <c r="G48" s="20">
        <f t="shared" si="9"/>
        <v>0</v>
      </c>
      <c r="H48" s="20">
        <f t="shared" si="9"/>
        <v>0</v>
      </c>
      <c r="I48" s="20">
        <f t="shared" si="9"/>
        <v>0</v>
      </c>
      <c r="J48" s="20">
        <f t="shared" si="9"/>
        <v>0</v>
      </c>
      <c r="K48" s="20">
        <f t="shared" si="9"/>
        <v>0</v>
      </c>
      <c r="L48" s="20">
        <f t="shared" si="9"/>
        <v>0</v>
      </c>
      <c r="M48" s="20">
        <f t="shared" si="9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37:M37">
    <cfRule type="cellIs" dxfId="11" priority="2" operator="equal">
      <formula>0</formula>
    </cfRule>
  </conditionalFormatting>
  <conditionalFormatting sqref="D41:M41">
    <cfRule type="cellIs" dxfId="10" priority="5" operator="equal">
      <formula>0</formula>
    </cfRule>
  </conditionalFormatting>
  <conditionalFormatting sqref="D44:M44">
    <cfRule type="cellIs" dxfId="9" priority="4" operator="equal">
      <formula>0</formula>
    </cfRule>
  </conditionalFormatting>
  <conditionalFormatting sqref="D47:M48">
    <cfRule type="cellIs" dxfId="8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M48"/>
  <sheetViews>
    <sheetView workbookViewId="0">
      <selection activeCell="I10" sqref="I10:M10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44"/>
      <c r="E8" s="44"/>
      <c r="F8" s="44"/>
      <c r="G8" s="9"/>
      <c r="H8" s="10" t="s">
        <v>7</v>
      </c>
      <c r="I8" s="52"/>
      <c r="J8" s="53"/>
      <c r="K8" s="11" t="s">
        <v>8</v>
      </c>
      <c r="L8" s="44" t="s">
        <v>9</v>
      </c>
      <c r="M8" s="44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44" t="s">
        <v>11</v>
      </c>
      <c r="D10" s="44"/>
      <c r="E10" s="44"/>
      <c r="F10" s="44"/>
      <c r="G10" s="45" t="s">
        <v>12</v>
      </c>
      <c r="H10" s="45"/>
      <c r="I10" s="46">
        <v>45616</v>
      </c>
      <c r="J10" s="46"/>
      <c r="K10" s="46"/>
      <c r="L10" s="46"/>
      <c r="M10" s="46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>SUM(D14,F14,H14,J14)</f>
        <v>0</v>
      </c>
      <c r="M14" s="20">
        <f>SUM(E14,G14,I14,K14)</f>
        <v>0</v>
      </c>
    </row>
    <row r="15" spans="1:13" x14ac:dyDescent="0.3">
      <c r="A15" s="50"/>
      <c r="B15" s="50"/>
      <c r="C15" s="20" t="s">
        <v>24</v>
      </c>
      <c r="D15" s="21"/>
      <c r="E15" s="21"/>
      <c r="F15" s="21"/>
      <c r="G15" s="21"/>
      <c r="H15" s="21"/>
      <c r="I15" s="21"/>
      <c r="J15" s="21"/>
      <c r="K15" s="21"/>
      <c r="L15" s="20">
        <f>SUM(D15,F15,H15,J15)</f>
        <v>0</v>
      </c>
      <c r="M15" s="20">
        <f>SUM(E15,G15,I15,K15)</f>
        <v>0</v>
      </c>
    </row>
    <row r="16" spans="1:13" x14ac:dyDescent="0.3">
      <c r="A16" s="50"/>
      <c r="B16" s="50"/>
      <c r="C16" s="20" t="s">
        <v>25</v>
      </c>
      <c r="D16" s="21">
        <v>0</v>
      </c>
      <c r="E16" s="21">
        <v>1</v>
      </c>
      <c r="F16" s="21">
        <v>0</v>
      </c>
      <c r="G16" s="21">
        <v>0</v>
      </c>
      <c r="H16" s="21">
        <v>0</v>
      </c>
      <c r="I16" s="21">
        <v>2</v>
      </c>
      <c r="J16" s="21">
        <v>0</v>
      </c>
      <c r="K16" s="21">
        <v>0</v>
      </c>
      <c r="L16" s="20">
        <f t="shared" ref="L16:M36" si="0">SUM(D16,F16,H16,J16)</f>
        <v>0</v>
      </c>
      <c r="M16" s="20">
        <f t="shared" si="0"/>
        <v>3</v>
      </c>
    </row>
    <row r="17" spans="1:13" x14ac:dyDescent="0.3">
      <c r="A17" s="50"/>
      <c r="B17" s="50"/>
      <c r="C17" s="28" t="s">
        <v>26</v>
      </c>
      <c r="D17" s="27">
        <f>SUM(D14:D16)</f>
        <v>0</v>
      </c>
      <c r="E17" s="27">
        <f t="shared" ref="E17:M17" si="1">SUM(E14:E16)</f>
        <v>1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2</v>
      </c>
      <c r="J17" s="27">
        <f t="shared" si="1"/>
        <v>0</v>
      </c>
      <c r="K17" s="27">
        <f t="shared" si="1"/>
        <v>0</v>
      </c>
      <c r="L17" s="27">
        <f t="shared" si="1"/>
        <v>0</v>
      </c>
      <c r="M17" s="27">
        <f t="shared" si="1"/>
        <v>3</v>
      </c>
    </row>
    <row r="18" spans="1:13" x14ac:dyDescent="0.3">
      <c r="A18" s="50" t="s">
        <v>27</v>
      </c>
      <c r="B18" s="50"/>
      <c r="C18" s="20" t="s">
        <v>28</v>
      </c>
      <c r="D18" s="21">
        <v>1</v>
      </c>
      <c r="E18" s="21">
        <v>3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0">
        <f t="shared" si="0"/>
        <v>1</v>
      </c>
      <c r="M18" s="20">
        <f t="shared" si="0"/>
        <v>3</v>
      </c>
    </row>
    <row r="19" spans="1:13" x14ac:dyDescent="0.3">
      <c r="A19" s="50"/>
      <c r="B19" s="50"/>
      <c r="C19" s="20" t="s">
        <v>29</v>
      </c>
      <c r="D19" s="21">
        <v>3</v>
      </c>
      <c r="E19" s="21">
        <v>5</v>
      </c>
      <c r="F19" s="21">
        <v>0</v>
      </c>
      <c r="G19" s="21">
        <v>0</v>
      </c>
      <c r="H19" s="21">
        <v>0</v>
      </c>
      <c r="I19" s="21">
        <v>1</v>
      </c>
      <c r="J19" s="21">
        <v>1</v>
      </c>
      <c r="K19" s="21">
        <v>0</v>
      </c>
      <c r="L19" s="20">
        <f t="shared" si="0"/>
        <v>4</v>
      </c>
      <c r="M19" s="20">
        <f t="shared" si="0"/>
        <v>6</v>
      </c>
    </row>
    <row r="20" spans="1:13" x14ac:dyDescent="0.3">
      <c r="A20" s="50"/>
      <c r="B20" s="50"/>
      <c r="C20" s="20" t="s">
        <v>30</v>
      </c>
      <c r="D20" s="21">
        <v>2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0">
        <f t="shared" si="0"/>
        <v>2</v>
      </c>
      <c r="M20" s="20">
        <f t="shared" si="0"/>
        <v>0</v>
      </c>
    </row>
    <row r="21" spans="1:13" x14ac:dyDescent="0.3">
      <c r="A21" s="50"/>
      <c r="B21" s="50"/>
      <c r="C21" s="20" t="s">
        <v>31</v>
      </c>
      <c r="D21" s="21">
        <v>6</v>
      </c>
      <c r="E21" s="21">
        <v>3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0">
        <f t="shared" si="0"/>
        <v>6</v>
      </c>
      <c r="M21" s="20">
        <f t="shared" si="0"/>
        <v>3</v>
      </c>
    </row>
    <row r="22" spans="1:13" x14ac:dyDescent="0.3">
      <c r="A22" s="50"/>
      <c r="B22" s="50"/>
      <c r="C22" s="20" t="s">
        <v>32</v>
      </c>
      <c r="D22" s="21">
        <v>1</v>
      </c>
      <c r="E22" s="21">
        <v>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1</v>
      </c>
      <c r="L22" s="20">
        <f t="shared" si="0"/>
        <v>1</v>
      </c>
      <c r="M22" s="20">
        <f t="shared" si="0"/>
        <v>2</v>
      </c>
    </row>
    <row r="23" spans="1:13" x14ac:dyDescent="0.3">
      <c r="A23" s="50"/>
      <c r="B23" s="50"/>
      <c r="C23" s="28" t="s">
        <v>26</v>
      </c>
      <c r="D23" s="27">
        <f>SUM(D18:D22)</f>
        <v>13</v>
      </c>
      <c r="E23" s="27">
        <f t="shared" ref="E23:M23" si="2">SUM(E18:E22)</f>
        <v>12</v>
      </c>
      <c r="F23" s="27">
        <f t="shared" si="2"/>
        <v>0</v>
      </c>
      <c r="G23" s="27">
        <f t="shared" si="2"/>
        <v>0</v>
      </c>
      <c r="H23" s="27">
        <f t="shared" si="2"/>
        <v>0</v>
      </c>
      <c r="I23" s="27">
        <f t="shared" si="2"/>
        <v>1</v>
      </c>
      <c r="J23" s="27">
        <f t="shared" si="2"/>
        <v>1</v>
      </c>
      <c r="K23" s="27">
        <f t="shared" si="2"/>
        <v>1</v>
      </c>
      <c r="L23" s="27">
        <f t="shared" si="2"/>
        <v>14</v>
      </c>
      <c r="M23" s="27">
        <f t="shared" si="2"/>
        <v>14</v>
      </c>
    </row>
    <row r="24" spans="1:13" x14ac:dyDescent="0.3">
      <c r="A24" s="50" t="s">
        <v>33</v>
      </c>
      <c r="B24" s="50"/>
      <c r="C24" s="20" t="s">
        <v>34</v>
      </c>
      <c r="D24" s="22"/>
      <c r="E24" s="22"/>
      <c r="F24" s="22"/>
      <c r="G24" s="22"/>
      <c r="H24" s="22"/>
      <c r="I24" s="22"/>
      <c r="J24" s="22"/>
      <c r="K24" s="22"/>
      <c r="L24" s="20">
        <f t="shared" si="0"/>
        <v>0</v>
      </c>
      <c r="M24" s="20">
        <f t="shared" si="0"/>
        <v>0</v>
      </c>
    </row>
    <row r="25" spans="1:13" x14ac:dyDescent="0.3">
      <c r="A25" s="50"/>
      <c r="B25" s="50"/>
      <c r="C25" s="20" t="s">
        <v>35</v>
      </c>
      <c r="D25" s="21"/>
      <c r="E25" s="21"/>
      <c r="F25" s="21"/>
      <c r="G25" s="21"/>
      <c r="H25" s="21"/>
      <c r="I25" s="21"/>
      <c r="J25" s="21"/>
      <c r="K25" s="21"/>
      <c r="L25" s="20">
        <f t="shared" si="0"/>
        <v>0</v>
      </c>
      <c r="M25" s="20">
        <f t="shared" si="0"/>
        <v>0</v>
      </c>
    </row>
    <row r="26" spans="1:13" x14ac:dyDescent="0.3">
      <c r="A26" s="50"/>
      <c r="B26" s="50"/>
      <c r="C26" s="20" t="s">
        <v>36</v>
      </c>
      <c r="D26" s="21"/>
      <c r="E26" s="21"/>
      <c r="F26" s="21"/>
      <c r="G26" s="21"/>
      <c r="H26" s="21"/>
      <c r="I26" s="21"/>
      <c r="J26" s="21"/>
      <c r="K26" s="21"/>
      <c r="L26" s="20">
        <f t="shared" si="0"/>
        <v>0</v>
      </c>
      <c r="M26" s="20">
        <f t="shared" si="0"/>
        <v>0</v>
      </c>
    </row>
    <row r="27" spans="1:13" x14ac:dyDescent="0.3">
      <c r="A27" s="50"/>
      <c r="B27" s="50"/>
      <c r="C27" s="20" t="s">
        <v>37</v>
      </c>
      <c r="D27" s="21"/>
      <c r="E27" s="21"/>
      <c r="F27" s="21"/>
      <c r="G27" s="21"/>
      <c r="H27" s="21"/>
      <c r="I27" s="21"/>
      <c r="J27" s="21"/>
      <c r="K27" s="21"/>
      <c r="L27" s="20">
        <f t="shared" si="0"/>
        <v>0</v>
      </c>
      <c r="M27" s="20">
        <f t="shared" si="0"/>
        <v>0</v>
      </c>
    </row>
    <row r="28" spans="1:13" x14ac:dyDescent="0.3">
      <c r="A28" s="50"/>
      <c r="B28" s="50"/>
      <c r="C28" s="28" t="s">
        <v>26</v>
      </c>
      <c r="D28" s="27">
        <f>SUM(D24:D27)</f>
        <v>0</v>
      </c>
      <c r="E28" s="27">
        <f t="shared" ref="E28:M28" si="3">SUM(E24:E27)</f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/>
      <c r="E29" s="21"/>
      <c r="F29" s="21"/>
      <c r="G29" s="21"/>
      <c r="H29" s="21"/>
      <c r="I29" s="21"/>
      <c r="J29" s="21"/>
      <c r="K29" s="21"/>
      <c r="L29" s="20">
        <f t="shared" si="0"/>
        <v>0</v>
      </c>
      <c r="M29" s="20">
        <f t="shared" si="0"/>
        <v>0</v>
      </c>
    </row>
    <row r="30" spans="1:13" x14ac:dyDescent="0.3">
      <c r="A30" s="50"/>
      <c r="B30" s="50"/>
      <c r="C30" s="20" t="s">
        <v>41</v>
      </c>
      <c r="D30" s="21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0">
        <f t="shared" si="0"/>
        <v>0</v>
      </c>
    </row>
    <row r="31" spans="1:13" x14ac:dyDescent="0.3">
      <c r="A31" s="50"/>
      <c r="B31" s="50"/>
      <c r="C31" s="20" t="s">
        <v>26</v>
      </c>
      <c r="D31" s="21"/>
      <c r="E31" s="21"/>
      <c r="F31" s="21"/>
      <c r="G31" s="21"/>
      <c r="H31" s="21"/>
      <c r="I31" s="21"/>
      <c r="J31" s="21"/>
      <c r="K31" s="21"/>
      <c r="L31" s="20">
        <f t="shared" si="0"/>
        <v>0</v>
      </c>
      <c r="M31" s="20">
        <f t="shared" si="0"/>
        <v>0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si="0"/>
        <v>0</v>
      </c>
      <c r="M32" s="20">
        <f t="shared" si="0"/>
        <v>0</v>
      </c>
    </row>
    <row r="33" spans="1:13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0"/>
        <v>0</v>
      </c>
      <c r="M33" s="20">
        <f t="shared" si="0"/>
        <v>0</v>
      </c>
    </row>
    <row r="34" spans="1:13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0"/>
        <v>0</v>
      </c>
      <c r="M34" s="20">
        <f t="shared" si="0"/>
        <v>0</v>
      </c>
    </row>
    <row r="35" spans="1:13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0"/>
        <v>0</v>
      </c>
      <c r="M35" s="20">
        <f t="shared" si="0"/>
        <v>0</v>
      </c>
    </row>
    <row r="36" spans="1:13" x14ac:dyDescent="0.3">
      <c r="A36" s="50"/>
      <c r="B36" s="50"/>
      <c r="C36" s="20" t="s">
        <v>26</v>
      </c>
      <c r="D36" s="21"/>
      <c r="E36" s="21"/>
      <c r="F36" s="21"/>
      <c r="G36" s="21"/>
      <c r="H36" s="21"/>
      <c r="I36" s="21"/>
      <c r="J36" s="21"/>
      <c r="K36" s="21"/>
      <c r="L36" s="20">
        <f t="shared" si="0"/>
        <v>0</v>
      </c>
      <c r="M36" s="20">
        <f t="shared" si="0"/>
        <v>0</v>
      </c>
    </row>
    <row r="37" spans="1:13" x14ac:dyDescent="0.3">
      <c r="A37" s="50" t="s">
        <v>45</v>
      </c>
      <c r="B37" s="50"/>
      <c r="C37" s="50"/>
      <c r="D37" s="30">
        <f>SUM(D17,D23,D28,D31,D36)</f>
        <v>13</v>
      </c>
      <c r="E37" s="30">
        <f t="shared" ref="E37:M37" si="4">SUM(E17,E23,E28,E31,E36)</f>
        <v>13</v>
      </c>
      <c r="F37" s="30">
        <f t="shared" si="4"/>
        <v>0</v>
      </c>
      <c r="G37" s="30">
        <f t="shared" si="4"/>
        <v>0</v>
      </c>
      <c r="H37" s="30">
        <f t="shared" si="4"/>
        <v>0</v>
      </c>
      <c r="I37" s="30">
        <f t="shared" si="4"/>
        <v>3</v>
      </c>
      <c r="J37" s="30">
        <f t="shared" si="4"/>
        <v>1</v>
      </c>
      <c r="K37" s="30">
        <f t="shared" si="4"/>
        <v>1</v>
      </c>
      <c r="L37" s="30">
        <f t="shared" si="4"/>
        <v>14</v>
      </c>
      <c r="M37" s="30">
        <f t="shared" si="4"/>
        <v>17</v>
      </c>
    </row>
    <row r="38" spans="1:13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3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3" x14ac:dyDescent="0.3">
      <c r="A41" s="48"/>
      <c r="B41" s="50"/>
      <c r="C41" s="20" t="s">
        <v>26</v>
      </c>
      <c r="D41" s="20">
        <f t="shared" ref="D41:K41" si="5">SUM(D39:D40)</f>
        <v>0</v>
      </c>
      <c r="E41" s="20">
        <f t="shared" si="5"/>
        <v>0</v>
      </c>
      <c r="F41" s="20">
        <f t="shared" si="5"/>
        <v>0</v>
      </c>
      <c r="G41" s="20">
        <f t="shared" si="5"/>
        <v>0</v>
      </c>
      <c r="H41" s="20">
        <f t="shared" si="5"/>
        <v>0</v>
      </c>
      <c r="I41" s="20">
        <f t="shared" si="5"/>
        <v>0</v>
      </c>
      <c r="J41" s="20">
        <f t="shared" si="5"/>
        <v>0</v>
      </c>
      <c r="K41" s="20">
        <f t="shared" si="5"/>
        <v>0</v>
      </c>
      <c r="L41" s="20"/>
      <c r="M41" s="20"/>
    </row>
    <row r="42" spans="1:13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3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3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6">SUM(E42:E43)</f>
        <v>0</v>
      </c>
      <c r="F44" s="20">
        <f t="shared" si="6"/>
        <v>0</v>
      </c>
      <c r="G44" s="20">
        <f t="shared" si="6"/>
        <v>0</v>
      </c>
      <c r="H44" s="20">
        <f t="shared" si="6"/>
        <v>0</v>
      </c>
      <c r="I44" s="20">
        <f t="shared" si="6"/>
        <v>0</v>
      </c>
      <c r="J44" s="20">
        <f t="shared" si="6"/>
        <v>0</v>
      </c>
      <c r="K44" s="20">
        <f t="shared" si="6"/>
        <v>0</v>
      </c>
      <c r="L44" s="20"/>
      <c r="M44" s="20"/>
    </row>
    <row r="45" spans="1:13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3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3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7">SUM(E45:E46)</f>
        <v>0</v>
      </c>
      <c r="F47" s="20">
        <f t="shared" si="7"/>
        <v>0</v>
      </c>
      <c r="G47" s="20">
        <f t="shared" si="7"/>
        <v>0</v>
      </c>
      <c r="H47" s="20">
        <f t="shared" si="7"/>
        <v>0</v>
      </c>
      <c r="I47" s="20">
        <f t="shared" si="7"/>
        <v>0</v>
      </c>
      <c r="J47" s="20">
        <f t="shared" si="7"/>
        <v>0</v>
      </c>
      <c r="K47" s="20">
        <f t="shared" si="7"/>
        <v>0</v>
      </c>
      <c r="L47" s="20">
        <f t="shared" si="7"/>
        <v>0</v>
      </c>
      <c r="M47" s="20">
        <f t="shared" si="7"/>
        <v>0</v>
      </c>
    </row>
    <row r="48" spans="1:13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8">SUM(E41,E44,E47)</f>
        <v>0</v>
      </c>
      <c r="F48" s="20">
        <f t="shared" si="8"/>
        <v>0</v>
      </c>
      <c r="G48" s="20">
        <f t="shared" si="8"/>
        <v>0</v>
      </c>
      <c r="H48" s="20">
        <f t="shared" si="8"/>
        <v>0</v>
      </c>
      <c r="I48" s="20">
        <f t="shared" si="8"/>
        <v>0</v>
      </c>
      <c r="J48" s="20">
        <f t="shared" si="8"/>
        <v>0</v>
      </c>
      <c r="K48" s="20">
        <f t="shared" si="8"/>
        <v>0</v>
      </c>
      <c r="L48" s="20">
        <f t="shared" si="8"/>
        <v>0</v>
      </c>
      <c r="M48" s="20">
        <f t="shared" si="8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37:M37">
    <cfRule type="cellIs" dxfId="7" priority="2" operator="equal">
      <formula>0</formula>
    </cfRule>
  </conditionalFormatting>
  <conditionalFormatting sqref="D41:M41">
    <cfRule type="cellIs" dxfId="6" priority="5" operator="equal">
      <formula>0</formula>
    </cfRule>
  </conditionalFormatting>
  <conditionalFormatting sqref="D44:M44">
    <cfRule type="cellIs" dxfId="5" priority="4" operator="equal">
      <formula>0</formula>
    </cfRule>
  </conditionalFormatting>
  <conditionalFormatting sqref="D47:M48">
    <cfRule type="cellIs" dxfId="4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M48"/>
  <sheetViews>
    <sheetView topLeftCell="A6" workbookViewId="0">
      <selection activeCell="O19" sqref="O19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44"/>
      <c r="E8" s="44"/>
      <c r="F8" s="44"/>
      <c r="G8" s="9"/>
      <c r="H8" s="10" t="s">
        <v>7</v>
      </c>
      <c r="I8" s="52"/>
      <c r="J8" s="53"/>
      <c r="K8" s="11" t="s">
        <v>8</v>
      </c>
      <c r="L8" s="44" t="s">
        <v>9</v>
      </c>
      <c r="M8" s="44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44" t="s">
        <v>11</v>
      </c>
      <c r="D10" s="44"/>
      <c r="E10" s="44"/>
      <c r="F10" s="44"/>
      <c r="G10" s="45" t="s">
        <v>12</v>
      </c>
      <c r="H10" s="45"/>
      <c r="I10" s="46">
        <v>45616</v>
      </c>
      <c r="J10" s="46"/>
      <c r="K10" s="46"/>
      <c r="L10" s="46"/>
      <c r="M10" s="46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>SUM(D14,F14,H14,J14)</f>
        <v>0</v>
      </c>
      <c r="M14" s="20">
        <f>SUM(E14,G14,I14,K14)</f>
        <v>0</v>
      </c>
    </row>
    <row r="15" spans="1:13" x14ac:dyDescent="0.3">
      <c r="A15" s="50"/>
      <c r="B15" s="50"/>
      <c r="C15" s="20" t="s">
        <v>24</v>
      </c>
      <c r="D15" s="21"/>
      <c r="E15" s="21"/>
      <c r="F15" s="21"/>
      <c r="G15" s="21"/>
      <c r="H15" s="21"/>
      <c r="I15" s="21"/>
      <c r="J15" s="21"/>
      <c r="K15" s="21"/>
      <c r="L15" s="20">
        <f>SUM(D15,F15,H15,J15)</f>
        <v>0</v>
      </c>
      <c r="M15" s="20">
        <f>SUM(E15,G15,I15,K15)</f>
        <v>0</v>
      </c>
    </row>
    <row r="16" spans="1:13" x14ac:dyDescent="0.3">
      <c r="A16" s="50"/>
      <c r="B16" s="50"/>
      <c r="C16" s="20" t="s">
        <v>25</v>
      </c>
      <c r="D16" s="21">
        <v>3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0">
        <f t="shared" ref="L16:M36" si="0">SUM(D16,F16,H16,J16)</f>
        <v>3</v>
      </c>
      <c r="M16" s="20">
        <f t="shared" si="0"/>
        <v>1</v>
      </c>
    </row>
    <row r="17" spans="1:13" x14ac:dyDescent="0.3">
      <c r="A17" s="50"/>
      <c r="B17" s="50"/>
      <c r="C17" s="29" t="s">
        <v>26</v>
      </c>
      <c r="D17" s="27">
        <f>SUM(D14:D16)</f>
        <v>3</v>
      </c>
      <c r="E17" s="27">
        <f t="shared" ref="E17:M17" si="1">SUM(E14:E16)</f>
        <v>1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3</v>
      </c>
      <c r="M17" s="27">
        <f t="shared" si="1"/>
        <v>1</v>
      </c>
    </row>
    <row r="18" spans="1:13" x14ac:dyDescent="0.3">
      <c r="A18" s="50" t="s">
        <v>27</v>
      </c>
      <c r="B18" s="50"/>
      <c r="C18" s="20" t="s">
        <v>28</v>
      </c>
      <c r="D18" s="21">
        <v>1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0">
        <f t="shared" si="0"/>
        <v>1</v>
      </c>
      <c r="M18" s="20">
        <f t="shared" si="0"/>
        <v>0</v>
      </c>
    </row>
    <row r="19" spans="1:13" x14ac:dyDescent="0.3">
      <c r="A19" s="50"/>
      <c r="B19" s="50"/>
      <c r="C19" s="20" t="s">
        <v>29</v>
      </c>
      <c r="D19" s="21">
        <v>1</v>
      </c>
      <c r="E19" s="21">
        <v>2</v>
      </c>
      <c r="F19" s="21">
        <v>1</v>
      </c>
      <c r="G19" s="21">
        <v>2</v>
      </c>
      <c r="H19" s="21">
        <v>0</v>
      </c>
      <c r="I19" s="21">
        <v>0</v>
      </c>
      <c r="J19" s="21">
        <v>0</v>
      </c>
      <c r="K19" s="21">
        <v>0</v>
      </c>
      <c r="L19" s="20">
        <f t="shared" si="0"/>
        <v>2</v>
      </c>
      <c r="M19" s="20">
        <f t="shared" si="0"/>
        <v>4</v>
      </c>
    </row>
    <row r="20" spans="1:13" x14ac:dyDescent="0.3">
      <c r="A20" s="50"/>
      <c r="B20" s="50"/>
      <c r="C20" s="20" t="s">
        <v>30</v>
      </c>
      <c r="D20" s="21">
        <v>2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0">
        <f t="shared" si="0"/>
        <v>2</v>
      </c>
      <c r="M20" s="20">
        <f t="shared" si="0"/>
        <v>0</v>
      </c>
    </row>
    <row r="21" spans="1:13" x14ac:dyDescent="0.3">
      <c r="A21" s="50"/>
      <c r="B21" s="50"/>
      <c r="C21" s="20" t="s">
        <v>31</v>
      </c>
      <c r="D21" s="21">
        <v>1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0">
        <f t="shared" si="0"/>
        <v>1</v>
      </c>
      <c r="M21" s="20">
        <f t="shared" si="0"/>
        <v>0</v>
      </c>
    </row>
    <row r="22" spans="1:13" x14ac:dyDescent="0.3">
      <c r="A22" s="50"/>
      <c r="B22" s="50"/>
      <c r="C22" s="20" t="s">
        <v>32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0">
        <f t="shared" si="0"/>
        <v>0</v>
      </c>
      <c r="M22" s="20">
        <f t="shared" si="0"/>
        <v>0</v>
      </c>
    </row>
    <row r="23" spans="1:13" x14ac:dyDescent="0.3">
      <c r="A23" s="50"/>
      <c r="B23" s="50"/>
      <c r="C23" s="28" t="s">
        <v>26</v>
      </c>
      <c r="D23" s="27">
        <f>SUM(D18:D22)</f>
        <v>5</v>
      </c>
      <c r="E23" s="27">
        <f t="shared" ref="E23:M23" si="2">SUM(E18:E22)</f>
        <v>2</v>
      </c>
      <c r="F23" s="27">
        <f t="shared" si="2"/>
        <v>1</v>
      </c>
      <c r="G23" s="27">
        <f t="shared" si="2"/>
        <v>2</v>
      </c>
      <c r="H23" s="27">
        <f t="shared" si="2"/>
        <v>0</v>
      </c>
      <c r="I23" s="27">
        <f t="shared" si="2"/>
        <v>0</v>
      </c>
      <c r="J23" s="27">
        <f t="shared" si="2"/>
        <v>0</v>
      </c>
      <c r="K23" s="27">
        <f t="shared" si="2"/>
        <v>0</v>
      </c>
      <c r="L23" s="27">
        <f t="shared" si="2"/>
        <v>6</v>
      </c>
      <c r="M23" s="27">
        <f t="shared" si="2"/>
        <v>4</v>
      </c>
    </row>
    <row r="24" spans="1:13" x14ac:dyDescent="0.3">
      <c r="A24" s="50" t="s">
        <v>33</v>
      </c>
      <c r="B24" s="50"/>
      <c r="C24" s="20" t="s">
        <v>34</v>
      </c>
      <c r="D24" s="22"/>
      <c r="E24" s="22"/>
      <c r="F24" s="22"/>
      <c r="G24" s="22"/>
      <c r="H24" s="22"/>
      <c r="I24" s="22"/>
      <c r="J24" s="22"/>
      <c r="K24" s="22"/>
      <c r="L24" s="20">
        <f t="shared" si="0"/>
        <v>0</v>
      </c>
      <c r="M24" s="20">
        <f t="shared" si="0"/>
        <v>0</v>
      </c>
    </row>
    <row r="25" spans="1:13" x14ac:dyDescent="0.3">
      <c r="A25" s="50"/>
      <c r="B25" s="50"/>
      <c r="C25" s="20" t="s">
        <v>35</v>
      </c>
      <c r="D25" s="21"/>
      <c r="E25" s="21"/>
      <c r="F25" s="21"/>
      <c r="G25" s="21"/>
      <c r="H25" s="21"/>
      <c r="I25" s="21"/>
      <c r="J25" s="21"/>
      <c r="K25" s="21"/>
      <c r="L25" s="20">
        <f t="shared" si="0"/>
        <v>0</v>
      </c>
      <c r="M25" s="20">
        <f t="shared" si="0"/>
        <v>0</v>
      </c>
    </row>
    <row r="26" spans="1:13" x14ac:dyDescent="0.3">
      <c r="A26" s="50"/>
      <c r="B26" s="50"/>
      <c r="C26" s="20" t="s">
        <v>36</v>
      </c>
      <c r="D26" s="21"/>
      <c r="E26" s="21"/>
      <c r="F26" s="21"/>
      <c r="G26" s="21"/>
      <c r="H26" s="21"/>
      <c r="I26" s="21"/>
      <c r="J26" s="21"/>
      <c r="K26" s="21"/>
      <c r="L26" s="20">
        <f t="shared" si="0"/>
        <v>0</v>
      </c>
      <c r="M26" s="20">
        <f t="shared" si="0"/>
        <v>0</v>
      </c>
    </row>
    <row r="27" spans="1:13" x14ac:dyDescent="0.3">
      <c r="A27" s="50"/>
      <c r="B27" s="50"/>
      <c r="C27" s="20" t="s">
        <v>37</v>
      </c>
      <c r="D27" s="21"/>
      <c r="E27" s="21"/>
      <c r="F27" s="21"/>
      <c r="G27" s="21"/>
      <c r="H27" s="21"/>
      <c r="I27" s="21"/>
      <c r="J27" s="21"/>
      <c r="K27" s="21"/>
      <c r="L27" s="20">
        <f t="shared" si="0"/>
        <v>0</v>
      </c>
      <c r="M27" s="20">
        <f t="shared" si="0"/>
        <v>0</v>
      </c>
    </row>
    <row r="28" spans="1:13" x14ac:dyDescent="0.3">
      <c r="A28" s="50"/>
      <c r="B28" s="50"/>
      <c r="C28" s="28" t="s">
        <v>26</v>
      </c>
      <c r="D28" s="27">
        <f>SUM(D24:D27)</f>
        <v>0</v>
      </c>
      <c r="E28" s="27">
        <f t="shared" ref="E28:M28" si="3">SUM(E24:E27)</f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/>
      <c r="E29" s="21"/>
      <c r="F29" s="21"/>
      <c r="G29" s="21"/>
      <c r="H29" s="21"/>
      <c r="I29" s="21"/>
      <c r="J29" s="21"/>
      <c r="K29" s="21"/>
      <c r="L29" s="20">
        <f t="shared" si="0"/>
        <v>0</v>
      </c>
      <c r="M29" s="20">
        <f t="shared" si="0"/>
        <v>0</v>
      </c>
    </row>
    <row r="30" spans="1:13" x14ac:dyDescent="0.3">
      <c r="A30" s="50"/>
      <c r="B30" s="50"/>
      <c r="C30" s="20" t="s">
        <v>41</v>
      </c>
      <c r="D30" s="21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0">
        <f t="shared" si="0"/>
        <v>0</v>
      </c>
    </row>
    <row r="31" spans="1:13" x14ac:dyDescent="0.3">
      <c r="A31" s="50"/>
      <c r="B31" s="50"/>
      <c r="C31" s="28" t="s">
        <v>26</v>
      </c>
      <c r="D31" s="27">
        <f>SUM(D29:D30)</f>
        <v>0</v>
      </c>
      <c r="E31" s="27">
        <f t="shared" ref="E31:M31" si="4">SUM(E29:E30)</f>
        <v>0</v>
      </c>
      <c r="F31" s="27">
        <f t="shared" si="4"/>
        <v>0</v>
      </c>
      <c r="G31" s="27">
        <f t="shared" si="4"/>
        <v>0</v>
      </c>
      <c r="H31" s="27">
        <f t="shared" si="4"/>
        <v>0</v>
      </c>
      <c r="I31" s="27">
        <f t="shared" si="4"/>
        <v>0</v>
      </c>
      <c r="J31" s="27">
        <f t="shared" si="4"/>
        <v>0</v>
      </c>
      <c r="K31" s="27">
        <f t="shared" si="4"/>
        <v>0</v>
      </c>
      <c r="L31" s="27">
        <f t="shared" si="4"/>
        <v>0</v>
      </c>
      <c r="M31" s="27">
        <f t="shared" si="4"/>
        <v>0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si="0"/>
        <v>0</v>
      </c>
      <c r="M32" s="20">
        <f t="shared" si="0"/>
        <v>0</v>
      </c>
    </row>
    <row r="33" spans="1:13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0"/>
        <v>0</v>
      </c>
      <c r="M33" s="20">
        <f t="shared" si="0"/>
        <v>0</v>
      </c>
    </row>
    <row r="34" spans="1:13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0"/>
        <v>0</v>
      </c>
      <c r="M34" s="20">
        <f t="shared" si="0"/>
        <v>0</v>
      </c>
    </row>
    <row r="35" spans="1:13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0"/>
        <v>0</v>
      </c>
      <c r="M35" s="20">
        <f t="shared" si="0"/>
        <v>0</v>
      </c>
    </row>
    <row r="36" spans="1:13" x14ac:dyDescent="0.3">
      <c r="A36" s="50"/>
      <c r="B36" s="50"/>
      <c r="C36" s="20" t="s">
        <v>26</v>
      </c>
      <c r="D36" s="21"/>
      <c r="E36" s="21"/>
      <c r="F36" s="21"/>
      <c r="G36" s="21"/>
      <c r="H36" s="21"/>
      <c r="I36" s="21"/>
      <c r="J36" s="21"/>
      <c r="K36" s="21"/>
      <c r="L36" s="20">
        <f t="shared" si="0"/>
        <v>0</v>
      </c>
      <c r="M36" s="20">
        <f t="shared" si="0"/>
        <v>0</v>
      </c>
    </row>
    <row r="37" spans="1:13" x14ac:dyDescent="0.3">
      <c r="A37" s="50" t="s">
        <v>45</v>
      </c>
      <c r="B37" s="50"/>
      <c r="C37" s="50"/>
      <c r="D37" s="30">
        <f>SUM(D17,D23,D28,D31,D36)</f>
        <v>8</v>
      </c>
      <c r="E37" s="30">
        <f t="shared" ref="E37:M37" si="5">SUM(E17,E23,E28,E31,E36)</f>
        <v>3</v>
      </c>
      <c r="F37" s="30">
        <f t="shared" si="5"/>
        <v>1</v>
      </c>
      <c r="G37" s="30">
        <f t="shared" si="5"/>
        <v>2</v>
      </c>
      <c r="H37" s="30">
        <f t="shared" si="5"/>
        <v>0</v>
      </c>
      <c r="I37" s="30">
        <f t="shared" si="5"/>
        <v>0</v>
      </c>
      <c r="J37" s="30">
        <f t="shared" si="5"/>
        <v>0</v>
      </c>
      <c r="K37" s="30">
        <f t="shared" si="5"/>
        <v>0</v>
      </c>
      <c r="L37" s="30">
        <f t="shared" si="5"/>
        <v>9</v>
      </c>
      <c r="M37" s="30">
        <f t="shared" si="5"/>
        <v>5</v>
      </c>
    </row>
    <row r="38" spans="1:13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3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3" x14ac:dyDescent="0.3">
      <c r="A41" s="48"/>
      <c r="B41" s="50"/>
      <c r="C41" s="20" t="s">
        <v>26</v>
      </c>
      <c r="D41" s="20">
        <f t="shared" ref="D41:K41" si="6">SUM(D39:D40)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/>
      <c r="M41" s="20"/>
    </row>
    <row r="42" spans="1:13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3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3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7">SUM(E42:E43)</f>
        <v>0</v>
      </c>
      <c r="F44" s="20">
        <f t="shared" si="7"/>
        <v>0</v>
      </c>
      <c r="G44" s="20">
        <f t="shared" si="7"/>
        <v>0</v>
      </c>
      <c r="H44" s="20">
        <f t="shared" si="7"/>
        <v>0</v>
      </c>
      <c r="I44" s="20">
        <f t="shared" si="7"/>
        <v>0</v>
      </c>
      <c r="J44" s="20">
        <f t="shared" si="7"/>
        <v>0</v>
      </c>
      <c r="K44" s="20">
        <f t="shared" si="7"/>
        <v>0</v>
      </c>
      <c r="L44" s="20"/>
      <c r="M44" s="20"/>
    </row>
    <row r="45" spans="1:13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3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3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8">SUM(E45:E46)</f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  <c r="I47" s="20">
        <f t="shared" si="8"/>
        <v>0</v>
      </c>
      <c r="J47" s="20">
        <f t="shared" si="8"/>
        <v>0</v>
      </c>
      <c r="K47" s="20">
        <f t="shared" si="8"/>
        <v>0</v>
      </c>
      <c r="L47" s="20">
        <f t="shared" si="8"/>
        <v>0</v>
      </c>
      <c r="M47" s="20">
        <f t="shared" si="8"/>
        <v>0</v>
      </c>
    </row>
    <row r="48" spans="1:13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9">SUM(E41,E44,E47)</f>
        <v>0</v>
      </c>
      <c r="F48" s="20">
        <f t="shared" si="9"/>
        <v>0</v>
      </c>
      <c r="G48" s="20">
        <f t="shared" si="9"/>
        <v>0</v>
      </c>
      <c r="H48" s="20">
        <f t="shared" si="9"/>
        <v>0</v>
      </c>
      <c r="I48" s="20">
        <f t="shared" si="9"/>
        <v>0</v>
      </c>
      <c r="J48" s="20">
        <f t="shared" si="9"/>
        <v>0</v>
      </c>
      <c r="K48" s="20">
        <f t="shared" si="9"/>
        <v>0</v>
      </c>
      <c r="L48" s="20">
        <f t="shared" si="9"/>
        <v>0</v>
      </c>
      <c r="M48" s="20">
        <f t="shared" si="9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37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48"/>
  <sheetViews>
    <sheetView workbookViewId="0">
      <selection activeCell="Q16" sqref="Q16"/>
    </sheetView>
  </sheetViews>
  <sheetFormatPr baseColWidth="10" defaultRowHeight="14.4" x14ac:dyDescent="0.3"/>
  <cols>
    <col min="14" max="14" width="0" hidden="1" customWidth="1"/>
  </cols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57"/>
      <c r="E8" s="57"/>
      <c r="F8" s="57"/>
      <c r="G8" s="9"/>
      <c r="H8" s="10" t="s">
        <v>7</v>
      </c>
      <c r="I8" s="58"/>
      <c r="J8" s="59"/>
      <c r="K8" s="11" t="s">
        <v>8</v>
      </c>
      <c r="L8" s="57" t="s">
        <v>9</v>
      </c>
      <c r="M8" s="57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57" t="s">
        <v>11</v>
      </c>
      <c r="D10" s="57"/>
      <c r="E10" s="57"/>
      <c r="F10" s="57"/>
      <c r="G10" s="45" t="s">
        <v>12</v>
      </c>
      <c r="H10" s="45"/>
      <c r="I10" s="60">
        <v>45616</v>
      </c>
      <c r="J10" s="60"/>
      <c r="K10" s="60"/>
      <c r="L10" s="60"/>
      <c r="M10" s="60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>SUM(D14,F14,H14,J14)</f>
        <v>0</v>
      </c>
      <c r="M14" s="20">
        <f>SUM(E14,G14,I14,K14)</f>
        <v>0</v>
      </c>
    </row>
    <row r="15" spans="1:13" x14ac:dyDescent="0.3">
      <c r="A15" s="50"/>
      <c r="B15" s="50"/>
      <c r="C15" s="20" t="s">
        <v>24</v>
      </c>
      <c r="D15" s="21">
        <v>7</v>
      </c>
      <c r="E15" s="21">
        <v>5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0">
        <f>SUM(D15,F15,H15,J15)</f>
        <v>7</v>
      </c>
      <c r="M15" s="20">
        <f>SUM(E15,G15,I15,K15)</f>
        <v>5</v>
      </c>
    </row>
    <row r="16" spans="1:13" x14ac:dyDescent="0.3">
      <c r="A16" s="50"/>
      <c r="B16" s="50"/>
      <c r="C16" s="20" t="s">
        <v>25</v>
      </c>
      <c r="D16" s="21">
        <f>(4+11)</f>
        <v>15</v>
      </c>
      <c r="E16" s="21">
        <f>(5+9)</f>
        <v>14</v>
      </c>
      <c r="F16" s="21">
        <v>0</v>
      </c>
      <c r="G16" s="21">
        <v>0</v>
      </c>
      <c r="H16" s="21">
        <v>0</v>
      </c>
      <c r="I16" s="21">
        <v>0</v>
      </c>
      <c r="J16" s="21">
        <f>(1+2)</f>
        <v>3</v>
      </c>
      <c r="K16" s="21">
        <f>(2+1)</f>
        <v>3</v>
      </c>
      <c r="L16" s="20">
        <f t="shared" ref="L16:M36" si="0">SUM(D16,F16,H16,J16)</f>
        <v>18</v>
      </c>
      <c r="M16" s="20">
        <f t="shared" si="0"/>
        <v>17</v>
      </c>
    </row>
    <row r="17" spans="1:13" x14ac:dyDescent="0.3">
      <c r="A17" s="50"/>
      <c r="B17" s="50"/>
      <c r="C17" s="28" t="s">
        <v>26</v>
      </c>
      <c r="D17" s="27">
        <f>SUM(D14+D15+D16)</f>
        <v>22</v>
      </c>
      <c r="E17" s="27">
        <f t="shared" ref="E17:M17" si="1">SUM(E14+E15+E16)</f>
        <v>19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3</v>
      </c>
      <c r="K17" s="27">
        <f t="shared" si="1"/>
        <v>3</v>
      </c>
      <c r="L17" s="27">
        <f t="shared" si="1"/>
        <v>25</v>
      </c>
      <c r="M17" s="27">
        <f t="shared" si="1"/>
        <v>22</v>
      </c>
    </row>
    <row r="18" spans="1:13" x14ac:dyDescent="0.3">
      <c r="A18" s="50" t="s">
        <v>27</v>
      </c>
      <c r="B18" s="50"/>
      <c r="C18" s="20" t="s">
        <v>28</v>
      </c>
      <c r="D18" s="21">
        <f>(20+10+5)</f>
        <v>35</v>
      </c>
      <c r="E18" s="21">
        <f>(13+6+12)</f>
        <v>31</v>
      </c>
      <c r="F18" s="21">
        <f>(1+2+2)</f>
        <v>5</v>
      </c>
      <c r="G18" s="21">
        <f>(2+3+0)</f>
        <v>5</v>
      </c>
      <c r="H18" s="21">
        <f>(1+2+1)</f>
        <v>4</v>
      </c>
      <c r="I18" s="21">
        <f>(0+0+2)</f>
        <v>2</v>
      </c>
      <c r="J18" s="21">
        <f>(0+0+1)</f>
        <v>1</v>
      </c>
      <c r="K18" s="21">
        <f>(0+0+1)</f>
        <v>1</v>
      </c>
      <c r="L18" s="20">
        <f t="shared" si="0"/>
        <v>45</v>
      </c>
      <c r="M18" s="20">
        <f t="shared" si="0"/>
        <v>39</v>
      </c>
    </row>
    <row r="19" spans="1:13" x14ac:dyDescent="0.3">
      <c r="A19" s="50"/>
      <c r="B19" s="50"/>
      <c r="C19" s="20" t="s">
        <v>29</v>
      </c>
      <c r="D19" s="21">
        <f>(6+12+18)</f>
        <v>36</v>
      </c>
      <c r="E19" s="21">
        <f>(10+14+12)</f>
        <v>36</v>
      </c>
      <c r="F19" s="21">
        <f>(4+0+0)</f>
        <v>4</v>
      </c>
      <c r="G19" s="21">
        <f>(4+0+0)</f>
        <v>4</v>
      </c>
      <c r="H19" s="21">
        <f>(0+0+0)</f>
        <v>0</v>
      </c>
      <c r="I19" s="21">
        <f>(1+0+1)</f>
        <v>2</v>
      </c>
      <c r="J19" s="21">
        <f>(1+0+0)</f>
        <v>1</v>
      </c>
      <c r="K19" s="21">
        <f>(2+0+0)</f>
        <v>2</v>
      </c>
      <c r="L19" s="20">
        <f t="shared" si="0"/>
        <v>41</v>
      </c>
      <c r="M19" s="20">
        <f t="shared" si="0"/>
        <v>44</v>
      </c>
    </row>
    <row r="20" spans="1:13" x14ac:dyDescent="0.3">
      <c r="A20" s="50"/>
      <c r="B20" s="50"/>
      <c r="C20" s="20" t="s">
        <v>30</v>
      </c>
      <c r="D20" s="21">
        <f>(8+11)</f>
        <v>19</v>
      </c>
      <c r="E20" s="21">
        <f>(11+12)</f>
        <v>23</v>
      </c>
      <c r="F20" s="21">
        <f>(1+0)</f>
        <v>1</v>
      </c>
      <c r="G20" s="21">
        <f>(1+0)</f>
        <v>1</v>
      </c>
      <c r="H20" s="21">
        <f>(4+0)</f>
        <v>4</v>
      </c>
      <c r="I20" s="21">
        <f>(1+1)</f>
        <v>2</v>
      </c>
      <c r="J20" s="21">
        <f>(0+1)</f>
        <v>1</v>
      </c>
      <c r="K20" s="21">
        <f>(0+0)</f>
        <v>0</v>
      </c>
      <c r="L20" s="20">
        <f t="shared" si="0"/>
        <v>25</v>
      </c>
      <c r="M20" s="20">
        <f t="shared" si="0"/>
        <v>26</v>
      </c>
    </row>
    <row r="21" spans="1:13" x14ac:dyDescent="0.3">
      <c r="A21" s="50"/>
      <c r="B21" s="50"/>
      <c r="C21" s="20" t="s">
        <v>31</v>
      </c>
      <c r="D21" s="21">
        <f>(5+6)</f>
        <v>11</v>
      </c>
      <c r="E21" s="21">
        <f>(22+6)</f>
        <v>28</v>
      </c>
      <c r="F21" s="21">
        <f>(2+2)</f>
        <v>4</v>
      </c>
      <c r="G21" s="21">
        <v>0</v>
      </c>
      <c r="H21" s="21">
        <v>6</v>
      </c>
      <c r="I21" s="21">
        <v>2</v>
      </c>
      <c r="J21" s="21">
        <v>0</v>
      </c>
      <c r="K21" s="21">
        <v>0</v>
      </c>
      <c r="L21" s="20">
        <f t="shared" si="0"/>
        <v>21</v>
      </c>
      <c r="M21" s="20">
        <f t="shared" si="0"/>
        <v>30</v>
      </c>
    </row>
    <row r="22" spans="1:13" x14ac:dyDescent="0.3">
      <c r="A22" s="50"/>
      <c r="B22" s="50"/>
      <c r="C22" s="20" t="s">
        <v>32</v>
      </c>
      <c r="D22" s="21">
        <f>(13+12)</f>
        <v>25</v>
      </c>
      <c r="E22" s="21">
        <f>(13+14)</f>
        <v>27</v>
      </c>
      <c r="F22" s="21">
        <f>(0+0)</f>
        <v>0</v>
      </c>
      <c r="G22" s="21">
        <f>(0+0)</f>
        <v>0</v>
      </c>
      <c r="H22" s="21">
        <f>(1+2)</f>
        <v>3</v>
      </c>
      <c r="I22" s="21">
        <f>(1+2)</f>
        <v>3</v>
      </c>
      <c r="J22" s="21">
        <f>(0+0)</f>
        <v>0</v>
      </c>
      <c r="K22" s="21">
        <f>(2+0)</f>
        <v>2</v>
      </c>
      <c r="L22" s="20">
        <f t="shared" si="0"/>
        <v>28</v>
      </c>
      <c r="M22" s="20">
        <f t="shared" si="0"/>
        <v>32</v>
      </c>
    </row>
    <row r="23" spans="1:13" x14ac:dyDescent="0.3">
      <c r="A23" s="50"/>
      <c r="B23" s="50"/>
      <c r="C23" s="28" t="s">
        <v>26</v>
      </c>
      <c r="D23" s="27">
        <f>D18+D19+D20+D21+D22</f>
        <v>126</v>
      </c>
      <c r="E23" s="27">
        <f t="shared" ref="E23:K23" si="2">E18+E19+E20+E21+E22</f>
        <v>145</v>
      </c>
      <c r="F23" s="27">
        <f t="shared" si="2"/>
        <v>14</v>
      </c>
      <c r="G23" s="27">
        <f t="shared" si="2"/>
        <v>10</v>
      </c>
      <c r="H23" s="27">
        <f t="shared" si="2"/>
        <v>17</v>
      </c>
      <c r="I23" s="27">
        <f t="shared" si="2"/>
        <v>11</v>
      </c>
      <c r="J23" s="27">
        <f t="shared" si="2"/>
        <v>3</v>
      </c>
      <c r="K23" s="27">
        <f t="shared" si="2"/>
        <v>5</v>
      </c>
      <c r="L23" s="28">
        <f t="shared" si="0"/>
        <v>160</v>
      </c>
      <c r="M23" s="28">
        <f t="shared" si="0"/>
        <v>171</v>
      </c>
    </row>
    <row r="24" spans="1:13" x14ac:dyDescent="0.3">
      <c r="A24" s="50" t="s">
        <v>33</v>
      </c>
      <c r="B24" s="50"/>
      <c r="C24" s="20" t="s">
        <v>34</v>
      </c>
      <c r="D24" s="25">
        <f>(15+12)</f>
        <v>27</v>
      </c>
      <c r="E24" s="25">
        <f>(12+19)</f>
        <v>31</v>
      </c>
      <c r="F24" s="25">
        <f>(6+4)</f>
        <v>10</v>
      </c>
      <c r="G24" s="25">
        <f>(1+0)</f>
        <v>1</v>
      </c>
      <c r="H24" s="25">
        <f>(4+2)</f>
        <v>6</v>
      </c>
      <c r="I24" s="25">
        <f>(1+0)</f>
        <v>1</v>
      </c>
      <c r="J24" s="25">
        <f>(1+0)</f>
        <v>1</v>
      </c>
      <c r="K24" s="25">
        <f>(1+2)</f>
        <v>3</v>
      </c>
      <c r="L24" s="20">
        <f t="shared" si="0"/>
        <v>44</v>
      </c>
      <c r="M24" s="20">
        <f t="shared" si="0"/>
        <v>36</v>
      </c>
    </row>
    <row r="25" spans="1:13" x14ac:dyDescent="0.3">
      <c r="A25" s="50"/>
      <c r="B25" s="50"/>
      <c r="C25" s="20" t="s">
        <v>35</v>
      </c>
      <c r="D25" s="21">
        <f>(9+10)</f>
        <v>19</v>
      </c>
      <c r="E25" s="21">
        <f>(17+12)</f>
        <v>29</v>
      </c>
      <c r="F25" s="21">
        <f>(2+3)</f>
        <v>5</v>
      </c>
      <c r="G25" s="21">
        <f>(1+4)</f>
        <v>5</v>
      </c>
      <c r="H25" s="21">
        <f>(2+2)</f>
        <v>4</v>
      </c>
      <c r="I25" s="21">
        <f>(4+3)</f>
        <v>7</v>
      </c>
      <c r="J25" s="21">
        <f>(1+0)</f>
        <v>1</v>
      </c>
      <c r="K25" s="21">
        <v>0</v>
      </c>
      <c r="L25" s="20">
        <f t="shared" si="0"/>
        <v>29</v>
      </c>
      <c r="M25" s="20">
        <f t="shared" si="0"/>
        <v>41</v>
      </c>
    </row>
    <row r="26" spans="1:13" x14ac:dyDescent="0.3">
      <c r="A26" s="50"/>
      <c r="B26" s="50"/>
      <c r="C26" s="20" t="s">
        <v>36</v>
      </c>
      <c r="D26" s="21">
        <v>14</v>
      </c>
      <c r="E26" s="21">
        <v>12</v>
      </c>
      <c r="F26" s="21">
        <v>2</v>
      </c>
      <c r="G26" s="21">
        <v>1</v>
      </c>
      <c r="H26" s="21">
        <v>3</v>
      </c>
      <c r="I26" s="21">
        <v>5</v>
      </c>
      <c r="J26" s="21">
        <v>0</v>
      </c>
      <c r="K26" s="21">
        <v>1</v>
      </c>
      <c r="L26" s="20">
        <f t="shared" si="0"/>
        <v>19</v>
      </c>
      <c r="M26" s="20">
        <f t="shared" si="0"/>
        <v>19</v>
      </c>
    </row>
    <row r="27" spans="1:13" x14ac:dyDescent="0.3">
      <c r="A27" s="50"/>
      <c r="B27" s="50"/>
      <c r="C27" s="20" t="s">
        <v>37</v>
      </c>
      <c r="D27" s="21">
        <v>10</v>
      </c>
      <c r="E27" s="21">
        <v>10</v>
      </c>
      <c r="F27" s="21">
        <v>2</v>
      </c>
      <c r="G27" s="21">
        <f>(1+0)</f>
        <v>1</v>
      </c>
      <c r="H27" s="21">
        <v>0</v>
      </c>
      <c r="I27" s="21">
        <f>(1+0)</f>
        <v>1</v>
      </c>
      <c r="J27" s="21">
        <f>(1+1)</f>
        <v>2</v>
      </c>
      <c r="K27" s="21">
        <v>0</v>
      </c>
      <c r="L27" s="20">
        <f t="shared" si="0"/>
        <v>14</v>
      </c>
      <c r="M27" s="20">
        <f t="shared" si="0"/>
        <v>12</v>
      </c>
    </row>
    <row r="28" spans="1:13" x14ac:dyDescent="0.3">
      <c r="A28" s="50"/>
      <c r="B28" s="50"/>
      <c r="C28" s="28" t="s">
        <v>26</v>
      </c>
      <c r="D28" s="27">
        <f>SUM(D24:D27)</f>
        <v>70</v>
      </c>
      <c r="E28" s="27">
        <f t="shared" ref="E28:K28" si="3">SUM(E24:E27)</f>
        <v>82</v>
      </c>
      <c r="F28" s="27">
        <f t="shared" si="3"/>
        <v>19</v>
      </c>
      <c r="G28" s="27">
        <f t="shared" si="3"/>
        <v>8</v>
      </c>
      <c r="H28" s="27">
        <f t="shared" si="3"/>
        <v>13</v>
      </c>
      <c r="I28" s="27">
        <f t="shared" si="3"/>
        <v>14</v>
      </c>
      <c r="J28" s="27">
        <f t="shared" si="3"/>
        <v>4</v>
      </c>
      <c r="K28" s="27">
        <f t="shared" si="3"/>
        <v>4</v>
      </c>
      <c r="L28" s="28">
        <f t="shared" si="0"/>
        <v>106</v>
      </c>
      <c r="M28" s="28">
        <f t="shared" si="0"/>
        <v>108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>
        <v>15</v>
      </c>
      <c r="E29" s="21">
        <v>15</v>
      </c>
      <c r="F29" s="21">
        <v>0</v>
      </c>
      <c r="G29" s="21">
        <v>2</v>
      </c>
      <c r="H29" s="21">
        <v>0</v>
      </c>
      <c r="I29" s="21">
        <v>4</v>
      </c>
      <c r="J29" s="21">
        <v>0</v>
      </c>
      <c r="K29" s="21">
        <v>2</v>
      </c>
      <c r="L29" s="20">
        <f t="shared" si="0"/>
        <v>15</v>
      </c>
      <c r="M29" s="20">
        <f t="shared" si="0"/>
        <v>23</v>
      </c>
    </row>
    <row r="30" spans="1:13" x14ac:dyDescent="0.3">
      <c r="A30" s="50"/>
      <c r="B30" s="50"/>
      <c r="C30" s="20" t="s">
        <v>41</v>
      </c>
      <c r="D30" s="21">
        <v>6</v>
      </c>
      <c r="E30" s="21">
        <v>24</v>
      </c>
      <c r="F30" s="21">
        <v>0</v>
      </c>
      <c r="G30" s="21">
        <v>1</v>
      </c>
      <c r="H30" s="21">
        <v>0</v>
      </c>
      <c r="I30" s="21">
        <v>1</v>
      </c>
      <c r="J30" s="21">
        <v>0</v>
      </c>
      <c r="K30" s="21">
        <v>0</v>
      </c>
      <c r="L30" s="20">
        <f t="shared" si="0"/>
        <v>6</v>
      </c>
      <c r="M30" s="20">
        <f t="shared" si="0"/>
        <v>26</v>
      </c>
    </row>
    <row r="31" spans="1:13" x14ac:dyDescent="0.3">
      <c r="A31" s="50"/>
      <c r="B31" s="50"/>
      <c r="C31" s="28" t="s">
        <v>26</v>
      </c>
      <c r="D31" s="27">
        <f>D29+D30</f>
        <v>21</v>
      </c>
      <c r="E31" s="27">
        <f t="shared" ref="E31:K31" si="4">E29+E30</f>
        <v>39</v>
      </c>
      <c r="F31" s="27">
        <f t="shared" si="4"/>
        <v>0</v>
      </c>
      <c r="G31" s="27">
        <f t="shared" si="4"/>
        <v>3</v>
      </c>
      <c r="H31" s="27">
        <f t="shared" si="4"/>
        <v>0</v>
      </c>
      <c r="I31" s="27">
        <f t="shared" si="4"/>
        <v>5</v>
      </c>
      <c r="J31" s="27">
        <f t="shared" si="4"/>
        <v>0</v>
      </c>
      <c r="K31" s="27">
        <f t="shared" si="4"/>
        <v>2</v>
      </c>
      <c r="L31" s="28">
        <f t="shared" si="0"/>
        <v>21</v>
      </c>
      <c r="M31" s="28">
        <f t="shared" si="0"/>
        <v>49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si="0"/>
        <v>0</v>
      </c>
      <c r="M32" s="20">
        <f t="shared" si="0"/>
        <v>0</v>
      </c>
    </row>
    <row r="33" spans="1:13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0"/>
        <v>0</v>
      </c>
      <c r="M33" s="20">
        <f t="shared" si="0"/>
        <v>0</v>
      </c>
    </row>
    <row r="34" spans="1:13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0"/>
        <v>0</v>
      </c>
      <c r="M34" s="20">
        <f t="shared" si="0"/>
        <v>0</v>
      </c>
    </row>
    <row r="35" spans="1:13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0"/>
        <v>0</v>
      </c>
      <c r="M35" s="20">
        <f t="shared" si="0"/>
        <v>0</v>
      </c>
    </row>
    <row r="36" spans="1:13" x14ac:dyDescent="0.3">
      <c r="A36" s="50"/>
      <c r="B36" s="50"/>
      <c r="C36" s="28" t="s">
        <v>26</v>
      </c>
      <c r="D36" s="27"/>
      <c r="E36" s="27"/>
      <c r="F36" s="27"/>
      <c r="G36" s="27"/>
      <c r="H36" s="27"/>
      <c r="I36" s="27"/>
      <c r="J36" s="27"/>
      <c r="K36" s="27"/>
      <c r="L36" s="28">
        <f t="shared" si="0"/>
        <v>0</v>
      </c>
      <c r="M36" s="28">
        <f t="shared" si="0"/>
        <v>0</v>
      </c>
    </row>
    <row r="37" spans="1:13" x14ac:dyDescent="0.3">
      <c r="A37" s="50" t="s">
        <v>45</v>
      </c>
      <c r="B37" s="50"/>
      <c r="C37" s="50"/>
      <c r="D37" s="30">
        <f>SUM(D17,D23,D28,D31,D36)</f>
        <v>239</v>
      </c>
      <c r="E37" s="30">
        <f t="shared" ref="E37:M37" si="5">SUM(E17,E23,E28,E31,E36)</f>
        <v>285</v>
      </c>
      <c r="F37" s="30">
        <f t="shared" si="5"/>
        <v>33</v>
      </c>
      <c r="G37" s="30">
        <f t="shared" si="5"/>
        <v>21</v>
      </c>
      <c r="H37" s="30">
        <f t="shared" si="5"/>
        <v>30</v>
      </c>
      <c r="I37" s="30">
        <f t="shared" si="5"/>
        <v>30</v>
      </c>
      <c r="J37" s="30">
        <f t="shared" si="5"/>
        <v>10</v>
      </c>
      <c r="K37" s="30">
        <f t="shared" si="5"/>
        <v>14</v>
      </c>
      <c r="L37" s="30">
        <f t="shared" si="5"/>
        <v>312</v>
      </c>
      <c r="M37" s="30">
        <f t="shared" si="5"/>
        <v>350</v>
      </c>
    </row>
    <row r="38" spans="1:13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3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3" x14ac:dyDescent="0.3">
      <c r="A41" s="48"/>
      <c r="B41" s="50"/>
      <c r="C41" s="20" t="s">
        <v>26</v>
      </c>
      <c r="D41" s="20">
        <f t="shared" ref="D41:K41" si="6">SUM(D39:D40)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/>
      <c r="M41" s="20"/>
    </row>
    <row r="42" spans="1:13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3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3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7">SUM(E42:E43)</f>
        <v>0</v>
      </c>
      <c r="F44" s="20">
        <f t="shared" si="7"/>
        <v>0</v>
      </c>
      <c r="G44" s="20">
        <f t="shared" si="7"/>
        <v>0</v>
      </c>
      <c r="H44" s="20">
        <f t="shared" si="7"/>
        <v>0</v>
      </c>
      <c r="I44" s="20">
        <f t="shared" si="7"/>
        <v>0</v>
      </c>
      <c r="J44" s="20">
        <f t="shared" si="7"/>
        <v>0</v>
      </c>
      <c r="K44" s="20">
        <f t="shared" si="7"/>
        <v>0</v>
      </c>
      <c r="L44" s="20"/>
      <c r="M44" s="20"/>
    </row>
    <row r="45" spans="1:13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3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3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8">SUM(E45:E46)</f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  <c r="I47" s="20">
        <f t="shared" si="8"/>
        <v>0</v>
      </c>
      <c r="J47" s="20">
        <f t="shared" si="8"/>
        <v>0</v>
      </c>
      <c r="K47" s="20">
        <f t="shared" si="8"/>
        <v>0</v>
      </c>
      <c r="L47" s="20">
        <f t="shared" si="8"/>
        <v>0</v>
      </c>
      <c r="M47" s="20">
        <f t="shared" si="8"/>
        <v>0</v>
      </c>
    </row>
    <row r="48" spans="1:13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9">SUM(E41,E44,E47)</f>
        <v>0</v>
      </c>
      <c r="F48" s="20">
        <f t="shared" si="9"/>
        <v>0</v>
      </c>
      <c r="G48" s="20">
        <f t="shared" si="9"/>
        <v>0</v>
      </c>
      <c r="H48" s="20">
        <f t="shared" si="9"/>
        <v>0</v>
      </c>
      <c r="I48" s="20">
        <f t="shared" si="9"/>
        <v>0</v>
      </c>
      <c r="J48" s="20">
        <f t="shared" si="9"/>
        <v>0</v>
      </c>
      <c r="K48" s="20">
        <f t="shared" si="9"/>
        <v>0</v>
      </c>
      <c r="L48" s="20">
        <f t="shared" si="9"/>
        <v>0</v>
      </c>
      <c r="M48" s="20">
        <f t="shared" si="9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37:M37">
    <cfRule type="cellIs" dxfId="63" priority="2" operator="equal">
      <formula>0</formula>
    </cfRule>
  </conditionalFormatting>
  <conditionalFormatting sqref="D41:M41">
    <cfRule type="cellIs" dxfId="62" priority="5" operator="equal">
      <formula>0</formula>
    </cfRule>
  </conditionalFormatting>
  <conditionalFormatting sqref="D44:M44">
    <cfRule type="cellIs" dxfId="61" priority="4" operator="equal">
      <formula>0</formula>
    </cfRule>
  </conditionalFormatting>
  <conditionalFormatting sqref="D47:M48">
    <cfRule type="cellIs" dxfId="60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48"/>
  <sheetViews>
    <sheetView workbookViewId="0">
      <selection activeCell="O14" sqref="O14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44"/>
      <c r="E8" s="44"/>
      <c r="F8" s="44"/>
      <c r="G8" s="9"/>
      <c r="H8" s="10" t="s">
        <v>7</v>
      </c>
      <c r="I8" s="52"/>
      <c r="J8" s="53"/>
      <c r="K8" s="11" t="s">
        <v>8</v>
      </c>
      <c r="L8" s="44" t="s">
        <v>9</v>
      </c>
      <c r="M8" s="44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44" t="s">
        <v>11</v>
      </c>
      <c r="D10" s="44"/>
      <c r="E10" s="44"/>
      <c r="F10" s="44"/>
      <c r="G10" s="45" t="s">
        <v>12</v>
      </c>
      <c r="H10" s="45"/>
      <c r="I10" s="46">
        <v>45616</v>
      </c>
      <c r="J10" s="46"/>
      <c r="K10" s="46"/>
      <c r="L10" s="46"/>
      <c r="M10" s="46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>SUM(D14,F14,H14,J14)</f>
        <v>0</v>
      </c>
      <c r="M14" s="20">
        <f>SUM(E14,G14,I14,K14)</f>
        <v>0</v>
      </c>
    </row>
    <row r="15" spans="1:13" x14ac:dyDescent="0.3">
      <c r="A15" s="50"/>
      <c r="B15" s="50"/>
      <c r="C15" s="20" t="s">
        <v>24</v>
      </c>
      <c r="D15" s="21"/>
      <c r="E15" s="21"/>
      <c r="F15" s="21"/>
      <c r="G15" s="21"/>
      <c r="H15" s="21"/>
      <c r="I15" s="21"/>
      <c r="J15" s="21"/>
      <c r="K15" s="21"/>
      <c r="L15" s="20">
        <f>SUM(D15,F15,H15,J15)</f>
        <v>0</v>
      </c>
      <c r="M15" s="20">
        <f>SUM(E15,G15,I15,K15)</f>
        <v>0</v>
      </c>
    </row>
    <row r="16" spans="1:13" x14ac:dyDescent="0.3">
      <c r="A16" s="50"/>
      <c r="B16" s="50"/>
      <c r="C16" s="20" t="s">
        <v>25</v>
      </c>
      <c r="D16" s="21">
        <v>1</v>
      </c>
      <c r="E16" s="21">
        <v>2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0">
        <f t="shared" ref="L16:M36" si="0">SUM(D16,F16,H16,J16)</f>
        <v>1</v>
      </c>
      <c r="M16" s="20">
        <f t="shared" si="0"/>
        <v>2</v>
      </c>
    </row>
    <row r="17" spans="1:13" x14ac:dyDescent="0.3">
      <c r="A17" s="50"/>
      <c r="B17" s="50"/>
      <c r="C17" s="28" t="s">
        <v>26</v>
      </c>
      <c r="D17" s="27">
        <f>SUM(D14:D16)</f>
        <v>1</v>
      </c>
      <c r="E17" s="27">
        <f t="shared" ref="E17:M17" si="1">SUM(E14:E16)</f>
        <v>2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1</v>
      </c>
      <c r="M17" s="27">
        <f t="shared" si="1"/>
        <v>2</v>
      </c>
    </row>
    <row r="18" spans="1:13" x14ac:dyDescent="0.3">
      <c r="A18" s="50" t="s">
        <v>27</v>
      </c>
      <c r="B18" s="50"/>
      <c r="C18" s="20" t="s">
        <v>28</v>
      </c>
      <c r="D18" s="21">
        <v>1</v>
      </c>
      <c r="E18" s="21">
        <v>3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0">
        <f t="shared" si="0"/>
        <v>1</v>
      </c>
      <c r="M18" s="20">
        <f t="shared" si="0"/>
        <v>3</v>
      </c>
    </row>
    <row r="19" spans="1:13" x14ac:dyDescent="0.3">
      <c r="A19" s="50"/>
      <c r="B19" s="50"/>
      <c r="C19" s="20" t="s">
        <v>29</v>
      </c>
      <c r="D19" s="21">
        <v>2</v>
      </c>
      <c r="E19" s="21">
        <v>2</v>
      </c>
      <c r="F19" s="21">
        <v>1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0">
        <f t="shared" si="0"/>
        <v>3</v>
      </c>
      <c r="M19" s="20">
        <f t="shared" si="0"/>
        <v>2</v>
      </c>
    </row>
    <row r="20" spans="1:13" x14ac:dyDescent="0.3">
      <c r="A20" s="50"/>
      <c r="B20" s="50"/>
      <c r="C20" s="20" t="s">
        <v>30</v>
      </c>
      <c r="D20" s="21">
        <v>3</v>
      </c>
      <c r="E20" s="21">
        <v>1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0">
        <f t="shared" si="0"/>
        <v>3</v>
      </c>
      <c r="M20" s="20">
        <f t="shared" si="0"/>
        <v>1</v>
      </c>
    </row>
    <row r="21" spans="1:13" x14ac:dyDescent="0.3">
      <c r="A21" s="50"/>
      <c r="B21" s="50"/>
      <c r="C21" s="20" t="s">
        <v>31</v>
      </c>
      <c r="D21" s="21">
        <v>3</v>
      </c>
      <c r="E21" s="21">
        <v>2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0">
        <f t="shared" si="0"/>
        <v>3</v>
      </c>
      <c r="M21" s="20">
        <f t="shared" si="0"/>
        <v>2</v>
      </c>
    </row>
    <row r="22" spans="1:13" x14ac:dyDescent="0.3">
      <c r="A22" s="50"/>
      <c r="B22" s="50"/>
      <c r="C22" s="20" t="s">
        <v>32</v>
      </c>
      <c r="D22" s="21">
        <v>0</v>
      </c>
      <c r="E22" s="21">
        <v>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0">
        <f t="shared" si="0"/>
        <v>0</v>
      </c>
      <c r="M22" s="20">
        <f t="shared" si="0"/>
        <v>1</v>
      </c>
    </row>
    <row r="23" spans="1:13" x14ac:dyDescent="0.3">
      <c r="A23" s="50"/>
      <c r="B23" s="50"/>
      <c r="C23" s="28" t="s">
        <v>26</v>
      </c>
      <c r="D23" s="27">
        <f>SUM(D18:D22)</f>
        <v>9</v>
      </c>
      <c r="E23" s="27">
        <f t="shared" ref="E23:M23" si="2">SUM(E18:E22)</f>
        <v>9</v>
      </c>
      <c r="F23" s="27">
        <f t="shared" si="2"/>
        <v>1</v>
      </c>
      <c r="G23" s="27">
        <f t="shared" si="2"/>
        <v>0</v>
      </c>
      <c r="H23" s="27">
        <f t="shared" si="2"/>
        <v>0</v>
      </c>
      <c r="I23" s="27">
        <f t="shared" si="2"/>
        <v>0</v>
      </c>
      <c r="J23" s="27">
        <f t="shared" si="2"/>
        <v>0</v>
      </c>
      <c r="K23" s="27">
        <f t="shared" si="2"/>
        <v>0</v>
      </c>
      <c r="L23" s="27">
        <f t="shared" si="2"/>
        <v>10</v>
      </c>
      <c r="M23" s="27">
        <f t="shared" si="2"/>
        <v>9</v>
      </c>
    </row>
    <row r="24" spans="1:13" x14ac:dyDescent="0.3">
      <c r="A24" s="50" t="s">
        <v>33</v>
      </c>
      <c r="B24" s="50"/>
      <c r="C24" s="20" t="s">
        <v>34</v>
      </c>
      <c r="D24" s="22"/>
      <c r="E24" s="22"/>
      <c r="F24" s="22"/>
      <c r="G24" s="22"/>
      <c r="H24" s="22"/>
      <c r="I24" s="22"/>
      <c r="J24" s="22"/>
      <c r="K24" s="22"/>
      <c r="L24" s="20">
        <f t="shared" si="0"/>
        <v>0</v>
      </c>
      <c r="M24" s="20">
        <f t="shared" si="0"/>
        <v>0</v>
      </c>
    </row>
    <row r="25" spans="1:13" x14ac:dyDescent="0.3">
      <c r="A25" s="50"/>
      <c r="B25" s="50"/>
      <c r="C25" s="20" t="s">
        <v>35</v>
      </c>
      <c r="D25" s="21"/>
      <c r="E25" s="21"/>
      <c r="F25" s="21"/>
      <c r="G25" s="21"/>
      <c r="H25" s="21"/>
      <c r="I25" s="21"/>
      <c r="J25" s="21"/>
      <c r="K25" s="21"/>
      <c r="L25" s="20">
        <f t="shared" si="0"/>
        <v>0</v>
      </c>
      <c r="M25" s="20">
        <f t="shared" si="0"/>
        <v>0</v>
      </c>
    </row>
    <row r="26" spans="1:13" x14ac:dyDescent="0.3">
      <c r="A26" s="50"/>
      <c r="B26" s="50"/>
      <c r="C26" s="20" t="s">
        <v>36</v>
      </c>
      <c r="D26" s="21"/>
      <c r="E26" s="21"/>
      <c r="F26" s="21"/>
      <c r="G26" s="21"/>
      <c r="H26" s="21"/>
      <c r="I26" s="21"/>
      <c r="J26" s="21"/>
      <c r="K26" s="21"/>
      <c r="L26" s="20">
        <f t="shared" si="0"/>
        <v>0</v>
      </c>
      <c r="M26" s="20">
        <f t="shared" si="0"/>
        <v>0</v>
      </c>
    </row>
    <row r="27" spans="1:13" x14ac:dyDescent="0.3">
      <c r="A27" s="50"/>
      <c r="B27" s="50"/>
      <c r="C27" s="20" t="s">
        <v>37</v>
      </c>
      <c r="D27" s="21"/>
      <c r="E27" s="21"/>
      <c r="F27" s="21"/>
      <c r="G27" s="21"/>
      <c r="H27" s="21"/>
      <c r="I27" s="21"/>
      <c r="J27" s="21"/>
      <c r="K27" s="21"/>
      <c r="L27" s="20">
        <f t="shared" si="0"/>
        <v>0</v>
      </c>
      <c r="M27" s="20">
        <f t="shared" si="0"/>
        <v>0</v>
      </c>
    </row>
    <row r="28" spans="1:13" x14ac:dyDescent="0.3">
      <c r="A28" s="50"/>
      <c r="B28" s="50"/>
      <c r="C28" s="28" t="s">
        <v>26</v>
      </c>
      <c r="D28" s="27">
        <f>SUM(D24:D27)</f>
        <v>0</v>
      </c>
      <c r="E28" s="27">
        <f t="shared" ref="E28:M28" si="3">SUM(E24:E27)</f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/>
      <c r="E29" s="21"/>
      <c r="F29" s="21"/>
      <c r="G29" s="21"/>
      <c r="H29" s="21"/>
      <c r="I29" s="21"/>
      <c r="J29" s="21"/>
      <c r="K29" s="21"/>
      <c r="L29" s="20">
        <f t="shared" si="0"/>
        <v>0</v>
      </c>
      <c r="M29" s="20">
        <f t="shared" si="0"/>
        <v>0</v>
      </c>
    </row>
    <row r="30" spans="1:13" x14ac:dyDescent="0.3">
      <c r="A30" s="50"/>
      <c r="B30" s="50"/>
      <c r="C30" s="20" t="s">
        <v>41</v>
      </c>
      <c r="D30" s="21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0">
        <f t="shared" si="0"/>
        <v>0</v>
      </c>
    </row>
    <row r="31" spans="1:13" x14ac:dyDescent="0.3">
      <c r="A31" s="50"/>
      <c r="B31" s="50"/>
      <c r="C31" s="28" t="s">
        <v>26</v>
      </c>
      <c r="D31" s="27">
        <f>SUM(D29:D30)</f>
        <v>0</v>
      </c>
      <c r="E31" s="27">
        <f t="shared" ref="E31:M31" si="4">SUM(E29:E30)</f>
        <v>0</v>
      </c>
      <c r="F31" s="27">
        <f t="shared" si="4"/>
        <v>0</v>
      </c>
      <c r="G31" s="27">
        <f t="shared" si="4"/>
        <v>0</v>
      </c>
      <c r="H31" s="27">
        <f t="shared" si="4"/>
        <v>0</v>
      </c>
      <c r="I31" s="27">
        <f t="shared" si="4"/>
        <v>0</v>
      </c>
      <c r="J31" s="27">
        <f t="shared" si="4"/>
        <v>0</v>
      </c>
      <c r="K31" s="27">
        <f t="shared" si="4"/>
        <v>0</v>
      </c>
      <c r="L31" s="27">
        <f t="shared" si="4"/>
        <v>0</v>
      </c>
      <c r="M31" s="27">
        <f t="shared" si="4"/>
        <v>0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si="0"/>
        <v>0</v>
      </c>
      <c r="M32" s="20">
        <f t="shared" si="0"/>
        <v>0</v>
      </c>
    </row>
    <row r="33" spans="1:13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0"/>
        <v>0</v>
      </c>
      <c r="M33" s="20">
        <f t="shared" si="0"/>
        <v>0</v>
      </c>
    </row>
    <row r="34" spans="1:13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0"/>
        <v>0</v>
      </c>
      <c r="M34" s="20">
        <f t="shared" si="0"/>
        <v>0</v>
      </c>
    </row>
    <row r="35" spans="1:13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0"/>
        <v>0</v>
      </c>
      <c r="M35" s="20">
        <f t="shared" si="0"/>
        <v>0</v>
      </c>
    </row>
    <row r="36" spans="1:13" x14ac:dyDescent="0.3">
      <c r="A36" s="50"/>
      <c r="B36" s="50"/>
      <c r="C36" s="20" t="s">
        <v>26</v>
      </c>
      <c r="D36" s="21"/>
      <c r="E36" s="21"/>
      <c r="F36" s="21"/>
      <c r="G36" s="21"/>
      <c r="H36" s="21"/>
      <c r="I36" s="21"/>
      <c r="J36" s="21"/>
      <c r="K36" s="21"/>
      <c r="L36" s="20">
        <f t="shared" si="0"/>
        <v>0</v>
      </c>
      <c r="M36" s="20">
        <f t="shared" si="0"/>
        <v>0</v>
      </c>
    </row>
    <row r="37" spans="1:13" x14ac:dyDescent="0.3">
      <c r="A37" s="50" t="s">
        <v>45</v>
      </c>
      <c r="B37" s="50"/>
      <c r="C37" s="50"/>
      <c r="D37" s="30">
        <f>SUM(D17,D23,D28,D31,D36)</f>
        <v>10</v>
      </c>
      <c r="E37" s="30">
        <f t="shared" ref="E37:M37" si="5">SUM(E17,E23,E28,E31,E36)</f>
        <v>11</v>
      </c>
      <c r="F37" s="30">
        <f t="shared" si="5"/>
        <v>1</v>
      </c>
      <c r="G37" s="31">
        <f t="shared" si="5"/>
        <v>0</v>
      </c>
      <c r="H37" s="30">
        <f t="shared" si="5"/>
        <v>0</v>
      </c>
      <c r="I37" s="30">
        <f t="shared" si="5"/>
        <v>0</v>
      </c>
      <c r="J37" s="30">
        <f t="shared" si="5"/>
        <v>0</v>
      </c>
      <c r="K37" s="30">
        <f t="shared" si="5"/>
        <v>0</v>
      </c>
      <c r="L37" s="30">
        <f t="shared" si="5"/>
        <v>11</v>
      </c>
      <c r="M37" s="30">
        <f t="shared" si="5"/>
        <v>11</v>
      </c>
    </row>
    <row r="38" spans="1:13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3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3" x14ac:dyDescent="0.3">
      <c r="A41" s="48"/>
      <c r="B41" s="50"/>
      <c r="C41" s="20" t="s">
        <v>26</v>
      </c>
      <c r="D41" s="20">
        <f t="shared" ref="D41:K41" si="6">SUM(D39:D40)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/>
      <c r="M41" s="20"/>
    </row>
    <row r="42" spans="1:13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3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3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7">SUM(E42:E43)</f>
        <v>0</v>
      </c>
      <c r="F44" s="20">
        <f t="shared" si="7"/>
        <v>0</v>
      </c>
      <c r="G44" s="20">
        <f t="shared" si="7"/>
        <v>0</v>
      </c>
      <c r="H44" s="20">
        <f t="shared" si="7"/>
        <v>0</v>
      </c>
      <c r="I44" s="20">
        <f t="shared" si="7"/>
        <v>0</v>
      </c>
      <c r="J44" s="20">
        <f t="shared" si="7"/>
        <v>0</v>
      </c>
      <c r="K44" s="20">
        <f t="shared" si="7"/>
        <v>0</v>
      </c>
      <c r="L44" s="20"/>
      <c r="M44" s="20"/>
    </row>
    <row r="45" spans="1:13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3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3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8">SUM(E45:E46)</f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  <c r="I47" s="20">
        <f t="shared" si="8"/>
        <v>0</v>
      </c>
      <c r="J47" s="20">
        <f t="shared" si="8"/>
        <v>0</v>
      </c>
      <c r="K47" s="20">
        <f t="shared" si="8"/>
        <v>0</v>
      </c>
      <c r="L47" s="20">
        <f t="shared" si="8"/>
        <v>0</v>
      </c>
      <c r="M47" s="20">
        <f t="shared" si="8"/>
        <v>0</v>
      </c>
    </row>
    <row r="48" spans="1:13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9">SUM(E41,E44,E47)</f>
        <v>0</v>
      </c>
      <c r="F48" s="20">
        <f t="shared" si="9"/>
        <v>0</v>
      </c>
      <c r="G48" s="20">
        <f t="shared" si="9"/>
        <v>0</v>
      </c>
      <c r="H48" s="20">
        <f t="shared" si="9"/>
        <v>0</v>
      </c>
      <c r="I48" s="20">
        <f t="shared" si="9"/>
        <v>0</v>
      </c>
      <c r="J48" s="20">
        <f t="shared" si="9"/>
        <v>0</v>
      </c>
      <c r="K48" s="20">
        <f t="shared" si="9"/>
        <v>0</v>
      </c>
      <c r="L48" s="20">
        <f t="shared" si="9"/>
        <v>0</v>
      </c>
      <c r="M48" s="20">
        <f t="shared" si="9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37:M37">
    <cfRule type="cellIs" dxfId="59" priority="2" operator="equal">
      <formula>0</formula>
    </cfRule>
  </conditionalFormatting>
  <conditionalFormatting sqref="D41:M41">
    <cfRule type="cellIs" dxfId="58" priority="5" operator="equal">
      <formula>0</formula>
    </cfRule>
  </conditionalFormatting>
  <conditionalFormatting sqref="D44:M44">
    <cfRule type="cellIs" dxfId="57" priority="4" operator="equal">
      <formula>0</formula>
    </cfRule>
  </conditionalFormatting>
  <conditionalFormatting sqref="D47:M48">
    <cfRule type="cellIs" dxfId="56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M48"/>
  <sheetViews>
    <sheetView workbookViewId="0">
      <selection activeCell="I10" sqref="I10:M10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44"/>
      <c r="E8" s="44"/>
      <c r="F8" s="44"/>
      <c r="G8" s="9"/>
      <c r="H8" s="10" t="s">
        <v>7</v>
      </c>
      <c r="I8" s="52"/>
      <c r="J8" s="53"/>
      <c r="K8" s="11" t="s">
        <v>8</v>
      </c>
      <c r="L8" s="44" t="s">
        <v>9</v>
      </c>
      <c r="M8" s="44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44" t="s">
        <v>11</v>
      </c>
      <c r="D10" s="44"/>
      <c r="E10" s="44"/>
      <c r="F10" s="44"/>
      <c r="G10" s="45" t="s">
        <v>12</v>
      </c>
      <c r="H10" s="45"/>
      <c r="I10" s="46">
        <v>45616</v>
      </c>
      <c r="J10" s="46"/>
      <c r="K10" s="46"/>
      <c r="L10" s="46"/>
      <c r="M10" s="46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>SUM(D14,F14,H14,J14)</f>
        <v>0</v>
      </c>
      <c r="M14" s="20">
        <f>SUM(E14,G14,I14,K14)</f>
        <v>0</v>
      </c>
    </row>
    <row r="15" spans="1:13" x14ac:dyDescent="0.3">
      <c r="A15" s="50"/>
      <c r="B15" s="50"/>
      <c r="C15" s="20" t="s">
        <v>24</v>
      </c>
      <c r="D15" s="21"/>
      <c r="E15" s="21"/>
      <c r="F15" s="21"/>
      <c r="G15" s="21"/>
      <c r="H15" s="21"/>
      <c r="I15" s="21"/>
      <c r="J15" s="21"/>
      <c r="K15" s="21"/>
      <c r="L15" s="20">
        <f>SUM(D15,F15,H15,J15)</f>
        <v>0</v>
      </c>
      <c r="M15" s="20">
        <f>SUM(E15,G15,I15,K15)</f>
        <v>0</v>
      </c>
    </row>
    <row r="16" spans="1:13" x14ac:dyDescent="0.3">
      <c r="A16" s="50"/>
      <c r="B16" s="50"/>
      <c r="C16" s="20" t="s">
        <v>25</v>
      </c>
      <c r="D16" s="21">
        <v>4</v>
      </c>
      <c r="E16" s="21">
        <v>2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0">
        <f t="shared" ref="L16:M36" si="0">SUM(D16,F16,H16,J16)</f>
        <v>4</v>
      </c>
      <c r="M16" s="20">
        <f t="shared" si="0"/>
        <v>2</v>
      </c>
    </row>
    <row r="17" spans="1:13" x14ac:dyDescent="0.3">
      <c r="A17" s="50"/>
      <c r="B17" s="50"/>
      <c r="C17" s="28" t="s">
        <v>26</v>
      </c>
      <c r="D17" s="27">
        <f>SUM(D14+D15+D16)</f>
        <v>4</v>
      </c>
      <c r="E17" s="27">
        <f t="shared" ref="E17:M17" si="1">SUM(E14+E15+E16)</f>
        <v>2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4</v>
      </c>
      <c r="M17" s="27">
        <f t="shared" si="1"/>
        <v>2</v>
      </c>
    </row>
    <row r="18" spans="1:13" x14ac:dyDescent="0.3">
      <c r="A18" s="50" t="s">
        <v>27</v>
      </c>
      <c r="B18" s="50"/>
      <c r="C18" s="20" t="s">
        <v>28</v>
      </c>
      <c r="D18" s="21">
        <v>1</v>
      </c>
      <c r="E18" s="21">
        <v>0</v>
      </c>
      <c r="F18" s="21">
        <v>1</v>
      </c>
      <c r="G18" s="21">
        <v>0</v>
      </c>
      <c r="H18" s="21">
        <v>1</v>
      </c>
      <c r="I18" s="21">
        <v>0</v>
      </c>
      <c r="J18" s="21">
        <v>0</v>
      </c>
      <c r="K18" s="21">
        <v>0</v>
      </c>
      <c r="L18" s="20">
        <f t="shared" si="0"/>
        <v>3</v>
      </c>
      <c r="M18" s="20">
        <f t="shared" si="0"/>
        <v>0</v>
      </c>
    </row>
    <row r="19" spans="1:13" x14ac:dyDescent="0.3">
      <c r="A19" s="50"/>
      <c r="B19" s="50"/>
      <c r="C19" s="20" t="s">
        <v>29</v>
      </c>
      <c r="D19" s="21">
        <v>5</v>
      </c>
      <c r="E19" s="21">
        <v>1</v>
      </c>
      <c r="F19" s="21">
        <v>0</v>
      </c>
      <c r="G19" s="21">
        <v>0</v>
      </c>
      <c r="H19" s="21">
        <v>0</v>
      </c>
      <c r="I19" s="21">
        <v>0</v>
      </c>
      <c r="J19" s="21">
        <v>1</v>
      </c>
      <c r="K19" s="21">
        <v>0</v>
      </c>
      <c r="L19" s="20">
        <f t="shared" si="0"/>
        <v>6</v>
      </c>
      <c r="M19" s="20">
        <f t="shared" si="0"/>
        <v>1</v>
      </c>
    </row>
    <row r="20" spans="1:13" x14ac:dyDescent="0.3">
      <c r="A20" s="50"/>
      <c r="B20" s="50"/>
      <c r="C20" s="20" t="s">
        <v>30</v>
      </c>
      <c r="D20" s="21">
        <v>1</v>
      </c>
      <c r="E20" s="21">
        <v>2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0">
        <f t="shared" si="0"/>
        <v>1</v>
      </c>
      <c r="M20" s="20">
        <f t="shared" si="0"/>
        <v>2</v>
      </c>
    </row>
    <row r="21" spans="1:13" x14ac:dyDescent="0.3">
      <c r="A21" s="50"/>
      <c r="B21" s="50"/>
      <c r="C21" s="20" t="s">
        <v>31</v>
      </c>
      <c r="D21" s="21">
        <v>2</v>
      </c>
      <c r="E21" s="21">
        <v>2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0">
        <f t="shared" si="0"/>
        <v>2</v>
      </c>
      <c r="M21" s="20">
        <f t="shared" si="0"/>
        <v>2</v>
      </c>
    </row>
    <row r="22" spans="1:13" x14ac:dyDescent="0.3">
      <c r="A22" s="50"/>
      <c r="B22" s="50"/>
      <c r="C22" s="20" t="s">
        <v>32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0">
        <f t="shared" si="0"/>
        <v>0</v>
      </c>
      <c r="M22" s="20">
        <f t="shared" si="0"/>
        <v>0</v>
      </c>
    </row>
    <row r="23" spans="1:13" x14ac:dyDescent="0.3">
      <c r="A23" s="50"/>
      <c r="B23" s="50"/>
      <c r="C23" s="28" t="s">
        <v>26</v>
      </c>
      <c r="D23" s="27">
        <f>SUM(D18:D22)</f>
        <v>9</v>
      </c>
      <c r="E23" s="27">
        <f t="shared" ref="E23:M23" si="2">SUM(E18:E22)</f>
        <v>5</v>
      </c>
      <c r="F23" s="27">
        <f t="shared" si="2"/>
        <v>1</v>
      </c>
      <c r="G23" s="27">
        <f t="shared" si="2"/>
        <v>0</v>
      </c>
      <c r="H23" s="27">
        <f t="shared" si="2"/>
        <v>1</v>
      </c>
      <c r="I23" s="27">
        <f t="shared" si="2"/>
        <v>0</v>
      </c>
      <c r="J23" s="27">
        <f t="shared" si="2"/>
        <v>1</v>
      </c>
      <c r="K23" s="27">
        <f t="shared" si="2"/>
        <v>0</v>
      </c>
      <c r="L23" s="27">
        <f t="shared" si="2"/>
        <v>12</v>
      </c>
      <c r="M23" s="27">
        <f t="shared" si="2"/>
        <v>5</v>
      </c>
    </row>
    <row r="24" spans="1:13" x14ac:dyDescent="0.3">
      <c r="A24" s="50" t="s">
        <v>33</v>
      </c>
      <c r="B24" s="50"/>
      <c r="C24" s="20" t="s">
        <v>34</v>
      </c>
      <c r="D24" s="22"/>
      <c r="E24" s="22"/>
      <c r="F24" s="22"/>
      <c r="G24" s="22"/>
      <c r="H24" s="22"/>
      <c r="I24" s="22"/>
      <c r="J24" s="22"/>
      <c r="K24" s="22"/>
      <c r="L24" s="20">
        <f t="shared" si="0"/>
        <v>0</v>
      </c>
      <c r="M24" s="20">
        <f t="shared" si="0"/>
        <v>0</v>
      </c>
    </row>
    <row r="25" spans="1:13" x14ac:dyDescent="0.3">
      <c r="A25" s="50"/>
      <c r="B25" s="50"/>
      <c r="C25" s="20" t="s">
        <v>35</v>
      </c>
      <c r="D25" s="21"/>
      <c r="E25" s="21"/>
      <c r="F25" s="21"/>
      <c r="G25" s="21"/>
      <c r="H25" s="21"/>
      <c r="I25" s="21"/>
      <c r="J25" s="21"/>
      <c r="K25" s="21"/>
      <c r="L25" s="20">
        <f t="shared" si="0"/>
        <v>0</v>
      </c>
      <c r="M25" s="20">
        <f t="shared" si="0"/>
        <v>0</v>
      </c>
    </row>
    <row r="26" spans="1:13" x14ac:dyDescent="0.3">
      <c r="A26" s="50"/>
      <c r="B26" s="50"/>
      <c r="C26" s="20" t="s">
        <v>36</v>
      </c>
      <c r="D26" s="21"/>
      <c r="E26" s="21"/>
      <c r="F26" s="21"/>
      <c r="G26" s="21"/>
      <c r="H26" s="21"/>
      <c r="I26" s="21"/>
      <c r="J26" s="21"/>
      <c r="K26" s="21"/>
      <c r="L26" s="20">
        <f t="shared" si="0"/>
        <v>0</v>
      </c>
      <c r="M26" s="20">
        <f t="shared" si="0"/>
        <v>0</v>
      </c>
    </row>
    <row r="27" spans="1:13" x14ac:dyDescent="0.3">
      <c r="A27" s="50"/>
      <c r="B27" s="50"/>
      <c r="C27" s="20" t="s">
        <v>37</v>
      </c>
      <c r="D27" s="21"/>
      <c r="E27" s="21"/>
      <c r="F27" s="21"/>
      <c r="G27" s="21"/>
      <c r="H27" s="21"/>
      <c r="I27" s="21"/>
      <c r="J27" s="21"/>
      <c r="K27" s="21"/>
      <c r="L27" s="20">
        <f t="shared" si="0"/>
        <v>0</v>
      </c>
      <c r="M27" s="20">
        <f t="shared" si="0"/>
        <v>0</v>
      </c>
    </row>
    <row r="28" spans="1:13" x14ac:dyDescent="0.3">
      <c r="A28" s="50"/>
      <c r="B28" s="50"/>
      <c r="C28" s="28" t="s">
        <v>26</v>
      </c>
      <c r="D28" s="27">
        <f>SUM(D24:D27)</f>
        <v>0</v>
      </c>
      <c r="E28" s="27">
        <f t="shared" ref="E28:M28" si="3">SUM(E24:E27)</f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/>
      <c r="E29" s="21"/>
      <c r="F29" s="21"/>
      <c r="G29" s="21"/>
      <c r="H29" s="21"/>
      <c r="I29" s="21"/>
      <c r="J29" s="21"/>
      <c r="K29" s="21"/>
      <c r="L29" s="20">
        <f t="shared" si="0"/>
        <v>0</v>
      </c>
      <c r="M29" s="20">
        <f t="shared" si="0"/>
        <v>0</v>
      </c>
    </row>
    <row r="30" spans="1:13" x14ac:dyDescent="0.3">
      <c r="A30" s="50"/>
      <c r="B30" s="50"/>
      <c r="C30" s="20" t="s">
        <v>41</v>
      </c>
      <c r="D30" s="21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0">
        <f t="shared" si="0"/>
        <v>0</v>
      </c>
    </row>
    <row r="31" spans="1:13" x14ac:dyDescent="0.3">
      <c r="A31" s="50"/>
      <c r="B31" s="50"/>
      <c r="C31" s="28" t="s">
        <v>26</v>
      </c>
      <c r="D31" s="27">
        <f>SUM(D29+D30)</f>
        <v>0</v>
      </c>
      <c r="E31" s="27">
        <f t="shared" ref="E31:M31" si="4">SUM(E29+E30)</f>
        <v>0</v>
      </c>
      <c r="F31" s="27">
        <f t="shared" si="4"/>
        <v>0</v>
      </c>
      <c r="G31" s="27">
        <f t="shared" si="4"/>
        <v>0</v>
      </c>
      <c r="H31" s="27">
        <f t="shared" si="4"/>
        <v>0</v>
      </c>
      <c r="I31" s="27">
        <f t="shared" si="4"/>
        <v>0</v>
      </c>
      <c r="J31" s="27">
        <f t="shared" si="4"/>
        <v>0</v>
      </c>
      <c r="K31" s="27">
        <f t="shared" si="4"/>
        <v>0</v>
      </c>
      <c r="L31" s="27">
        <f t="shared" si="4"/>
        <v>0</v>
      </c>
      <c r="M31" s="27">
        <f t="shared" si="4"/>
        <v>0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si="0"/>
        <v>0</v>
      </c>
      <c r="M32" s="20">
        <f t="shared" si="0"/>
        <v>0</v>
      </c>
    </row>
    <row r="33" spans="1:13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0"/>
        <v>0</v>
      </c>
      <c r="M33" s="20">
        <f t="shared" si="0"/>
        <v>0</v>
      </c>
    </row>
    <row r="34" spans="1:13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0"/>
        <v>0</v>
      </c>
      <c r="M34" s="20">
        <f t="shared" si="0"/>
        <v>0</v>
      </c>
    </row>
    <row r="35" spans="1:13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0"/>
        <v>0</v>
      </c>
      <c r="M35" s="20">
        <f t="shared" si="0"/>
        <v>0</v>
      </c>
    </row>
    <row r="36" spans="1:13" x14ac:dyDescent="0.3">
      <c r="A36" s="50"/>
      <c r="B36" s="50"/>
      <c r="C36" s="20" t="s">
        <v>26</v>
      </c>
      <c r="D36" s="21"/>
      <c r="E36" s="21"/>
      <c r="F36" s="21"/>
      <c r="G36" s="21"/>
      <c r="H36" s="21"/>
      <c r="I36" s="21"/>
      <c r="J36" s="21"/>
      <c r="K36" s="21"/>
      <c r="L36" s="20">
        <f t="shared" si="0"/>
        <v>0</v>
      </c>
      <c r="M36" s="20">
        <f t="shared" si="0"/>
        <v>0</v>
      </c>
    </row>
    <row r="37" spans="1:13" x14ac:dyDescent="0.3">
      <c r="A37" s="50" t="s">
        <v>45</v>
      </c>
      <c r="B37" s="50"/>
      <c r="C37" s="50"/>
      <c r="D37" s="30">
        <f>SUM(D17,D23,D28,D31,D36)</f>
        <v>13</v>
      </c>
      <c r="E37" s="30">
        <f t="shared" ref="E37:M37" si="5">SUM(E17,E23,E28,E31,E36)</f>
        <v>7</v>
      </c>
      <c r="F37" s="30">
        <f t="shared" si="5"/>
        <v>1</v>
      </c>
      <c r="G37" s="30">
        <f t="shared" si="5"/>
        <v>0</v>
      </c>
      <c r="H37" s="30">
        <f t="shared" si="5"/>
        <v>1</v>
      </c>
      <c r="I37" s="30">
        <f t="shared" si="5"/>
        <v>0</v>
      </c>
      <c r="J37" s="30">
        <f t="shared" si="5"/>
        <v>1</v>
      </c>
      <c r="K37" s="30">
        <f t="shared" si="5"/>
        <v>0</v>
      </c>
      <c r="L37" s="30">
        <f t="shared" si="5"/>
        <v>16</v>
      </c>
      <c r="M37" s="30">
        <f t="shared" si="5"/>
        <v>7</v>
      </c>
    </row>
    <row r="38" spans="1:13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3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3" x14ac:dyDescent="0.3">
      <c r="A41" s="48"/>
      <c r="B41" s="50"/>
      <c r="C41" s="20" t="s">
        <v>26</v>
      </c>
      <c r="D41" s="20">
        <f t="shared" ref="D41:K41" si="6">SUM(D39:D40)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/>
      <c r="M41" s="20"/>
    </row>
    <row r="42" spans="1:13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3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3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7">SUM(E42:E43)</f>
        <v>0</v>
      </c>
      <c r="F44" s="20">
        <f t="shared" si="7"/>
        <v>0</v>
      </c>
      <c r="G44" s="20">
        <f t="shared" si="7"/>
        <v>0</v>
      </c>
      <c r="H44" s="20">
        <f t="shared" si="7"/>
        <v>0</v>
      </c>
      <c r="I44" s="20">
        <f t="shared" si="7"/>
        <v>0</v>
      </c>
      <c r="J44" s="20">
        <f t="shared" si="7"/>
        <v>0</v>
      </c>
      <c r="K44" s="20">
        <f t="shared" si="7"/>
        <v>0</v>
      </c>
      <c r="L44" s="20"/>
      <c r="M44" s="20"/>
    </row>
    <row r="45" spans="1:13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3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3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8">SUM(E45:E46)</f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  <c r="I47" s="20">
        <f t="shared" si="8"/>
        <v>0</v>
      </c>
      <c r="J47" s="20">
        <f t="shared" si="8"/>
        <v>0</v>
      </c>
      <c r="K47" s="20">
        <f t="shared" si="8"/>
        <v>0</v>
      </c>
      <c r="L47" s="20">
        <f t="shared" si="8"/>
        <v>0</v>
      </c>
      <c r="M47" s="20">
        <f t="shared" si="8"/>
        <v>0</v>
      </c>
    </row>
    <row r="48" spans="1:13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9">SUM(E41,E44,E47)</f>
        <v>0</v>
      </c>
      <c r="F48" s="20">
        <f t="shared" si="9"/>
        <v>0</v>
      </c>
      <c r="G48" s="20">
        <f t="shared" si="9"/>
        <v>0</v>
      </c>
      <c r="H48" s="20">
        <f t="shared" si="9"/>
        <v>0</v>
      </c>
      <c r="I48" s="20">
        <f t="shared" si="9"/>
        <v>0</v>
      </c>
      <c r="J48" s="20">
        <f t="shared" si="9"/>
        <v>0</v>
      </c>
      <c r="K48" s="20">
        <f t="shared" si="9"/>
        <v>0</v>
      </c>
      <c r="L48" s="20">
        <f t="shared" si="9"/>
        <v>0</v>
      </c>
      <c r="M48" s="20">
        <f t="shared" si="9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37:M37">
    <cfRule type="cellIs" dxfId="55" priority="2" operator="equal">
      <formula>0</formula>
    </cfRule>
  </conditionalFormatting>
  <conditionalFormatting sqref="D41:M41">
    <cfRule type="cellIs" dxfId="54" priority="5" operator="equal">
      <formula>0</formula>
    </cfRule>
  </conditionalFormatting>
  <conditionalFormatting sqref="D44:M44">
    <cfRule type="cellIs" dxfId="53" priority="4" operator="equal">
      <formula>0</formula>
    </cfRule>
  </conditionalFormatting>
  <conditionalFormatting sqref="D47:M48">
    <cfRule type="cellIs" dxfId="52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48"/>
  <sheetViews>
    <sheetView workbookViewId="0">
      <selection activeCell="I10" sqref="I10:M10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44"/>
      <c r="E8" s="44"/>
      <c r="F8" s="44"/>
      <c r="G8" s="9"/>
      <c r="H8" s="10" t="s">
        <v>7</v>
      </c>
      <c r="I8" s="52"/>
      <c r="J8" s="53"/>
      <c r="K8" s="11" t="s">
        <v>8</v>
      </c>
      <c r="L8" s="44" t="s">
        <v>9</v>
      </c>
      <c r="M8" s="44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44" t="s">
        <v>11</v>
      </c>
      <c r="D10" s="44"/>
      <c r="E10" s="44"/>
      <c r="F10" s="44"/>
      <c r="G10" s="45" t="s">
        <v>12</v>
      </c>
      <c r="H10" s="45"/>
      <c r="I10" s="46">
        <v>45616</v>
      </c>
      <c r="J10" s="46"/>
      <c r="K10" s="46"/>
      <c r="L10" s="46"/>
      <c r="M10" s="46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>SUM(D14,F14,H14,J14)</f>
        <v>0</v>
      </c>
      <c r="M14" s="20">
        <f>SUM(E14,G14,I14,K14)</f>
        <v>0</v>
      </c>
    </row>
    <row r="15" spans="1:13" x14ac:dyDescent="0.3">
      <c r="A15" s="50"/>
      <c r="B15" s="50"/>
      <c r="C15" s="20" t="s">
        <v>24</v>
      </c>
      <c r="D15" s="21"/>
      <c r="E15" s="21"/>
      <c r="F15" s="21"/>
      <c r="G15" s="21"/>
      <c r="H15" s="21"/>
      <c r="I15" s="21"/>
      <c r="J15" s="21"/>
      <c r="K15" s="21"/>
      <c r="L15" s="20">
        <f>SUM(D15,F15,H15,J15)</f>
        <v>0</v>
      </c>
      <c r="M15" s="20">
        <f>SUM(E15,G15,I15,K15)</f>
        <v>0</v>
      </c>
    </row>
    <row r="16" spans="1:13" x14ac:dyDescent="0.3">
      <c r="A16" s="50"/>
      <c r="B16" s="50"/>
      <c r="C16" s="20" t="s">
        <v>25</v>
      </c>
      <c r="D16" s="21">
        <v>1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0">
        <f t="shared" ref="L16:M36" si="0">SUM(D16,F16,H16,J16)</f>
        <v>1</v>
      </c>
      <c r="M16" s="20">
        <f t="shared" si="0"/>
        <v>0</v>
      </c>
    </row>
    <row r="17" spans="1:13" x14ac:dyDescent="0.3">
      <c r="A17" s="50"/>
      <c r="B17" s="50"/>
      <c r="C17" s="26" t="s">
        <v>26</v>
      </c>
      <c r="D17" s="27">
        <f>SUM(D14:D16)</f>
        <v>1</v>
      </c>
      <c r="E17" s="27">
        <f t="shared" ref="E17:M17" si="1">SUM(E14:E16)</f>
        <v>0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1</v>
      </c>
      <c r="M17" s="27">
        <f t="shared" si="1"/>
        <v>0</v>
      </c>
    </row>
    <row r="18" spans="1:13" x14ac:dyDescent="0.3">
      <c r="A18" s="50" t="s">
        <v>27</v>
      </c>
      <c r="B18" s="50"/>
      <c r="C18" s="20" t="s">
        <v>28</v>
      </c>
      <c r="D18" s="21">
        <v>0</v>
      </c>
      <c r="E18" s="21">
        <v>3</v>
      </c>
      <c r="F18" s="21">
        <v>0</v>
      </c>
      <c r="G18" s="21">
        <v>0</v>
      </c>
      <c r="H18" s="21">
        <v>0</v>
      </c>
      <c r="I18" s="21">
        <v>1</v>
      </c>
      <c r="J18" s="21">
        <v>0</v>
      </c>
      <c r="K18" s="21">
        <v>0</v>
      </c>
      <c r="L18" s="20">
        <f t="shared" si="0"/>
        <v>0</v>
      </c>
      <c r="M18" s="20">
        <f t="shared" si="0"/>
        <v>4</v>
      </c>
    </row>
    <row r="19" spans="1:13" x14ac:dyDescent="0.3">
      <c r="A19" s="50"/>
      <c r="B19" s="50"/>
      <c r="C19" s="20" t="s">
        <v>29</v>
      </c>
      <c r="D19" s="21">
        <v>1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0">
        <f t="shared" si="0"/>
        <v>1</v>
      </c>
      <c r="M19" s="20">
        <f t="shared" si="0"/>
        <v>0</v>
      </c>
    </row>
    <row r="20" spans="1:13" x14ac:dyDescent="0.3">
      <c r="A20" s="50"/>
      <c r="B20" s="50"/>
      <c r="C20" s="20" t="s">
        <v>30</v>
      </c>
      <c r="D20" s="21">
        <v>2</v>
      </c>
      <c r="E20" s="21">
        <v>0</v>
      </c>
      <c r="F20" s="21">
        <v>0</v>
      </c>
      <c r="G20" s="21">
        <v>0</v>
      </c>
      <c r="H20" s="21">
        <v>2</v>
      </c>
      <c r="I20" s="21">
        <v>0</v>
      </c>
      <c r="J20" s="21">
        <v>0</v>
      </c>
      <c r="K20" s="21">
        <v>0</v>
      </c>
      <c r="L20" s="20">
        <f t="shared" si="0"/>
        <v>4</v>
      </c>
      <c r="M20" s="20">
        <f t="shared" si="0"/>
        <v>0</v>
      </c>
    </row>
    <row r="21" spans="1:13" x14ac:dyDescent="0.3">
      <c r="A21" s="50"/>
      <c r="B21" s="50"/>
      <c r="C21" s="20" t="s">
        <v>31</v>
      </c>
      <c r="D21" s="21">
        <v>4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0">
        <f t="shared" si="0"/>
        <v>4</v>
      </c>
      <c r="M21" s="20">
        <f t="shared" si="0"/>
        <v>0</v>
      </c>
    </row>
    <row r="22" spans="1:13" x14ac:dyDescent="0.3">
      <c r="A22" s="50"/>
      <c r="B22" s="50"/>
      <c r="C22" s="20" t="s">
        <v>32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1</v>
      </c>
      <c r="L22" s="20">
        <f t="shared" si="0"/>
        <v>1</v>
      </c>
      <c r="M22" s="20">
        <f t="shared" si="0"/>
        <v>1</v>
      </c>
    </row>
    <row r="23" spans="1:13" x14ac:dyDescent="0.3">
      <c r="A23" s="50"/>
      <c r="B23" s="50"/>
      <c r="C23" s="28" t="s">
        <v>26</v>
      </c>
      <c r="D23" s="27">
        <f>SUM(D18:D22)</f>
        <v>8</v>
      </c>
      <c r="E23" s="27">
        <f t="shared" ref="E23:M23" si="2">SUM(E18:E22)</f>
        <v>3</v>
      </c>
      <c r="F23" s="27">
        <f t="shared" si="2"/>
        <v>0</v>
      </c>
      <c r="G23" s="27">
        <f t="shared" si="2"/>
        <v>0</v>
      </c>
      <c r="H23" s="27">
        <f t="shared" si="2"/>
        <v>2</v>
      </c>
      <c r="I23" s="27">
        <f t="shared" si="2"/>
        <v>1</v>
      </c>
      <c r="J23" s="27">
        <f t="shared" si="2"/>
        <v>0</v>
      </c>
      <c r="K23" s="27">
        <f t="shared" si="2"/>
        <v>1</v>
      </c>
      <c r="L23" s="27">
        <f t="shared" si="2"/>
        <v>10</v>
      </c>
      <c r="M23" s="27">
        <f t="shared" si="2"/>
        <v>5</v>
      </c>
    </row>
    <row r="24" spans="1:13" x14ac:dyDescent="0.3">
      <c r="A24" s="50" t="s">
        <v>33</v>
      </c>
      <c r="B24" s="50"/>
      <c r="C24" s="20" t="s">
        <v>34</v>
      </c>
      <c r="D24" s="22"/>
      <c r="E24" s="22"/>
      <c r="F24" s="22"/>
      <c r="G24" s="22"/>
      <c r="H24" s="22"/>
      <c r="I24" s="22"/>
      <c r="J24" s="22"/>
      <c r="K24" s="22"/>
      <c r="L24" s="20">
        <f t="shared" si="0"/>
        <v>0</v>
      </c>
      <c r="M24" s="20">
        <f t="shared" si="0"/>
        <v>0</v>
      </c>
    </row>
    <row r="25" spans="1:13" x14ac:dyDescent="0.3">
      <c r="A25" s="50"/>
      <c r="B25" s="50"/>
      <c r="C25" s="20" t="s">
        <v>35</v>
      </c>
      <c r="D25" s="21"/>
      <c r="E25" s="21"/>
      <c r="F25" s="21"/>
      <c r="G25" s="21"/>
      <c r="H25" s="21"/>
      <c r="I25" s="21"/>
      <c r="J25" s="21"/>
      <c r="K25" s="21"/>
      <c r="L25" s="20">
        <f t="shared" si="0"/>
        <v>0</v>
      </c>
      <c r="M25" s="20">
        <f t="shared" si="0"/>
        <v>0</v>
      </c>
    </row>
    <row r="26" spans="1:13" x14ac:dyDescent="0.3">
      <c r="A26" s="50"/>
      <c r="B26" s="50"/>
      <c r="C26" s="20" t="s">
        <v>36</v>
      </c>
      <c r="D26" s="21"/>
      <c r="E26" s="21"/>
      <c r="F26" s="21"/>
      <c r="G26" s="21"/>
      <c r="H26" s="21"/>
      <c r="I26" s="21"/>
      <c r="J26" s="21"/>
      <c r="K26" s="21"/>
      <c r="L26" s="20">
        <f t="shared" si="0"/>
        <v>0</v>
      </c>
      <c r="M26" s="20">
        <f t="shared" si="0"/>
        <v>0</v>
      </c>
    </row>
    <row r="27" spans="1:13" x14ac:dyDescent="0.3">
      <c r="A27" s="50"/>
      <c r="B27" s="50"/>
      <c r="C27" s="20" t="s">
        <v>37</v>
      </c>
      <c r="D27" s="21"/>
      <c r="E27" s="21"/>
      <c r="F27" s="21"/>
      <c r="G27" s="21"/>
      <c r="H27" s="21"/>
      <c r="I27" s="21"/>
      <c r="J27" s="21"/>
      <c r="K27" s="21"/>
      <c r="L27" s="20">
        <f t="shared" si="0"/>
        <v>0</v>
      </c>
      <c r="M27" s="20">
        <f t="shared" si="0"/>
        <v>0</v>
      </c>
    </row>
    <row r="28" spans="1:13" x14ac:dyDescent="0.3">
      <c r="A28" s="50"/>
      <c r="B28" s="50"/>
      <c r="C28" s="28" t="s">
        <v>26</v>
      </c>
      <c r="D28" s="27">
        <f>SUM(D24:D27)</f>
        <v>0</v>
      </c>
      <c r="E28" s="27">
        <f t="shared" ref="E28:M28" si="3">SUM(E24:E27)</f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/>
      <c r="E29" s="21"/>
      <c r="F29" s="21"/>
      <c r="G29" s="21"/>
      <c r="H29" s="21"/>
      <c r="I29" s="21"/>
      <c r="J29" s="21"/>
      <c r="K29" s="21"/>
      <c r="L29" s="20">
        <f t="shared" si="0"/>
        <v>0</v>
      </c>
      <c r="M29" s="20">
        <f t="shared" si="0"/>
        <v>0</v>
      </c>
    </row>
    <row r="30" spans="1:13" x14ac:dyDescent="0.3">
      <c r="A30" s="50"/>
      <c r="B30" s="50"/>
      <c r="C30" s="20" t="s">
        <v>41</v>
      </c>
      <c r="D30" s="21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0">
        <f t="shared" si="0"/>
        <v>0</v>
      </c>
    </row>
    <row r="31" spans="1:13" x14ac:dyDescent="0.3">
      <c r="A31" s="50"/>
      <c r="B31" s="50"/>
      <c r="C31" s="28" t="s">
        <v>26</v>
      </c>
      <c r="D31" s="27">
        <f>SUM(D29:D30)</f>
        <v>0</v>
      </c>
      <c r="E31" s="27">
        <f t="shared" ref="E31:M31" si="4">SUM(E29:E30)</f>
        <v>0</v>
      </c>
      <c r="F31" s="27">
        <f t="shared" si="4"/>
        <v>0</v>
      </c>
      <c r="G31" s="27">
        <f t="shared" si="4"/>
        <v>0</v>
      </c>
      <c r="H31" s="27">
        <f t="shared" si="4"/>
        <v>0</v>
      </c>
      <c r="I31" s="27">
        <f t="shared" si="4"/>
        <v>0</v>
      </c>
      <c r="J31" s="27">
        <f t="shared" si="4"/>
        <v>0</v>
      </c>
      <c r="K31" s="27">
        <f t="shared" si="4"/>
        <v>0</v>
      </c>
      <c r="L31" s="27">
        <f t="shared" si="4"/>
        <v>0</v>
      </c>
      <c r="M31" s="27">
        <f t="shared" si="4"/>
        <v>0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si="0"/>
        <v>0</v>
      </c>
      <c r="M32" s="20">
        <f t="shared" si="0"/>
        <v>0</v>
      </c>
    </row>
    <row r="33" spans="1:13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0"/>
        <v>0</v>
      </c>
      <c r="M33" s="20">
        <f t="shared" si="0"/>
        <v>0</v>
      </c>
    </row>
    <row r="34" spans="1:13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0"/>
        <v>0</v>
      </c>
      <c r="M34" s="20">
        <f t="shared" si="0"/>
        <v>0</v>
      </c>
    </row>
    <row r="35" spans="1:13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0"/>
        <v>0</v>
      </c>
      <c r="M35" s="20">
        <f t="shared" si="0"/>
        <v>0</v>
      </c>
    </row>
    <row r="36" spans="1:13" x14ac:dyDescent="0.3">
      <c r="A36" s="50"/>
      <c r="B36" s="50"/>
      <c r="C36" s="20" t="s">
        <v>26</v>
      </c>
      <c r="D36" s="21"/>
      <c r="E36" s="21"/>
      <c r="F36" s="21"/>
      <c r="G36" s="21"/>
      <c r="H36" s="21"/>
      <c r="I36" s="21"/>
      <c r="J36" s="21"/>
      <c r="K36" s="21"/>
      <c r="L36" s="20">
        <f t="shared" si="0"/>
        <v>0</v>
      </c>
      <c r="M36" s="20">
        <f t="shared" si="0"/>
        <v>0</v>
      </c>
    </row>
    <row r="37" spans="1:13" x14ac:dyDescent="0.3">
      <c r="A37" s="50" t="s">
        <v>45</v>
      </c>
      <c r="B37" s="50"/>
      <c r="C37" s="50"/>
      <c r="D37" s="30">
        <f>SUM(D17,D23,D28,D31,D36)</f>
        <v>9</v>
      </c>
      <c r="E37" s="30">
        <f t="shared" ref="E37:M37" si="5">SUM(E17,E23,E28,E31,E36)</f>
        <v>3</v>
      </c>
      <c r="F37" s="30">
        <f t="shared" si="5"/>
        <v>0</v>
      </c>
      <c r="G37" s="30">
        <f t="shared" si="5"/>
        <v>0</v>
      </c>
      <c r="H37" s="30">
        <f t="shared" si="5"/>
        <v>2</v>
      </c>
      <c r="I37" s="30">
        <f t="shared" si="5"/>
        <v>1</v>
      </c>
      <c r="J37" s="30">
        <f t="shared" si="5"/>
        <v>0</v>
      </c>
      <c r="K37" s="30">
        <f t="shared" si="5"/>
        <v>1</v>
      </c>
      <c r="L37" s="30">
        <f t="shared" si="5"/>
        <v>11</v>
      </c>
      <c r="M37" s="30">
        <f t="shared" si="5"/>
        <v>5</v>
      </c>
    </row>
    <row r="38" spans="1:13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3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3" x14ac:dyDescent="0.3">
      <c r="A41" s="48"/>
      <c r="B41" s="50"/>
      <c r="C41" s="20" t="s">
        <v>26</v>
      </c>
      <c r="D41" s="20">
        <f t="shared" ref="D41:K41" si="6">SUM(D39:D40)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/>
      <c r="M41" s="20"/>
    </row>
    <row r="42" spans="1:13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3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3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7">SUM(E42:E43)</f>
        <v>0</v>
      </c>
      <c r="F44" s="20">
        <f t="shared" si="7"/>
        <v>0</v>
      </c>
      <c r="G44" s="20">
        <f t="shared" si="7"/>
        <v>0</v>
      </c>
      <c r="H44" s="20">
        <f t="shared" si="7"/>
        <v>0</v>
      </c>
      <c r="I44" s="20">
        <f t="shared" si="7"/>
        <v>0</v>
      </c>
      <c r="J44" s="20">
        <f t="shared" si="7"/>
        <v>0</v>
      </c>
      <c r="K44" s="20">
        <f t="shared" si="7"/>
        <v>0</v>
      </c>
      <c r="L44" s="20"/>
      <c r="M44" s="20"/>
    </row>
    <row r="45" spans="1:13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3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3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8">SUM(E45:E46)</f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  <c r="I47" s="20">
        <f t="shared" si="8"/>
        <v>0</v>
      </c>
      <c r="J47" s="20">
        <f t="shared" si="8"/>
        <v>0</v>
      </c>
      <c r="K47" s="20">
        <f t="shared" si="8"/>
        <v>0</v>
      </c>
      <c r="L47" s="20">
        <f t="shared" si="8"/>
        <v>0</v>
      </c>
      <c r="M47" s="20">
        <f t="shared" si="8"/>
        <v>0</v>
      </c>
    </row>
    <row r="48" spans="1:13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9">SUM(E41,E44,E47)</f>
        <v>0</v>
      </c>
      <c r="F48" s="20">
        <f t="shared" si="9"/>
        <v>0</v>
      </c>
      <c r="G48" s="20">
        <f t="shared" si="9"/>
        <v>0</v>
      </c>
      <c r="H48" s="20">
        <f t="shared" si="9"/>
        <v>0</v>
      </c>
      <c r="I48" s="20">
        <f t="shared" si="9"/>
        <v>0</v>
      </c>
      <c r="J48" s="20">
        <f t="shared" si="9"/>
        <v>0</v>
      </c>
      <c r="K48" s="20">
        <f t="shared" si="9"/>
        <v>0</v>
      </c>
      <c r="L48" s="20">
        <f t="shared" si="9"/>
        <v>0</v>
      </c>
      <c r="M48" s="20">
        <f t="shared" si="9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37:M37">
    <cfRule type="cellIs" dxfId="51" priority="2" operator="equal">
      <formula>0</formula>
    </cfRule>
  </conditionalFormatting>
  <conditionalFormatting sqref="D41:M41">
    <cfRule type="cellIs" dxfId="50" priority="5" operator="equal">
      <formula>0</formula>
    </cfRule>
  </conditionalFormatting>
  <conditionalFormatting sqref="D44:M44">
    <cfRule type="cellIs" dxfId="49" priority="4" operator="equal">
      <formula>0</formula>
    </cfRule>
  </conditionalFormatting>
  <conditionalFormatting sqref="D47:M48">
    <cfRule type="cellIs" dxfId="48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M48"/>
  <sheetViews>
    <sheetView topLeftCell="A7" workbookViewId="0">
      <selection activeCell="I10" sqref="I10:M10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44"/>
      <c r="E8" s="44"/>
      <c r="F8" s="44"/>
      <c r="G8" s="9"/>
      <c r="H8" s="10" t="s">
        <v>7</v>
      </c>
      <c r="I8" s="52"/>
      <c r="J8" s="53"/>
      <c r="K8" s="11" t="s">
        <v>8</v>
      </c>
      <c r="L8" s="44" t="s">
        <v>9</v>
      </c>
      <c r="M8" s="44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44" t="s">
        <v>11</v>
      </c>
      <c r="D10" s="44"/>
      <c r="E10" s="44"/>
      <c r="F10" s="44"/>
      <c r="G10" s="45" t="s">
        <v>12</v>
      </c>
      <c r="H10" s="45"/>
      <c r="I10" s="46">
        <v>45616</v>
      </c>
      <c r="J10" s="46"/>
      <c r="K10" s="46"/>
      <c r="L10" s="46"/>
      <c r="M10" s="46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>SUM(D14,F14,H14,J14)</f>
        <v>0</v>
      </c>
      <c r="M14" s="20">
        <f>SUM(E14,G14,I14,K14)</f>
        <v>0</v>
      </c>
    </row>
    <row r="15" spans="1:13" x14ac:dyDescent="0.3">
      <c r="A15" s="50"/>
      <c r="B15" s="50"/>
      <c r="C15" s="20" t="s">
        <v>24</v>
      </c>
      <c r="D15" s="21"/>
      <c r="E15" s="21"/>
      <c r="F15" s="21"/>
      <c r="G15" s="21"/>
      <c r="H15" s="21"/>
      <c r="I15" s="21"/>
      <c r="J15" s="21"/>
      <c r="K15" s="21"/>
      <c r="L15" s="20">
        <f>SUM(D15,F15,H15,J15)</f>
        <v>0</v>
      </c>
      <c r="M15" s="20">
        <f>SUM(E15,G15,I15,K15)</f>
        <v>0</v>
      </c>
    </row>
    <row r="16" spans="1:13" x14ac:dyDescent="0.3">
      <c r="A16" s="50"/>
      <c r="B16" s="50"/>
      <c r="C16" s="20" t="s">
        <v>25</v>
      </c>
      <c r="D16" s="21">
        <v>2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0">
        <f t="shared" ref="L16:M36" si="0">SUM(D16,F16,H16,J16)</f>
        <v>2</v>
      </c>
      <c r="M16" s="20">
        <f t="shared" si="0"/>
        <v>0</v>
      </c>
    </row>
    <row r="17" spans="1:13" x14ac:dyDescent="0.3">
      <c r="A17" s="50"/>
      <c r="B17" s="50"/>
      <c r="C17" s="28" t="s">
        <v>26</v>
      </c>
      <c r="D17" s="27">
        <f>SUM(D14:D16)</f>
        <v>2</v>
      </c>
      <c r="E17" s="27">
        <f t="shared" ref="E17:M17" si="1">SUM(E14:E16)</f>
        <v>0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0</v>
      </c>
      <c r="J17" s="27">
        <f t="shared" si="1"/>
        <v>0</v>
      </c>
      <c r="K17" s="27">
        <f t="shared" si="1"/>
        <v>0</v>
      </c>
      <c r="L17" s="27">
        <f t="shared" si="1"/>
        <v>2</v>
      </c>
      <c r="M17" s="27">
        <f t="shared" si="1"/>
        <v>0</v>
      </c>
    </row>
    <row r="18" spans="1:13" x14ac:dyDescent="0.3">
      <c r="A18" s="50" t="s">
        <v>27</v>
      </c>
      <c r="B18" s="50"/>
      <c r="C18" s="20" t="s">
        <v>28</v>
      </c>
      <c r="D18" s="21">
        <v>1</v>
      </c>
      <c r="E18" s="21">
        <v>0</v>
      </c>
      <c r="F18" s="21">
        <v>0</v>
      </c>
      <c r="G18" s="21">
        <v>0</v>
      </c>
      <c r="H18" s="21">
        <v>0</v>
      </c>
      <c r="I18" s="21">
        <v>1</v>
      </c>
      <c r="J18" s="21">
        <v>0</v>
      </c>
      <c r="K18" s="21">
        <v>0</v>
      </c>
      <c r="L18" s="20">
        <f t="shared" si="0"/>
        <v>1</v>
      </c>
      <c r="M18" s="20">
        <f t="shared" si="0"/>
        <v>1</v>
      </c>
    </row>
    <row r="19" spans="1:13" x14ac:dyDescent="0.3">
      <c r="A19" s="50"/>
      <c r="B19" s="50"/>
      <c r="C19" s="20" t="s">
        <v>29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0">
        <f t="shared" si="0"/>
        <v>0</v>
      </c>
      <c r="M19" s="20">
        <f t="shared" si="0"/>
        <v>0</v>
      </c>
    </row>
    <row r="20" spans="1:13" x14ac:dyDescent="0.3">
      <c r="A20" s="50"/>
      <c r="B20" s="50"/>
      <c r="C20" s="20" t="s">
        <v>30</v>
      </c>
      <c r="D20" s="21">
        <v>0</v>
      </c>
      <c r="E20" s="21">
        <v>0</v>
      </c>
      <c r="F20" s="21">
        <v>1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0">
        <f t="shared" si="0"/>
        <v>1</v>
      </c>
      <c r="M20" s="20">
        <f t="shared" si="0"/>
        <v>0</v>
      </c>
    </row>
    <row r="21" spans="1:13" x14ac:dyDescent="0.3">
      <c r="A21" s="50"/>
      <c r="B21" s="50"/>
      <c r="C21" s="20" t="s">
        <v>31</v>
      </c>
      <c r="D21" s="21">
        <v>1</v>
      </c>
      <c r="E21" s="21">
        <v>1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0">
        <f t="shared" si="0"/>
        <v>1</v>
      </c>
      <c r="M21" s="20">
        <f t="shared" si="0"/>
        <v>1</v>
      </c>
    </row>
    <row r="22" spans="1:13" x14ac:dyDescent="0.3">
      <c r="A22" s="50"/>
      <c r="B22" s="50"/>
      <c r="C22" s="20" t="s">
        <v>32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1</v>
      </c>
      <c r="K22" s="21">
        <v>1</v>
      </c>
      <c r="L22" s="20">
        <f t="shared" si="0"/>
        <v>1</v>
      </c>
      <c r="M22" s="20">
        <f t="shared" si="0"/>
        <v>1</v>
      </c>
    </row>
    <row r="23" spans="1:13" x14ac:dyDescent="0.3">
      <c r="A23" s="50"/>
      <c r="B23" s="50"/>
      <c r="C23" s="28" t="s">
        <v>26</v>
      </c>
      <c r="D23" s="27">
        <f>SUM(D18:D22)</f>
        <v>2</v>
      </c>
      <c r="E23" s="27">
        <f t="shared" ref="E23:M23" si="2">SUM(E18:E22)</f>
        <v>1</v>
      </c>
      <c r="F23" s="27">
        <f t="shared" si="2"/>
        <v>1</v>
      </c>
      <c r="G23" s="27">
        <f t="shared" si="2"/>
        <v>0</v>
      </c>
      <c r="H23" s="27">
        <f t="shared" si="2"/>
        <v>0</v>
      </c>
      <c r="I23" s="27">
        <f t="shared" si="2"/>
        <v>1</v>
      </c>
      <c r="J23" s="27">
        <f t="shared" si="2"/>
        <v>1</v>
      </c>
      <c r="K23" s="27">
        <f t="shared" si="2"/>
        <v>1</v>
      </c>
      <c r="L23" s="27">
        <f t="shared" si="2"/>
        <v>4</v>
      </c>
      <c r="M23" s="27">
        <f t="shared" si="2"/>
        <v>3</v>
      </c>
    </row>
    <row r="24" spans="1:13" x14ac:dyDescent="0.3">
      <c r="A24" s="50" t="s">
        <v>33</v>
      </c>
      <c r="B24" s="50"/>
      <c r="C24" s="20" t="s">
        <v>34</v>
      </c>
      <c r="D24" s="22"/>
      <c r="E24" s="22"/>
      <c r="F24" s="22"/>
      <c r="G24" s="22"/>
      <c r="H24" s="22"/>
      <c r="I24" s="22"/>
      <c r="J24" s="22"/>
      <c r="K24" s="22"/>
      <c r="L24" s="20">
        <f t="shared" si="0"/>
        <v>0</v>
      </c>
      <c r="M24" s="20">
        <f t="shared" si="0"/>
        <v>0</v>
      </c>
    </row>
    <row r="25" spans="1:13" x14ac:dyDescent="0.3">
      <c r="A25" s="50"/>
      <c r="B25" s="50"/>
      <c r="C25" s="20" t="s">
        <v>35</v>
      </c>
      <c r="D25" s="21"/>
      <c r="E25" s="21"/>
      <c r="F25" s="21"/>
      <c r="G25" s="21"/>
      <c r="H25" s="21"/>
      <c r="I25" s="21"/>
      <c r="J25" s="21"/>
      <c r="K25" s="21"/>
      <c r="L25" s="20">
        <f t="shared" si="0"/>
        <v>0</v>
      </c>
      <c r="M25" s="20">
        <f t="shared" si="0"/>
        <v>0</v>
      </c>
    </row>
    <row r="26" spans="1:13" x14ac:dyDescent="0.3">
      <c r="A26" s="50"/>
      <c r="B26" s="50"/>
      <c r="C26" s="20" t="s">
        <v>36</v>
      </c>
      <c r="D26" s="21"/>
      <c r="E26" s="21"/>
      <c r="F26" s="21"/>
      <c r="G26" s="21"/>
      <c r="H26" s="21"/>
      <c r="I26" s="21"/>
      <c r="J26" s="21"/>
      <c r="K26" s="21"/>
      <c r="L26" s="20">
        <f t="shared" si="0"/>
        <v>0</v>
      </c>
      <c r="M26" s="20">
        <f t="shared" si="0"/>
        <v>0</v>
      </c>
    </row>
    <row r="27" spans="1:13" x14ac:dyDescent="0.3">
      <c r="A27" s="50"/>
      <c r="B27" s="50"/>
      <c r="C27" s="20" t="s">
        <v>37</v>
      </c>
      <c r="D27" s="21"/>
      <c r="E27" s="21"/>
      <c r="F27" s="21"/>
      <c r="G27" s="21"/>
      <c r="H27" s="21"/>
      <c r="I27" s="21"/>
      <c r="J27" s="21"/>
      <c r="K27" s="21"/>
      <c r="L27" s="20">
        <f t="shared" si="0"/>
        <v>0</v>
      </c>
      <c r="M27" s="20">
        <f t="shared" si="0"/>
        <v>0</v>
      </c>
    </row>
    <row r="28" spans="1:13" x14ac:dyDescent="0.3">
      <c r="A28" s="50"/>
      <c r="B28" s="50"/>
      <c r="C28" s="28" t="s">
        <v>26</v>
      </c>
      <c r="D28" s="27">
        <f>SUM(D24:D27)</f>
        <v>0</v>
      </c>
      <c r="E28" s="27">
        <f t="shared" ref="E28:M28" si="3">SUM(E24:E27)</f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/>
      <c r="E29" s="21"/>
      <c r="F29" s="21"/>
      <c r="G29" s="21"/>
      <c r="H29" s="21"/>
      <c r="I29" s="21"/>
      <c r="J29" s="21"/>
      <c r="K29" s="21"/>
      <c r="L29" s="20">
        <f t="shared" si="0"/>
        <v>0</v>
      </c>
      <c r="M29" s="20">
        <f t="shared" si="0"/>
        <v>0</v>
      </c>
    </row>
    <row r="30" spans="1:13" x14ac:dyDescent="0.3">
      <c r="A30" s="50"/>
      <c r="B30" s="50"/>
      <c r="C30" s="20" t="s">
        <v>41</v>
      </c>
      <c r="D30" s="21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0">
        <f t="shared" si="0"/>
        <v>0</v>
      </c>
    </row>
    <row r="31" spans="1:13" x14ac:dyDescent="0.3">
      <c r="A31" s="50"/>
      <c r="B31" s="50"/>
      <c r="C31" s="28" t="s">
        <v>26</v>
      </c>
      <c r="D31" s="27">
        <f>SUM(D29:D30)</f>
        <v>0</v>
      </c>
      <c r="E31" s="27">
        <f t="shared" ref="E31:M31" si="4">SUM(E29:E30)</f>
        <v>0</v>
      </c>
      <c r="F31" s="27">
        <f t="shared" si="4"/>
        <v>0</v>
      </c>
      <c r="G31" s="27">
        <f t="shared" si="4"/>
        <v>0</v>
      </c>
      <c r="H31" s="27">
        <f t="shared" si="4"/>
        <v>0</v>
      </c>
      <c r="I31" s="27">
        <f t="shared" si="4"/>
        <v>0</v>
      </c>
      <c r="J31" s="27">
        <f t="shared" si="4"/>
        <v>0</v>
      </c>
      <c r="K31" s="27">
        <f t="shared" si="4"/>
        <v>0</v>
      </c>
      <c r="L31" s="27">
        <f t="shared" si="4"/>
        <v>0</v>
      </c>
      <c r="M31" s="27">
        <f t="shared" si="4"/>
        <v>0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si="0"/>
        <v>0</v>
      </c>
      <c r="M32" s="20">
        <f t="shared" si="0"/>
        <v>0</v>
      </c>
    </row>
    <row r="33" spans="1:13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0"/>
        <v>0</v>
      </c>
      <c r="M33" s="20">
        <f t="shared" si="0"/>
        <v>0</v>
      </c>
    </row>
    <row r="34" spans="1:13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0"/>
        <v>0</v>
      </c>
      <c r="M34" s="20">
        <f t="shared" si="0"/>
        <v>0</v>
      </c>
    </row>
    <row r="35" spans="1:13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0"/>
        <v>0</v>
      </c>
      <c r="M35" s="20">
        <f t="shared" si="0"/>
        <v>0</v>
      </c>
    </row>
    <row r="36" spans="1:13" x14ac:dyDescent="0.3">
      <c r="A36" s="50"/>
      <c r="B36" s="50"/>
      <c r="C36" s="20" t="s">
        <v>26</v>
      </c>
      <c r="D36" s="21"/>
      <c r="E36" s="21"/>
      <c r="F36" s="21"/>
      <c r="G36" s="21"/>
      <c r="H36" s="21"/>
      <c r="I36" s="21"/>
      <c r="J36" s="21"/>
      <c r="K36" s="21"/>
      <c r="L36" s="20">
        <f t="shared" si="0"/>
        <v>0</v>
      </c>
      <c r="M36" s="20">
        <f t="shared" si="0"/>
        <v>0</v>
      </c>
    </row>
    <row r="37" spans="1:13" x14ac:dyDescent="0.3">
      <c r="A37" s="50" t="s">
        <v>45</v>
      </c>
      <c r="B37" s="50"/>
      <c r="C37" s="50"/>
      <c r="D37" s="30">
        <f>SUM(D17,D23,D28,D31,D36)</f>
        <v>4</v>
      </c>
      <c r="E37" s="30">
        <f t="shared" ref="E37:M37" si="5">SUM(E17,E23,E28,E31,E36)</f>
        <v>1</v>
      </c>
      <c r="F37" s="30">
        <f t="shared" si="5"/>
        <v>1</v>
      </c>
      <c r="G37" s="30">
        <f t="shared" si="5"/>
        <v>0</v>
      </c>
      <c r="H37" s="30">
        <f t="shared" si="5"/>
        <v>0</v>
      </c>
      <c r="I37" s="30">
        <f t="shared" si="5"/>
        <v>1</v>
      </c>
      <c r="J37" s="30">
        <f t="shared" si="5"/>
        <v>1</v>
      </c>
      <c r="K37" s="30">
        <f t="shared" si="5"/>
        <v>1</v>
      </c>
      <c r="L37" s="30">
        <f t="shared" si="5"/>
        <v>6</v>
      </c>
      <c r="M37" s="30">
        <f t="shared" si="5"/>
        <v>3</v>
      </c>
    </row>
    <row r="38" spans="1:13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3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3" x14ac:dyDescent="0.3">
      <c r="A41" s="48"/>
      <c r="B41" s="50"/>
      <c r="C41" s="20" t="s">
        <v>26</v>
      </c>
      <c r="D41" s="20">
        <f t="shared" ref="D41:K41" si="6">SUM(D39:D40)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/>
      <c r="M41" s="20"/>
    </row>
    <row r="42" spans="1:13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3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3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7">SUM(E42:E43)</f>
        <v>0</v>
      </c>
      <c r="F44" s="20">
        <f t="shared" si="7"/>
        <v>0</v>
      </c>
      <c r="G44" s="20">
        <f t="shared" si="7"/>
        <v>0</v>
      </c>
      <c r="H44" s="20">
        <f t="shared" si="7"/>
        <v>0</v>
      </c>
      <c r="I44" s="20">
        <f t="shared" si="7"/>
        <v>0</v>
      </c>
      <c r="J44" s="20">
        <f t="shared" si="7"/>
        <v>0</v>
      </c>
      <c r="K44" s="20">
        <f t="shared" si="7"/>
        <v>0</v>
      </c>
      <c r="L44" s="20"/>
      <c r="M44" s="20"/>
    </row>
    <row r="45" spans="1:13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3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3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8">SUM(E45:E46)</f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  <c r="I47" s="20">
        <f t="shared" si="8"/>
        <v>0</v>
      </c>
      <c r="J47" s="20">
        <f t="shared" si="8"/>
        <v>0</v>
      </c>
      <c r="K47" s="20">
        <f t="shared" si="8"/>
        <v>0</v>
      </c>
      <c r="L47" s="20">
        <f t="shared" si="8"/>
        <v>0</v>
      </c>
      <c r="M47" s="20">
        <f t="shared" si="8"/>
        <v>0</v>
      </c>
    </row>
    <row r="48" spans="1:13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9">SUM(E41,E44,E47)</f>
        <v>0</v>
      </c>
      <c r="F48" s="20">
        <f t="shared" si="9"/>
        <v>0</v>
      </c>
      <c r="G48" s="20">
        <f t="shared" si="9"/>
        <v>0</v>
      </c>
      <c r="H48" s="20">
        <f t="shared" si="9"/>
        <v>0</v>
      </c>
      <c r="I48" s="20">
        <f t="shared" si="9"/>
        <v>0</v>
      </c>
      <c r="J48" s="20">
        <f t="shared" si="9"/>
        <v>0</v>
      </c>
      <c r="K48" s="20">
        <f t="shared" si="9"/>
        <v>0</v>
      </c>
      <c r="L48" s="20">
        <f t="shared" si="9"/>
        <v>0</v>
      </c>
      <c r="M48" s="20">
        <f t="shared" si="9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37:M37">
    <cfRule type="cellIs" dxfId="47" priority="2" operator="equal">
      <formula>0</formula>
    </cfRule>
  </conditionalFormatting>
  <conditionalFormatting sqref="D41:M41">
    <cfRule type="cellIs" dxfId="46" priority="5" operator="equal">
      <formula>0</formula>
    </cfRule>
  </conditionalFormatting>
  <conditionalFormatting sqref="D44:M44">
    <cfRule type="cellIs" dxfId="45" priority="4" operator="equal">
      <formula>0</formula>
    </cfRule>
  </conditionalFormatting>
  <conditionalFormatting sqref="D47:M48">
    <cfRule type="cellIs" dxfId="44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48"/>
  <sheetViews>
    <sheetView workbookViewId="0">
      <selection activeCell="P18" sqref="P18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44"/>
      <c r="E8" s="44"/>
      <c r="F8" s="44"/>
      <c r="G8" s="9"/>
      <c r="H8" s="10" t="s">
        <v>7</v>
      </c>
      <c r="I8" s="52"/>
      <c r="J8" s="53"/>
      <c r="K8" s="11" t="s">
        <v>8</v>
      </c>
      <c r="L8" s="44" t="s">
        <v>9</v>
      </c>
      <c r="M8" s="44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44" t="s">
        <v>11</v>
      </c>
      <c r="D10" s="44"/>
      <c r="E10" s="44"/>
      <c r="F10" s="44"/>
      <c r="G10" s="45" t="s">
        <v>12</v>
      </c>
      <c r="H10" s="45"/>
      <c r="I10" s="46">
        <v>45616</v>
      </c>
      <c r="J10" s="46"/>
      <c r="K10" s="46"/>
      <c r="L10" s="46"/>
      <c r="M10" s="46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>SUM(D14,F14,H14,J14)</f>
        <v>0</v>
      </c>
      <c r="M14" s="20">
        <f>SUM(E14,G14,I14,K14)</f>
        <v>0</v>
      </c>
    </row>
    <row r="15" spans="1:13" x14ac:dyDescent="0.3">
      <c r="A15" s="50"/>
      <c r="B15" s="50"/>
      <c r="C15" s="20" t="s">
        <v>24</v>
      </c>
      <c r="D15" s="21"/>
      <c r="E15" s="21"/>
      <c r="F15" s="21"/>
      <c r="G15" s="21"/>
      <c r="H15" s="21"/>
      <c r="I15" s="21"/>
      <c r="J15" s="21"/>
      <c r="K15" s="21"/>
      <c r="L15" s="20">
        <f>SUM(D15,F15,H15,J15)</f>
        <v>0</v>
      </c>
      <c r="M15" s="20">
        <f>SUM(E15,G15,I15,K15)</f>
        <v>0</v>
      </c>
    </row>
    <row r="16" spans="1:13" x14ac:dyDescent="0.3">
      <c r="A16" s="50"/>
      <c r="B16" s="50"/>
      <c r="C16" s="20" t="s">
        <v>25</v>
      </c>
      <c r="D16" s="21">
        <v>1</v>
      </c>
      <c r="E16" s="21">
        <v>5</v>
      </c>
      <c r="F16" s="21">
        <v>0</v>
      </c>
      <c r="G16" s="21">
        <v>0</v>
      </c>
      <c r="H16" s="21">
        <v>0</v>
      </c>
      <c r="I16" s="21">
        <v>3</v>
      </c>
      <c r="J16" s="21">
        <v>0</v>
      </c>
      <c r="K16" s="21">
        <v>0</v>
      </c>
      <c r="L16" s="20">
        <f t="shared" ref="L16:M36" si="0">SUM(D16,F16,H16,J16)</f>
        <v>1</v>
      </c>
      <c r="M16" s="20">
        <f t="shared" si="0"/>
        <v>8</v>
      </c>
    </row>
    <row r="17" spans="1:13" x14ac:dyDescent="0.3">
      <c r="A17" s="50"/>
      <c r="B17" s="50"/>
      <c r="C17" s="28" t="s">
        <v>26</v>
      </c>
      <c r="D17" s="27">
        <f>SUM(D14:D16)</f>
        <v>1</v>
      </c>
      <c r="E17" s="27">
        <f t="shared" ref="E17:M17" si="1">SUM(E14:E16)</f>
        <v>5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3</v>
      </c>
      <c r="J17" s="27">
        <f t="shared" si="1"/>
        <v>0</v>
      </c>
      <c r="K17" s="27">
        <f t="shared" si="1"/>
        <v>0</v>
      </c>
      <c r="L17" s="27">
        <f t="shared" si="1"/>
        <v>1</v>
      </c>
      <c r="M17" s="27">
        <f t="shared" si="1"/>
        <v>8</v>
      </c>
    </row>
    <row r="18" spans="1:13" x14ac:dyDescent="0.3">
      <c r="A18" s="50" t="s">
        <v>27</v>
      </c>
      <c r="B18" s="50"/>
      <c r="C18" s="20" t="s">
        <v>28</v>
      </c>
      <c r="D18" s="21">
        <v>2</v>
      </c>
      <c r="E18" s="21">
        <v>3</v>
      </c>
      <c r="F18" s="21">
        <v>0</v>
      </c>
      <c r="G18" s="21">
        <v>0</v>
      </c>
      <c r="H18" s="21">
        <v>1</v>
      </c>
      <c r="I18" s="21">
        <v>1</v>
      </c>
      <c r="J18" s="21">
        <v>0</v>
      </c>
      <c r="K18" s="21">
        <v>0</v>
      </c>
      <c r="L18" s="20">
        <f t="shared" si="0"/>
        <v>3</v>
      </c>
      <c r="M18" s="20">
        <f t="shared" si="0"/>
        <v>4</v>
      </c>
    </row>
    <row r="19" spans="1:13" x14ac:dyDescent="0.3">
      <c r="A19" s="50"/>
      <c r="B19" s="50"/>
      <c r="C19" s="20" t="s">
        <v>29</v>
      </c>
      <c r="D19" s="21">
        <v>2</v>
      </c>
      <c r="E19" s="21">
        <v>7</v>
      </c>
      <c r="F19" s="21">
        <v>1</v>
      </c>
      <c r="G19" s="21">
        <v>0</v>
      </c>
      <c r="H19" s="21">
        <v>2</v>
      </c>
      <c r="I19" s="21">
        <v>2</v>
      </c>
      <c r="J19" s="21">
        <v>0</v>
      </c>
      <c r="K19" s="21">
        <v>0</v>
      </c>
      <c r="L19" s="20">
        <f t="shared" si="0"/>
        <v>5</v>
      </c>
      <c r="M19" s="20">
        <f t="shared" si="0"/>
        <v>9</v>
      </c>
    </row>
    <row r="20" spans="1:13" x14ac:dyDescent="0.3">
      <c r="A20" s="50"/>
      <c r="B20" s="50"/>
      <c r="C20" s="20" t="s">
        <v>30</v>
      </c>
      <c r="D20" s="21">
        <v>1</v>
      </c>
      <c r="E20" s="21">
        <v>2</v>
      </c>
      <c r="F20" s="21">
        <v>0</v>
      </c>
      <c r="G20" s="21">
        <v>0</v>
      </c>
      <c r="H20" s="21">
        <v>1</v>
      </c>
      <c r="I20" s="21">
        <v>0</v>
      </c>
      <c r="J20" s="21">
        <v>0</v>
      </c>
      <c r="K20" s="21">
        <v>1</v>
      </c>
      <c r="L20" s="20">
        <f t="shared" si="0"/>
        <v>2</v>
      </c>
      <c r="M20" s="20">
        <f t="shared" si="0"/>
        <v>3</v>
      </c>
    </row>
    <row r="21" spans="1:13" x14ac:dyDescent="0.3">
      <c r="A21" s="50"/>
      <c r="B21" s="50"/>
      <c r="C21" s="20" t="s">
        <v>31</v>
      </c>
      <c r="D21" s="21">
        <v>5</v>
      </c>
      <c r="E21" s="21">
        <v>0</v>
      </c>
      <c r="F21" s="21">
        <v>0</v>
      </c>
      <c r="G21" s="21">
        <v>0</v>
      </c>
      <c r="H21" s="21">
        <v>0</v>
      </c>
      <c r="I21" s="21">
        <v>1</v>
      </c>
      <c r="J21" s="21">
        <v>1</v>
      </c>
      <c r="K21" s="21">
        <v>0</v>
      </c>
      <c r="L21" s="20">
        <f t="shared" si="0"/>
        <v>6</v>
      </c>
      <c r="M21" s="20">
        <f t="shared" si="0"/>
        <v>1</v>
      </c>
    </row>
    <row r="22" spans="1:13" x14ac:dyDescent="0.3">
      <c r="A22" s="50"/>
      <c r="B22" s="50"/>
      <c r="C22" s="20" t="s">
        <v>32</v>
      </c>
      <c r="D22" s="21">
        <v>1</v>
      </c>
      <c r="E22" s="21">
        <v>4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0">
        <f t="shared" si="0"/>
        <v>1</v>
      </c>
      <c r="M22" s="20">
        <f t="shared" si="0"/>
        <v>4</v>
      </c>
    </row>
    <row r="23" spans="1:13" x14ac:dyDescent="0.3">
      <c r="A23" s="50"/>
      <c r="B23" s="50"/>
      <c r="C23" s="28" t="s">
        <v>26</v>
      </c>
      <c r="D23" s="27">
        <f>SUM(D18:D22)</f>
        <v>11</v>
      </c>
      <c r="E23" s="27">
        <f t="shared" ref="E23:M23" si="2">SUM(E18:E22)</f>
        <v>16</v>
      </c>
      <c r="F23" s="27">
        <f t="shared" si="2"/>
        <v>1</v>
      </c>
      <c r="G23" s="27">
        <f t="shared" si="2"/>
        <v>0</v>
      </c>
      <c r="H23" s="27">
        <f t="shared" si="2"/>
        <v>4</v>
      </c>
      <c r="I23" s="27">
        <f t="shared" si="2"/>
        <v>4</v>
      </c>
      <c r="J23" s="27">
        <f t="shared" si="2"/>
        <v>1</v>
      </c>
      <c r="K23" s="27">
        <f t="shared" si="2"/>
        <v>1</v>
      </c>
      <c r="L23" s="27">
        <f t="shared" si="2"/>
        <v>17</v>
      </c>
      <c r="M23" s="27">
        <f t="shared" si="2"/>
        <v>21</v>
      </c>
    </row>
    <row r="24" spans="1:13" x14ac:dyDescent="0.3">
      <c r="A24" s="50" t="s">
        <v>33</v>
      </c>
      <c r="B24" s="50"/>
      <c r="C24" s="20" t="s">
        <v>34</v>
      </c>
      <c r="D24" s="22"/>
      <c r="E24" s="22"/>
      <c r="F24" s="22"/>
      <c r="G24" s="22"/>
      <c r="H24" s="22"/>
      <c r="I24" s="22"/>
      <c r="J24" s="22"/>
      <c r="K24" s="22"/>
      <c r="L24" s="20">
        <f t="shared" si="0"/>
        <v>0</v>
      </c>
      <c r="M24" s="20">
        <f t="shared" si="0"/>
        <v>0</v>
      </c>
    </row>
    <row r="25" spans="1:13" x14ac:dyDescent="0.3">
      <c r="A25" s="50"/>
      <c r="B25" s="50"/>
      <c r="C25" s="20" t="s">
        <v>35</v>
      </c>
      <c r="D25" s="21"/>
      <c r="E25" s="21"/>
      <c r="F25" s="21"/>
      <c r="G25" s="21"/>
      <c r="H25" s="21"/>
      <c r="I25" s="21"/>
      <c r="J25" s="21"/>
      <c r="K25" s="21"/>
      <c r="L25" s="20">
        <f t="shared" si="0"/>
        <v>0</v>
      </c>
      <c r="M25" s="20">
        <f t="shared" si="0"/>
        <v>0</v>
      </c>
    </row>
    <row r="26" spans="1:13" x14ac:dyDescent="0.3">
      <c r="A26" s="50"/>
      <c r="B26" s="50"/>
      <c r="C26" s="20" t="s">
        <v>36</v>
      </c>
      <c r="D26" s="21"/>
      <c r="E26" s="21"/>
      <c r="F26" s="21"/>
      <c r="G26" s="21"/>
      <c r="H26" s="21"/>
      <c r="I26" s="21"/>
      <c r="J26" s="21"/>
      <c r="K26" s="21"/>
      <c r="L26" s="20">
        <f t="shared" si="0"/>
        <v>0</v>
      </c>
      <c r="M26" s="20">
        <f t="shared" si="0"/>
        <v>0</v>
      </c>
    </row>
    <row r="27" spans="1:13" x14ac:dyDescent="0.3">
      <c r="A27" s="50"/>
      <c r="B27" s="50"/>
      <c r="C27" s="20" t="s">
        <v>37</v>
      </c>
      <c r="D27" s="21"/>
      <c r="E27" s="21"/>
      <c r="F27" s="21"/>
      <c r="G27" s="21"/>
      <c r="H27" s="21"/>
      <c r="I27" s="21"/>
      <c r="J27" s="21"/>
      <c r="K27" s="21"/>
      <c r="L27" s="20">
        <f t="shared" si="0"/>
        <v>0</v>
      </c>
      <c r="M27" s="20">
        <f t="shared" si="0"/>
        <v>0</v>
      </c>
    </row>
    <row r="28" spans="1:13" x14ac:dyDescent="0.3">
      <c r="A28" s="50"/>
      <c r="B28" s="50"/>
      <c r="C28" s="28" t="s">
        <v>26</v>
      </c>
      <c r="D28" s="27">
        <f>SUM(D24:D27)</f>
        <v>0</v>
      </c>
      <c r="E28" s="27">
        <f t="shared" ref="E28:M28" si="3">SUM(E24:E27)</f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/>
      <c r="E29" s="21"/>
      <c r="F29" s="21"/>
      <c r="G29" s="21"/>
      <c r="H29" s="21"/>
      <c r="I29" s="21"/>
      <c r="J29" s="21"/>
      <c r="K29" s="21"/>
      <c r="L29" s="20">
        <f t="shared" si="0"/>
        <v>0</v>
      </c>
      <c r="M29" s="20">
        <f t="shared" si="0"/>
        <v>0</v>
      </c>
    </row>
    <row r="30" spans="1:13" x14ac:dyDescent="0.3">
      <c r="A30" s="50"/>
      <c r="B30" s="50"/>
      <c r="C30" s="20" t="s">
        <v>41</v>
      </c>
      <c r="D30" s="21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0">
        <f t="shared" si="0"/>
        <v>0</v>
      </c>
    </row>
    <row r="31" spans="1:13" x14ac:dyDescent="0.3">
      <c r="A31" s="50"/>
      <c r="B31" s="50"/>
      <c r="C31" s="28" t="s">
        <v>26</v>
      </c>
      <c r="D31" s="27">
        <f>SUM(D29:D30)</f>
        <v>0</v>
      </c>
      <c r="E31" s="27">
        <f t="shared" ref="E31:M31" si="4">SUM(E29:E30)</f>
        <v>0</v>
      </c>
      <c r="F31" s="27">
        <f t="shared" si="4"/>
        <v>0</v>
      </c>
      <c r="G31" s="27">
        <f t="shared" si="4"/>
        <v>0</v>
      </c>
      <c r="H31" s="27">
        <f t="shared" si="4"/>
        <v>0</v>
      </c>
      <c r="I31" s="27">
        <f t="shared" si="4"/>
        <v>0</v>
      </c>
      <c r="J31" s="27">
        <f t="shared" si="4"/>
        <v>0</v>
      </c>
      <c r="K31" s="27">
        <f t="shared" si="4"/>
        <v>0</v>
      </c>
      <c r="L31" s="27">
        <f t="shared" si="4"/>
        <v>0</v>
      </c>
      <c r="M31" s="27">
        <f t="shared" si="4"/>
        <v>0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si="0"/>
        <v>0</v>
      </c>
      <c r="M32" s="20">
        <f t="shared" si="0"/>
        <v>0</v>
      </c>
    </row>
    <row r="33" spans="1:13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0"/>
        <v>0</v>
      </c>
      <c r="M33" s="20">
        <f t="shared" si="0"/>
        <v>0</v>
      </c>
    </row>
    <row r="34" spans="1:13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0"/>
        <v>0</v>
      </c>
      <c r="M34" s="20">
        <f t="shared" si="0"/>
        <v>0</v>
      </c>
    </row>
    <row r="35" spans="1:13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0"/>
        <v>0</v>
      </c>
      <c r="M35" s="20">
        <f t="shared" si="0"/>
        <v>0</v>
      </c>
    </row>
    <row r="36" spans="1:13" x14ac:dyDescent="0.3">
      <c r="A36" s="50"/>
      <c r="B36" s="50"/>
      <c r="C36" s="20" t="s">
        <v>26</v>
      </c>
      <c r="D36" s="21"/>
      <c r="E36" s="21"/>
      <c r="F36" s="21"/>
      <c r="G36" s="21"/>
      <c r="H36" s="21"/>
      <c r="I36" s="21"/>
      <c r="J36" s="21"/>
      <c r="K36" s="21"/>
      <c r="L36" s="20">
        <f t="shared" si="0"/>
        <v>0</v>
      </c>
      <c r="M36" s="20">
        <f t="shared" si="0"/>
        <v>0</v>
      </c>
    </row>
    <row r="37" spans="1:13" x14ac:dyDescent="0.3">
      <c r="A37" s="50" t="s">
        <v>45</v>
      </c>
      <c r="B37" s="50"/>
      <c r="C37" s="50"/>
      <c r="D37" s="30">
        <f>SUM(D17,D23,D28,D31,D36)</f>
        <v>12</v>
      </c>
      <c r="E37" s="30">
        <f t="shared" ref="E37:M37" si="5">SUM(E17,E23,E28,E31,E36)</f>
        <v>21</v>
      </c>
      <c r="F37" s="30">
        <f t="shared" si="5"/>
        <v>1</v>
      </c>
      <c r="G37" s="30">
        <f t="shared" si="5"/>
        <v>0</v>
      </c>
      <c r="H37" s="30">
        <f t="shared" si="5"/>
        <v>4</v>
      </c>
      <c r="I37" s="30">
        <f t="shared" si="5"/>
        <v>7</v>
      </c>
      <c r="J37" s="30">
        <f t="shared" si="5"/>
        <v>1</v>
      </c>
      <c r="K37" s="30">
        <f t="shared" si="5"/>
        <v>1</v>
      </c>
      <c r="L37" s="30">
        <f t="shared" si="5"/>
        <v>18</v>
      </c>
      <c r="M37" s="30">
        <f t="shared" si="5"/>
        <v>29</v>
      </c>
    </row>
    <row r="38" spans="1:13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3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3" x14ac:dyDescent="0.3">
      <c r="A41" s="48"/>
      <c r="B41" s="50"/>
      <c r="C41" s="20" t="s">
        <v>26</v>
      </c>
      <c r="D41" s="20">
        <f t="shared" ref="D41:K41" si="6">SUM(D39:D40)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/>
      <c r="M41" s="20"/>
    </row>
    <row r="42" spans="1:13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3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3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7">SUM(E42:E43)</f>
        <v>0</v>
      </c>
      <c r="F44" s="20">
        <f t="shared" si="7"/>
        <v>0</v>
      </c>
      <c r="G44" s="20">
        <f t="shared" si="7"/>
        <v>0</v>
      </c>
      <c r="H44" s="20">
        <f t="shared" si="7"/>
        <v>0</v>
      </c>
      <c r="I44" s="20">
        <f t="shared" si="7"/>
        <v>0</v>
      </c>
      <c r="J44" s="20">
        <f t="shared" si="7"/>
        <v>0</v>
      </c>
      <c r="K44" s="20">
        <f t="shared" si="7"/>
        <v>0</v>
      </c>
      <c r="L44" s="20"/>
      <c r="M44" s="20"/>
    </row>
    <row r="45" spans="1:13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3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3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8">SUM(E45:E46)</f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  <c r="I47" s="20">
        <f t="shared" si="8"/>
        <v>0</v>
      </c>
      <c r="J47" s="20">
        <f t="shared" si="8"/>
        <v>0</v>
      </c>
      <c r="K47" s="20">
        <f t="shared" si="8"/>
        <v>0</v>
      </c>
      <c r="L47" s="20">
        <f t="shared" si="8"/>
        <v>0</v>
      </c>
      <c r="M47" s="20">
        <f t="shared" si="8"/>
        <v>0</v>
      </c>
    </row>
    <row r="48" spans="1:13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9">SUM(E41,E44,E47)</f>
        <v>0</v>
      </c>
      <c r="F48" s="20">
        <f t="shared" si="9"/>
        <v>0</v>
      </c>
      <c r="G48" s="20">
        <f t="shared" si="9"/>
        <v>0</v>
      </c>
      <c r="H48" s="20">
        <f t="shared" si="9"/>
        <v>0</v>
      </c>
      <c r="I48" s="20">
        <f t="shared" si="9"/>
        <v>0</v>
      </c>
      <c r="J48" s="20">
        <f t="shared" si="9"/>
        <v>0</v>
      </c>
      <c r="K48" s="20">
        <f t="shared" si="9"/>
        <v>0</v>
      </c>
      <c r="L48" s="20">
        <f t="shared" si="9"/>
        <v>0</v>
      </c>
      <c r="M48" s="20">
        <f t="shared" si="9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37:M37">
    <cfRule type="cellIs" dxfId="43" priority="2" operator="equal">
      <formula>0</formula>
    </cfRule>
  </conditionalFormatting>
  <conditionalFormatting sqref="D41:M41">
    <cfRule type="cellIs" dxfId="42" priority="5" operator="equal">
      <formula>0</formula>
    </cfRule>
  </conditionalFormatting>
  <conditionalFormatting sqref="D44:M44">
    <cfRule type="cellIs" dxfId="41" priority="4" operator="equal">
      <formula>0</formula>
    </cfRule>
  </conditionalFormatting>
  <conditionalFormatting sqref="D47:M48">
    <cfRule type="cellIs" dxfId="40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M48"/>
  <sheetViews>
    <sheetView topLeftCell="A6" workbookViewId="0">
      <selection activeCell="O21" sqref="O21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44"/>
      <c r="E8" s="44"/>
      <c r="F8" s="44"/>
      <c r="G8" s="9"/>
      <c r="H8" s="10" t="s">
        <v>7</v>
      </c>
      <c r="I8" s="52"/>
      <c r="J8" s="53"/>
      <c r="K8" s="11" t="s">
        <v>8</v>
      </c>
      <c r="L8" s="44" t="s">
        <v>9</v>
      </c>
      <c r="M8" s="44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44" t="s">
        <v>11</v>
      </c>
      <c r="D10" s="44"/>
      <c r="E10" s="44"/>
      <c r="F10" s="44"/>
      <c r="G10" s="45" t="s">
        <v>12</v>
      </c>
      <c r="H10" s="45"/>
      <c r="I10" s="46">
        <v>45616</v>
      </c>
      <c r="J10" s="46"/>
      <c r="K10" s="46"/>
      <c r="L10" s="46"/>
      <c r="M10" s="46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>SUM(D14,F14,H14,J14)</f>
        <v>0</v>
      </c>
      <c r="M14" s="20">
        <f>SUM(E14,G14,I14,K14)</f>
        <v>0</v>
      </c>
    </row>
    <row r="15" spans="1:13" x14ac:dyDescent="0.3">
      <c r="A15" s="50"/>
      <c r="B15" s="50"/>
      <c r="C15" s="20" t="s">
        <v>24</v>
      </c>
      <c r="D15" s="21"/>
      <c r="E15" s="21"/>
      <c r="F15" s="21"/>
      <c r="G15" s="21"/>
      <c r="H15" s="21"/>
      <c r="I15" s="21"/>
      <c r="J15" s="21"/>
      <c r="K15" s="21"/>
      <c r="L15" s="20">
        <f>SUM(D15,F15,H15,J15)</f>
        <v>0</v>
      </c>
      <c r="M15" s="20">
        <f>SUM(E15,G15,I15,K15)</f>
        <v>0</v>
      </c>
    </row>
    <row r="16" spans="1:13" x14ac:dyDescent="0.3">
      <c r="A16" s="50"/>
      <c r="B16" s="50"/>
      <c r="C16" s="20" t="s">
        <v>25</v>
      </c>
      <c r="D16" s="21">
        <v>4</v>
      </c>
      <c r="E16" s="21">
        <v>4</v>
      </c>
      <c r="F16" s="21">
        <v>0</v>
      </c>
      <c r="G16" s="21">
        <v>0</v>
      </c>
      <c r="H16" s="21">
        <v>0</v>
      </c>
      <c r="I16" s="21">
        <v>1</v>
      </c>
      <c r="J16" s="21">
        <v>0</v>
      </c>
      <c r="K16" s="21">
        <v>0</v>
      </c>
      <c r="L16" s="20">
        <f t="shared" ref="L16:M36" si="0">SUM(D16,F16,H16,J16)</f>
        <v>4</v>
      </c>
      <c r="M16" s="20">
        <f t="shared" si="0"/>
        <v>5</v>
      </c>
    </row>
    <row r="17" spans="1:13" x14ac:dyDescent="0.3">
      <c r="A17" s="50"/>
      <c r="B17" s="50"/>
      <c r="C17" s="28" t="s">
        <v>26</v>
      </c>
      <c r="D17" s="27">
        <f>SUM(D14:D16)</f>
        <v>4</v>
      </c>
      <c r="E17" s="27">
        <f t="shared" ref="E17:M17" si="1">SUM(E14:E16)</f>
        <v>4</v>
      </c>
      <c r="F17" s="27">
        <f t="shared" si="1"/>
        <v>0</v>
      </c>
      <c r="G17" s="27">
        <f t="shared" si="1"/>
        <v>0</v>
      </c>
      <c r="H17" s="27">
        <f t="shared" si="1"/>
        <v>0</v>
      </c>
      <c r="I17" s="27">
        <f t="shared" si="1"/>
        <v>1</v>
      </c>
      <c r="J17" s="27">
        <f t="shared" si="1"/>
        <v>0</v>
      </c>
      <c r="K17" s="27">
        <f t="shared" si="1"/>
        <v>0</v>
      </c>
      <c r="L17" s="27">
        <f t="shared" si="1"/>
        <v>4</v>
      </c>
      <c r="M17" s="27">
        <f t="shared" si="1"/>
        <v>5</v>
      </c>
    </row>
    <row r="18" spans="1:13" x14ac:dyDescent="0.3">
      <c r="A18" s="50" t="s">
        <v>27</v>
      </c>
      <c r="B18" s="50"/>
      <c r="C18" s="20" t="s">
        <v>28</v>
      </c>
      <c r="D18" s="21">
        <v>6</v>
      </c>
      <c r="E18" s="21">
        <v>6</v>
      </c>
      <c r="F18" s="21">
        <v>0</v>
      </c>
      <c r="G18" s="21">
        <v>0</v>
      </c>
      <c r="H18" s="21">
        <v>2</v>
      </c>
      <c r="I18" s="21">
        <v>3</v>
      </c>
      <c r="J18" s="21">
        <v>1</v>
      </c>
      <c r="K18" s="21">
        <v>0</v>
      </c>
      <c r="L18" s="20">
        <f t="shared" si="0"/>
        <v>9</v>
      </c>
      <c r="M18" s="20">
        <f t="shared" si="0"/>
        <v>9</v>
      </c>
    </row>
    <row r="19" spans="1:13" x14ac:dyDescent="0.3">
      <c r="A19" s="50"/>
      <c r="B19" s="50"/>
      <c r="C19" s="20" t="s">
        <v>29</v>
      </c>
      <c r="D19" s="21">
        <v>5</v>
      </c>
      <c r="E19" s="21">
        <v>3</v>
      </c>
      <c r="F19" s="21">
        <v>0</v>
      </c>
      <c r="G19" s="21">
        <v>1</v>
      </c>
      <c r="H19" s="21">
        <v>0</v>
      </c>
      <c r="I19" s="21">
        <v>0</v>
      </c>
      <c r="J19" s="21">
        <v>0</v>
      </c>
      <c r="K19" s="21">
        <v>1</v>
      </c>
      <c r="L19" s="20">
        <f t="shared" si="0"/>
        <v>5</v>
      </c>
      <c r="M19" s="20">
        <f t="shared" si="0"/>
        <v>5</v>
      </c>
    </row>
    <row r="20" spans="1:13" x14ac:dyDescent="0.3">
      <c r="A20" s="50"/>
      <c r="B20" s="50"/>
      <c r="C20" s="20" t="s">
        <v>30</v>
      </c>
      <c r="D20" s="21">
        <v>4</v>
      </c>
      <c r="E20" s="21">
        <v>6</v>
      </c>
      <c r="F20" s="21">
        <v>0</v>
      </c>
      <c r="G20" s="21">
        <v>1</v>
      </c>
      <c r="H20" s="21">
        <v>0</v>
      </c>
      <c r="I20" s="21">
        <v>0</v>
      </c>
      <c r="J20" s="21">
        <v>0</v>
      </c>
      <c r="K20" s="21">
        <v>0</v>
      </c>
      <c r="L20" s="20">
        <f t="shared" si="0"/>
        <v>4</v>
      </c>
      <c r="M20" s="20">
        <f t="shared" si="0"/>
        <v>7</v>
      </c>
    </row>
    <row r="21" spans="1:13" x14ac:dyDescent="0.3">
      <c r="A21" s="50"/>
      <c r="B21" s="50"/>
      <c r="C21" s="20" t="s">
        <v>31</v>
      </c>
      <c r="D21" s="21">
        <v>6</v>
      </c>
      <c r="E21" s="21">
        <v>4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1</v>
      </c>
      <c r="L21" s="20">
        <f t="shared" si="0"/>
        <v>7</v>
      </c>
      <c r="M21" s="20">
        <f t="shared" si="0"/>
        <v>5</v>
      </c>
    </row>
    <row r="22" spans="1:13" x14ac:dyDescent="0.3">
      <c r="A22" s="50"/>
      <c r="B22" s="50"/>
      <c r="C22" s="20" t="s">
        <v>32</v>
      </c>
      <c r="D22" s="21">
        <v>4</v>
      </c>
      <c r="E22" s="21">
        <v>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0">
        <f t="shared" si="0"/>
        <v>4</v>
      </c>
      <c r="M22" s="20">
        <f t="shared" si="0"/>
        <v>1</v>
      </c>
    </row>
    <row r="23" spans="1:13" x14ac:dyDescent="0.3">
      <c r="A23" s="50"/>
      <c r="B23" s="50"/>
      <c r="C23" s="28" t="s">
        <v>26</v>
      </c>
      <c r="D23" s="27">
        <f>SUM(D18:D22)</f>
        <v>25</v>
      </c>
      <c r="E23" s="27">
        <f t="shared" ref="E23:M23" si="2">SUM(E18:E22)</f>
        <v>20</v>
      </c>
      <c r="F23" s="27">
        <f t="shared" si="2"/>
        <v>0</v>
      </c>
      <c r="G23" s="27">
        <f t="shared" si="2"/>
        <v>2</v>
      </c>
      <c r="H23" s="27">
        <f t="shared" si="2"/>
        <v>2</v>
      </c>
      <c r="I23" s="27">
        <f t="shared" si="2"/>
        <v>3</v>
      </c>
      <c r="J23" s="27">
        <f t="shared" si="2"/>
        <v>2</v>
      </c>
      <c r="K23" s="27">
        <f t="shared" si="2"/>
        <v>2</v>
      </c>
      <c r="L23" s="27">
        <f t="shared" si="2"/>
        <v>29</v>
      </c>
      <c r="M23" s="27">
        <f t="shared" si="2"/>
        <v>27</v>
      </c>
    </row>
    <row r="24" spans="1:13" x14ac:dyDescent="0.3">
      <c r="A24" s="50" t="s">
        <v>33</v>
      </c>
      <c r="B24" s="50"/>
      <c r="C24" s="20" t="s">
        <v>34</v>
      </c>
      <c r="D24" s="22"/>
      <c r="E24" s="22"/>
      <c r="F24" s="22"/>
      <c r="G24" s="22"/>
      <c r="H24" s="22"/>
      <c r="I24" s="22"/>
      <c r="J24" s="22"/>
      <c r="K24" s="22"/>
      <c r="L24" s="20">
        <f t="shared" si="0"/>
        <v>0</v>
      </c>
      <c r="M24" s="20">
        <f t="shared" si="0"/>
        <v>0</v>
      </c>
    </row>
    <row r="25" spans="1:13" x14ac:dyDescent="0.3">
      <c r="A25" s="50"/>
      <c r="B25" s="50"/>
      <c r="C25" s="20" t="s">
        <v>35</v>
      </c>
      <c r="D25" s="21"/>
      <c r="E25" s="21"/>
      <c r="F25" s="21"/>
      <c r="G25" s="21"/>
      <c r="H25" s="21"/>
      <c r="I25" s="21"/>
      <c r="J25" s="21"/>
      <c r="K25" s="21"/>
      <c r="L25" s="20">
        <f t="shared" si="0"/>
        <v>0</v>
      </c>
      <c r="M25" s="20">
        <f t="shared" si="0"/>
        <v>0</v>
      </c>
    </row>
    <row r="26" spans="1:13" x14ac:dyDescent="0.3">
      <c r="A26" s="50"/>
      <c r="B26" s="50"/>
      <c r="C26" s="20" t="s">
        <v>36</v>
      </c>
      <c r="D26" s="21"/>
      <c r="E26" s="21"/>
      <c r="F26" s="21"/>
      <c r="G26" s="21"/>
      <c r="H26" s="21"/>
      <c r="I26" s="21"/>
      <c r="J26" s="21"/>
      <c r="K26" s="21"/>
      <c r="L26" s="20">
        <f t="shared" si="0"/>
        <v>0</v>
      </c>
      <c r="M26" s="20">
        <f t="shared" si="0"/>
        <v>0</v>
      </c>
    </row>
    <row r="27" spans="1:13" x14ac:dyDescent="0.3">
      <c r="A27" s="50"/>
      <c r="B27" s="50"/>
      <c r="C27" s="20" t="s">
        <v>37</v>
      </c>
      <c r="D27" s="21"/>
      <c r="E27" s="21"/>
      <c r="F27" s="21"/>
      <c r="G27" s="21"/>
      <c r="H27" s="21"/>
      <c r="I27" s="21"/>
      <c r="J27" s="21"/>
      <c r="K27" s="21"/>
      <c r="L27" s="20">
        <f t="shared" si="0"/>
        <v>0</v>
      </c>
      <c r="M27" s="20">
        <f t="shared" si="0"/>
        <v>0</v>
      </c>
    </row>
    <row r="28" spans="1:13" x14ac:dyDescent="0.3">
      <c r="A28" s="50"/>
      <c r="B28" s="50"/>
      <c r="C28" s="28" t="s">
        <v>26</v>
      </c>
      <c r="D28" s="27">
        <f>SUM(D24:D27)</f>
        <v>0</v>
      </c>
      <c r="E28" s="27">
        <f t="shared" ref="E28:M28" si="3">SUM(E24:E27)</f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/>
      <c r="E29" s="21"/>
      <c r="F29" s="21"/>
      <c r="G29" s="21"/>
      <c r="H29" s="21"/>
      <c r="I29" s="21"/>
      <c r="J29" s="21"/>
      <c r="K29" s="21"/>
      <c r="L29" s="20">
        <f t="shared" si="0"/>
        <v>0</v>
      </c>
      <c r="M29" s="20">
        <f t="shared" si="0"/>
        <v>0</v>
      </c>
    </row>
    <row r="30" spans="1:13" x14ac:dyDescent="0.3">
      <c r="A30" s="50"/>
      <c r="B30" s="50"/>
      <c r="C30" s="20" t="s">
        <v>41</v>
      </c>
      <c r="D30" s="21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0">
        <f t="shared" si="0"/>
        <v>0</v>
      </c>
    </row>
    <row r="31" spans="1:13" x14ac:dyDescent="0.3">
      <c r="A31" s="50"/>
      <c r="B31" s="50"/>
      <c r="C31" s="28" t="s">
        <v>26</v>
      </c>
      <c r="D31" s="27">
        <f>SUM(D29:D30)</f>
        <v>0</v>
      </c>
      <c r="E31" s="27">
        <f t="shared" ref="E31:M31" si="4">SUM(E29:E30)</f>
        <v>0</v>
      </c>
      <c r="F31" s="27">
        <f t="shared" si="4"/>
        <v>0</v>
      </c>
      <c r="G31" s="27">
        <f t="shared" si="4"/>
        <v>0</v>
      </c>
      <c r="H31" s="27">
        <f t="shared" si="4"/>
        <v>0</v>
      </c>
      <c r="I31" s="27">
        <f t="shared" si="4"/>
        <v>0</v>
      </c>
      <c r="J31" s="27">
        <f t="shared" si="4"/>
        <v>0</v>
      </c>
      <c r="K31" s="27">
        <f t="shared" si="4"/>
        <v>0</v>
      </c>
      <c r="L31" s="27">
        <f t="shared" si="4"/>
        <v>0</v>
      </c>
      <c r="M31" s="27">
        <f t="shared" si="4"/>
        <v>0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si="0"/>
        <v>0</v>
      </c>
      <c r="M32" s="20">
        <f t="shared" si="0"/>
        <v>0</v>
      </c>
    </row>
    <row r="33" spans="1:13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0"/>
        <v>0</v>
      </c>
      <c r="M33" s="20">
        <f t="shared" si="0"/>
        <v>0</v>
      </c>
    </row>
    <row r="34" spans="1:13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0"/>
        <v>0</v>
      </c>
      <c r="M34" s="20">
        <f t="shared" si="0"/>
        <v>0</v>
      </c>
    </row>
    <row r="35" spans="1:13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0"/>
        <v>0</v>
      </c>
      <c r="M35" s="20">
        <f t="shared" si="0"/>
        <v>0</v>
      </c>
    </row>
    <row r="36" spans="1:13" x14ac:dyDescent="0.3">
      <c r="A36" s="50"/>
      <c r="B36" s="50"/>
      <c r="C36" s="20" t="s">
        <v>26</v>
      </c>
      <c r="D36" s="21"/>
      <c r="E36" s="21"/>
      <c r="F36" s="21"/>
      <c r="G36" s="21"/>
      <c r="H36" s="21"/>
      <c r="I36" s="21"/>
      <c r="J36" s="21"/>
      <c r="K36" s="21"/>
      <c r="L36" s="20">
        <f t="shared" si="0"/>
        <v>0</v>
      </c>
      <c r="M36" s="20">
        <f t="shared" si="0"/>
        <v>0</v>
      </c>
    </row>
    <row r="37" spans="1:13" x14ac:dyDescent="0.3">
      <c r="A37" s="50" t="s">
        <v>45</v>
      </c>
      <c r="B37" s="50"/>
      <c r="C37" s="50"/>
      <c r="D37" s="30">
        <f>SUM(D17,D23,D28,D31,D36)</f>
        <v>29</v>
      </c>
      <c r="E37" s="30">
        <f t="shared" ref="E37:M37" si="5">SUM(E17,E23,E28,E31,E36)</f>
        <v>24</v>
      </c>
      <c r="F37" s="30">
        <f t="shared" si="5"/>
        <v>0</v>
      </c>
      <c r="G37" s="30">
        <f t="shared" si="5"/>
        <v>2</v>
      </c>
      <c r="H37" s="30">
        <f t="shared" si="5"/>
        <v>2</v>
      </c>
      <c r="I37" s="30">
        <f t="shared" si="5"/>
        <v>4</v>
      </c>
      <c r="J37" s="30">
        <f t="shared" si="5"/>
        <v>2</v>
      </c>
      <c r="K37" s="30">
        <f t="shared" si="5"/>
        <v>2</v>
      </c>
      <c r="L37" s="30">
        <f t="shared" si="5"/>
        <v>33</v>
      </c>
      <c r="M37" s="30">
        <f t="shared" si="5"/>
        <v>32</v>
      </c>
    </row>
    <row r="38" spans="1:13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3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3" x14ac:dyDescent="0.3">
      <c r="A41" s="48"/>
      <c r="B41" s="50"/>
      <c r="C41" s="20" t="s">
        <v>26</v>
      </c>
      <c r="D41" s="20">
        <f t="shared" ref="D41:K41" si="6">SUM(D39:D40)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/>
      <c r="M41" s="20"/>
    </row>
    <row r="42" spans="1:13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3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3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7">SUM(E42:E43)</f>
        <v>0</v>
      </c>
      <c r="F44" s="20">
        <f t="shared" si="7"/>
        <v>0</v>
      </c>
      <c r="G44" s="20">
        <f t="shared" si="7"/>
        <v>0</v>
      </c>
      <c r="H44" s="20">
        <f t="shared" si="7"/>
        <v>0</v>
      </c>
      <c r="I44" s="20">
        <f t="shared" si="7"/>
        <v>0</v>
      </c>
      <c r="J44" s="20">
        <f t="shared" si="7"/>
        <v>0</v>
      </c>
      <c r="K44" s="20">
        <f t="shared" si="7"/>
        <v>0</v>
      </c>
      <c r="L44" s="20"/>
      <c r="M44" s="20"/>
    </row>
    <row r="45" spans="1:13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3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3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8">SUM(E45:E46)</f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  <c r="I47" s="20">
        <f t="shared" si="8"/>
        <v>0</v>
      </c>
      <c r="J47" s="20">
        <f t="shared" si="8"/>
        <v>0</v>
      </c>
      <c r="K47" s="20">
        <f t="shared" si="8"/>
        <v>0</v>
      </c>
      <c r="L47" s="20">
        <f t="shared" si="8"/>
        <v>0</v>
      </c>
      <c r="M47" s="20">
        <f t="shared" si="8"/>
        <v>0</v>
      </c>
    </row>
    <row r="48" spans="1:13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9">SUM(E41,E44,E47)</f>
        <v>0</v>
      </c>
      <c r="F48" s="20">
        <f t="shared" si="9"/>
        <v>0</v>
      </c>
      <c r="G48" s="20">
        <f t="shared" si="9"/>
        <v>0</v>
      </c>
      <c r="H48" s="20">
        <f t="shared" si="9"/>
        <v>0</v>
      </c>
      <c r="I48" s="20">
        <f t="shared" si="9"/>
        <v>0</v>
      </c>
      <c r="J48" s="20">
        <f t="shared" si="9"/>
        <v>0</v>
      </c>
      <c r="K48" s="20">
        <f t="shared" si="9"/>
        <v>0</v>
      </c>
      <c r="L48" s="20">
        <f t="shared" si="9"/>
        <v>0</v>
      </c>
      <c r="M48" s="20">
        <f t="shared" si="9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37:M37">
    <cfRule type="cellIs" dxfId="39" priority="2" operator="equal">
      <formula>0</formula>
    </cfRule>
  </conditionalFormatting>
  <conditionalFormatting sqref="D41:M41">
    <cfRule type="cellIs" dxfId="38" priority="5" operator="equal">
      <formula>0</formula>
    </cfRule>
  </conditionalFormatting>
  <conditionalFormatting sqref="D44:M44">
    <cfRule type="cellIs" dxfId="37" priority="4" operator="equal">
      <formula>0</formula>
    </cfRule>
  </conditionalFormatting>
  <conditionalFormatting sqref="D47:M48">
    <cfRule type="cellIs" dxfId="36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M48"/>
  <sheetViews>
    <sheetView topLeftCell="A13" workbookViewId="0">
      <selection activeCell="P16" sqref="P16"/>
    </sheetView>
  </sheetViews>
  <sheetFormatPr baseColWidth="10" defaultRowHeight="14.4" x14ac:dyDescent="0.3"/>
  <sheetData>
    <row r="1" spans="1:13" x14ac:dyDescent="0.3">
      <c r="A1" s="1"/>
      <c r="B1" s="1"/>
      <c r="C1" s="1"/>
      <c r="D1" s="1"/>
      <c r="E1" s="1"/>
      <c r="F1" s="1"/>
      <c r="G1" s="1"/>
      <c r="H1" s="2"/>
      <c r="I1" s="3"/>
      <c r="J1" s="3"/>
      <c r="K1" s="3"/>
      <c r="L1" s="3"/>
      <c r="M1" s="3"/>
    </row>
    <row r="2" spans="1:13" x14ac:dyDescent="0.3">
      <c r="A2" s="43"/>
      <c r="B2" s="43"/>
      <c r="C2" s="38" t="s">
        <v>0</v>
      </c>
      <c r="D2" s="38"/>
      <c r="E2" s="38"/>
      <c r="F2" s="38"/>
      <c r="G2" s="38"/>
      <c r="H2" s="38"/>
      <c r="I2" s="38"/>
      <c r="J2" s="38"/>
      <c r="K2" s="38"/>
      <c r="L2" s="36" t="s">
        <v>1</v>
      </c>
      <c r="M2" s="37"/>
    </row>
    <row r="3" spans="1:13" x14ac:dyDescent="0.3">
      <c r="A3" s="43"/>
      <c r="B3" s="43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4">
        <v>40640</v>
      </c>
      <c r="M3" s="5" t="s">
        <v>3</v>
      </c>
    </row>
    <row r="4" spans="1:13" x14ac:dyDescent="0.3">
      <c r="A4" s="43"/>
      <c r="B4" s="43"/>
      <c r="C4" s="38" t="s">
        <v>4</v>
      </c>
      <c r="D4" s="38"/>
      <c r="E4" s="38"/>
      <c r="F4" s="38"/>
      <c r="G4" s="38"/>
      <c r="H4" s="38"/>
      <c r="I4" s="38"/>
      <c r="J4" s="38"/>
      <c r="K4" s="38"/>
      <c r="L4" s="39"/>
      <c r="M4" s="39"/>
    </row>
    <row r="5" spans="1:13" x14ac:dyDescent="0.3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1"/>
      <c r="M5" s="1"/>
    </row>
    <row r="6" spans="1:13" x14ac:dyDescent="0.3">
      <c r="A6" s="40" t="s">
        <v>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</row>
    <row r="7" spans="1:13" x14ac:dyDescent="0.3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3">
      <c r="A8" s="51" t="s">
        <v>6</v>
      </c>
      <c r="B8" s="51"/>
      <c r="C8" s="51"/>
      <c r="D8" s="44"/>
      <c r="E8" s="44"/>
      <c r="F8" s="44"/>
      <c r="G8" s="9"/>
      <c r="H8" s="10" t="s">
        <v>7</v>
      </c>
      <c r="I8" s="52"/>
      <c r="J8" s="53"/>
      <c r="K8" s="11" t="s">
        <v>8</v>
      </c>
      <c r="L8" s="44" t="s">
        <v>9</v>
      </c>
      <c r="M8" s="44"/>
    </row>
    <row r="9" spans="1:13" x14ac:dyDescent="0.3">
      <c r="A9" s="12"/>
      <c r="B9" s="12"/>
      <c r="C9" s="13"/>
      <c r="D9" s="13"/>
      <c r="E9" s="12"/>
      <c r="F9" s="12"/>
      <c r="G9" s="13"/>
      <c r="H9" s="13"/>
      <c r="I9" s="13"/>
      <c r="J9" s="13"/>
      <c r="K9" s="13"/>
      <c r="L9" s="13"/>
      <c r="M9" s="9"/>
    </row>
    <row r="10" spans="1:13" x14ac:dyDescent="0.3">
      <c r="A10" s="12" t="s">
        <v>10</v>
      </c>
      <c r="B10" s="12"/>
      <c r="C10" s="44" t="s">
        <v>11</v>
      </c>
      <c r="D10" s="44"/>
      <c r="E10" s="44"/>
      <c r="F10" s="44"/>
      <c r="G10" s="45" t="s">
        <v>12</v>
      </c>
      <c r="H10" s="45"/>
      <c r="I10" s="46">
        <v>45616</v>
      </c>
      <c r="J10" s="46"/>
      <c r="K10" s="46"/>
      <c r="L10" s="46"/>
      <c r="M10" s="46"/>
    </row>
    <row r="11" spans="1:13" x14ac:dyDescent="0.3">
      <c r="A11" s="14"/>
      <c r="B11" s="14"/>
      <c r="C11" s="15"/>
      <c r="D11" s="15"/>
      <c r="E11" s="15"/>
      <c r="F11" s="15"/>
      <c r="G11" s="16"/>
      <c r="H11" s="16"/>
      <c r="I11" s="17"/>
      <c r="J11" s="17"/>
      <c r="K11" s="17"/>
      <c r="L11" s="17"/>
      <c r="M11" s="18"/>
    </row>
    <row r="12" spans="1:13" ht="23.4" customHeight="1" x14ac:dyDescent="0.3">
      <c r="A12" s="56" t="s">
        <v>13</v>
      </c>
      <c r="B12" s="56"/>
      <c r="C12" s="50" t="s">
        <v>14</v>
      </c>
      <c r="D12" s="50" t="s">
        <v>15</v>
      </c>
      <c r="E12" s="50"/>
      <c r="F12" s="50" t="s">
        <v>16</v>
      </c>
      <c r="G12" s="50"/>
      <c r="H12" s="50" t="s">
        <v>17</v>
      </c>
      <c r="I12" s="50"/>
      <c r="J12" s="50" t="s">
        <v>18</v>
      </c>
      <c r="K12" s="50"/>
      <c r="L12" s="50" t="s">
        <v>19</v>
      </c>
      <c r="M12" s="50"/>
    </row>
    <row r="13" spans="1:13" ht="21.6" customHeight="1" x14ac:dyDescent="0.3">
      <c r="A13" s="56"/>
      <c r="B13" s="56"/>
      <c r="C13" s="50"/>
      <c r="D13" s="19" t="s">
        <v>20</v>
      </c>
      <c r="E13" s="19" t="s">
        <v>21</v>
      </c>
      <c r="F13" s="19" t="s">
        <v>20</v>
      </c>
      <c r="G13" s="19" t="s">
        <v>21</v>
      </c>
      <c r="H13" s="19" t="s">
        <v>20</v>
      </c>
      <c r="I13" s="19" t="s">
        <v>21</v>
      </c>
      <c r="J13" s="19" t="s">
        <v>20</v>
      </c>
      <c r="K13" s="19" t="s">
        <v>21</v>
      </c>
      <c r="L13" s="19" t="s">
        <v>20</v>
      </c>
      <c r="M13" s="19" t="s">
        <v>21</v>
      </c>
    </row>
    <row r="14" spans="1:13" x14ac:dyDescent="0.3">
      <c r="A14" s="50" t="s">
        <v>22</v>
      </c>
      <c r="B14" s="50"/>
      <c r="C14" s="20" t="s">
        <v>23</v>
      </c>
      <c r="D14" s="21"/>
      <c r="E14" s="21"/>
      <c r="F14" s="21"/>
      <c r="G14" s="21"/>
      <c r="H14" s="21"/>
      <c r="I14" s="21"/>
      <c r="J14" s="21"/>
      <c r="K14" s="21"/>
      <c r="L14" s="20">
        <f>SUM(D14,F14,H14,J14)</f>
        <v>0</v>
      </c>
      <c r="M14" s="20">
        <f>SUM(E14,G14,I14,K14)</f>
        <v>0</v>
      </c>
    </row>
    <row r="15" spans="1:13" x14ac:dyDescent="0.3">
      <c r="A15" s="50"/>
      <c r="B15" s="50"/>
      <c r="C15" s="20" t="s">
        <v>24</v>
      </c>
      <c r="D15" s="21"/>
      <c r="E15" s="21"/>
      <c r="F15" s="21"/>
      <c r="G15" s="21"/>
      <c r="H15" s="21"/>
      <c r="I15" s="21"/>
      <c r="J15" s="21"/>
      <c r="K15" s="21"/>
      <c r="L15" s="20">
        <f>SUM(D15,F15,H15,J15)</f>
        <v>0</v>
      </c>
      <c r="M15" s="20">
        <f>SUM(E15,G15,I15,K15)</f>
        <v>0</v>
      </c>
    </row>
    <row r="16" spans="1:13" x14ac:dyDescent="0.3">
      <c r="A16" s="50"/>
      <c r="B16" s="50"/>
      <c r="C16" s="20" t="s">
        <v>25</v>
      </c>
      <c r="D16" s="21">
        <v>3</v>
      </c>
      <c r="E16" s="21">
        <v>4</v>
      </c>
      <c r="F16" s="21">
        <v>0</v>
      </c>
      <c r="G16" s="21">
        <v>0</v>
      </c>
      <c r="H16" s="21">
        <v>1</v>
      </c>
      <c r="I16" s="21">
        <v>1</v>
      </c>
      <c r="J16" s="21">
        <v>0</v>
      </c>
      <c r="K16" s="21">
        <v>0</v>
      </c>
      <c r="L16" s="20">
        <f t="shared" ref="L16:M36" si="0">SUM(D16,F16,H16,J16)</f>
        <v>4</v>
      </c>
      <c r="M16" s="20">
        <f t="shared" si="0"/>
        <v>5</v>
      </c>
    </row>
    <row r="17" spans="1:13" x14ac:dyDescent="0.3">
      <c r="A17" s="50"/>
      <c r="B17" s="50"/>
      <c r="C17" s="28" t="s">
        <v>26</v>
      </c>
      <c r="D17" s="27">
        <f>SUM(D14:D16)</f>
        <v>3</v>
      </c>
      <c r="E17" s="27">
        <f t="shared" ref="E17:M17" si="1">SUM(E14:E16)</f>
        <v>4</v>
      </c>
      <c r="F17" s="27">
        <f t="shared" si="1"/>
        <v>0</v>
      </c>
      <c r="G17" s="27">
        <f t="shared" si="1"/>
        <v>0</v>
      </c>
      <c r="H17" s="27">
        <f t="shared" si="1"/>
        <v>1</v>
      </c>
      <c r="I17" s="27">
        <f t="shared" si="1"/>
        <v>1</v>
      </c>
      <c r="J17" s="27">
        <f t="shared" si="1"/>
        <v>0</v>
      </c>
      <c r="K17" s="27">
        <f t="shared" si="1"/>
        <v>0</v>
      </c>
      <c r="L17" s="27">
        <f t="shared" si="1"/>
        <v>4</v>
      </c>
      <c r="M17" s="27">
        <f t="shared" si="1"/>
        <v>5</v>
      </c>
    </row>
    <row r="18" spans="1:13" x14ac:dyDescent="0.3">
      <c r="A18" s="50" t="s">
        <v>27</v>
      </c>
      <c r="B18" s="50"/>
      <c r="C18" s="20" t="s">
        <v>28</v>
      </c>
      <c r="D18" s="21">
        <v>4</v>
      </c>
      <c r="E18" s="21">
        <v>1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0">
        <f t="shared" si="0"/>
        <v>4</v>
      </c>
      <c r="M18" s="20">
        <f t="shared" si="0"/>
        <v>1</v>
      </c>
    </row>
    <row r="19" spans="1:13" x14ac:dyDescent="0.3">
      <c r="A19" s="50"/>
      <c r="B19" s="50"/>
      <c r="C19" s="20" t="s">
        <v>29</v>
      </c>
      <c r="D19" s="21">
        <v>3</v>
      </c>
      <c r="E19" s="21">
        <v>3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0">
        <f t="shared" si="0"/>
        <v>3</v>
      </c>
      <c r="M19" s="20">
        <f t="shared" si="0"/>
        <v>3</v>
      </c>
    </row>
    <row r="20" spans="1:13" x14ac:dyDescent="0.3">
      <c r="A20" s="50"/>
      <c r="B20" s="50"/>
      <c r="C20" s="20" t="s">
        <v>30</v>
      </c>
      <c r="D20" s="21">
        <v>1</v>
      </c>
      <c r="E20" s="21">
        <v>0</v>
      </c>
      <c r="F20" s="21">
        <v>0</v>
      </c>
      <c r="G20" s="21">
        <v>0</v>
      </c>
      <c r="H20" s="21">
        <v>1</v>
      </c>
      <c r="I20" s="21">
        <v>1</v>
      </c>
      <c r="J20" s="21">
        <v>0</v>
      </c>
      <c r="K20" s="21">
        <v>0</v>
      </c>
      <c r="L20" s="20">
        <f t="shared" si="0"/>
        <v>2</v>
      </c>
      <c r="M20" s="20">
        <f t="shared" si="0"/>
        <v>1</v>
      </c>
    </row>
    <row r="21" spans="1:13" x14ac:dyDescent="0.3">
      <c r="A21" s="50"/>
      <c r="B21" s="50"/>
      <c r="C21" s="20" t="s">
        <v>31</v>
      </c>
      <c r="D21" s="21">
        <v>5</v>
      </c>
      <c r="E21" s="21">
        <v>2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0</v>
      </c>
      <c r="L21" s="20">
        <f t="shared" si="0"/>
        <v>6</v>
      </c>
      <c r="M21" s="20">
        <f t="shared" si="0"/>
        <v>2</v>
      </c>
    </row>
    <row r="22" spans="1:13" x14ac:dyDescent="0.3">
      <c r="A22" s="50"/>
      <c r="B22" s="50"/>
      <c r="C22" s="20" t="s">
        <v>32</v>
      </c>
      <c r="D22" s="21">
        <v>1</v>
      </c>
      <c r="E22" s="21">
        <v>3</v>
      </c>
      <c r="F22" s="21">
        <v>0</v>
      </c>
      <c r="G22" s="21">
        <v>0</v>
      </c>
      <c r="H22" s="21">
        <v>0</v>
      </c>
      <c r="I22" s="21">
        <v>1</v>
      </c>
      <c r="J22" s="21">
        <v>0</v>
      </c>
      <c r="K22" s="21">
        <v>0</v>
      </c>
      <c r="L22" s="20">
        <f t="shared" si="0"/>
        <v>1</v>
      </c>
      <c r="M22" s="20">
        <f t="shared" si="0"/>
        <v>4</v>
      </c>
    </row>
    <row r="23" spans="1:13" x14ac:dyDescent="0.3">
      <c r="A23" s="50"/>
      <c r="B23" s="50"/>
      <c r="C23" s="28" t="s">
        <v>26</v>
      </c>
      <c r="D23" s="27">
        <f>SUM(D18:D22)</f>
        <v>14</v>
      </c>
      <c r="E23" s="27">
        <f t="shared" ref="E23:M23" si="2">SUM(E18:E22)</f>
        <v>9</v>
      </c>
      <c r="F23" s="27">
        <f t="shared" si="2"/>
        <v>0</v>
      </c>
      <c r="G23" s="27">
        <f t="shared" si="2"/>
        <v>0</v>
      </c>
      <c r="H23" s="27">
        <f t="shared" si="2"/>
        <v>1</v>
      </c>
      <c r="I23" s="27">
        <f t="shared" si="2"/>
        <v>2</v>
      </c>
      <c r="J23" s="27">
        <f t="shared" si="2"/>
        <v>1</v>
      </c>
      <c r="K23" s="27">
        <f t="shared" si="2"/>
        <v>0</v>
      </c>
      <c r="L23" s="27">
        <f t="shared" si="2"/>
        <v>16</v>
      </c>
      <c r="M23" s="27">
        <f t="shared" si="2"/>
        <v>11</v>
      </c>
    </row>
    <row r="24" spans="1:13" x14ac:dyDescent="0.3">
      <c r="A24" s="50" t="s">
        <v>33</v>
      </c>
      <c r="B24" s="50"/>
      <c r="C24" s="20" t="s">
        <v>34</v>
      </c>
      <c r="D24" s="22"/>
      <c r="E24" s="22"/>
      <c r="F24" s="22"/>
      <c r="G24" s="22"/>
      <c r="H24" s="22"/>
      <c r="I24" s="22"/>
      <c r="J24" s="22"/>
      <c r="K24" s="22"/>
      <c r="L24" s="20">
        <f t="shared" si="0"/>
        <v>0</v>
      </c>
      <c r="M24" s="20">
        <f t="shared" si="0"/>
        <v>0</v>
      </c>
    </row>
    <row r="25" spans="1:13" x14ac:dyDescent="0.3">
      <c r="A25" s="50"/>
      <c r="B25" s="50"/>
      <c r="C25" s="20" t="s">
        <v>35</v>
      </c>
      <c r="D25" s="21"/>
      <c r="E25" s="21"/>
      <c r="F25" s="21"/>
      <c r="G25" s="21"/>
      <c r="H25" s="21"/>
      <c r="I25" s="21"/>
      <c r="J25" s="21"/>
      <c r="K25" s="21"/>
      <c r="L25" s="20">
        <f t="shared" si="0"/>
        <v>0</v>
      </c>
      <c r="M25" s="20">
        <f t="shared" si="0"/>
        <v>0</v>
      </c>
    </row>
    <row r="26" spans="1:13" x14ac:dyDescent="0.3">
      <c r="A26" s="50"/>
      <c r="B26" s="50"/>
      <c r="C26" s="20" t="s">
        <v>36</v>
      </c>
      <c r="D26" s="21"/>
      <c r="E26" s="21"/>
      <c r="F26" s="21"/>
      <c r="G26" s="21"/>
      <c r="H26" s="21"/>
      <c r="I26" s="21"/>
      <c r="J26" s="21"/>
      <c r="K26" s="21"/>
      <c r="L26" s="20">
        <f t="shared" si="0"/>
        <v>0</v>
      </c>
      <c r="M26" s="20">
        <f t="shared" si="0"/>
        <v>0</v>
      </c>
    </row>
    <row r="27" spans="1:13" x14ac:dyDescent="0.3">
      <c r="A27" s="50"/>
      <c r="B27" s="50"/>
      <c r="C27" s="20" t="s">
        <v>37</v>
      </c>
      <c r="D27" s="21"/>
      <c r="E27" s="21"/>
      <c r="F27" s="21"/>
      <c r="G27" s="21"/>
      <c r="H27" s="21"/>
      <c r="I27" s="21"/>
      <c r="J27" s="21"/>
      <c r="K27" s="21"/>
      <c r="L27" s="20">
        <f t="shared" si="0"/>
        <v>0</v>
      </c>
      <c r="M27" s="20">
        <f t="shared" si="0"/>
        <v>0</v>
      </c>
    </row>
    <row r="28" spans="1:13" x14ac:dyDescent="0.3">
      <c r="A28" s="50"/>
      <c r="B28" s="50"/>
      <c r="C28" s="28" t="s">
        <v>26</v>
      </c>
      <c r="D28" s="27">
        <f>SUM(D24:D27)</f>
        <v>0</v>
      </c>
      <c r="E28" s="27">
        <f t="shared" ref="E28:M28" si="3">SUM(E24:E27)</f>
        <v>0</v>
      </c>
      <c r="F28" s="27">
        <f t="shared" si="3"/>
        <v>0</v>
      </c>
      <c r="G28" s="27">
        <f t="shared" si="3"/>
        <v>0</v>
      </c>
      <c r="H28" s="27">
        <f t="shared" si="3"/>
        <v>0</v>
      </c>
      <c r="I28" s="27">
        <f t="shared" si="3"/>
        <v>0</v>
      </c>
      <c r="J28" s="27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</row>
    <row r="29" spans="1:13" x14ac:dyDescent="0.3">
      <c r="A29" s="50" t="s">
        <v>38</v>
      </c>
      <c r="B29" s="50" t="s">
        <v>39</v>
      </c>
      <c r="C29" s="20" t="s">
        <v>40</v>
      </c>
      <c r="D29" s="21"/>
      <c r="E29" s="21"/>
      <c r="F29" s="21"/>
      <c r="G29" s="21"/>
      <c r="H29" s="21"/>
      <c r="I29" s="21"/>
      <c r="J29" s="21"/>
      <c r="K29" s="21"/>
      <c r="L29" s="20">
        <f t="shared" si="0"/>
        <v>0</v>
      </c>
      <c r="M29" s="20">
        <f t="shared" si="0"/>
        <v>0</v>
      </c>
    </row>
    <row r="30" spans="1:13" x14ac:dyDescent="0.3">
      <c r="A30" s="50"/>
      <c r="B30" s="50"/>
      <c r="C30" s="20" t="s">
        <v>41</v>
      </c>
      <c r="D30" s="21"/>
      <c r="E30" s="21"/>
      <c r="F30" s="21"/>
      <c r="G30" s="21"/>
      <c r="H30" s="21"/>
      <c r="I30" s="21"/>
      <c r="J30" s="21"/>
      <c r="K30" s="21"/>
      <c r="L30" s="20">
        <f t="shared" si="0"/>
        <v>0</v>
      </c>
      <c r="M30" s="20">
        <f t="shared" si="0"/>
        <v>0</v>
      </c>
    </row>
    <row r="31" spans="1:13" x14ac:dyDescent="0.3">
      <c r="A31" s="50"/>
      <c r="B31" s="50"/>
      <c r="C31" s="28" t="s">
        <v>26</v>
      </c>
      <c r="D31" s="27">
        <f>SUM(D29:D30)</f>
        <v>0</v>
      </c>
      <c r="E31" s="27">
        <f t="shared" ref="E31:M31" si="4">SUM(E29:E30)</f>
        <v>0</v>
      </c>
      <c r="F31" s="27">
        <f t="shared" si="4"/>
        <v>0</v>
      </c>
      <c r="G31" s="27">
        <f t="shared" si="4"/>
        <v>0</v>
      </c>
      <c r="H31" s="27">
        <f t="shared" si="4"/>
        <v>0</v>
      </c>
      <c r="I31" s="27">
        <f t="shared" si="4"/>
        <v>0</v>
      </c>
      <c r="J31" s="27">
        <f t="shared" si="4"/>
        <v>0</v>
      </c>
      <c r="K31" s="27">
        <f t="shared" si="4"/>
        <v>0</v>
      </c>
      <c r="L31" s="27">
        <f t="shared" si="4"/>
        <v>0</v>
      </c>
      <c r="M31" s="27">
        <f t="shared" si="4"/>
        <v>0</v>
      </c>
    </row>
    <row r="32" spans="1:13" x14ac:dyDescent="0.3">
      <c r="A32" s="50"/>
      <c r="B32" s="50" t="s">
        <v>42</v>
      </c>
      <c r="C32" s="20" t="s">
        <v>40</v>
      </c>
      <c r="D32" s="21"/>
      <c r="E32" s="21"/>
      <c r="F32" s="21"/>
      <c r="G32" s="21"/>
      <c r="H32" s="21"/>
      <c r="I32" s="21"/>
      <c r="J32" s="21"/>
      <c r="K32" s="21"/>
      <c r="L32" s="20">
        <f t="shared" si="0"/>
        <v>0</v>
      </c>
      <c r="M32" s="20">
        <f t="shared" si="0"/>
        <v>0</v>
      </c>
    </row>
    <row r="33" spans="1:13" x14ac:dyDescent="0.3">
      <c r="A33" s="50"/>
      <c r="B33" s="50"/>
      <c r="C33" s="20" t="s">
        <v>41</v>
      </c>
      <c r="D33" s="21"/>
      <c r="E33" s="21"/>
      <c r="F33" s="21"/>
      <c r="G33" s="21"/>
      <c r="H33" s="21"/>
      <c r="I33" s="21"/>
      <c r="J33" s="21"/>
      <c r="K33" s="21"/>
      <c r="L33" s="20">
        <f t="shared" si="0"/>
        <v>0</v>
      </c>
      <c r="M33" s="20">
        <f t="shared" si="0"/>
        <v>0</v>
      </c>
    </row>
    <row r="34" spans="1:13" x14ac:dyDescent="0.3">
      <c r="A34" s="50"/>
      <c r="B34" s="50"/>
      <c r="C34" s="20" t="s">
        <v>43</v>
      </c>
      <c r="D34" s="21"/>
      <c r="E34" s="21"/>
      <c r="F34" s="21"/>
      <c r="G34" s="21"/>
      <c r="H34" s="21"/>
      <c r="I34" s="21"/>
      <c r="J34" s="21"/>
      <c r="K34" s="21"/>
      <c r="L34" s="20">
        <f t="shared" si="0"/>
        <v>0</v>
      </c>
      <c r="M34" s="20">
        <f t="shared" si="0"/>
        <v>0</v>
      </c>
    </row>
    <row r="35" spans="1:13" x14ac:dyDescent="0.3">
      <c r="A35" s="50"/>
      <c r="B35" s="50"/>
      <c r="C35" s="20" t="s">
        <v>44</v>
      </c>
      <c r="D35" s="21"/>
      <c r="E35" s="21"/>
      <c r="F35" s="21"/>
      <c r="G35" s="21"/>
      <c r="H35" s="21"/>
      <c r="I35" s="21"/>
      <c r="J35" s="21"/>
      <c r="K35" s="21"/>
      <c r="L35" s="20">
        <f t="shared" si="0"/>
        <v>0</v>
      </c>
      <c r="M35" s="20">
        <f t="shared" si="0"/>
        <v>0</v>
      </c>
    </row>
    <row r="36" spans="1:13" x14ac:dyDescent="0.3">
      <c r="A36" s="50"/>
      <c r="B36" s="50"/>
      <c r="C36" s="20" t="s">
        <v>26</v>
      </c>
      <c r="D36" s="21"/>
      <c r="E36" s="21"/>
      <c r="F36" s="21"/>
      <c r="G36" s="21"/>
      <c r="H36" s="21"/>
      <c r="I36" s="21"/>
      <c r="J36" s="21"/>
      <c r="K36" s="21"/>
      <c r="L36" s="20">
        <f t="shared" si="0"/>
        <v>0</v>
      </c>
      <c r="M36" s="20">
        <f t="shared" si="0"/>
        <v>0</v>
      </c>
    </row>
    <row r="37" spans="1:13" x14ac:dyDescent="0.3">
      <c r="A37" s="50" t="s">
        <v>45</v>
      </c>
      <c r="B37" s="50"/>
      <c r="C37" s="50"/>
      <c r="D37" s="30">
        <f>SUM(D17,D23,D28,D31,D36)</f>
        <v>17</v>
      </c>
      <c r="E37" s="30">
        <f t="shared" ref="E37:M37" si="5">SUM(E17,E23,E28,E31,E36)</f>
        <v>13</v>
      </c>
      <c r="F37" s="30">
        <f t="shared" si="5"/>
        <v>0</v>
      </c>
      <c r="G37" s="30">
        <f t="shared" si="5"/>
        <v>0</v>
      </c>
      <c r="H37" s="30">
        <f t="shared" si="5"/>
        <v>2</v>
      </c>
      <c r="I37" s="30">
        <f t="shared" si="5"/>
        <v>3</v>
      </c>
      <c r="J37" s="30">
        <f t="shared" si="5"/>
        <v>1</v>
      </c>
      <c r="K37" s="30">
        <f t="shared" si="5"/>
        <v>0</v>
      </c>
      <c r="L37" s="30">
        <f t="shared" si="5"/>
        <v>20</v>
      </c>
      <c r="M37" s="30">
        <f t="shared" si="5"/>
        <v>16</v>
      </c>
    </row>
    <row r="38" spans="1:13" x14ac:dyDescent="0.3">
      <c r="A38" s="23"/>
      <c r="B38" s="24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</row>
    <row r="39" spans="1:13" x14ac:dyDescent="0.3">
      <c r="A39" s="47" t="s">
        <v>46</v>
      </c>
      <c r="B39" s="50" t="s">
        <v>27</v>
      </c>
      <c r="C39" s="20" t="s">
        <v>47</v>
      </c>
      <c r="D39" s="21"/>
      <c r="E39" s="21"/>
      <c r="F39" s="21"/>
      <c r="G39" s="21"/>
      <c r="H39" s="21"/>
      <c r="I39" s="21"/>
      <c r="J39" s="21"/>
      <c r="K39" s="21"/>
      <c r="L39" s="20"/>
      <c r="M39" s="20"/>
    </row>
    <row r="40" spans="1:13" x14ac:dyDescent="0.3">
      <c r="A40" s="48"/>
      <c r="B40" s="50"/>
      <c r="C40" s="20" t="s">
        <v>48</v>
      </c>
      <c r="D40" s="21"/>
      <c r="E40" s="21"/>
      <c r="F40" s="21"/>
      <c r="G40" s="21"/>
      <c r="H40" s="21"/>
      <c r="I40" s="21"/>
      <c r="J40" s="21"/>
      <c r="K40" s="21"/>
      <c r="L40" s="20"/>
      <c r="M40" s="20"/>
    </row>
    <row r="41" spans="1:13" x14ac:dyDescent="0.3">
      <c r="A41" s="48"/>
      <c r="B41" s="50"/>
      <c r="C41" s="20" t="s">
        <v>26</v>
      </c>
      <c r="D41" s="20">
        <f t="shared" ref="D41:K41" si="6">SUM(D39:D40)</f>
        <v>0</v>
      </c>
      <c r="E41" s="20">
        <f t="shared" si="6"/>
        <v>0</v>
      </c>
      <c r="F41" s="20">
        <f t="shared" si="6"/>
        <v>0</v>
      </c>
      <c r="G41" s="20">
        <f t="shared" si="6"/>
        <v>0</v>
      </c>
      <c r="H41" s="20">
        <f t="shared" si="6"/>
        <v>0</v>
      </c>
      <c r="I41" s="20">
        <f t="shared" si="6"/>
        <v>0</v>
      </c>
      <c r="J41" s="20">
        <f t="shared" si="6"/>
        <v>0</v>
      </c>
      <c r="K41" s="20">
        <f t="shared" si="6"/>
        <v>0</v>
      </c>
      <c r="L41" s="20"/>
      <c r="M41" s="20"/>
    </row>
    <row r="42" spans="1:13" x14ac:dyDescent="0.3">
      <c r="A42" s="48"/>
      <c r="B42" s="50" t="s">
        <v>33</v>
      </c>
      <c r="C42" s="20" t="s">
        <v>49</v>
      </c>
      <c r="D42" s="21"/>
      <c r="E42" s="21"/>
      <c r="F42" s="21"/>
      <c r="G42" s="21"/>
      <c r="H42" s="21"/>
      <c r="I42" s="21"/>
      <c r="J42" s="21"/>
      <c r="K42" s="21"/>
      <c r="L42" s="20"/>
      <c r="M42" s="20"/>
    </row>
    <row r="43" spans="1:13" x14ac:dyDescent="0.3">
      <c r="A43" s="48"/>
      <c r="B43" s="50"/>
      <c r="C43" s="20" t="s">
        <v>50</v>
      </c>
      <c r="D43" s="21"/>
      <c r="E43" s="21"/>
      <c r="F43" s="21"/>
      <c r="G43" s="21"/>
      <c r="H43" s="21"/>
      <c r="I43" s="21"/>
      <c r="J43" s="21"/>
      <c r="K43" s="21"/>
      <c r="L43" s="20"/>
      <c r="M43" s="20"/>
    </row>
    <row r="44" spans="1:13" x14ac:dyDescent="0.3">
      <c r="A44" s="48"/>
      <c r="B44" s="50"/>
      <c r="C44" s="20" t="s">
        <v>26</v>
      </c>
      <c r="D44" s="20">
        <f>SUM(D42:D43)</f>
        <v>0</v>
      </c>
      <c r="E44" s="20">
        <f t="shared" ref="E44:K44" si="7">SUM(E42:E43)</f>
        <v>0</v>
      </c>
      <c r="F44" s="20">
        <f t="shared" si="7"/>
        <v>0</v>
      </c>
      <c r="G44" s="20">
        <f t="shared" si="7"/>
        <v>0</v>
      </c>
      <c r="H44" s="20">
        <f t="shared" si="7"/>
        <v>0</v>
      </c>
      <c r="I44" s="20">
        <f t="shared" si="7"/>
        <v>0</v>
      </c>
      <c r="J44" s="20">
        <f t="shared" si="7"/>
        <v>0</v>
      </c>
      <c r="K44" s="20">
        <f t="shared" si="7"/>
        <v>0</v>
      </c>
      <c r="L44" s="20"/>
      <c r="M44" s="20"/>
    </row>
    <row r="45" spans="1:13" x14ac:dyDescent="0.3">
      <c r="A45" s="48"/>
      <c r="B45" s="50" t="s">
        <v>38</v>
      </c>
      <c r="C45" s="20" t="s">
        <v>51</v>
      </c>
      <c r="D45" s="21"/>
      <c r="E45" s="21"/>
      <c r="F45" s="21"/>
      <c r="G45" s="21"/>
      <c r="H45" s="21"/>
      <c r="I45" s="21"/>
      <c r="J45" s="21"/>
      <c r="K45" s="21"/>
      <c r="L45" s="20"/>
      <c r="M45" s="20"/>
    </row>
    <row r="46" spans="1:13" x14ac:dyDescent="0.3">
      <c r="A46" s="48"/>
      <c r="B46" s="50"/>
      <c r="C46" s="20" t="s">
        <v>52</v>
      </c>
      <c r="D46" s="21"/>
      <c r="E46" s="21"/>
      <c r="F46" s="21"/>
      <c r="G46" s="21"/>
      <c r="H46" s="21"/>
      <c r="I46" s="21"/>
      <c r="J46" s="21"/>
      <c r="K46" s="21"/>
      <c r="L46" s="20"/>
      <c r="M46" s="20"/>
    </row>
    <row r="47" spans="1:13" x14ac:dyDescent="0.3">
      <c r="A47" s="49"/>
      <c r="B47" s="50"/>
      <c r="C47" s="20" t="s">
        <v>26</v>
      </c>
      <c r="D47" s="20">
        <f>SUM(D45:D46)</f>
        <v>0</v>
      </c>
      <c r="E47" s="20">
        <f t="shared" ref="E47:M47" si="8">SUM(E45:E46)</f>
        <v>0</v>
      </c>
      <c r="F47" s="20">
        <f t="shared" si="8"/>
        <v>0</v>
      </c>
      <c r="G47" s="20">
        <f t="shared" si="8"/>
        <v>0</v>
      </c>
      <c r="H47" s="20">
        <f t="shared" si="8"/>
        <v>0</v>
      </c>
      <c r="I47" s="20">
        <f t="shared" si="8"/>
        <v>0</v>
      </c>
      <c r="J47" s="20">
        <f t="shared" si="8"/>
        <v>0</v>
      </c>
      <c r="K47" s="20">
        <f t="shared" si="8"/>
        <v>0</v>
      </c>
      <c r="L47" s="20">
        <f t="shared" si="8"/>
        <v>0</v>
      </c>
      <c r="M47" s="20">
        <f t="shared" si="8"/>
        <v>0</v>
      </c>
    </row>
    <row r="48" spans="1:13" x14ac:dyDescent="0.3">
      <c r="A48" s="54" t="s">
        <v>53</v>
      </c>
      <c r="B48" s="54"/>
      <c r="C48" s="55"/>
      <c r="D48" s="20">
        <f>SUM(D41,D44,D47)</f>
        <v>0</v>
      </c>
      <c r="E48" s="20">
        <f t="shared" ref="E48:M48" si="9">SUM(E41,E44,E47)</f>
        <v>0</v>
      </c>
      <c r="F48" s="20">
        <f t="shared" si="9"/>
        <v>0</v>
      </c>
      <c r="G48" s="20">
        <f t="shared" si="9"/>
        <v>0</v>
      </c>
      <c r="H48" s="20">
        <f t="shared" si="9"/>
        <v>0</v>
      </c>
      <c r="I48" s="20">
        <f t="shared" si="9"/>
        <v>0</v>
      </c>
      <c r="J48" s="20">
        <f t="shared" si="9"/>
        <v>0</v>
      </c>
      <c r="K48" s="20">
        <f t="shared" si="9"/>
        <v>0</v>
      </c>
      <c r="L48" s="20">
        <f t="shared" si="9"/>
        <v>0</v>
      </c>
      <c r="M48" s="20">
        <f t="shared" si="9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37:M37">
    <cfRule type="cellIs" dxfId="35" priority="2" operator="equal">
      <formula>0</formula>
    </cfRule>
  </conditionalFormatting>
  <conditionalFormatting sqref="D41:M41">
    <cfRule type="cellIs" dxfId="34" priority="5" operator="equal">
      <formula>0</formula>
    </cfRule>
  </conditionalFormatting>
  <conditionalFormatting sqref="D44:M44">
    <cfRule type="cellIs" dxfId="33" priority="4" operator="equal">
      <formula>0</formula>
    </cfRule>
  </conditionalFormatting>
  <conditionalFormatting sqref="D47:M48">
    <cfRule type="cellIs" dxfId="32" priority="1" operator="equal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EFICIENCIA INTERNA</vt:lpstr>
      <vt:lpstr>SEDE PRINCIPAL</vt:lpstr>
      <vt:lpstr>La Gorona</vt:lpstr>
      <vt:lpstr>El Eden </vt:lpstr>
      <vt:lpstr>La Fría</vt:lpstr>
      <vt:lpstr>Aires del Catatumbo</vt:lpstr>
      <vt:lpstr>Buenos Aires</vt:lpstr>
      <vt:lpstr>Kilómetro 77</vt:lpstr>
      <vt:lpstr>La Paz</vt:lpstr>
      <vt:lpstr>Corral de piedra</vt:lpstr>
      <vt:lpstr>Jairo León</vt:lpstr>
      <vt:lpstr>Cuatro esquinas</vt:lpstr>
      <vt:lpstr>El Diviso</vt:lpstr>
      <vt:lpstr>La Libertad</vt:lpstr>
      <vt:lpstr>Puerto Catatumbo</vt:lpstr>
      <vt:lpstr>San Martín </vt:lpstr>
      <vt:lpstr>El Milagro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RAMON ORTEGA</cp:lastModifiedBy>
  <dcterms:created xsi:type="dcterms:W3CDTF">2023-10-03T14:25:36Z</dcterms:created>
  <dcterms:modified xsi:type="dcterms:W3CDTF">2025-10-18T23:13:14Z</dcterms:modified>
</cp:coreProperties>
</file>