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8TnGC9ksctXX6CC5UPy12xUoKhOgl3J7IC4NuzPbYRFIMqJWml0CULZ3QOHh+LVRZSC6Ze8zoJYQCFFqt6Zkig==" workbookSaltValue="rjMeG4R1QE7ySays0bzFcg==" workbookSpinCount="100000" lockStructure="1"/>
  <bookViews>
    <workbookView windowWidth="20490" windowHeight="606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<sst xmlns="http://schemas.openxmlformats.org/spreadsheetml/2006/main" count="394" uniqueCount="231">
  <si>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</si>
  <si>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</si>
  <si>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</si>
  <si>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</si>
  <si>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</si>
  <si>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</si>
  <si>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</si>
  <si>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</si>
  <si>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</si>
  <si>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</si>
  <si>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</si>
  <si>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</si>
  <si>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</si>
  <si>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</si>
  <si>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</si>
  <si>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</si>
  <si>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</si>
  <si>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</si>
  <si>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</si>
  <si>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</si>
  <si>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</si>
  <si>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</si>
  <si>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</si>
  <si>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</si>
  <si>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</si>
  <si>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</si>
  <si>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</si>
  <si>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</si>
  <si>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</si>
  <si>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</si>
  <si>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</si>
  <si>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</si>
  <si>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</si>
  <si>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</si>
  <si>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</si>
  <si>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</si>
  <si>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</si>
  <si>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</si>
  <si>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</si>
  <si>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</si>
  <si>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</si>
  <si>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</si>
  <si>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</si>
  <si>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</si>
  <si>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</si>
  <si>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</si>
  <si>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</si>
  <si>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</si>
  <si>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</si>
  <si>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</si>
  <si>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</si>
  <si>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</si>
  <si>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</si>
  <si>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</si>
  <si>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</si>
  <si>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</si>
  <si>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</si>
  <si>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</si>
  <si>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</si>
  <si>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</si>
  <si>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</si>
  <si>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</si>
  <si>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</si>
  <si>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</si>
  <si>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</si>
  <si>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</si>
  <si>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</si>
  <si>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</si>
  <si>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</si>
  <si>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</si>
  <si>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</si>
  <si>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</si>
  <si>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</si>
  <si>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</si>
  <si>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</si>
  <si>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</si>
  <si>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</si>
  <si>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</si>
  <si>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</si>
  <si>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</si>
  <si>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</si>
  <si>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</si>
  <si>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</si>
  <si>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</si>
  <si>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</si>
  <si>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</si>
  <si>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</si>
  <si>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</si>
  <si>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</si>
  <si>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</si>
  <si>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</si>
  <si>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</si>
  <si>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</si>
  <si>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</si>
  <si>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</si>
  <si>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</si>
  <si>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</si>
  <si>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</si>
  <si>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</si>
  <si>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</si>
  <si>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</si>
  <si>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</si>
  <si>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LA PLAYA</t>
  </si>
  <si>
    <t>FECHA DILIGENCIAMIENTO</t>
  </si>
  <si>
    <t>CODGIGO DANE DEL EE</t>
  </si>
  <si>
    <t>254390000121</t>
  </si>
  <si>
    <t>CER CERRO VIEJO</t>
  </si>
  <si>
    <t>RECTOR / DIRECTOR RURAL</t>
  </si>
  <si>
    <t>CLAUDIA LILIANA ROJAS</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</si>
  <si>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</si>
  <si>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</si>
  <si>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</si>
  <si>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</si>
  <si>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</si>
  <si>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</si>
  <si>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</si>
  <si>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</si>
  <si>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</si>
  <si>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</si>
  <si>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</si>
  <si>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</si>
  <si>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</si>
  <si>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</si>
  <si>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</si>
  <si>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</si>
  <si>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</si>
  <si>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</si>
  <si>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</si>
  <si>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</si>
  <si>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</si>
  <si>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</si>
  <si>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</si>
  <si>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</si>
  <si>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</si>
  <si>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</si>
  <si>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</si>
  <si>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</si>
  <si>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</si>
  <si>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</si>
  <si>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</si>
  <si>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</si>
  <si>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</si>
  <si>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</si>
  <si>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</si>
  <si>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</si>
  <si>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</si>
  <si>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</si>
  <si>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</si>
  <si>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</si>
  <si>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</si>
  <si>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</si>
  <si>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</si>
  <si>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</si>
  <si>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</si>
  <si>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</si>
  <si>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</si>
  <si>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</si>
  <si>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</si>
  <si>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</si>
  <si>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</si>
  <si>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</si>
  <si>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</si>
  <si>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</si>
  <si>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</si>
  <si>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</si>
  <si>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</si>
  <si>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</si>
  <si>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</si>
  <si>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</si>
  <si>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</si>
  <si>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</si>
  <si>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</si>
  <si>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</si>
  <si>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</si>
  <si>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</si>
  <si>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</si>
  <si>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</si>
  <si>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</si>
  <si>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</si>
  <si>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</si>
  <si>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</si>
  <si>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</si>
  <si>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</si>
  <si>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</si>
  <si>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</si>
  <si>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</si>
  <si>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</si>
  <si>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</si>
  <si>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</si>
  <si>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</si>
  <si>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</si>
  <si>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</si>
  <si>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</si>
  <si>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</si>
  <si>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</si>
  <si>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</si>
  <si>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</si>
  <si>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</si>
  <si>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</si>
  <si>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</si>
  <si>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</si>
  <si>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</si>
  <si>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</si>
  <si>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</si>
  <si>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</si>
  <si>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</si>
  <si>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</si>
  <si>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</si>
  <si>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</si>
  <si>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</si>
  <si>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</si>
  <si>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</si>
  <si>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</si>
  <si>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</si>
  <si>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</si>
  <si>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</si>
  <si>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</si>
  <si>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Informar, dialogar y dar respuesta clara, concreta y eficaz a los intereses y peticiones de la 
comunidad educativa  sobre la gestión realizada, los resultados de los planes de 
acción y el respeto, garantía y protección de los derechos.</t>
  </si>
  <si>
    <t>Informar a la comunidad educativa y ciudadanía en general sobre la 
gestión, lo que evidencia el cumplimiento de los deberes y obligaciones en 
materia educativa conforme a lo establecido en la Constitución y la Ley</t>
  </si>
  <si>
    <t>Mantener informada de manera clara  a la comunidad educativa de las acciones realizadas en el establecimiento educativo.</t>
  </si>
  <si>
    <t>Comunicar explicar y argumentar</t>
  </si>
  <si>
    <t>comunicar a la comunida educativa de las acciones y gestiones que se adelantan en beneficio del establecimiento educativo</t>
  </si>
  <si>
    <t xml:space="preserve">Explicar como se realizan cada una de las acciones </t>
  </si>
  <si>
    <t>Argumentar como se realiza la gestion y la ejecucion de las acciones.</t>
  </si>
  <si>
    <t>CALIFICAICION</t>
  </si>
  <si>
    <t>META</t>
  </si>
  <si>
    <t>INDICADOR</t>
  </si>
  <si>
    <t>RESPONSABLES</t>
  </si>
  <si>
    <t>FECHA INICIO
(dd/mm/aaaa)</t>
  </si>
  <si>
    <t>FECHA EJECUCIÓN
(dd/mm/aaaa)</t>
  </si>
  <si>
    <t>cumplir con las fechas estipuladas según la resolución No 011-25012022-orientaciones de la rendición de cuentas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</si>
</sst>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49">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sz val="11"/>
      <name val="Calibri"/>
      <charset val="134"/>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s>
  <fills count="4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rgb="FF000000"/>
      </left>
      <right style="medium">
        <color rgb="FF000000"/>
      </right>
      <top style="thin">
        <color rgb="FF000000"/>
      </top>
      <bottom style="thin">
        <color rgb="FF000000"/>
      </bottom>
      <diagonal/>
    </border>
    <border>
      <left style="thin">
        <color auto="1"/>
      </left>
      <right style="thin">
        <color auto="1"/>
      </right>
      <top/>
      <bottom style="medium">
        <color auto="1"/>
      </bottom>
      <diagonal/>
    </border>
    <border>
      <left style="thin">
        <color rgb="FF000000"/>
      </left>
      <right style="medium">
        <color rgb="FF000000"/>
      </right>
      <top style="thin">
        <color rgb="FF000000"/>
      </top>
      <bottom style="medium">
        <color rgb="FF000000"/>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xf numFmtId="0" fontId="29" fillId="0" borderId="0" applyNumberFormat="0" applyFill="0" applyBorder="0" applyAlignment="0" applyProtection="0">
      <alignment vertical="center"/>
    </xf>
    <xf numFmtId="0" fontId="0" fillId="13" borderId="7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3" applyNumberFormat="0" applyFill="0" applyAlignment="0" applyProtection="0">
      <alignment vertical="center"/>
    </xf>
    <xf numFmtId="0" fontId="34" fillId="0" borderId="73" applyNumberFormat="0" applyFill="0" applyAlignment="0" applyProtection="0">
      <alignment vertical="center"/>
    </xf>
    <xf numFmtId="0" fontId="35" fillId="0" borderId="74" applyNumberFormat="0" applyFill="0" applyAlignment="0" applyProtection="0">
      <alignment vertical="center"/>
    </xf>
    <xf numFmtId="0" fontId="35" fillId="0" borderId="0" applyNumberFormat="0" applyFill="0" applyBorder="0" applyAlignment="0" applyProtection="0">
      <alignment vertical="center"/>
    </xf>
    <xf numFmtId="0" fontId="36" fillId="14" borderId="75" applyNumberFormat="0" applyAlignment="0" applyProtection="0">
      <alignment vertical="center"/>
    </xf>
    <xf numFmtId="0" fontId="37" fillId="15" borderId="76" applyNumberFormat="0" applyAlignment="0" applyProtection="0">
      <alignment vertical="center"/>
    </xf>
    <xf numFmtId="0" fontId="38" fillId="15" borderId="75" applyNumberFormat="0" applyAlignment="0" applyProtection="0">
      <alignment vertical="center"/>
    </xf>
    <xf numFmtId="0" fontId="39" fillId="16" borderId="77" applyNumberFormat="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8"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9"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cellStyleXfs>
  <cellXfs count="31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0" fillId="0" borderId="0" xfId="0" applyAlignment="1">
      <alignment vertical="center"/>
    </xf>
    <xf numFmtId="0" fontId="0" fillId="0" borderId="0" xfId="0" applyAlignment="1" applyProtection="1">
      <alignment vertical="center"/>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0" borderId="0" xfId="0"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78"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78" fontId="0" fillId="3" borderId="0" xfId="0" applyNumberFormat="1" applyFill="1" applyAlignment="1">
      <alignment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6"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7" fillId="9" borderId="15" xfId="0" applyFont="1" applyFill="1" applyBorder="1" applyAlignment="1">
      <alignment horizontal="center" vertical="center"/>
    </xf>
    <xf numFmtId="0" fontId="17" fillId="3" borderId="15" xfId="0" applyFont="1" applyFill="1" applyBorder="1" applyAlignment="1" applyProtection="1">
      <alignment vertical="center"/>
      <protection locked="0"/>
    </xf>
    <xf numFmtId="178" fontId="17" fillId="9" borderId="15" xfId="0" applyNumberFormat="1" applyFont="1" applyFill="1" applyBorder="1" applyAlignment="1">
      <alignment horizontal="center" vertical="center" wrapText="1"/>
    </xf>
    <xf numFmtId="58" fontId="17" fillId="3" borderId="15" xfId="0" applyNumberFormat="1"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0" fontId="0" fillId="3" borderId="34" xfId="0" applyFill="1" applyBorder="1" applyAlignment="1" applyProtection="1">
      <alignment horizontal="center" vertical="center"/>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0" fontId="0" fillId="3" borderId="13" xfId="0" applyFill="1" applyBorder="1" applyAlignment="1" applyProtection="1">
      <alignment horizontal="center" vertical="center"/>
      <protection hidden="1"/>
    </xf>
    <xf numFmtId="0" fontId="0" fillId="3" borderId="15" xfId="0" applyFill="1" applyBorder="1" applyAlignment="1" applyProtection="1">
      <alignment vertical="center" wrapText="1"/>
      <protection hidden="1"/>
    </xf>
    <xf numFmtId="178" fontId="0" fillId="3" borderId="34" xfId="0" applyNumberFormat="1" applyFill="1" applyBorder="1" applyAlignment="1" applyProtection="1">
      <alignment horizontal="center" vertical="center" wrapText="1"/>
      <protection hidden="1"/>
    </xf>
    <xf numFmtId="178" fontId="0" fillId="3" borderId="13" xfId="0" applyNumberFormat="1" applyFill="1" applyBorder="1" applyAlignment="1" applyProtection="1">
      <alignment horizontal="center" vertical="center" wrapText="1"/>
      <protection hidden="1"/>
    </xf>
    <xf numFmtId="178" fontId="0" fillId="3" borderId="40" xfId="0" applyNumberFormat="1" applyFill="1" applyBorder="1" applyAlignment="1" applyProtection="1">
      <alignment horizontal="center" vertical="center" wrapText="1"/>
      <protection hidden="1"/>
    </xf>
    <xf numFmtId="0" fontId="19" fillId="3" borderId="15" xfId="0" applyFont="1" applyFill="1" applyBorder="1" applyAlignment="1">
      <alignment horizontal="justify" vertical="center" wrapText="1"/>
    </xf>
    <xf numFmtId="0" fontId="15" fillId="3" borderId="38" xfId="0" applyFont="1" applyFill="1" applyBorder="1" applyAlignment="1">
      <alignment horizontal="center" vertical="center" wrapText="1"/>
    </xf>
    <xf numFmtId="0" fontId="0" fillId="3" borderId="40" xfId="0" applyFill="1" applyBorder="1" applyAlignment="1" applyProtection="1">
      <alignment horizontal="center" vertical="center"/>
      <protection hidden="1"/>
    </xf>
    <xf numFmtId="0" fontId="20" fillId="3" borderId="42" xfId="0" applyFont="1" applyFill="1" applyBorder="1" applyAlignment="1">
      <alignment horizontal="center" vertical="center"/>
    </xf>
    <xf numFmtId="0" fontId="20" fillId="3" borderId="43" xfId="0" applyFont="1" applyFill="1" applyBorder="1" applyAlignment="1" applyProtection="1">
      <alignment vertical="center"/>
      <protection hidden="1"/>
    </xf>
    <xf numFmtId="2" fontId="0" fillId="3" borderId="15" xfId="0" applyNumberForma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34" xfId="0" applyFill="1" applyBorder="1" applyAlignment="1" applyProtection="1">
      <alignment horizontal="center" vertical="center" wrapText="1"/>
      <protection hidden="1"/>
    </xf>
    <xf numFmtId="0" fontId="20" fillId="3" borderId="19" xfId="0" applyFont="1" applyFill="1" applyBorder="1" applyAlignment="1">
      <alignment horizontal="center" vertical="center"/>
    </xf>
    <xf numFmtId="2" fontId="0" fillId="3" borderId="13" xfId="0" applyNumberFormat="1" applyFill="1" applyBorder="1" applyAlignment="1" applyProtection="1">
      <alignment horizontal="center" vertical="center"/>
      <protection hidden="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34" xfId="0" applyFont="1" applyFill="1" applyBorder="1" applyAlignment="1" applyProtection="1">
      <alignment horizontal="center" vertical="center" wrapText="1"/>
      <protection hidden="1"/>
    </xf>
    <xf numFmtId="0" fontId="20" fillId="3" borderId="13" xfId="0" applyFont="1" applyFill="1" applyBorder="1" applyAlignment="1">
      <alignment horizontal="center" vertical="center" wrapText="1"/>
    </xf>
    <xf numFmtId="0" fontId="20" fillId="3" borderId="44" xfId="0" applyFont="1" applyFill="1" applyBorder="1" applyAlignment="1">
      <alignment horizontal="center" vertical="center"/>
    </xf>
    <xf numFmtId="2" fontId="0" fillId="3" borderId="40" xfId="0" applyNumberFormat="1" applyFill="1" applyBorder="1" applyAlignment="1" applyProtection="1">
      <alignment horizontal="center" vertical="center"/>
      <protection hidden="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0" fontId="0" fillId="3" borderId="15" xfId="0" applyFill="1" applyBorder="1" applyAlignment="1" applyProtection="1">
      <alignment horizontal="center" vertical="center"/>
      <protection hidden="1"/>
    </xf>
    <xf numFmtId="0" fontId="0" fillId="3" borderId="19" xfId="0" applyFill="1" applyBorder="1" applyAlignment="1">
      <alignment horizontal="center" vertical="center"/>
    </xf>
    <xf numFmtId="0" fontId="0" fillId="3" borderId="44" xfId="0" applyFill="1" applyBorder="1" applyAlignment="1">
      <alignment horizontal="center" vertical="center"/>
    </xf>
    <xf numFmtId="1" fontId="0" fillId="3" borderId="0" xfId="0" applyNumberFormat="1" applyFill="1" applyAlignment="1">
      <alignment horizontal="center" vertical="center"/>
    </xf>
    <xf numFmtId="0" fontId="16"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2" fillId="0" borderId="47" xfId="0" applyFont="1"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47" xfId="0" applyBorder="1" applyAlignment="1" applyProtection="1">
      <alignment vertical="top"/>
      <protection locked="0"/>
    </xf>
    <xf numFmtId="0" fontId="0" fillId="0" borderId="47" xfId="0" applyBorder="1" applyProtection="1">
      <protection locked="0"/>
    </xf>
    <xf numFmtId="0" fontId="22" fillId="0" borderId="47" xfId="0" applyFont="1" applyBorder="1" applyAlignment="1" applyProtection="1">
      <alignment vertical="top"/>
      <protection locked="0"/>
    </xf>
    <xf numFmtId="2" fontId="0" fillId="3" borderId="34" xfId="0" applyNumberFormat="1" applyFill="1" applyBorder="1" applyAlignment="1" applyProtection="1">
      <alignment horizontal="center" vertical="center"/>
      <protection hidden="1"/>
    </xf>
    <xf numFmtId="2" fontId="0" fillId="3" borderId="48" xfId="0" applyNumberFormat="1" applyFill="1" applyBorder="1" applyAlignment="1" applyProtection="1">
      <alignment horizontal="center" vertical="center"/>
      <protection hidden="1"/>
    </xf>
    <xf numFmtId="0" fontId="0" fillId="3" borderId="48" xfId="0" applyFill="1" applyBorder="1" applyAlignment="1">
      <alignment horizontal="center" vertical="center" wrapText="1"/>
    </xf>
    <xf numFmtId="178" fontId="0" fillId="3" borderId="33" xfId="0" applyNumberFormat="1" applyFill="1" applyBorder="1" applyAlignment="1" applyProtection="1">
      <alignment horizontal="center" vertical="center" wrapText="1"/>
      <protection hidden="1"/>
    </xf>
    <xf numFmtId="0" fontId="18" fillId="3" borderId="33" xfId="0" applyFont="1" applyFill="1" applyBorder="1" applyAlignment="1">
      <alignment horizontal="justify" vertical="center" wrapText="1"/>
    </xf>
    <xf numFmtId="0" fontId="0" fillId="0" borderId="49" xfId="0" applyBorder="1" applyAlignment="1" applyProtection="1">
      <alignment vertical="top" wrapText="1"/>
      <protection locked="0"/>
    </xf>
    <xf numFmtId="0" fontId="0" fillId="3" borderId="30" xfId="0" applyFill="1" applyBorder="1" applyProtection="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6"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3"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3" fillId="0" borderId="33" xfId="0" applyFont="1" applyBorder="1" applyAlignment="1">
      <alignment horizontal="center" vertical="center"/>
    </xf>
    <xf numFmtId="0" fontId="0" fillId="3" borderId="50" xfId="0" applyFill="1" applyBorder="1" applyAlignment="1">
      <alignment horizontal="center"/>
    </xf>
    <xf numFmtId="0" fontId="24" fillId="10" borderId="51" xfId="0" applyFont="1" applyFill="1" applyBorder="1" applyAlignment="1">
      <alignment horizontal="center" vertical="center"/>
    </xf>
    <xf numFmtId="0" fontId="24" fillId="10" borderId="50" xfId="0" applyFont="1" applyFill="1" applyBorder="1" applyAlignment="1">
      <alignment horizontal="center" vertical="center"/>
    </xf>
    <xf numFmtId="0" fontId="10" fillId="3" borderId="51"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24" fillId="10" borderId="52" xfId="0" applyFont="1" applyFill="1" applyBorder="1" applyAlignment="1">
      <alignment horizontal="center"/>
    </xf>
    <xf numFmtId="0" fontId="24" fillId="10" borderId="53"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6" xfId="0" applyFont="1" applyFill="1" applyBorder="1" applyAlignment="1">
      <alignment horizontal="left"/>
    </xf>
    <xf numFmtId="0" fontId="10" fillId="3" borderId="57" xfId="0" applyFont="1" applyFill="1" applyBorder="1" applyAlignment="1">
      <alignment horizontal="left"/>
    </xf>
    <xf numFmtId="0" fontId="24" fillId="10" borderId="51" xfId="0" applyFont="1" applyFill="1" applyBorder="1" applyAlignment="1">
      <alignment horizontal="center"/>
    </xf>
    <xf numFmtId="0" fontId="24" fillId="10" borderId="50"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5" fillId="8" borderId="51" xfId="0" applyFont="1" applyFill="1" applyBorder="1" applyAlignment="1">
      <alignment horizontal="center" vertical="center"/>
    </xf>
    <xf numFmtId="0" fontId="25" fillId="8" borderId="50"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4" xfId="0" applyFont="1" applyFill="1" applyBorder="1" applyAlignment="1">
      <alignment horizontal="left" vertical="center"/>
    </xf>
    <xf numFmtId="0" fontId="10" fillId="3" borderId="55"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8"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9"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60" xfId="0" applyFont="1" applyFill="1" applyBorder="1" applyAlignment="1">
      <alignment horizontal="left" vertical="center" wrapText="1"/>
    </xf>
    <xf numFmtId="0" fontId="10" fillId="3" borderId="51" xfId="0" applyFont="1" applyFill="1" applyBorder="1" applyAlignment="1">
      <alignment horizontal="left" vertical="top" wrapText="1"/>
    </xf>
    <xf numFmtId="0" fontId="10" fillId="3" borderId="50" xfId="0" applyFont="1" applyFill="1" applyBorder="1" applyAlignment="1">
      <alignment horizontal="left" vertical="top"/>
    </xf>
    <xf numFmtId="0" fontId="24" fillId="10" borderId="61" xfId="0" applyFont="1" applyFill="1" applyBorder="1" applyAlignment="1">
      <alignment horizontal="center"/>
    </xf>
    <xf numFmtId="0" fontId="24" fillId="10" borderId="62" xfId="0" applyFont="1" applyFill="1" applyBorder="1" applyAlignment="1">
      <alignment horizontal="center"/>
    </xf>
    <xf numFmtId="0" fontId="26" fillId="3" borderId="3" xfId="0" applyFont="1" applyFill="1" applyBorder="1" applyAlignment="1">
      <alignment horizontal="left" wrapText="1"/>
    </xf>
    <xf numFmtId="0" fontId="6" fillId="3" borderId="6" xfId="0" applyFont="1" applyFill="1" applyBorder="1" applyAlignment="1">
      <alignment horizontal="left" wrapText="1"/>
    </xf>
    <xf numFmtId="0" fontId="24" fillId="3" borderId="7" xfId="0" applyFont="1" applyFill="1" applyBorder="1" applyAlignment="1">
      <alignment horizontal="center"/>
    </xf>
    <xf numFmtId="0" fontId="24" fillId="3" borderId="0" xfId="0" applyFont="1" applyFill="1" applyAlignment="1">
      <alignment horizontal="center"/>
    </xf>
    <xf numFmtId="0" fontId="6" fillId="3" borderId="0" xfId="0" applyFont="1" applyFill="1" applyAlignment="1">
      <alignment horizontal="left"/>
    </xf>
    <xf numFmtId="0" fontId="24" fillId="5" borderId="0" xfId="0" applyFont="1" applyFill="1" applyAlignment="1">
      <alignment horizontal="center"/>
    </xf>
    <xf numFmtId="0" fontId="24" fillId="6" borderId="0" xfId="0" applyFont="1" applyFill="1" applyAlignment="1">
      <alignment horizontal="center"/>
    </xf>
    <xf numFmtId="0" fontId="24" fillId="7" borderId="0" xfId="0" applyFont="1" applyFill="1" applyAlignment="1">
      <alignment horizontal="center"/>
    </xf>
    <xf numFmtId="0" fontId="24" fillId="10" borderId="12" xfId="0" applyFont="1" applyFill="1" applyBorder="1" applyAlignment="1">
      <alignment horizontal="center"/>
    </xf>
    <xf numFmtId="0" fontId="24" fillId="10" borderId="13" xfId="0" applyFont="1" applyFill="1" applyBorder="1" applyAlignment="1">
      <alignment horizontal="center"/>
    </xf>
    <xf numFmtId="0" fontId="10" fillId="3" borderId="15" xfId="0" applyFont="1" applyFill="1" applyBorder="1" applyAlignment="1">
      <alignment horizontal="left" vertical="top" wrapText="1"/>
    </xf>
    <xf numFmtId="0" fontId="27"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4"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3" xfId="0" applyFont="1" applyFill="1" applyBorder="1" applyAlignment="1">
      <alignment horizontal="left" vertical="center"/>
    </xf>
    <xf numFmtId="0" fontId="10" fillId="3" borderId="0" xfId="0" applyFont="1" applyFill="1" applyAlignment="1">
      <alignment horizontal="left" vertical="center"/>
    </xf>
    <xf numFmtId="0" fontId="10" fillId="3" borderId="64"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6" fillId="3" borderId="25" xfId="0" applyFont="1" applyFill="1" applyBorder="1" applyAlignment="1" applyProtection="1">
      <alignment horizontal="center" vertical="center"/>
      <protection hidden="1"/>
    </xf>
    <xf numFmtId="0" fontId="23" fillId="3" borderId="28" xfId="0" applyFont="1" applyFill="1" applyBorder="1" applyAlignment="1">
      <alignment horizontal="center" vertical="center"/>
    </xf>
    <xf numFmtId="0" fontId="23" fillId="0" borderId="30" xfId="0" applyFont="1" applyBorder="1" applyAlignment="1">
      <alignment horizontal="center" vertical="center"/>
    </xf>
    <xf numFmtId="0" fontId="24" fillId="10" borderId="65" xfId="0" applyFont="1" applyFill="1" applyBorder="1" applyAlignment="1">
      <alignment horizontal="center" vertical="center"/>
    </xf>
    <xf numFmtId="0" fontId="10" fillId="3" borderId="65" xfId="0" applyFont="1" applyFill="1" applyBorder="1" applyAlignment="1">
      <alignment horizontal="left" vertical="center" wrapText="1"/>
    </xf>
    <xf numFmtId="0" fontId="24" fillId="10" borderId="66" xfId="0" applyFont="1" applyFill="1" applyBorder="1" applyAlignment="1">
      <alignment horizontal="center"/>
    </xf>
    <xf numFmtId="0" fontId="10" fillId="3" borderId="67" xfId="0" applyFont="1" applyFill="1" applyBorder="1" applyAlignment="1">
      <alignment horizontal="left"/>
    </xf>
    <xf numFmtId="0" fontId="10" fillId="3" borderId="68" xfId="0" applyFont="1" applyFill="1" applyBorder="1" applyAlignment="1">
      <alignment horizontal="left"/>
    </xf>
    <xf numFmtId="0" fontId="10" fillId="3" borderId="68" xfId="0" applyFont="1" applyFill="1" applyBorder="1" applyAlignment="1">
      <alignment horizontal="left" wrapText="1"/>
    </xf>
    <xf numFmtId="0" fontId="10" fillId="3" borderId="68" xfId="0" applyFont="1" applyFill="1" applyBorder="1" applyAlignment="1">
      <alignment horizontal="left" vertical="center" wrapText="1"/>
    </xf>
    <xf numFmtId="0" fontId="10" fillId="3" borderId="69" xfId="0" applyFont="1" applyFill="1" applyBorder="1" applyAlignment="1">
      <alignment horizontal="left"/>
    </xf>
    <xf numFmtId="0" fontId="24" fillId="10" borderId="65"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5" fillId="8" borderId="65" xfId="0" applyFont="1" applyFill="1" applyBorder="1" applyAlignment="1">
      <alignment horizontal="center" vertical="center"/>
    </xf>
    <xf numFmtId="0" fontId="10" fillId="3" borderId="67" xfId="0" applyFont="1" applyFill="1" applyBorder="1" applyAlignment="1">
      <alignment horizontal="left" vertical="center"/>
    </xf>
    <xf numFmtId="0" fontId="10" fillId="3" borderId="68" xfId="0" applyFont="1" applyFill="1" applyBorder="1" applyAlignment="1">
      <alignment horizontal="left" vertical="center"/>
    </xf>
    <xf numFmtId="0" fontId="10" fillId="3" borderId="70" xfId="0" applyFont="1" applyFill="1" applyBorder="1" applyAlignment="1">
      <alignment horizontal="left" vertical="center" wrapText="1"/>
    </xf>
    <xf numFmtId="0" fontId="10" fillId="3" borderId="65" xfId="0" applyFont="1" applyFill="1" applyBorder="1" applyAlignment="1">
      <alignment horizontal="left" vertical="top"/>
    </xf>
    <xf numFmtId="0" fontId="24" fillId="10" borderId="71" xfId="0" applyFont="1" applyFill="1" applyBorder="1" applyAlignment="1">
      <alignment horizontal="center"/>
    </xf>
    <xf numFmtId="0" fontId="6" fillId="3" borderId="4" xfId="0" applyFont="1" applyFill="1" applyBorder="1" applyAlignment="1">
      <alignment horizontal="left" wrapText="1"/>
    </xf>
    <xf numFmtId="0" fontId="24" fillId="3" borderId="8" xfId="0" applyFont="1" applyFill="1" applyBorder="1" applyAlignment="1">
      <alignment horizontal="center"/>
    </xf>
    <xf numFmtId="0" fontId="24"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8" fillId="4" borderId="0" xfId="0" applyFont="1" applyFill="1" applyAlignment="1" applyProtection="1">
      <alignment horizontal="center" vertical="center"/>
      <protection hidden="1"/>
    </xf>
    <xf numFmtId="0" fontId="17" fillId="3" borderId="15" xfId="0" applyFont="1" applyFill="1" applyBorder="1" applyAlignment="1" applyProtection="1" quotePrefix="1">
      <alignment vertical="center"/>
      <protection locked="0"/>
    </xf>
    <xf numFmtId="0" fontId="0" fillId="3" borderId="26" xfId="0" applyFill="1" applyBorder="1" applyAlignment="1" applyProtection="1" quotePrefix="1">
      <alignment horizontal="center" wrapText="1"/>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4">
    <dxf>
      <fill>
        <patternFill patternType="solid">
          <bgColor rgb="FF00B050"/>
        </patternFill>
      </fill>
    </dxf>
    <dxf>
      <fill>
        <patternFill patternType="solid">
          <bgColor rgb="FFFFFF00"/>
        </patternFill>
      </fill>
    </dxf>
    <dxf>
      <fill>
        <patternFill patternType="solid">
          <bgColor rgb="FFFFC000"/>
        </patternFill>
      </fill>
    </dxf>
    <dxf>
      <font>
        <color theme="0"/>
      </font>
      <fill>
        <patternFill patternType="solid">
          <bgColor rgb="FFFF0000"/>
        </patternFill>
      </fill>
    </dxf>
    <dxf>
      <font>
        <color theme="0"/>
      </font>
      <fill>
        <patternFill patternType="solid">
          <bgColor rgb="FFC00000"/>
        </patternFill>
      </fill>
    </dxf>
    <dxf>
      <fill>
        <patternFill patternType="solid">
          <bgColor rgb="FFFF0000"/>
        </patternFill>
      </fill>
    </dxf>
    <dxf>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130030592"/>
        <c:axId val="130052864"/>
      </c:barChart>
      <c:scatterChart>
        <c:scatterStyle val="marker"/>
        <c:varyColors val="0"/>
        <c:ser>
          <c:idx val="1"/>
          <c:order val="1"/>
          <c:tx>
            <c:strRef>
              <c:f>GRÁFICOS!$F$14</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trendline>
            <c:spPr>
              <a:ln w="19050" cap="rnd" cmpd="sng" algn="ctr">
                <a:solidFill>
                  <a:schemeClr val="accent2"/>
                </a:solidFill>
                <a:prstDash val="sysDot"/>
                <a:round/>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82.9508196721311</c:v>
                </c:pt>
              </c:numCache>
            </c:numRef>
          </c:yVal>
          <c:smooth val="0"/>
        </c:ser>
        <c:dLbls>
          <c:showLegendKey val="0"/>
          <c:showVal val="0"/>
          <c:showCatName val="0"/>
          <c:showSerName val="0"/>
          <c:showPercent val="0"/>
          <c:showBubbleSize val="0"/>
        </c:dLbls>
        <c:axId val="130030592"/>
        <c:axId val="130052864"/>
      </c:scatterChart>
      <c:catAx>
        <c:axId val="13003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p>
        </c:txPr>
        <c:crossAx val="130052864"/>
        <c:crosses val="autoZero"/>
        <c:auto val="1"/>
        <c:lblAlgn val="ctr"/>
        <c:lblOffset val="100"/>
        <c:noMultiLvlLbl val="0"/>
      </c:catAx>
      <c:valAx>
        <c:axId val="130052864"/>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030592"/>
        <c:crosses val="autoZero"/>
        <c:crossBetween val="between"/>
        <c:majorUnit val="10"/>
      </c:valAx>
      <c:spPr>
        <a:noFill/>
        <a:ln>
          <a:noFill/>
        </a:ln>
        <a:effectLst/>
      </c:spPr>
    </c:plotArea>
    <c:plotVisOnly val="1"/>
    <c:dispBlanksAs val="gap"/>
    <c:showDLblsOverMax val="0"/>
    <c:extLst>
      <c:ext uri="{0b15fc19-7d7d-44ad-8c2d-2c3a37ce22c3}">
        <chartProps xmlns="https://web.wps.cn/et/2018/main" chartId="{ce5f0db4-27f6-42f2-a501-4185b2e801a3}"/>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130628224"/>
        <c:axId val="130642304"/>
      </c:barChart>
      <c:scatterChart>
        <c:scatterStyle val="marker"/>
        <c:varyColors val="0"/>
        <c:ser>
          <c:idx val="1"/>
          <c:order val="1"/>
          <c:tx>
            <c:strRef>
              <c:f>GRÁFICOS!$F$34</c:f>
              <c:strCache>
                <c:ptCount val="1"/>
                <c:pt idx="0">
                  <c:v>Puntaje</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84.7428571428571</c:v>
                </c:pt>
                <c:pt idx="1">
                  <c:v>83.1071428571429</c:v>
                </c:pt>
                <c:pt idx="2">
                  <c:v>81.6666666666667</c:v>
                </c:pt>
                <c:pt idx="3">
                  <c:v>81.6</c:v>
                </c:pt>
              </c:numCache>
            </c:numRef>
          </c:yVal>
          <c:smooth val="0"/>
        </c:ser>
        <c:dLbls>
          <c:showLegendKey val="0"/>
          <c:showVal val="0"/>
          <c:showCatName val="0"/>
          <c:showSerName val="0"/>
          <c:showPercent val="0"/>
          <c:showBubbleSize val="0"/>
        </c:dLbls>
        <c:axId val="130628224"/>
        <c:axId val="130642304"/>
      </c:scatterChart>
      <c:catAx>
        <c:axId val="13062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130642304"/>
        <c:crosses val="autoZero"/>
        <c:auto val="1"/>
        <c:lblAlgn val="ctr"/>
        <c:lblOffset val="100"/>
        <c:noMultiLvlLbl val="0"/>
      </c:catAx>
      <c:valAx>
        <c:axId val="130642304"/>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628224"/>
        <c:crosses val="autoZero"/>
        <c:crossBetween val="between"/>
      </c:valAx>
      <c:spPr>
        <a:noFill/>
        <a:ln>
          <a:noFill/>
        </a:ln>
        <a:effectLst/>
      </c:spPr>
    </c:plotArea>
    <c:plotVisOnly val="1"/>
    <c:dispBlanksAs val="gap"/>
    <c:showDLblsOverMax val="0"/>
    <c:extLst>
      <c:ext uri="{0b15fc19-7d7d-44ad-8c2d-2c3a37ce22c3}">
        <chartProps xmlns="https://web.wps.cn/et/2018/main" chartId="{6e92f2eb-7da7-4fc6-98ef-1b66c111d76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30672896"/>
        <c:axId val="130674688"/>
      </c:barChart>
      <c:scatterChart>
        <c:scatterStyle val="marker"/>
        <c:varyColors val="0"/>
        <c:ser>
          <c:idx val="1"/>
          <c:order val="1"/>
          <c:tx>
            <c:strRef>
              <c:f>GRÁFICOS!$G$59</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c:v>
                </c:pt>
                <c:pt idx="2">
                  <c:v>84</c:v>
                </c:pt>
                <c:pt idx="3">
                  <c:v>84</c:v>
                </c:pt>
                <c:pt idx="4">
                  <c:v>82.7142857142857</c:v>
                </c:pt>
              </c:numCache>
            </c:numRef>
          </c:yVal>
          <c:smooth val="0"/>
        </c:ser>
        <c:dLbls>
          <c:showLegendKey val="0"/>
          <c:showVal val="0"/>
          <c:showCatName val="0"/>
          <c:showSerName val="0"/>
          <c:showPercent val="0"/>
          <c:showBubbleSize val="0"/>
        </c:dLbls>
        <c:axId val="130672896"/>
        <c:axId val="130674688"/>
      </c:scatterChart>
      <c:catAx>
        <c:axId val="130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130674688"/>
        <c:crosses val="autoZero"/>
        <c:auto val="1"/>
        <c:lblAlgn val="ctr"/>
        <c:lblOffset val="100"/>
        <c:noMultiLvlLbl val="0"/>
      </c:catAx>
      <c:valAx>
        <c:axId val="130674688"/>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672896"/>
        <c:crosses val="autoZero"/>
        <c:crossBetween val="between"/>
      </c:valAx>
      <c:spPr>
        <a:noFill/>
        <a:ln>
          <a:noFill/>
        </a:ln>
        <a:effectLst/>
      </c:spPr>
    </c:plotArea>
    <c:plotVisOnly val="1"/>
    <c:dispBlanksAs val="gap"/>
    <c:showDLblsOverMax val="0"/>
    <c:extLst>
      <c:ext uri="{0b15fc19-7d7d-44ad-8c2d-2c3a37ce22c3}">
        <chartProps xmlns="https://web.wps.cn/et/2018/main" chartId="{99a432fd-5e88-4bb5-b077-1c67c203f457}"/>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30718336"/>
        <c:axId val="130732416"/>
      </c:barChart>
      <c:scatterChart>
        <c:scatterStyle val="marker"/>
        <c:varyColors val="0"/>
        <c:ser>
          <c:idx val="1"/>
          <c:order val="1"/>
          <c:tx>
            <c:strRef>
              <c:f>GRÁFICOS!$G$80</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83</c:v>
                </c:pt>
                <c:pt idx="1">
                  <c:v>83.6666666666667</c:v>
                </c:pt>
                <c:pt idx="2">
                  <c:v>82</c:v>
                </c:pt>
                <c:pt idx="3">
                  <c:v>83.3333333333333</c:v>
                </c:pt>
                <c:pt idx="4" c:formatCode="0.00">
                  <c:v>83.25</c:v>
                </c:pt>
              </c:numCache>
            </c:numRef>
          </c:yVal>
          <c:smooth val="0"/>
        </c:ser>
        <c:dLbls>
          <c:showLegendKey val="0"/>
          <c:showVal val="0"/>
          <c:showCatName val="0"/>
          <c:showSerName val="0"/>
          <c:showPercent val="0"/>
          <c:showBubbleSize val="0"/>
        </c:dLbls>
        <c:axId val="130735488"/>
        <c:axId val="130733952"/>
      </c:scatterChart>
      <c:catAx>
        <c:axId val="1307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130732416"/>
        <c:crosses val="autoZero"/>
        <c:auto val="1"/>
        <c:lblAlgn val="ctr"/>
        <c:lblOffset val="100"/>
        <c:noMultiLvlLbl val="0"/>
      </c:catAx>
      <c:valAx>
        <c:axId val="130732416"/>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718336"/>
        <c:crosses val="autoZero"/>
        <c:crossBetween val="between"/>
      </c:valAx>
      <c:valAx>
        <c:axId val="130735488"/>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ES" sz="1000" b="0" i="0" u="none" strike="noStrike" kern="1200" baseline="0">
                <a:solidFill>
                  <a:schemeClr val="tx1"/>
                </a:solidFill>
                <a:latin typeface="+mn-lt"/>
                <a:ea typeface="+mn-ea"/>
                <a:cs typeface="+mn-cs"/>
              </a:defRPr>
            </a:pPr>
          </a:p>
        </c:txPr>
        <c:crossAx val="130733952"/>
        <c:crosses val="autoZero"/>
        <c:crossBetween val="midCat"/>
      </c:valAx>
      <c:valAx>
        <c:axId val="130733952"/>
        <c:scaling>
          <c:orientation val="minMax"/>
        </c:scaling>
        <c:delete val="0"/>
        <c:axPos val="r"/>
        <c:numFmt formatCode="General" sourceLinked="1"/>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735488"/>
        <c:crosses val="max"/>
        <c:crossBetween val="midCat"/>
      </c:valAx>
      <c:spPr>
        <a:noFill/>
        <a:ln>
          <a:noFill/>
        </a:ln>
        <a:effectLst/>
      </c:spPr>
    </c:plotArea>
    <c:plotVisOnly val="1"/>
    <c:dispBlanksAs val="gap"/>
    <c:showDLblsOverMax val="0"/>
    <c:extLst>
      <c:ext uri="{0b15fc19-7d7d-44ad-8c2d-2c3a37ce22c3}">
        <chartProps xmlns="https://web.wps.cn/et/2018/main" chartId="{900a5ef0-1e16-4e80-8435-0d1f89a729fa}"/>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130766336"/>
        <c:axId val="130767872"/>
      </c:barChart>
      <c:scatterChart>
        <c:scatterStyle val="marker"/>
        <c:varyColors val="0"/>
        <c:ser>
          <c:idx val="1"/>
          <c:order val="1"/>
          <c:tx>
            <c:strRef>
              <c:f>GRÁFICOS!$F$104</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81.6666666666667</c:v>
                </c:pt>
              </c:numCache>
            </c:numRef>
          </c:yVal>
          <c:smooth val="0"/>
        </c:ser>
        <c:dLbls>
          <c:showLegendKey val="0"/>
          <c:showVal val="0"/>
          <c:showCatName val="0"/>
          <c:showSerName val="0"/>
          <c:showPercent val="0"/>
          <c:showBubbleSize val="0"/>
        </c:dLbls>
        <c:axId val="130766336"/>
        <c:axId val="130767872"/>
      </c:scatterChart>
      <c:catAx>
        <c:axId val="130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130767872"/>
        <c:crosses val="autoZero"/>
        <c:auto val="1"/>
        <c:lblAlgn val="ctr"/>
        <c:lblOffset val="100"/>
        <c:noMultiLvlLbl val="0"/>
      </c:catAx>
      <c:valAx>
        <c:axId val="130767872"/>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766336"/>
        <c:crosses val="autoZero"/>
        <c:crossBetween val="between"/>
      </c:valAx>
      <c:spPr>
        <a:noFill/>
        <a:ln>
          <a:noFill/>
        </a:ln>
        <a:effectLst/>
      </c:spPr>
    </c:plotArea>
    <c:plotVisOnly val="1"/>
    <c:dispBlanksAs val="gap"/>
    <c:showDLblsOverMax val="0"/>
    <c:extLst>
      <c:ext uri="{0b15fc19-7d7d-44ad-8c2d-2c3a37ce22c3}">
        <chartProps xmlns="https://web.wps.cn/et/2018/main" chartId="{d6b101d0-1fb6-4669-8e7a-577bdd226f05}"/>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130884352"/>
        <c:axId val="130885888"/>
      </c:barChart>
      <c:scatterChart>
        <c:scatterStyle val="marker"/>
        <c:varyColors val="0"/>
        <c:ser>
          <c:idx val="1"/>
          <c:order val="1"/>
          <c:tx>
            <c:strRef>
              <c:f>GRÁFICOS!$F$131</c:f>
              <c:strCache>
                <c:ptCount val="1"/>
                <c:pt idx="0">
                  <c:v>CALIFICACION</c:v>
                </c:pt>
              </c:strCache>
            </c:strRef>
          </c:tx>
          <c:spPr>
            <a:ln w="25400" cap="rnd" cmpd="sng" algn="ctr">
              <a:noFill/>
              <a:prstDash val="solid"/>
              <a:round/>
            </a:ln>
            <a:effectLst/>
          </c:spPr>
          <c:marker>
            <c:symbol val="dash"/>
            <c:size val="10"/>
            <c:spPr>
              <a:solidFill>
                <a:schemeClr val="tx1"/>
              </a:solidFill>
              <a:ln w="9525" cap="flat" cmpd="sng" algn="ctr">
                <a:solidFill>
                  <a:schemeClr val="tx1"/>
                </a:solidFill>
                <a:prstDash val="solid"/>
                <a:round/>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81.6</c:v>
                </c:pt>
              </c:numCache>
            </c:numRef>
          </c:yVal>
          <c:smooth val="0"/>
        </c:ser>
        <c:dLbls>
          <c:showLegendKey val="0"/>
          <c:showVal val="0"/>
          <c:showCatName val="0"/>
          <c:showSerName val="0"/>
          <c:showPercent val="0"/>
          <c:showBubbleSize val="0"/>
        </c:dLbls>
        <c:axId val="130884352"/>
        <c:axId val="130885888"/>
      </c:scatterChart>
      <c:catAx>
        <c:axId val="13088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130885888"/>
        <c:crosses val="autoZero"/>
        <c:auto val="1"/>
        <c:lblAlgn val="ctr"/>
        <c:lblOffset val="100"/>
        <c:noMultiLvlLbl val="0"/>
      </c:catAx>
      <c:valAx>
        <c:axId val="130885888"/>
        <c:scaling>
          <c:orientation val="minMax"/>
          <c:max val="100"/>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130884352"/>
        <c:crosses val="autoZero"/>
        <c:crossBetween val="between"/>
      </c:valAx>
      <c:spPr>
        <a:noFill/>
        <a:ln>
          <a:noFill/>
        </a:ln>
        <a:effectLst/>
      </c:spPr>
    </c:plotArea>
    <c:plotVisOnly val="1"/>
    <c:dispBlanksAs val="gap"/>
    <c:showDLblsOverMax val="0"/>
    <c:extLst>
      <c:ext uri="{0b15fc19-7d7d-44ad-8c2d-2c3a37ce22c3}">
        <chartProps xmlns="https://web.wps.cn/et/2018/main" chartId="{894ddcd0-5c48-4863-8a19-3d7848135c62}"/>
      </c:ext>
    </c:extLst>
  </c:chart>
  <c:spPr>
    <a:solidFill>
      <a:schemeClr val="bg1"/>
    </a:solidFill>
    <a:ln w="9525" cap="flat" cmpd="sng" algn="ctr">
      <a:solidFill>
        <a:schemeClr val="tx1">
          <a:lumMod val="15000"/>
          <a:lumOff val="85000"/>
        </a:schemeClr>
      </a:solidFill>
      <a:prstDash val="solid"/>
      <a:round/>
    </a:ln>
    <a:effectLst/>
  </c:spPr>
  <c:txPr>
    <a:bodyPr/>
    <a:lstStyle/>
    <a:p>
      <a:pPr>
        <a:defRPr lang="es-ES"/>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85870" y="295910"/>
          <a:ext cx="6546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838950" y="201295"/>
          <a:ext cx="12261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10039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5073650" y="223520"/>
          <a:ext cx="11684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50711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xdr:cNvPicPr/>
      </xdr:nvPicPr>
      <xdr:blipFill>
        <a:blip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905000" y="85725"/>
          <a:ext cx="771525" cy="64770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5972175" y="161290"/>
          <a:ext cx="933450" cy="56197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0477500" y="104140"/>
          <a:ext cx="1162050" cy="7715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8242935" y="19050"/>
          <a:ext cx="1005205" cy="8667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038600" y="114300"/>
          <a:ext cx="751840" cy="63944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3</xdr:col>
      <xdr:colOff>7112</xdr:colOff>
      <xdr:row>9</xdr:row>
      <xdr:rowOff>174969</xdr:rowOff>
    </xdr:from>
    <xdr:to>
      <xdr:col>10</xdr:col>
      <xdr:colOff>571500</xdr:colOff>
      <xdr:row>29</xdr:row>
      <xdr:rowOff>44823</xdr:rowOff>
    </xdr:to>
    <xdr:graphicFrame>
      <xdr:nvGraphicFramePr>
        <xdr:cNvPr id="2" name="Gráfico 1"/>
        <xdr:cNvGraphicFramePr/>
      </xdr:nvGraphicFramePr>
      <xdr:xfrm>
        <a:off x="1340485" y="2774950"/>
        <a:ext cx="723201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xdr:nvGraphicFramePr>
        <xdr:cNvPr id="7" name="Gráfico 6"/>
        <xdr:cNvGraphicFramePr/>
      </xdr:nvGraphicFramePr>
      <xdr:xfrm>
        <a:off x="1333500" y="7210425"/>
        <a:ext cx="7534275"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xdr:nvGraphicFramePr>
        <xdr:cNvPr id="10" name="Gráfico 9"/>
        <xdr:cNvGraphicFramePr/>
      </xdr:nvGraphicFramePr>
      <xdr:xfrm>
        <a:off x="1333500" y="11838305"/>
        <a:ext cx="753427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xdr:nvGraphicFramePr>
        <xdr:cNvPr id="5" name="Gráfico 4"/>
        <xdr:cNvGraphicFramePr/>
      </xdr:nvGraphicFramePr>
      <xdr:xfrm>
        <a:off x="1333500" y="15955645"/>
        <a:ext cx="758380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xdr:nvGraphicFramePr>
        <xdr:cNvPr id="11" name="Gráfico 10"/>
        <xdr:cNvGraphicFramePr/>
      </xdr:nvGraphicFramePr>
      <xdr:xfrm>
        <a:off x="1333500" y="20585430"/>
        <a:ext cx="7559040" cy="44069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xdr:nvGraphicFramePr>
        <xdr:cNvPr id="13" name="Gráfico 12"/>
        <xdr:cNvGraphicFramePr/>
      </xdr:nvGraphicFramePr>
      <xdr:xfrm>
        <a:off x="1333500" y="25563830"/>
        <a:ext cx="756729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8136890"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6107430"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75247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4342765"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869940"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7439025"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75184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667125" y="38100"/>
          <a:ext cx="99377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xdr:cNvPicPr>
          <a:picLocks noChangeAspect="1"/>
        </xdr:cNvPicPr>
      </xdr:nvPicPr>
      <xdr:blipFill>
        <a:blip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9785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57905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
  <sheetViews>
    <sheetView topLeftCell="A4" workbookViewId="0">
      <selection activeCell="O16" sqref="O16"/>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5" customFormat="1" ht="15.75" spans="1:13">
      <c r="A1" s="84"/>
      <c r="B1" s="84"/>
      <c r="C1" s="84"/>
      <c r="D1" s="84"/>
      <c r="E1" s="84"/>
      <c r="F1" s="84"/>
      <c r="G1" s="84"/>
      <c r="H1" s="84"/>
      <c r="I1" s="84"/>
      <c r="J1" s="84"/>
      <c r="K1" s="84"/>
      <c r="L1" s="84"/>
      <c r="M1" s="84"/>
    </row>
    <row r="2" s="55" customFormat="1" spans="1:13">
      <c r="A2" s="84"/>
      <c r="B2" s="85"/>
      <c r="C2" s="86"/>
      <c r="D2" s="86"/>
      <c r="E2" s="86"/>
      <c r="F2" s="86"/>
      <c r="G2" s="86"/>
      <c r="H2" s="86"/>
      <c r="I2" s="86"/>
      <c r="J2" s="86"/>
      <c r="K2" s="86"/>
      <c r="L2" s="100"/>
      <c r="M2" s="84"/>
    </row>
    <row r="3" s="55" customFormat="1" spans="1:13">
      <c r="A3" s="84"/>
      <c r="B3" s="87"/>
      <c r="C3" s="84"/>
      <c r="D3" s="84"/>
      <c r="E3" s="84"/>
      <c r="F3" s="84"/>
      <c r="G3" s="84"/>
      <c r="H3" s="84"/>
      <c r="I3" s="84"/>
      <c r="J3" s="84"/>
      <c r="K3" s="84"/>
      <c r="L3" s="102"/>
      <c r="M3" s="84"/>
    </row>
    <row r="4" s="55" customFormat="1" ht="18.75" spans="1:13">
      <c r="A4" s="84"/>
      <c r="B4" s="87"/>
      <c r="C4" s="84"/>
      <c r="D4" s="84"/>
      <c r="E4" s="84"/>
      <c r="F4" s="308"/>
      <c r="G4" s="308"/>
      <c r="H4" s="308"/>
      <c r="I4" s="308"/>
      <c r="J4" s="308"/>
      <c r="K4" s="308"/>
      <c r="L4" s="102"/>
      <c r="M4" s="84"/>
    </row>
    <row r="5" s="55" customFormat="1" spans="1:13">
      <c r="A5" s="84"/>
      <c r="B5" s="87"/>
      <c r="C5" s="84"/>
      <c r="D5" s="84"/>
      <c r="E5" s="84"/>
      <c r="F5" s="99"/>
      <c r="G5" s="99"/>
      <c r="H5" s="99"/>
      <c r="I5" s="99"/>
      <c r="J5" s="99"/>
      <c r="K5" s="99"/>
      <c r="L5" s="102"/>
      <c r="M5" s="84"/>
    </row>
    <row r="6" s="55" customFormat="1" spans="1:13">
      <c r="A6" s="84"/>
      <c r="B6" s="87"/>
      <c r="C6" s="84"/>
      <c r="D6" s="84"/>
      <c r="E6" s="84"/>
      <c r="F6" s="84"/>
      <c r="G6" s="84"/>
      <c r="H6" s="84"/>
      <c r="I6" s="84"/>
      <c r="J6" s="84"/>
      <c r="K6" s="84"/>
      <c r="L6" s="102"/>
      <c r="M6" s="84"/>
    </row>
    <row r="7" s="55" customFormat="1" spans="1:13">
      <c r="A7" s="84"/>
      <c r="B7" s="87"/>
      <c r="C7" s="84"/>
      <c r="D7" s="84"/>
      <c r="E7" s="84"/>
      <c r="F7" s="84"/>
      <c r="G7" s="84"/>
      <c r="H7" s="84"/>
      <c r="I7" s="84"/>
      <c r="J7" s="84"/>
      <c r="K7" s="84"/>
      <c r="L7" s="102"/>
      <c r="M7" s="84"/>
    </row>
    <row r="8" s="55" customFormat="1" ht="26.25" spans="1:13">
      <c r="A8" s="84"/>
      <c r="B8" s="87"/>
      <c r="C8" s="309" t="s">
        <v>0</v>
      </c>
      <c r="D8" s="309"/>
      <c r="E8" s="309"/>
      <c r="F8" s="309"/>
      <c r="G8" s="309"/>
      <c r="H8" s="309"/>
      <c r="I8" s="309"/>
      <c r="J8" s="309"/>
      <c r="K8" s="309"/>
      <c r="L8" s="102"/>
      <c r="M8" s="84"/>
    </row>
    <row r="9" s="55" customFormat="1" spans="1:13">
      <c r="A9" s="84"/>
      <c r="B9" s="87"/>
      <c r="C9" s="84"/>
      <c r="D9" s="84"/>
      <c r="E9" s="84"/>
      <c r="F9" s="84"/>
      <c r="G9" s="84"/>
      <c r="H9" s="84"/>
      <c r="I9" s="84"/>
      <c r="J9" s="84"/>
      <c r="K9" s="84"/>
      <c r="L9" s="102"/>
      <c r="M9" s="84"/>
    </row>
    <row r="10" s="55" customFormat="1" spans="1:13">
      <c r="A10" s="84"/>
      <c r="B10" s="87"/>
      <c r="C10" s="84"/>
      <c r="D10" s="84"/>
      <c r="E10" s="84"/>
      <c r="F10" s="84"/>
      <c r="G10" s="84"/>
      <c r="H10" s="84"/>
      <c r="I10" s="84"/>
      <c r="J10" s="84"/>
      <c r="K10" s="84"/>
      <c r="L10" s="102"/>
      <c r="M10" s="84"/>
    </row>
    <row r="11" s="55" customFormat="1" spans="1:13">
      <c r="A11" s="84"/>
      <c r="B11" s="87"/>
      <c r="C11" s="84"/>
      <c r="D11" s="84"/>
      <c r="E11" s="84"/>
      <c r="F11" s="84"/>
      <c r="G11" s="84"/>
      <c r="H11" s="84"/>
      <c r="I11" s="84"/>
      <c r="J11" s="84"/>
      <c r="K11" s="84"/>
      <c r="L11" s="102"/>
      <c r="M11" s="84"/>
    </row>
    <row r="12" s="55" customFormat="1" spans="1:13">
      <c r="A12" s="84"/>
      <c r="B12" s="87"/>
      <c r="C12" s="84"/>
      <c r="D12" s="84"/>
      <c r="E12" s="84"/>
      <c r="F12" s="84"/>
      <c r="G12" s="84"/>
      <c r="H12" s="84"/>
      <c r="I12" s="84"/>
      <c r="J12" s="84"/>
      <c r="K12" s="84"/>
      <c r="L12" s="102"/>
      <c r="M12" s="84"/>
    </row>
    <row r="13" s="55" customFormat="1" spans="1:13">
      <c r="A13" s="84"/>
      <c r="B13" s="87"/>
      <c r="C13" s="84"/>
      <c r="D13" s="84"/>
      <c r="E13" s="84"/>
      <c r="F13" s="84"/>
      <c r="G13" s="84"/>
      <c r="H13" s="84"/>
      <c r="I13" s="84"/>
      <c r="J13" s="84"/>
      <c r="K13" s="84"/>
      <c r="L13" s="102"/>
      <c r="M13" s="84"/>
    </row>
    <row r="14" s="55" customFormat="1" spans="1:13">
      <c r="A14" s="84"/>
      <c r="B14" s="87"/>
      <c r="C14" s="84"/>
      <c r="D14" s="84"/>
      <c r="E14" s="84"/>
      <c r="F14" s="84"/>
      <c r="G14" s="84"/>
      <c r="H14" s="84"/>
      <c r="I14" s="84"/>
      <c r="J14" s="84"/>
      <c r="K14" s="84"/>
      <c r="L14" s="102"/>
      <c r="M14" s="84"/>
    </row>
    <row r="15" s="55" customFormat="1" spans="1:13">
      <c r="A15" s="84"/>
      <c r="B15" s="87"/>
      <c r="C15" s="84"/>
      <c r="D15" s="84"/>
      <c r="E15" s="84"/>
      <c r="F15" s="84"/>
      <c r="G15" s="84"/>
      <c r="H15" s="84"/>
      <c r="I15" s="84"/>
      <c r="J15" s="84"/>
      <c r="K15" s="84"/>
      <c r="L15" s="102"/>
      <c r="M15" s="84"/>
    </row>
    <row r="16" s="55" customFormat="1" spans="1:13">
      <c r="A16" s="84"/>
      <c r="B16" s="87"/>
      <c r="C16" s="84"/>
      <c r="D16" s="84"/>
      <c r="E16" s="84"/>
      <c r="F16" s="84"/>
      <c r="G16" s="84"/>
      <c r="H16" s="84"/>
      <c r="I16" s="84"/>
      <c r="J16" s="84"/>
      <c r="K16" s="84"/>
      <c r="L16" s="102"/>
      <c r="M16" s="84"/>
    </row>
    <row r="17" s="55" customFormat="1" spans="1:13">
      <c r="A17" s="84"/>
      <c r="B17" s="87"/>
      <c r="C17" s="84"/>
      <c r="D17" s="84"/>
      <c r="E17" s="84"/>
      <c r="F17" s="84"/>
      <c r="G17" s="84"/>
      <c r="H17" s="84"/>
      <c r="I17" s="84"/>
      <c r="J17" s="84"/>
      <c r="K17" s="84"/>
      <c r="L17" s="102"/>
      <c r="M17" s="84"/>
    </row>
    <row r="18" s="55" customFormat="1" spans="1:13">
      <c r="A18" s="84"/>
      <c r="B18" s="87"/>
      <c r="C18" s="84"/>
      <c r="D18" s="84"/>
      <c r="E18" s="84"/>
      <c r="F18" s="84"/>
      <c r="G18" s="84"/>
      <c r="H18" s="84"/>
      <c r="I18" s="84"/>
      <c r="J18" s="84"/>
      <c r="K18" s="84"/>
      <c r="L18" s="102"/>
      <c r="M18" s="84"/>
    </row>
    <row r="19" s="55" customFormat="1" spans="1:13">
      <c r="A19" s="84"/>
      <c r="B19" s="87"/>
      <c r="C19" s="84"/>
      <c r="D19" s="84"/>
      <c r="E19" s="84"/>
      <c r="F19" s="84"/>
      <c r="G19" s="84"/>
      <c r="H19" s="84"/>
      <c r="I19" s="84"/>
      <c r="J19" s="84"/>
      <c r="K19" s="84"/>
      <c r="L19" s="102"/>
      <c r="M19" s="84"/>
    </row>
    <row r="20" s="55" customFormat="1" spans="1:13">
      <c r="A20" s="84"/>
      <c r="B20" s="87"/>
      <c r="C20" s="84"/>
      <c r="D20" s="84"/>
      <c r="E20" s="84"/>
      <c r="F20" s="84"/>
      <c r="G20" s="84"/>
      <c r="H20" s="84"/>
      <c r="I20" s="84"/>
      <c r="J20" s="84"/>
      <c r="K20" s="84"/>
      <c r="L20" s="102"/>
      <c r="M20" s="84"/>
    </row>
    <row r="21" s="55" customFormat="1" spans="1:13">
      <c r="A21" s="84"/>
      <c r="B21" s="87"/>
      <c r="C21" s="84"/>
      <c r="D21" s="84"/>
      <c r="E21" s="84"/>
      <c r="F21" s="84"/>
      <c r="G21" s="84"/>
      <c r="H21" s="84"/>
      <c r="I21" s="84"/>
      <c r="J21" s="84"/>
      <c r="K21" s="84"/>
      <c r="L21" s="102"/>
      <c r="M21" s="84"/>
    </row>
    <row r="22" s="55" customFormat="1" ht="15.75" spans="1:13">
      <c r="A22" s="84"/>
      <c r="B22" s="105"/>
      <c r="C22" s="106"/>
      <c r="D22" s="106"/>
      <c r="E22" s="106"/>
      <c r="F22" s="106"/>
      <c r="G22" s="106"/>
      <c r="H22" s="106"/>
      <c r="I22" s="106"/>
      <c r="J22" s="106"/>
      <c r="K22" s="106"/>
      <c r="L22" s="107"/>
      <c r="M22" s="84"/>
    </row>
    <row r="23" s="55" customFormat="1" spans="1:13">
      <c r="A23" s="84"/>
      <c r="B23" s="84"/>
      <c r="C23" s="84"/>
      <c r="D23" s="84"/>
      <c r="E23" s="84"/>
      <c r="F23" s="84"/>
      <c r="G23" s="84"/>
      <c r="H23" s="84"/>
      <c r="I23" s="84"/>
      <c r="J23" s="84"/>
      <c r="K23" s="84"/>
      <c r="L23" s="84"/>
      <c r="M23" s="84"/>
    </row>
    <row r="24" s="55" customFormat="1" spans="1:13">
      <c r="A24" s="84"/>
      <c r="B24" s="84"/>
      <c r="C24" s="84" t="s">
        <v>1</v>
      </c>
      <c r="D24" s="84"/>
      <c r="E24" s="84"/>
      <c r="F24" s="84"/>
      <c r="G24" s="84"/>
      <c r="H24" s="84"/>
      <c r="I24" s="84"/>
      <c r="J24" s="84"/>
      <c r="K24" s="84"/>
      <c r="L24" s="84"/>
      <c r="M24" s="84"/>
    </row>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row r="68" s="55" customFormat="1"/>
    <row r="69" s="55" customFormat="1"/>
    <row r="70" s="55" customFormat="1"/>
    <row r="71" s="55" customFormat="1"/>
    <row r="72" s="55" customFormat="1"/>
    <row r="73" s="55" customFormat="1"/>
    <row r="74" s="55" customFormat="1"/>
    <row r="75" s="55" customFormat="1"/>
    <row r="76" s="55" customFormat="1"/>
    <row r="77" s="55" customFormat="1"/>
    <row r="78" s="55" customFormat="1"/>
    <row r="79" s="55" customFormat="1"/>
    <row r="80" s="55" customFormat="1"/>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row r="215" s="55" customFormat="1"/>
    <row r="216" s="55" customFormat="1"/>
    <row r="217" s="55" customFormat="1"/>
    <row r="218" s="55" customFormat="1"/>
    <row r="219" s="55" customFormat="1"/>
    <row r="220" s="55" customFormat="1"/>
    <row r="221" s="55" customFormat="1"/>
    <row r="222" s="55" customFormat="1"/>
    <row r="223" s="55" customFormat="1"/>
    <row r="224" s="55" customFormat="1"/>
    <row r="225" s="55" customFormat="1"/>
    <row r="226" s="55" customFormat="1"/>
    <row r="227" s="55" customFormat="1"/>
    <row r="228" s="55" customFormat="1"/>
    <row r="229" s="55" customFormat="1"/>
    <row r="230" s="55" customFormat="1"/>
    <row r="231" s="55" customFormat="1"/>
    <row r="232" s="55" customFormat="1"/>
    <row r="233" s="55" customFormat="1"/>
    <row r="234" s="55" customFormat="1"/>
    <row r="235" s="55" customFormat="1"/>
    <row r="236" s="55" customFormat="1"/>
    <row r="237" s="55" customFormat="1"/>
    <row r="238" s="55" customFormat="1"/>
    <row r="239" s="55" customFormat="1"/>
    <row r="240" s="55" customFormat="1"/>
    <row r="241" s="55" customFormat="1"/>
    <row r="242" s="55" customFormat="1"/>
    <row r="243" s="55" customFormat="1"/>
    <row r="244" s="55" customFormat="1"/>
    <row r="245" s="55" customFormat="1"/>
    <row r="246" s="55" customFormat="1"/>
    <row r="247" s="55" customFormat="1"/>
    <row r="248" s="55" customFormat="1"/>
    <row r="249" s="55" customFormat="1"/>
    <row r="250" s="55" customFormat="1"/>
    <row r="251" s="55" customFormat="1"/>
    <row r="252" s="55" customFormat="1"/>
    <row r="253" s="55" customFormat="1"/>
    <row r="254" s="55" customFormat="1"/>
    <row r="255" s="55" customFormat="1"/>
    <row r="256" s="55" customFormat="1"/>
    <row r="257" s="55" customFormat="1"/>
    <row r="258" s="55" customFormat="1"/>
    <row r="259" s="55" customFormat="1"/>
    <row r="260" s="55" customFormat="1"/>
    <row r="261" s="55" customFormat="1"/>
    <row r="262" s="55" customFormat="1"/>
    <row r="263" s="55" customFormat="1"/>
    <row r="264" s="55" customFormat="1"/>
    <row r="265" s="55" customFormat="1"/>
    <row r="266" s="55" customFormat="1"/>
    <row r="267" s="55" customFormat="1"/>
    <row r="268" s="55" customFormat="1"/>
    <row r="269" s="55" customFormat="1"/>
    <row r="270" s="55" customFormat="1"/>
    <row r="271" s="55" customFormat="1"/>
    <row r="272" s="55" customFormat="1"/>
    <row r="273" s="55" customFormat="1"/>
    <row r="274" s="55" customFormat="1"/>
    <row r="275" s="55" customFormat="1"/>
    <row r="276" s="55" customFormat="1"/>
    <row r="277" s="55" customFormat="1"/>
    <row r="278" s="55" customFormat="1"/>
    <row r="279" s="55" customFormat="1"/>
    <row r="280" s="55" customFormat="1"/>
    <row r="281" s="55" customFormat="1"/>
    <row r="282" s="55" customFormat="1"/>
    <row r="283" s="55" customFormat="1"/>
    <row r="284" s="55" customFormat="1"/>
    <row r="285" s="55" customFormat="1"/>
    <row r="286" s="55" customFormat="1"/>
    <row r="287" s="55" customFormat="1"/>
    <row r="288" s="55" customFormat="1"/>
    <row r="289" s="55" customFormat="1"/>
    <row r="290" s="55" customFormat="1"/>
    <row r="291" s="55" customFormat="1"/>
    <row r="292" s="55" customFormat="1"/>
    <row r="293" s="55" customFormat="1"/>
    <row r="294" s="55" customFormat="1"/>
    <row r="295" s="55" customFormat="1"/>
    <row r="296" s="55" customFormat="1"/>
    <row r="297" s="55" customFormat="1"/>
    <row r="298" s="55" customFormat="1"/>
    <row r="299" s="55" customFormat="1"/>
    <row r="300" s="55" customFormat="1"/>
    <row r="301" s="55" customFormat="1"/>
    <row r="302" s="55" customFormat="1"/>
    <row r="303" s="55" customFormat="1"/>
    <row r="304" s="55" customFormat="1"/>
    <row r="305" s="55" customFormat="1"/>
    <row r="306" s="55" customFormat="1"/>
    <row r="307" s="55" customFormat="1"/>
    <row r="308" s="55" customFormat="1"/>
    <row r="309" s="55" customFormat="1"/>
    <row r="310" s="55" customFormat="1"/>
    <row r="311" s="55" customFormat="1"/>
    <row r="312" s="55" customFormat="1"/>
    <row r="313" s="55" customFormat="1"/>
    <row r="314" s="55" customFormat="1"/>
    <row r="315" s="55" customFormat="1"/>
    <row r="316" s="55" customFormat="1"/>
    <row r="317" s="55" customFormat="1"/>
    <row r="318" s="55" customFormat="1"/>
    <row r="319" s="55" customFormat="1"/>
    <row r="320" s="55" customFormat="1"/>
    <row r="321" s="55" customFormat="1"/>
    <row r="322" s="55" customFormat="1"/>
    <row r="323" s="55" customFormat="1"/>
    <row r="324" s="55" customFormat="1"/>
    <row r="325" s="55" customFormat="1"/>
    <row r="326" s="55" customFormat="1"/>
    <row r="327" s="55" customFormat="1"/>
    <row r="328" s="55" customFormat="1"/>
    <row r="329" s="55" customFormat="1"/>
    <row r="330" s="55" customFormat="1"/>
    <row r="331" s="55" customFormat="1"/>
    <row r="332" s="55" customFormat="1"/>
    <row r="333" s="55" customFormat="1"/>
    <row r="334" s="55" customFormat="1"/>
    <row r="335" s="55" customFormat="1"/>
    <row r="336" s="55" customFormat="1"/>
    <row r="337" s="55" customFormat="1"/>
    <row r="338" s="55" customFormat="1"/>
    <row r="339" s="55" customFormat="1"/>
    <row r="340" s="55" customFormat="1"/>
    <row r="341" s="55" customFormat="1"/>
    <row r="342" s="55" customFormat="1"/>
    <row r="343" s="55" customFormat="1"/>
    <row r="344" s="55" customFormat="1"/>
    <row r="345" s="55" customFormat="1"/>
    <row r="346" s="55" customFormat="1"/>
    <row r="347" s="55" customFormat="1"/>
    <row r="348" s="55" customFormat="1"/>
    <row r="349" s="55" customFormat="1"/>
    <row r="350" s="55" customFormat="1"/>
    <row r="351" s="55" customFormat="1"/>
    <row r="352" s="55" customFormat="1"/>
    <row r="353" s="55" customFormat="1"/>
    <row r="354" s="55" customFormat="1"/>
    <row r="355" s="55" customFormat="1"/>
    <row r="356" s="55" customFormat="1"/>
    <row r="357" s="55" customFormat="1"/>
    <row r="358" s="55" customFormat="1"/>
    <row r="359" s="55" customFormat="1"/>
    <row r="360" s="55" customFormat="1"/>
    <row r="361" s="55" customFormat="1"/>
    <row r="362" s="55" customFormat="1"/>
    <row r="363" s="55" customFormat="1"/>
    <row r="364" s="55" customFormat="1"/>
    <row r="365" s="55" customFormat="1"/>
    <row r="366" s="55" customFormat="1"/>
    <row r="367" s="55" customFormat="1"/>
    <row r="368" s="55" customFormat="1"/>
    <row r="369" s="55" customFormat="1"/>
    <row r="370" s="55" customFormat="1"/>
    <row r="371" s="55"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zoomScale="85" zoomScaleNormal="85" topLeftCell="A70" workbookViewId="0">
      <selection activeCell="A53" sqref="A53:M53"/>
    </sheetView>
  </sheetViews>
  <sheetFormatPr defaultColWidth="11.4285714285714" defaultRowHeight="15"/>
  <cols>
    <col min="1" max="2" width="12.7142857142857" customWidth="1"/>
    <col min="3" max="3" width="4.28571428571429" customWidth="1"/>
    <col min="4" max="13" width="11.5714285714286" customWidth="1"/>
    <col min="14" max="16384" width="11.4285714285714" style="55"/>
  </cols>
  <sheetData>
    <row r="1" spans="1:13">
      <c r="A1" s="55"/>
      <c r="B1" s="55"/>
      <c r="C1" s="55"/>
      <c r="D1" s="55"/>
      <c r="E1" s="55"/>
      <c r="F1" s="55"/>
      <c r="G1" s="55"/>
      <c r="H1" s="55"/>
      <c r="I1" s="55"/>
      <c r="J1" s="55"/>
      <c r="K1" s="55"/>
      <c r="L1" s="55"/>
      <c r="M1" s="55"/>
    </row>
    <row r="2" spans="1:13">
      <c r="A2" s="55"/>
      <c r="B2" s="55"/>
      <c r="C2" s="55"/>
      <c r="D2" s="55"/>
      <c r="E2" s="55"/>
      <c r="F2" s="55"/>
      <c r="G2" s="55"/>
      <c r="H2" s="55"/>
      <c r="I2" s="55"/>
      <c r="J2" s="55"/>
      <c r="K2" s="55"/>
      <c r="L2" s="55"/>
      <c r="M2" s="55"/>
    </row>
    <row r="3" spans="1:13">
      <c r="A3" s="55"/>
      <c r="B3" s="55"/>
      <c r="C3" s="55"/>
      <c r="D3" s="55"/>
      <c r="E3" s="55"/>
      <c r="F3" s="55"/>
      <c r="G3" s="55"/>
      <c r="H3" s="55"/>
      <c r="I3" s="55"/>
      <c r="J3" s="55"/>
      <c r="K3" s="55"/>
      <c r="L3" s="55"/>
      <c r="M3" s="55"/>
    </row>
    <row r="4" spans="1:13">
      <c r="A4" s="55"/>
      <c r="B4" s="55"/>
      <c r="C4" s="55"/>
      <c r="D4" s="55"/>
      <c r="E4" s="55"/>
      <c r="F4" s="55"/>
      <c r="G4" s="55"/>
      <c r="H4" s="55"/>
      <c r="I4" s="55"/>
      <c r="J4" s="55"/>
      <c r="K4" s="55"/>
      <c r="L4" s="55"/>
      <c r="M4" s="55"/>
    </row>
    <row r="5" spans="1:13">
      <c r="A5" s="55"/>
      <c r="B5" s="55"/>
      <c r="C5" s="55"/>
      <c r="D5" s="55"/>
      <c r="E5" s="55"/>
      <c r="F5" s="55"/>
      <c r="G5" s="55"/>
      <c r="H5" s="55"/>
      <c r="I5" s="55"/>
      <c r="J5" s="55"/>
      <c r="K5" s="55"/>
      <c r="L5" s="55"/>
      <c r="M5" s="55"/>
    </row>
    <row r="6" ht="15.75" spans="1:13">
      <c r="A6" s="55"/>
      <c r="B6" s="55"/>
      <c r="C6" s="55"/>
      <c r="D6" s="55"/>
      <c r="E6" s="55"/>
      <c r="F6" s="55"/>
      <c r="G6" s="55"/>
      <c r="H6" s="55"/>
      <c r="I6" s="55"/>
      <c r="J6" s="55"/>
      <c r="K6" s="55"/>
      <c r="L6" s="55"/>
      <c r="M6" s="55"/>
    </row>
    <row r="7" ht="51.75" customHeight="1" spans="1:13">
      <c r="A7" s="189"/>
      <c r="B7" s="190"/>
      <c r="C7" s="190"/>
      <c r="D7" s="191" t="s">
        <v>2</v>
      </c>
      <c r="E7" s="191"/>
      <c r="F7" s="191"/>
      <c r="G7" s="191"/>
      <c r="H7" s="191"/>
      <c r="I7" s="191"/>
      <c r="J7" s="191"/>
      <c r="K7" s="191"/>
      <c r="L7" s="191"/>
      <c r="M7" s="282"/>
    </row>
    <row r="8" ht="36.75" customHeight="1" spans="1:13">
      <c r="A8" s="192"/>
      <c r="B8" s="193"/>
      <c r="C8" s="193"/>
      <c r="D8" s="194" t="s">
        <v>3</v>
      </c>
      <c r="E8" s="194"/>
      <c r="F8" s="194"/>
      <c r="G8" s="194"/>
      <c r="H8" s="194"/>
      <c r="I8" s="194"/>
      <c r="J8" s="194"/>
      <c r="K8" s="194"/>
      <c r="L8" s="194"/>
      <c r="M8" s="283"/>
    </row>
    <row r="9" ht="30" customHeight="1" spans="1:13">
      <c r="A9" s="195"/>
      <c r="B9" s="196"/>
      <c r="C9" s="196"/>
      <c r="D9" s="197" t="s">
        <v>4</v>
      </c>
      <c r="E9" s="197"/>
      <c r="F9" s="197"/>
      <c r="G9" s="197"/>
      <c r="H9" s="197"/>
      <c r="I9" s="197"/>
      <c r="J9" s="197"/>
      <c r="K9" s="197"/>
      <c r="L9" s="197"/>
      <c r="M9" s="284"/>
    </row>
    <row r="10" ht="7.5" customHeight="1" spans="1:13">
      <c r="A10" s="198"/>
      <c r="B10" s="198"/>
      <c r="C10" s="198"/>
      <c r="D10" s="198"/>
      <c r="E10" s="198"/>
      <c r="F10" s="198"/>
      <c r="G10" s="198"/>
      <c r="H10" s="198"/>
      <c r="I10" s="198"/>
      <c r="J10" s="198"/>
      <c r="K10" s="198"/>
      <c r="L10" s="198"/>
      <c r="M10" s="198"/>
    </row>
    <row r="11" ht="30" customHeight="1" spans="1:13">
      <c r="A11" s="199" t="s">
        <v>5</v>
      </c>
      <c r="B11" s="200"/>
      <c r="C11" s="200"/>
      <c r="D11" s="200"/>
      <c r="E11" s="200"/>
      <c r="F11" s="200"/>
      <c r="G11" s="200"/>
      <c r="H11" s="200"/>
      <c r="I11" s="200"/>
      <c r="J11" s="200"/>
      <c r="K11" s="200"/>
      <c r="L11" s="200"/>
      <c r="M11" s="285"/>
    </row>
    <row r="12" ht="126.75" customHeight="1" spans="1:13">
      <c r="A12" s="201" t="s">
        <v>6</v>
      </c>
      <c r="B12" s="202"/>
      <c r="C12" s="202"/>
      <c r="D12" s="202"/>
      <c r="E12" s="202"/>
      <c r="F12" s="202"/>
      <c r="G12" s="202"/>
      <c r="H12" s="202"/>
      <c r="I12" s="202"/>
      <c r="J12" s="202"/>
      <c r="K12" s="202"/>
      <c r="L12" s="202"/>
      <c r="M12" s="286"/>
    </row>
    <row r="13" ht="19.5" spans="1:13">
      <c r="A13" s="203" t="s">
        <v>7</v>
      </c>
      <c r="B13" s="204"/>
      <c r="C13" s="204"/>
      <c r="D13" s="204"/>
      <c r="E13" s="204"/>
      <c r="F13" s="204"/>
      <c r="G13" s="204"/>
      <c r="H13" s="204"/>
      <c r="I13" s="204"/>
      <c r="J13" s="204"/>
      <c r="K13" s="204"/>
      <c r="L13" s="204"/>
      <c r="M13" s="287"/>
    </row>
    <row r="14" spans="1:13">
      <c r="A14" s="205" t="s">
        <v>8</v>
      </c>
      <c r="B14" s="206"/>
      <c r="C14" s="206"/>
      <c r="D14" s="207" t="s">
        <v>9</v>
      </c>
      <c r="E14" s="208"/>
      <c r="F14" s="208"/>
      <c r="G14" s="208"/>
      <c r="H14" s="208"/>
      <c r="I14" s="208"/>
      <c r="J14" s="208"/>
      <c r="K14" s="208"/>
      <c r="L14" s="208"/>
      <c r="M14" s="288"/>
    </row>
    <row r="15" spans="1:13">
      <c r="A15" s="209" t="s">
        <v>10</v>
      </c>
      <c r="B15" s="210"/>
      <c r="C15" s="210"/>
      <c r="D15" s="211" t="s">
        <v>11</v>
      </c>
      <c r="E15" s="212"/>
      <c r="F15" s="212"/>
      <c r="G15" s="212"/>
      <c r="H15" s="212"/>
      <c r="I15" s="212"/>
      <c r="J15" s="212"/>
      <c r="K15" s="212"/>
      <c r="L15" s="212"/>
      <c r="M15" s="289"/>
    </row>
    <row r="16" ht="29.25" customHeight="1" spans="1:13">
      <c r="A16" s="213" t="s">
        <v>12</v>
      </c>
      <c r="B16" s="214"/>
      <c r="C16" s="214"/>
      <c r="D16" s="215" t="s">
        <v>13</v>
      </c>
      <c r="E16" s="216"/>
      <c r="F16" s="216"/>
      <c r="G16" s="216"/>
      <c r="H16" s="216"/>
      <c r="I16" s="216"/>
      <c r="J16" s="216"/>
      <c r="K16" s="216"/>
      <c r="L16" s="216"/>
      <c r="M16" s="290"/>
    </row>
    <row r="17" ht="30" customHeight="1" spans="1:13">
      <c r="A17" s="217" t="s">
        <v>14</v>
      </c>
      <c r="B17" s="218"/>
      <c r="C17" s="218"/>
      <c r="D17" s="219" t="s">
        <v>15</v>
      </c>
      <c r="E17" s="220"/>
      <c r="F17" s="220"/>
      <c r="G17" s="220"/>
      <c r="H17" s="220"/>
      <c r="I17" s="220"/>
      <c r="J17" s="220"/>
      <c r="K17" s="220"/>
      <c r="L17" s="220"/>
      <c r="M17" s="291"/>
    </row>
    <row r="18" ht="15.75" spans="1:13">
      <c r="A18" s="221" t="s">
        <v>16</v>
      </c>
      <c r="B18" s="222"/>
      <c r="C18" s="222"/>
      <c r="D18" s="223" t="s">
        <v>17</v>
      </c>
      <c r="E18" s="224"/>
      <c r="F18" s="224"/>
      <c r="G18" s="224"/>
      <c r="H18" s="224"/>
      <c r="I18" s="224"/>
      <c r="J18" s="224"/>
      <c r="K18" s="224"/>
      <c r="L18" s="224"/>
      <c r="M18" s="292"/>
    </row>
    <row r="19" ht="19.5" spans="1:13">
      <c r="A19" s="225" t="s">
        <v>10</v>
      </c>
      <c r="B19" s="226"/>
      <c r="C19" s="226"/>
      <c r="D19" s="226"/>
      <c r="E19" s="226"/>
      <c r="F19" s="226"/>
      <c r="G19" s="226"/>
      <c r="H19" s="226"/>
      <c r="I19" s="226"/>
      <c r="J19" s="226"/>
      <c r="K19" s="226"/>
      <c r="L19" s="226"/>
      <c r="M19" s="293"/>
    </row>
    <row r="20" ht="129.75" customHeight="1" spans="1:13">
      <c r="A20" s="227" t="s">
        <v>18</v>
      </c>
      <c r="B20" s="228"/>
      <c r="C20" s="228"/>
      <c r="D20" s="228"/>
      <c r="E20" s="228"/>
      <c r="F20" s="228"/>
      <c r="G20" s="228"/>
      <c r="H20" s="228"/>
      <c r="I20" s="228"/>
      <c r="J20" s="228"/>
      <c r="K20" s="228"/>
      <c r="L20" s="228"/>
      <c r="M20" s="294"/>
    </row>
    <row r="21" ht="18.75" spans="1:13">
      <c r="A21" s="229"/>
      <c r="B21" s="60"/>
      <c r="C21" s="60"/>
      <c r="D21" s="230" t="s">
        <v>19</v>
      </c>
      <c r="E21" s="230" t="s">
        <v>20</v>
      </c>
      <c r="F21" s="230" t="s">
        <v>21</v>
      </c>
      <c r="G21" s="60"/>
      <c r="H21" s="60"/>
      <c r="I21" s="60"/>
      <c r="J21" s="60"/>
      <c r="K21" s="60"/>
      <c r="L21" s="60"/>
      <c r="M21" s="295"/>
    </row>
    <row r="22" ht="18.75" spans="1:13">
      <c r="A22" s="229"/>
      <c r="B22" s="60"/>
      <c r="C22" s="60"/>
      <c r="D22" s="231" t="s">
        <v>22</v>
      </c>
      <c r="E22" s="134">
        <v>1</v>
      </c>
      <c r="F22" s="232"/>
      <c r="G22" s="60"/>
      <c r="H22" s="60"/>
      <c r="I22" s="60"/>
      <c r="J22" s="60"/>
      <c r="K22" s="60"/>
      <c r="L22" s="60"/>
      <c r="M22" s="295"/>
    </row>
    <row r="23" ht="18.75" spans="1:13">
      <c r="A23" s="229"/>
      <c r="B23" s="60"/>
      <c r="C23" s="60"/>
      <c r="D23" s="134" t="s">
        <v>23</v>
      </c>
      <c r="E23" s="134">
        <v>2</v>
      </c>
      <c r="F23" s="233"/>
      <c r="G23" s="60"/>
      <c r="H23" s="60"/>
      <c r="I23" s="60"/>
      <c r="J23" s="60"/>
      <c r="K23" s="60"/>
      <c r="L23" s="60"/>
      <c r="M23" s="295"/>
    </row>
    <row r="24" ht="18.75" spans="1:13">
      <c r="A24" s="229"/>
      <c r="B24" s="60"/>
      <c r="C24" s="60"/>
      <c r="D24" s="134" t="s">
        <v>24</v>
      </c>
      <c r="E24" s="134">
        <v>3</v>
      </c>
      <c r="F24" s="234"/>
      <c r="G24" s="60"/>
      <c r="H24" s="60"/>
      <c r="I24" s="60"/>
      <c r="J24" s="60"/>
      <c r="K24" s="60"/>
      <c r="L24" s="60"/>
      <c r="M24" s="295"/>
    </row>
    <row r="25" ht="18.75" spans="1:13">
      <c r="A25" s="229"/>
      <c r="B25" s="60"/>
      <c r="C25" s="60"/>
      <c r="D25" s="134" t="s">
        <v>25</v>
      </c>
      <c r="E25" s="134">
        <v>4</v>
      </c>
      <c r="F25" s="235"/>
      <c r="G25" s="60"/>
      <c r="H25" s="60"/>
      <c r="I25" s="60"/>
      <c r="J25" s="60"/>
      <c r="K25" s="60"/>
      <c r="L25" s="60"/>
      <c r="M25" s="295"/>
    </row>
    <row r="26" ht="18.75" spans="1:13">
      <c r="A26" s="229"/>
      <c r="B26" s="60"/>
      <c r="C26" s="60"/>
      <c r="D26" s="134" t="s">
        <v>26</v>
      </c>
      <c r="E26" s="134">
        <v>5</v>
      </c>
      <c r="F26" s="236"/>
      <c r="G26" s="60"/>
      <c r="H26" s="60"/>
      <c r="I26" s="60"/>
      <c r="J26" s="60"/>
      <c r="K26" s="60"/>
      <c r="L26" s="60"/>
      <c r="M26" s="295"/>
    </row>
    <row r="27" ht="85.5" customHeight="1" spans="1:13">
      <c r="A27" s="237" t="s">
        <v>27</v>
      </c>
      <c r="B27" s="238"/>
      <c r="C27" s="238"/>
      <c r="D27" s="238"/>
      <c r="E27" s="238"/>
      <c r="F27" s="238"/>
      <c r="G27" s="238"/>
      <c r="H27" s="238"/>
      <c r="I27" s="238"/>
      <c r="J27" s="238"/>
      <c r="K27" s="238"/>
      <c r="L27" s="238"/>
      <c r="M27" s="296"/>
    </row>
    <row r="28" ht="30" customHeight="1" spans="1:13">
      <c r="A28" s="239" t="s">
        <v>28</v>
      </c>
      <c r="B28" s="240"/>
      <c r="C28" s="240"/>
      <c r="D28" s="240"/>
      <c r="E28" s="240"/>
      <c r="F28" s="240"/>
      <c r="G28" s="240"/>
      <c r="H28" s="240"/>
      <c r="I28" s="240"/>
      <c r="J28" s="240"/>
      <c r="K28" s="240"/>
      <c r="L28" s="240"/>
      <c r="M28" s="297"/>
    </row>
    <row r="29" ht="20.25" customHeight="1" spans="1:13">
      <c r="A29" s="241" t="s">
        <v>29</v>
      </c>
      <c r="B29" s="242"/>
      <c r="C29" s="242"/>
      <c r="D29" s="242" t="s">
        <v>30</v>
      </c>
      <c r="E29" s="242"/>
      <c r="F29" s="242"/>
      <c r="G29" s="242"/>
      <c r="H29" s="242"/>
      <c r="I29" s="242"/>
      <c r="J29" s="242"/>
      <c r="K29" s="242"/>
      <c r="L29" s="242"/>
      <c r="M29" s="298"/>
    </row>
    <row r="30" s="188" customFormat="1" ht="21" customHeight="1" spans="1:13">
      <c r="A30" s="243" t="s">
        <v>31</v>
      </c>
      <c r="B30" s="244"/>
      <c r="C30" s="244"/>
      <c r="D30" s="245" t="s">
        <v>32</v>
      </c>
      <c r="E30" s="246"/>
      <c r="F30" s="246"/>
      <c r="G30" s="246"/>
      <c r="H30" s="246"/>
      <c r="I30" s="246"/>
      <c r="J30" s="246"/>
      <c r="K30" s="246"/>
      <c r="L30" s="246"/>
      <c r="M30" s="299"/>
    </row>
    <row r="31" s="188" customFormat="1" ht="33.75" customHeight="1" spans="1:13">
      <c r="A31" s="247" t="s">
        <v>33</v>
      </c>
      <c r="B31" s="248"/>
      <c r="C31" s="248"/>
      <c r="D31" s="219" t="s">
        <v>34</v>
      </c>
      <c r="E31" s="220"/>
      <c r="F31" s="220"/>
      <c r="G31" s="220"/>
      <c r="H31" s="220"/>
      <c r="I31" s="220"/>
      <c r="J31" s="220"/>
      <c r="K31" s="220"/>
      <c r="L31" s="220"/>
      <c r="M31" s="291"/>
    </row>
    <row r="32" s="188" customFormat="1" ht="30" customHeight="1" spans="1:13">
      <c r="A32" s="247" t="s">
        <v>35</v>
      </c>
      <c r="B32" s="248"/>
      <c r="C32" s="248"/>
      <c r="D32" s="249" t="s">
        <v>36</v>
      </c>
      <c r="E32" s="250"/>
      <c r="F32" s="250"/>
      <c r="G32" s="250"/>
      <c r="H32" s="250"/>
      <c r="I32" s="250"/>
      <c r="J32" s="250"/>
      <c r="K32" s="250"/>
      <c r="L32" s="250"/>
      <c r="M32" s="300"/>
    </row>
    <row r="33" s="188" customFormat="1" ht="31.5" customHeight="1" spans="1:13">
      <c r="A33" s="247" t="s">
        <v>37</v>
      </c>
      <c r="B33" s="248"/>
      <c r="C33" s="248"/>
      <c r="D33" s="249" t="s">
        <v>38</v>
      </c>
      <c r="E33" s="250"/>
      <c r="F33" s="250"/>
      <c r="G33" s="250"/>
      <c r="H33" s="250"/>
      <c r="I33" s="250"/>
      <c r="J33" s="250"/>
      <c r="K33" s="250"/>
      <c r="L33" s="250"/>
      <c r="M33" s="300"/>
    </row>
    <row r="34" s="188" customFormat="1" ht="30.75" customHeight="1" spans="1:13">
      <c r="A34" s="247" t="s">
        <v>39</v>
      </c>
      <c r="B34" s="248"/>
      <c r="C34" s="248"/>
      <c r="D34" s="219" t="s">
        <v>40</v>
      </c>
      <c r="E34" s="220"/>
      <c r="F34" s="220"/>
      <c r="G34" s="220"/>
      <c r="H34" s="220"/>
      <c r="I34" s="220"/>
      <c r="J34" s="220"/>
      <c r="K34" s="220"/>
      <c r="L34" s="220"/>
      <c r="M34" s="291"/>
    </row>
    <row r="35" s="188" customFormat="1" ht="35.25" customHeight="1" spans="1:13">
      <c r="A35" s="247" t="s">
        <v>41</v>
      </c>
      <c r="B35" s="248"/>
      <c r="C35" s="248"/>
      <c r="D35" s="219" t="s">
        <v>42</v>
      </c>
      <c r="E35" s="220"/>
      <c r="F35" s="220"/>
      <c r="G35" s="220"/>
      <c r="H35" s="220"/>
      <c r="I35" s="220"/>
      <c r="J35" s="220"/>
      <c r="K35" s="220"/>
      <c r="L35" s="220"/>
      <c r="M35" s="291"/>
    </row>
    <row r="36" s="188" customFormat="1" ht="21" customHeight="1" spans="1:13">
      <c r="A36" s="247" t="s">
        <v>43</v>
      </c>
      <c r="B36" s="248"/>
      <c r="C36" s="248"/>
      <c r="D36" s="249" t="s">
        <v>44</v>
      </c>
      <c r="E36" s="250"/>
      <c r="F36" s="250"/>
      <c r="G36" s="250"/>
      <c r="H36" s="250"/>
      <c r="I36" s="250"/>
      <c r="J36" s="250"/>
      <c r="K36" s="250"/>
      <c r="L36" s="250"/>
      <c r="M36" s="300"/>
    </row>
    <row r="37" s="188" customFormat="1" ht="36.75" customHeight="1" spans="1:13">
      <c r="A37" s="247" t="s">
        <v>45</v>
      </c>
      <c r="B37" s="248"/>
      <c r="C37" s="248"/>
      <c r="D37" s="219" t="s">
        <v>46</v>
      </c>
      <c r="E37" s="220"/>
      <c r="F37" s="220"/>
      <c r="G37" s="220"/>
      <c r="H37" s="220"/>
      <c r="I37" s="220"/>
      <c r="J37" s="220"/>
      <c r="K37" s="220"/>
      <c r="L37" s="220"/>
      <c r="M37" s="291"/>
    </row>
    <row r="38" s="188" customFormat="1" ht="35.25" customHeight="1" spans="1:13">
      <c r="A38" s="247" t="s">
        <v>47</v>
      </c>
      <c r="B38" s="248"/>
      <c r="C38" s="248"/>
      <c r="D38" s="219" t="s">
        <v>48</v>
      </c>
      <c r="E38" s="220"/>
      <c r="F38" s="220"/>
      <c r="G38" s="220"/>
      <c r="H38" s="220"/>
      <c r="I38" s="220"/>
      <c r="J38" s="220"/>
      <c r="K38" s="220"/>
      <c r="L38" s="220"/>
      <c r="M38" s="291"/>
    </row>
    <row r="39" s="188" customFormat="1" ht="21" customHeight="1" spans="1:13">
      <c r="A39" s="251" t="s">
        <v>45</v>
      </c>
      <c r="B39" s="220"/>
      <c r="C39" s="252"/>
      <c r="D39" s="249" t="s">
        <v>49</v>
      </c>
      <c r="E39" s="250"/>
      <c r="F39" s="250"/>
      <c r="G39" s="250"/>
      <c r="H39" s="250"/>
      <c r="I39" s="250"/>
      <c r="J39" s="250"/>
      <c r="K39" s="250"/>
      <c r="L39" s="250"/>
      <c r="M39" s="300"/>
    </row>
    <row r="40" s="188" customFormat="1" ht="31.5" customHeight="1" spans="1:13">
      <c r="A40" s="251" t="s">
        <v>50</v>
      </c>
      <c r="B40" s="220"/>
      <c r="C40" s="252"/>
      <c r="D40" s="249" t="s">
        <v>51</v>
      </c>
      <c r="E40" s="250"/>
      <c r="F40" s="250"/>
      <c r="G40" s="250"/>
      <c r="H40" s="250"/>
      <c r="I40" s="250"/>
      <c r="J40" s="250"/>
      <c r="K40" s="250"/>
      <c r="L40" s="250"/>
      <c r="M40" s="300"/>
    </row>
    <row r="41" s="188" customFormat="1" ht="54" customHeight="1" spans="1:13">
      <c r="A41" s="251" t="s">
        <v>52</v>
      </c>
      <c r="B41" s="220"/>
      <c r="C41" s="252"/>
      <c r="D41" s="219" t="s">
        <v>53</v>
      </c>
      <c r="E41" s="220"/>
      <c r="F41" s="220"/>
      <c r="G41" s="220"/>
      <c r="H41" s="220"/>
      <c r="I41" s="220"/>
      <c r="J41" s="220"/>
      <c r="K41" s="220"/>
      <c r="L41" s="220"/>
      <c r="M41" s="291"/>
    </row>
    <row r="42" s="188" customFormat="1" ht="43.5" customHeight="1" spans="1:13">
      <c r="A42" s="253" t="s">
        <v>54</v>
      </c>
      <c r="B42" s="254"/>
      <c r="C42" s="255"/>
      <c r="D42" s="256" t="s">
        <v>55</v>
      </c>
      <c r="E42" s="254"/>
      <c r="F42" s="254"/>
      <c r="G42" s="254"/>
      <c r="H42" s="254"/>
      <c r="I42" s="254"/>
      <c r="J42" s="254"/>
      <c r="K42" s="254"/>
      <c r="L42" s="254"/>
      <c r="M42" s="301"/>
    </row>
    <row r="43" ht="19.5" spans="1:13">
      <c r="A43" s="203" t="s">
        <v>12</v>
      </c>
      <c r="B43" s="204"/>
      <c r="C43" s="204"/>
      <c r="D43" s="204"/>
      <c r="E43" s="204"/>
      <c r="F43" s="204"/>
      <c r="G43" s="204"/>
      <c r="H43" s="204"/>
      <c r="I43" s="204"/>
      <c r="J43" s="204"/>
      <c r="K43" s="204"/>
      <c r="L43" s="204"/>
      <c r="M43" s="287"/>
    </row>
    <row r="44" ht="99" customHeight="1" spans="1:13">
      <c r="A44" s="257" t="s">
        <v>56</v>
      </c>
      <c r="B44" s="258"/>
      <c r="C44" s="258"/>
      <c r="D44" s="258"/>
      <c r="E44" s="258"/>
      <c r="F44" s="258"/>
      <c r="G44" s="258"/>
      <c r="H44" s="258"/>
      <c r="I44" s="258"/>
      <c r="J44" s="258"/>
      <c r="K44" s="258"/>
      <c r="L44" s="258"/>
      <c r="M44" s="302"/>
    </row>
    <row r="45" ht="19.5" spans="1:13">
      <c r="A45" s="259" t="s">
        <v>57</v>
      </c>
      <c r="B45" s="260"/>
      <c r="C45" s="260"/>
      <c r="D45" s="260"/>
      <c r="E45" s="260"/>
      <c r="F45" s="260"/>
      <c r="G45" s="260"/>
      <c r="H45" s="260"/>
      <c r="I45" s="260"/>
      <c r="J45" s="260"/>
      <c r="K45" s="260"/>
      <c r="L45" s="260"/>
      <c r="M45" s="303"/>
    </row>
    <row r="46" ht="36.75" customHeight="1" spans="1:13">
      <c r="A46" s="261" t="s">
        <v>58</v>
      </c>
      <c r="B46" s="262"/>
      <c r="C46" s="262"/>
      <c r="D46" s="262"/>
      <c r="E46" s="262"/>
      <c r="F46" s="262"/>
      <c r="G46" s="262"/>
      <c r="H46" s="262"/>
      <c r="I46" s="262"/>
      <c r="J46" s="262"/>
      <c r="K46" s="262"/>
      <c r="L46" s="262"/>
      <c r="M46" s="304"/>
    </row>
    <row r="47" ht="18.75" spans="1:13">
      <c r="A47" s="263"/>
      <c r="B47" s="264"/>
      <c r="C47" s="264"/>
      <c r="D47" s="264"/>
      <c r="E47" s="264"/>
      <c r="F47" s="264"/>
      <c r="G47" s="264"/>
      <c r="H47" s="264"/>
      <c r="I47" s="264"/>
      <c r="J47" s="264"/>
      <c r="K47" s="264"/>
      <c r="L47" s="264"/>
      <c r="M47" s="305"/>
    </row>
    <row r="48" ht="18.75" spans="1:13">
      <c r="A48" s="263"/>
      <c r="B48" s="265" t="s">
        <v>59</v>
      </c>
      <c r="C48" s="265"/>
      <c r="D48" s="265"/>
      <c r="E48" s="264"/>
      <c r="F48" s="266"/>
      <c r="G48" s="264"/>
      <c r="H48" s="264"/>
      <c r="I48" s="264"/>
      <c r="J48" s="264"/>
      <c r="K48" s="264"/>
      <c r="L48" s="264"/>
      <c r="M48" s="305"/>
    </row>
    <row r="49" ht="18.75" spans="1:13">
      <c r="A49" s="263"/>
      <c r="B49" s="265" t="s">
        <v>60</v>
      </c>
      <c r="C49" s="265"/>
      <c r="D49" s="265"/>
      <c r="E49" s="264"/>
      <c r="F49" s="267"/>
      <c r="G49" s="264"/>
      <c r="H49" s="264"/>
      <c r="I49" s="264"/>
      <c r="J49" s="264"/>
      <c r="K49" s="264"/>
      <c r="L49" s="264"/>
      <c r="M49" s="305"/>
    </row>
    <row r="50" ht="18.75" spans="1:13">
      <c r="A50" s="263"/>
      <c r="B50" s="265" t="s">
        <v>61</v>
      </c>
      <c r="C50" s="265"/>
      <c r="D50" s="265"/>
      <c r="E50" s="264"/>
      <c r="F50" s="268"/>
      <c r="G50" s="264"/>
      <c r="H50" s="264"/>
      <c r="I50" s="264"/>
      <c r="J50" s="264"/>
      <c r="K50" s="264"/>
      <c r="L50" s="264"/>
      <c r="M50" s="305"/>
    </row>
    <row r="51" ht="12" customHeight="1" spans="1:13">
      <c r="A51" s="263"/>
      <c r="B51" s="265"/>
      <c r="C51" s="265"/>
      <c r="D51" s="265"/>
      <c r="E51" s="264"/>
      <c r="F51" s="264"/>
      <c r="G51" s="264"/>
      <c r="H51" s="264"/>
      <c r="I51" s="264"/>
      <c r="J51" s="264"/>
      <c r="K51" s="264"/>
      <c r="L51" s="264"/>
      <c r="M51" s="305"/>
    </row>
    <row r="52" ht="18.75" spans="1:13">
      <c r="A52" s="269" t="s">
        <v>62</v>
      </c>
      <c r="B52" s="270"/>
      <c r="C52" s="270"/>
      <c r="D52" s="270"/>
      <c r="E52" s="270"/>
      <c r="F52" s="270"/>
      <c r="G52" s="270"/>
      <c r="H52" s="270"/>
      <c r="I52" s="270"/>
      <c r="J52" s="270"/>
      <c r="K52" s="270"/>
      <c r="L52" s="270"/>
      <c r="M52" s="306"/>
    </row>
    <row r="53" ht="91.5" customHeight="1" spans="1:13">
      <c r="A53" s="271" t="s">
        <v>63</v>
      </c>
      <c r="B53" s="272"/>
      <c r="C53" s="272"/>
      <c r="D53" s="272"/>
      <c r="E53" s="272"/>
      <c r="F53" s="272"/>
      <c r="G53" s="272"/>
      <c r="H53" s="272"/>
      <c r="I53" s="272"/>
      <c r="J53" s="272"/>
      <c r="K53" s="272"/>
      <c r="L53" s="272"/>
      <c r="M53" s="272"/>
    </row>
    <row r="54" ht="18.75" spans="1:13">
      <c r="A54" s="273" t="s">
        <v>29</v>
      </c>
      <c r="B54" s="273"/>
      <c r="C54" s="273"/>
      <c r="D54" s="273" t="s">
        <v>30</v>
      </c>
      <c r="E54" s="273"/>
      <c r="F54" s="273"/>
      <c r="G54" s="273"/>
      <c r="H54" s="273"/>
      <c r="I54" s="273"/>
      <c r="J54" s="273"/>
      <c r="K54" s="273"/>
      <c r="L54" s="273"/>
      <c r="M54" s="273"/>
    </row>
    <row r="55" ht="32.25" customHeight="1" spans="1:13">
      <c r="A55" s="244" t="s">
        <v>64</v>
      </c>
      <c r="B55" s="244"/>
      <c r="C55" s="244"/>
      <c r="D55" s="274" t="s">
        <v>65</v>
      </c>
      <c r="E55" s="275"/>
      <c r="F55" s="275"/>
      <c r="G55" s="275"/>
      <c r="H55" s="275"/>
      <c r="I55" s="275"/>
      <c r="J55" s="275"/>
      <c r="K55" s="275"/>
      <c r="L55" s="275"/>
      <c r="M55" s="307"/>
    </row>
    <row r="56" spans="1:13">
      <c r="A56" s="214" t="s">
        <v>66</v>
      </c>
      <c r="B56" s="214"/>
      <c r="C56" s="214"/>
      <c r="D56" s="219" t="s">
        <v>67</v>
      </c>
      <c r="E56" s="220"/>
      <c r="F56" s="220"/>
      <c r="G56" s="220"/>
      <c r="H56" s="220"/>
      <c r="I56" s="220"/>
      <c r="J56" s="220"/>
      <c r="K56" s="220"/>
      <c r="L56" s="220"/>
      <c r="M56" s="252"/>
    </row>
    <row r="57" spans="1:13">
      <c r="A57" s="214" t="s">
        <v>68</v>
      </c>
      <c r="B57" s="214"/>
      <c r="C57" s="214"/>
      <c r="D57" s="219" t="s">
        <v>69</v>
      </c>
      <c r="E57" s="220"/>
      <c r="F57" s="220"/>
      <c r="G57" s="220"/>
      <c r="H57" s="220"/>
      <c r="I57" s="220"/>
      <c r="J57" s="220"/>
      <c r="K57" s="220"/>
      <c r="L57" s="220"/>
      <c r="M57" s="252"/>
    </row>
    <row r="58" spans="1:13">
      <c r="A58" s="214" t="s">
        <v>70</v>
      </c>
      <c r="B58" s="214"/>
      <c r="C58" s="214"/>
      <c r="D58" s="219" t="s">
        <v>71</v>
      </c>
      <c r="E58" s="220"/>
      <c r="F58" s="220"/>
      <c r="G58" s="220"/>
      <c r="H58" s="220"/>
      <c r="I58" s="220"/>
      <c r="J58" s="220"/>
      <c r="K58" s="220"/>
      <c r="L58" s="220"/>
      <c r="M58" s="252"/>
    </row>
    <row r="59" spans="1:13">
      <c r="A59" s="276" t="s">
        <v>72</v>
      </c>
      <c r="B59" s="276"/>
      <c r="C59" s="276"/>
      <c r="D59" s="219" t="s">
        <v>73</v>
      </c>
      <c r="E59" s="220"/>
      <c r="F59" s="220"/>
      <c r="G59" s="220"/>
      <c r="H59" s="220"/>
      <c r="I59" s="220"/>
      <c r="J59" s="220"/>
      <c r="K59" s="220"/>
      <c r="L59" s="220"/>
      <c r="M59" s="252"/>
    </row>
    <row r="60" ht="28.5" customHeight="1" spans="1:13">
      <c r="A60" s="256" t="s">
        <v>74</v>
      </c>
      <c r="B60" s="254"/>
      <c r="C60" s="255"/>
      <c r="D60" s="220" t="s">
        <v>75</v>
      </c>
      <c r="E60" s="220"/>
      <c r="F60" s="220"/>
      <c r="G60" s="220"/>
      <c r="H60" s="220"/>
      <c r="I60" s="220"/>
      <c r="J60" s="220"/>
      <c r="K60" s="220"/>
      <c r="L60" s="220"/>
      <c r="M60" s="252"/>
    </row>
    <row r="61" ht="13.5" customHeight="1" spans="1:13">
      <c r="A61" s="277" t="s">
        <v>76</v>
      </c>
      <c r="B61" s="278"/>
      <c r="C61" s="279"/>
      <c r="D61" s="220" t="s">
        <v>77</v>
      </c>
      <c r="E61" s="220"/>
      <c r="F61" s="220"/>
      <c r="G61" s="220"/>
      <c r="H61" s="220"/>
      <c r="I61" s="220"/>
      <c r="J61" s="220"/>
      <c r="K61" s="220"/>
      <c r="L61" s="220"/>
      <c r="M61" s="252"/>
    </row>
    <row r="62" spans="1:13">
      <c r="A62" s="245" t="s">
        <v>78</v>
      </c>
      <c r="B62" s="246"/>
      <c r="C62" s="280"/>
      <c r="D62" s="220" t="s">
        <v>79</v>
      </c>
      <c r="E62" s="220"/>
      <c r="F62" s="220"/>
      <c r="G62" s="220"/>
      <c r="H62" s="220"/>
      <c r="I62" s="220"/>
      <c r="J62" s="220"/>
      <c r="K62" s="220"/>
      <c r="L62" s="220"/>
      <c r="M62" s="252"/>
    </row>
    <row r="63" ht="43.5" customHeight="1" spans="1:13">
      <c r="A63" s="249" t="s">
        <v>80</v>
      </c>
      <c r="B63" s="250"/>
      <c r="C63" s="281"/>
      <c r="D63" s="219" t="s">
        <v>81</v>
      </c>
      <c r="E63" s="220"/>
      <c r="F63" s="220"/>
      <c r="G63" s="220"/>
      <c r="H63" s="220"/>
      <c r="I63" s="220"/>
      <c r="J63" s="220"/>
      <c r="K63" s="220"/>
      <c r="L63" s="220"/>
      <c r="M63" s="252"/>
    </row>
    <row r="64" ht="41.25" customHeight="1" spans="1:13">
      <c r="A64" s="249" t="s">
        <v>43</v>
      </c>
      <c r="B64" s="250"/>
      <c r="C64" s="281"/>
      <c r="D64" s="219" t="s">
        <v>82</v>
      </c>
      <c r="E64" s="220"/>
      <c r="F64" s="220"/>
      <c r="G64" s="220"/>
      <c r="H64" s="220"/>
      <c r="I64" s="220"/>
      <c r="J64" s="220"/>
      <c r="K64" s="220"/>
      <c r="L64" s="220"/>
      <c r="M64" s="252"/>
    </row>
    <row r="65" ht="41.25" customHeight="1" spans="1:13">
      <c r="A65" s="249" t="s">
        <v>83</v>
      </c>
      <c r="B65" s="250"/>
      <c r="C65" s="281"/>
      <c r="D65" s="219" t="s">
        <v>84</v>
      </c>
      <c r="E65" s="220"/>
      <c r="F65" s="220"/>
      <c r="G65" s="220"/>
      <c r="H65" s="220"/>
      <c r="I65" s="220"/>
      <c r="J65" s="220"/>
      <c r="K65" s="220"/>
      <c r="L65" s="220"/>
      <c r="M65" s="252"/>
    </row>
    <row r="66" ht="50.25" customHeight="1" spans="1:13">
      <c r="A66" s="219" t="s">
        <v>85</v>
      </c>
      <c r="B66" s="220"/>
      <c r="C66" s="252"/>
      <c r="D66" s="219" t="s">
        <v>86</v>
      </c>
      <c r="E66" s="220"/>
      <c r="F66" s="220"/>
      <c r="G66" s="220"/>
      <c r="H66" s="220"/>
      <c r="I66" s="220"/>
      <c r="J66" s="220"/>
      <c r="K66" s="220"/>
      <c r="L66" s="220"/>
      <c r="M66" s="252"/>
    </row>
    <row r="67" ht="30.75" customHeight="1" spans="1:13">
      <c r="A67" s="249" t="s">
        <v>45</v>
      </c>
      <c r="B67" s="250"/>
      <c r="C67" s="281"/>
      <c r="D67" s="219" t="s">
        <v>87</v>
      </c>
      <c r="E67" s="220"/>
      <c r="F67" s="220"/>
      <c r="G67" s="220"/>
      <c r="H67" s="220"/>
      <c r="I67" s="220"/>
      <c r="J67" s="220"/>
      <c r="K67" s="220"/>
      <c r="L67" s="220"/>
      <c r="M67" s="252"/>
    </row>
    <row r="68" spans="1:13">
      <c r="A68" s="249" t="s">
        <v>88</v>
      </c>
      <c r="B68" s="250"/>
      <c r="C68" s="281"/>
      <c r="D68" s="219" t="s">
        <v>89</v>
      </c>
      <c r="E68" s="220"/>
      <c r="F68" s="220"/>
      <c r="G68" s="220"/>
      <c r="H68" s="220"/>
      <c r="I68" s="220"/>
      <c r="J68" s="220"/>
      <c r="K68" s="220"/>
      <c r="L68" s="220"/>
      <c r="M68" s="252"/>
    </row>
    <row r="69" spans="1:13">
      <c r="A69" s="249" t="s">
        <v>90</v>
      </c>
      <c r="B69" s="250"/>
      <c r="C69" s="281"/>
      <c r="D69" s="219" t="s">
        <v>91</v>
      </c>
      <c r="E69" s="220"/>
      <c r="F69" s="220"/>
      <c r="G69" s="220"/>
      <c r="H69" s="220"/>
      <c r="I69" s="220"/>
      <c r="J69" s="220"/>
      <c r="K69" s="220"/>
      <c r="L69" s="220"/>
      <c r="M69" s="252"/>
    </row>
    <row r="70" spans="1:13">
      <c r="A70" s="249" t="s">
        <v>92</v>
      </c>
      <c r="B70" s="250"/>
      <c r="C70" s="281"/>
      <c r="D70" s="219" t="s">
        <v>93</v>
      </c>
      <c r="E70" s="220"/>
      <c r="F70" s="220"/>
      <c r="G70" s="220"/>
      <c r="H70" s="220"/>
      <c r="I70" s="220"/>
      <c r="J70" s="220"/>
      <c r="K70" s="220"/>
      <c r="L70" s="220"/>
      <c r="M70" s="252"/>
    </row>
    <row r="71" spans="1:13">
      <c r="A71" s="249" t="s">
        <v>94</v>
      </c>
      <c r="B71" s="250"/>
      <c r="C71" s="281"/>
      <c r="D71" s="219" t="s">
        <v>95</v>
      </c>
      <c r="E71" s="220"/>
      <c r="F71" s="220"/>
      <c r="G71" s="220"/>
      <c r="H71" s="220"/>
      <c r="I71" s="220"/>
      <c r="J71" s="220"/>
      <c r="K71" s="220"/>
      <c r="L71" s="220"/>
      <c r="M71" s="252"/>
    </row>
    <row r="72" spans="1:13">
      <c r="A72" s="249" t="s">
        <v>96</v>
      </c>
      <c r="B72" s="250"/>
      <c r="C72" s="281"/>
      <c r="D72" s="219" t="s">
        <v>97</v>
      </c>
      <c r="E72" s="220"/>
      <c r="F72" s="220"/>
      <c r="G72" s="220"/>
      <c r="H72" s="220"/>
      <c r="I72" s="220"/>
      <c r="J72" s="220"/>
      <c r="K72" s="220"/>
      <c r="L72" s="220"/>
      <c r="M72" s="252"/>
    </row>
    <row r="73" spans="1:13">
      <c r="A73" s="249" t="s">
        <v>98</v>
      </c>
      <c r="B73" s="250"/>
      <c r="C73" s="281"/>
      <c r="D73" s="219" t="s">
        <v>99</v>
      </c>
      <c r="E73" s="220"/>
      <c r="F73" s="220"/>
      <c r="G73" s="220"/>
      <c r="H73" s="220"/>
      <c r="I73" s="220"/>
      <c r="J73" s="220"/>
      <c r="K73" s="220"/>
      <c r="L73" s="220"/>
      <c r="M73" s="252"/>
    </row>
    <row r="74" spans="1:13">
      <c r="A74" s="249" t="s">
        <v>100</v>
      </c>
      <c r="B74" s="250"/>
      <c r="C74" s="281"/>
      <c r="D74" s="219" t="s">
        <v>101</v>
      </c>
      <c r="E74" s="220"/>
      <c r="F74" s="220"/>
      <c r="G74" s="220"/>
      <c r="H74" s="220"/>
      <c r="I74" s="220"/>
      <c r="J74" s="220"/>
      <c r="K74" s="220"/>
      <c r="L74" s="220"/>
      <c r="M74" s="252"/>
    </row>
    <row r="75" spans="1:13">
      <c r="A75" s="55"/>
      <c r="B75" s="55"/>
      <c r="C75" s="55"/>
      <c r="D75" s="55"/>
      <c r="E75" s="55"/>
      <c r="F75" s="55"/>
      <c r="G75" s="55"/>
      <c r="H75" s="55"/>
      <c r="I75" s="55"/>
      <c r="J75" s="55"/>
      <c r="K75" s="55"/>
      <c r="L75" s="55"/>
      <c r="M75" s="55"/>
    </row>
    <row r="76" spans="1:13">
      <c r="A76" s="55"/>
      <c r="B76" s="55"/>
      <c r="C76" s="55"/>
      <c r="D76" s="55"/>
      <c r="E76" s="55"/>
      <c r="F76" s="55"/>
      <c r="G76" s="55"/>
      <c r="H76" s="55"/>
      <c r="I76" s="55"/>
      <c r="J76" s="55"/>
      <c r="K76" s="55"/>
      <c r="L76" s="55"/>
      <c r="M76" s="55"/>
    </row>
    <row r="77" spans="1:13">
      <c r="A77" s="55"/>
      <c r="B77" s="55"/>
      <c r="C77" s="55"/>
      <c r="D77" s="55"/>
      <c r="E77" s="55"/>
      <c r="F77" s="55"/>
      <c r="G77" s="55"/>
      <c r="H77" s="55"/>
      <c r="I77" s="55"/>
      <c r="J77" s="55"/>
      <c r="K77" s="55"/>
      <c r="L77" s="55"/>
      <c r="M77" s="55"/>
    </row>
    <row r="78" spans="1:13">
      <c r="A78" s="55"/>
      <c r="B78" s="55"/>
      <c r="C78" s="55"/>
      <c r="D78" s="55"/>
      <c r="E78" s="55"/>
      <c r="F78" s="55"/>
      <c r="G78" s="55"/>
      <c r="H78" s="55"/>
      <c r="I78" s="55"/>
      <c r="J78" s="55"/>
      <c r="K78" s="55"/>
      <c r="L78" s="55"/>
      <c r="M78" s="55"/>
    </row>
    <row r="79" spans="1:13">
      <c r="A79" s="55"/>
      <c r="B79" s="55"/>
      <c r="C79" s="55"/>
      <c r="D79" s="55"/>
      <c r="E79" s="55"/>
      <c r="F79" s="55"/>
      <c r="G79" s="55"/>
      <c r="H79" s="55"/>
      <c r="I79" s="55"/>
      <c r="J79" s="55"/>
      <c r="K79" s="55"/>
      <c r="L79" s="55"/>
      <c r="M79" s="55"/>
    </row>
    <row r="80" spans="1:13">
      <c r="A80" s="55"/>
      <c r="B80" s="55"/>
      <c r="C80" s="55"/>
      <c r="D80" s="55"/>
      <c r="E80" s="55"/>
      <c r="F80" s="55"/>
      <c r="G80" s="55"/>
      <c r="H80" s="55"/>
      <c r="I80" s="55"/>
      <c r="J80" s="55"/>
      <c r="K80" s="55"/>
      <c r="L80" s="55"/>
      <c r="M80" s="55"/>
    </row>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topLeftCell="A2" workbookViewId="0">
      <selection activeCell="H23" sqref="H23"/>
    </sheetView>
  </sheetViews>
  <sheetFormatPr defaultColWidth="11" defaultRowHeight="16.5" customHeight="1"/>
  <cols>
    <col min="1" max="1" width="5" style="82" customWidth="1"/>
    <col min="2" max="2" width="14.7142857142857" customWidth="1"/>
    <col min="3" max="3" width="14.7142857142857" hidden="1" customWidth="1"/>
    <col min="4" max="4" width="15.4285714285714" customWidth="1"/>
    <col min="5" max="5" width="25.4285714285714" customWidth="1"/>
    <col min="6" max="6" width="25.4285714285714" hidden="1" customWidth="1"/>
    <col min="7" max="7" width="20.4285714285714" style="108" customWidth="1"/>
    <col min="8" max="8" width="62.4285714285714" style="109" customWidth="1"/>
    <col min="9" max="9" width="11.4285714285714" style="110"/>
    <col min="10" max="10" width="30.1428571428571" customWidth="1"/>
  </cols>
  <sheetData>
    <row r="1" s="55" customFormat="1" ht="27.75" hidden="1" customHeight="1" spans="1:9">
      <c r="A1" s="84"/>
      <c r="G1" s="111"/>
      <c r="H1" s="112"/>
      <c r="I1" s="167"/>
    </row>
    <row r="2" s="55" customFormat="1" ht="65.25" customHeight="1" spans="1:9">
      <c r="A2" s="84"/>
      <c r="G2" s="111"/>
      <c r="H2" s="112"/>
      <c r="I2" s="167"/>
    </row>
    <row r="3" s="55" customFormat="1" ht="34.5" customHeight="1" spans="1:10">
      <c r="A3" s="84"/>
      <c r="B3" s="113"/>
      <c r="C3" s="114"/>
      <c r="D3" s="114"/>
      <c r="E3" s="115" t="s">
        <v>2</v>
      </c>
      <c r="F3" s="115"/>
      <c r="G3" s="115"/>
      <c r="H3" s="115"/>
      <c r="I3" s="115"/>
      <c r="J3" s="168"/>
    </row>
    <row r="4" s="55" customFormat="1" ht="26.25" customHeight="1" spans="1:10">
      <c r="A4" s="84"/>
      <c r="B4" s="116"/>
      <c r="C4" s="62"/>
      <c r="D4" s="62"/>
      <c r="E4" s="117" t="s">
        <v>3</v>
      </c>
      <c r="F4" s="117"/>
      <c r="G4" s="117"/>
      <c r="H4" s="117"/>
      <c r="I4" s="117"/>
      <c r="J4" s="169"/>
    </row>
    <row r="5" s="55" customFormat="1" ht="33" customHeight="1" spans="1:10">
      <c r="A5" s="84"/>
      <c r="B5" s="118" t="s">
        <v>31</v>
      </c>
      <c r="C5" s="118"/>
      <c r="D5" s="118"/>
      <c r="E5" s="119" t="s">
        <v>102</v>
      </c>
      <c r="F5" s="119"/>
      <c r="G5" s="120" t="s">
        <v>103</v>
      </c>
      <c r="H5" s="121">
        <v>45691</v>
      </c>
      <c r="I5" s="170" t="s">
        <v>41</v>
      </c>
      <c r="J5" s="170"/>
    </row>
    <row r="6" s="55" customFormat="1" ht="30.75" customHeight="1" spans="1:10">
      <c r="A6" s="84"/>
      <c r="B6" s="118" t="s">
        <v>104</v>
      </c>
      <c r="C6" s="118"/>
      <c r="D6" s="118"/>
      <c r="E6" s="310" t="s">
        <v>105</v>
      </c>
      <c r="F6" s="119"/>
      <c r="G6" s="122" t="s">
        <v>37</v>
      </c>
      <c r="H6" s="119" t="s">
        <v>106</v>
      </c>
      <c r="I6" s="171">
        <f>IF(SUM(I9:I69)=0,"",AVERAGE(I9:I69))</f>
        <v>82.9508196721311</v>
      </c>
      <c r="J6" s="171"/>
    </row>
    <row r="7" s="55" customFormat="1" ht="17.25" customHeight="1" spans="1:10">
      <c r="A7" s="84"/>
      <c r="B7" s="118" t="s">
        <v>107</v>
      </c>
      <c r="C7" s="118"/>
      <c r="D7" s="118"/>
      <c r="E7" s="123" t="s">
        <v>108</v>
      </c>
      <c r="F7" s="124"/>
      <c r="G7" s="124"/>
      <c r="H7" s="125"/>
      <c r="I7" s="171"/>
      <c r="J7" s="171"/>
    </row>
    <row r="8" s="55" customFormat="1" ht="28.5" customHeight="1" spans="1:10">
      <c r="A8" s="84"/>
      <c r="B8" s="126" t="s">
        <v>43</v>
      </c>
      <c r="C8" s="127" t="s">
        <v>43</v>
      </c>
      <c r="D8" s="128" t="s">
        <v>41</v>
      </c>
      <c r="E8" s="128" t="s">
        <v>109</v>
      </c>
      <c r="F8" s="128"/>
      <c r="G8" s="129" t="s">
        <v>41</v>
      </c>
      <c r="H8" s="128" t="s">
        <v>110</v>
      </c>
      <c r="I8" s="172" t="s">
        <v>111</v>
      </c>
      <c r="J8" s="173" t="s">
        <v>54</v>
      </c>
    </row>
    <row r="9" s="55" customFormat="1" ht="50.25" customHeight="1" spans="1:10">
      <c r="A9" s="130" t="str">
        <f>IF(I9&lt;61,MAX($A$8:A8)+1,"")</f>
        <v/>
      </c>
      <c r="B9" s="131" t="s">
        <v>112</v>
      </c>
      <c r="C9" s="132" t="s">
        <v>112</v>
      </c>
      <c r="D9" s="133">
        <f>IF(SUM(G9:G27)=0,"",AVERAGE(G9:G27))</f>
        <v>84.7428571428571</v>
      </c>
      <c r="E9" s="134" t="s">
        <v>113</v>
      </c>
      <c r="F9" s="135" t="s">
        <v>113</v>
      </c>
      <c r="G9" s="136">
        <f>IF(SUM(I9:I9)=0,"",AVERAGE(I9:I9))</f>
        <v>90</v>
      </c>
      <c r="H9" s="137" t="s">
        <v>114</v>
      </c>
      <c r="I9" s="174">
        <v>90</v>
      </c>
      <c r="J9" s="175"/>
    </row>
    <row r="10" s="55" customFormat="1" ht="51" customHeight="1" spans="1:10">
      <c r="A10" s="130" t="str">
        <f>IF(I10&lt;61,MAX($A$8:A9)+1,"")</f>
        <v/>
      </c>
      <c r="B10" s="138"/>
      <c r="C10" s="132" t="s">
        <v>112</v>
      </c>
      <c r="D10" s="139"/>
      <c r="E10" s="134" t="s">
        <v>115</v>
      </c>
      <c r="F10" s="140" t="s">
        <v>115</v>
      </c>
      <c r="G10" s="141">
        <f>IF(SUM(I10:I12)=0,"",AVERAGE(I10:I12))</f>
        <v>83</v>
      </c>
      <c r="H10" s="137" t="s">
        <v>116</v>
      </c>
      <c r="I10" s="174">
        <v>83</v>
      </c>
      <c r="J10" s="175"/>
    </row>
    <row r="11" s="55" customFormat="1" ht="93" customHeight="1" spans="1:10">
      <c r="A11" s="130" t="str">
        <f>IF(I11&lt;61,MAX($A$8:A10)+1,"")</f>
        <v/>
      </c>
      <c r="B11" s="138"/>
      <c r="C11" s="132" t="s">
        <v>112</v>
      </c>
      <c r="D11" s="139"/>
      <c r="E11" s="134"/>
      <c r="F11" s="140" t="s">
        <v>115</v>
      </c>
      <c r="G11" s="142"/>
      <c r="H11" s="137" t="s">
        <v>117</v>
      </c>
      <c r="I11" s="174">
        <v>82</v>
      </c>
      <c r="J11" s="175"/>
    </row>
    <row r="12" s="55" customFormat="1" ht="32.25" customHeight="1" spans="1:10">
      <c r="A12" s="130" t="str">
        <f>IF(I12&lt;61,MAX($A$8:A11)+1,"")</f>
        <v/>
      </c>
      <c r="B12" s="138"/>
      <c r="C12" s="132" t="s">
        <v>112</v>
      </c>
      <c r="D12" s="139"/>
      <c r="E12" s="134"/>
      <c r="F12" s="140" t="s">
        <v>115</v>
      </c>
      <c r="G12" s="143"/>
      <c r="H12" s="137" t="s">
        <v>118</v>
      </c>
      <c r="I12" s="174">
        <v>84</v>
      </c>
      <c r="J12" s="175"/>
    </row>
    <row r="13" s="55" customFormat="1" ht="45" customHeight="1" spans="1:10">
      <c r="A13" s="130" t="str">
        <f>IF(I13&lt;61,MAX($A$8:A12)+1,"")</f>
        <v/>
      </c>
      <c r="B13" s="138"/>
      <c r="C13" s="132" t="s">
        <v>112</v>
      </c>
      <c r="D13" s="139"/>
      <c r="E13" s="134" t="s">
        <v>119</v>
      </c>
      <c r="F13" s="140" t="s">
        <v>119</v>
      </c>
      <c r="G13" s="141">
        <f>IF(SUM(I13:I14)=0,"",AVERAGE(I13:I14))</f>
        <v>84</v>
      </c>
      <c r="H13" s="137" t="s">
        <v>120</v>
      </c>
      <c r="I13" s="174">
        <v>84</v>
      </c>
      <c r="J13" s="175"/>
    </row>
    <row r="14" s="55" customFormat="1" ht="30.75" customHeight="1" spans="1:10">
      <c r="A14" s="130" t="str">
        <f>IF(I14&lt;61,MAX($A$8:A13)+1,"")</f>
        <v/>
      </c>
      <c r="B14" s="138"/>
      <c r="C14" s="132" t="s">
        <v>112</v>
      </c>
      <c r="D14" s="139"/>
      <c r="E14" s="134"/>
      <c r="F14" s="140" t="s">
        <v>119</v>
      </c>
      <c r="G14" s="143"/>
      <c r="H14" s="137" t="s">
        <v>121</v>
      </c>
      <c r="I14" s="174">
        <v>84</v>
      </c>
      <c r="J14" s="175"/>
    </row>
    <row r="15" s="55" customFormat="1" ht="48" customHeight="1" spans="1:10">
      <c r="A15" s="130" t="str">
        <f>IF(I15&lt;61,MAX($A$8:A14)+1,"")</f>
        <v/>
      </c>
      <c r="B15" s="138"/>
      <c r="C15" s="132" t="s">
        <v>112</v>
      </c>
      <c r="D15" s="139"/>
      <c r="E15" s="134" t="s">
        <v>122</v>
      </c>
      <c r="F15" s="140" t="s">
        <v>122</v>
      </c>
      <c r="G15" s="136">
        <f>IF(SUM(I15:I20)=0,"",AVERAGE(I15:I20))</f>
        <v>84</v>
      </c>
      <c r="H15" s="137" t="s">
        <v>123</v>
      </c>
      <c r="I15" s="174">
        <v>85</v>
      </c>
      <c r="J15" s="176"/>
    </row>
    <row r="16" s="55" customFormat="1" ht="44.25" customHeight="1" spans="1:10">
      <c r="A16" s="130" t="str">
        <f>IF(I16&lt;61,MAX($A$8:A15)+1,"")</f>
        <v/>
      </c>
      <c r="B16" s="138"/>
      <c r="C16" s="132" t="s">
        <v>112</v>
      </c>
      <c r="D16" s="139"/>
      <c r="E16" s="134"/>
      <c r="F16" s="140" t="s">
        <v>122</v>
      </c>
      <c r="G16" s="142"/>
      <c r="H16" s="137" t="s">
        <v>124</v>
      </c>
      <c r="I16" s="174">
        <v>84</v>
      </c>
      <c r="J16" s="176"/>
    </row>
    <row r="17" s="55" customFormat="1" ht="45" customHeight="1" spans="1:10">
      <c r="A17" s="130" t="str">
        <f>IF(I17&lt;61,MAX($A$8:A16)+1,"")</f>
        <v/>
      </c>
      <c r="B17" s="138"/>
      <c r="C17" s="132" t="s">
        <v>112</v>
      </c>
      <c r="D17" s="139"/>
      <c r="E17" s="134"/>
      <c r="F17" s="140" t="s">
        <v>122</v>
      </c>
      <c r="G17" s="142"/>
      <c r="H17" s="144" t="s">
        <v>125</v>
      </c>
      <c r="I17" s="174">
        <v>84</v>
      </c>
      <c r="J17" s="176"/>
    </row>
    <row r="18" s="55" customFormat="1" ht="60" customHeight="1" spans="1:10">
      <c r="A18" s="130" t="str">
        <f>IF(I18&lt;61,MAX($A$8:A17)+1,"")</f>
        <v/>
      </c>
      <c r="B18" s="138"/>
      <c r="C18" s="132" t="s">
        <v>112</v>
      </c>
      <c r="D18" s="139"/>
      <c r="E18" s="134"/>
      <c r="F18" s="140" t="s">
        <v>122</v>
      </c>
      <c r="G18" s="142"/>
      <c r="H18" s="137" t="s">
        <v>126</v>
      </c>
      <c r="I18" s="174">
        <v>82</v>
      </c>
      <c r="J18" s="176"/>
    </row>
    <row r="19" s="55" customFormat="1" ht="48" customHeight="1" spans="1:10">
      <c r="A19" s="130" t="str">
        <f>IF(I19&lt;61,MAX($A$8:A18)+1,"")</f>
        <v/>
      </c>
      <c r="B19" s="138"/>
      <c r="C19" s="132" t="s">
        <v>112</v>
      </c>
      <c r="D19" s="139"/>
      <c r="E19" s="134"/>
      <c r="F19" s="140" t="s">
        <v>122</v>
      </c>
      <c r="G19" s="142"/>
      <c r="H19" s="137" t="s">
        <v>127</v>
      </c>
      <c r="I19" s="174">
        <v>84</v>
      </c>
      <c r="J19" s="177"/>
    </row>
    <row r="20" s="55" customFormat="1" ht="30" customHeight="1" spans="1:10">
      <c r="A20" s="130" t="str">
        <f>IF(I20&lt;61,MAX($A$8:A19)+1,"")</f>
        <v/>
      </c>
      <c r="B20" s="138"/>
      <c r="C20" s="132" t="s">
        <v>112</v>
      </c>
      <c r="D20" s="139"/>
      <c r="E20" s="134"/>
      <c r="F20" s="140" t="s">
        <v>122</v>
      </c>
      <c r="G20" s="143"/>
      <c r="H20" s="137" t="s">
        <v>128</v>
      </c>
      <c r="I20" s="174">
        <v>85</v>
      </c>
      <c r="J20" s="177"/>
    </row>
    <row r="21" s="55" customFormat="1" ht="31.5" customHeight="1" spans="1:10">
      <c r="A21" s="130" t="str">
        <f>IF(I21&lt;61,MAX($A$8:A20)+1,"")</f>
        <v/>
      </c>
      <c r="B21" s="138"/>
      <c r="C21" s="132" t="s">
        <v>112</v>
      </c>
      <c r="D21" s="139"/>
      <c r="E21" s="134" t="s">
        <v>129</v>
      </c>
      <c r="F21" s="140" t="s">
        <v>129</v>
      </c>
      <c r="G21" s="136">
        <f>IF(SUM(I21:I27)=0,"",AVERAGE(I21:I27))</f>
        <v>82.7142857142857</v>
      </c>
      <c r="H21" s="137" t="s">
        <v>130</v>
      </c>
      <c r="I21" s="174">
        <v>84</v>
      </c>
      <c r="J21" s="177"/>
    </row>
    <row r="22" s="55" customFormat="1" ht="41.25" customHeight="1" spans="1:10">
      <c r="A22" s="130" t="str">
        <f>IF(I22&lt;61,MAX($A$8:A21)+1,"")</f>
        <v/>
      </c>
      <c r="B22" s="138"/>
      <c r="C22" s="132" t="s">
        <v>112</v>
      </c>
      <c r="D22" s="139"/>
      <c r="E22" s="134"/>
      <c r="F22" s="140" t="s">
        <v>129</v>
      </c>
      <c r="G22" s="136"/>
      <c r="H22" s="137" t="s">
        <v>131</v>
      </c>
      <c r="I22" s="174">
        <v>84</v>
      </c>
      <c r="J22" s="176"/>
    </row>
    <row r="23" s="55" customFormat="1" ht="59.25" customHeight="1" spans="1:10">
      <c r="A23" s="130" t="str">
        <f>IF(I23&lt;61,MAX($A$8:A22)+1,"")</f>
        <v/>
      </c>
      <c r="B23" s="138"/>
      <c r="C23" s="132" t="s">
        <v>112</v>
      </c>
      <c r="D23" s="139"/>
      <c r="E23" s="134"/>
      <c r="F23" s="140" t="s">
        <v>129</v>
      </c>
      <c r="G23" s="136"/>
      <c r="H23" s="137" t="s">
        <v>132</v>
      </c>
      <c r="I23" s="174">
        <v>80</v>
      </c>
      <c r="J23" s="176"/>
    </row>
    <row r="24" s="55" customFormat="1" ht="44.25" customHeight="1" spans="1:10">
      <c r="A24" s="130" t="str">
        <f>IF(I24&lt;61,MAX($A$8:A23)+1,"")</f>
        <v/>
      </c>
      <c r="B24" s="138"/>
      <c r="C24" s="132" t="s">
        <v>112</v>
      </c>
      <c r="D24" s="139"/>
      <c r="E24" s="134"/>
      <c r="F24" s="140" t="s">
        <v>129</v>
      </c>
      <c r="G24" s="136"/>
      <c r="H24" s="137" t="s">
        <v>133</v>
      </c>
      <c r="I24" s="174">
        <v>81</v>
      </c>
      <c r="J24" s="176"/>
    </row>
    <row r="25" s="55" customFormat="1" ht="33.75" customHeight="1" spans="1:10">
      <c r="A25" s="130" t="str">
        <f>IF(I25&lt;61,MAX($A$8:A24)+1,"")</f>
        <v/>
      </c>
      <c r="B25" s="138"/>
      <c r="C25" s="132" t="s">
        <v>112</v>
      </c>
      <c r="D25" s="139"/>
      <c r="E25" s="134"/>
      <c r="F25" s="140" t="s">
        <v>129</v>
      </c>
      <c r="G25" s="136"/>
      <c r="H25" s="137" t="s">
        <v>134</v>
      </c>
      <c r="I25" s="174">
        <v>85</v>
      </c>
      <c r="J25" s="178"/>
    </row>
    <row r="26" s="55" customFormat="1" ht="35.25" customHeight="1" spans="1:10">
      <c r="A26" s="130" t="str">
        <f>IF(I26&lt;61,MAX($A$8:A25)+1,"")</f>
        <v/>
      </c>
      <c r="B26" s="138"/>
      <c r="C26" s="132" t="s">
        <v>112</v>
      </c>
      <c r="D26" s="139"/>
      <c r="E26" s="134"/>
      <c r="F26" s="140" t="s">
        <v>129</v>
      </c>
      <c r="G26" s="136"/>
      <c r="H26" s="137" t="s">
        <v>135</v>
      </c>
      <c r="I26" s="174">
        <v>84</v>
      </c>
      <c r="J26" s="176"/>
    </row>
    <row r="27" s="55" customFormat="1" ht="75" customHeight="1" spans="1:10">
      <c r="A27" s="130" t="str">
        <f>IF(I27&lt;61,MAX($A$8:A26)+1,"")</f>
        <v/>
      </c>
      <c r="B27" s="145"/>
      <c r="C27" s="132" t="s">
        <v>112</v>
      </c>
      <c r="D27" s="146"/>
      <c r="E27" s="134"/>
      <c r="F27" s="140" t="s">
        <v>129</v>
      </c>
      <c r="G27" s="136"/>
      <c r="H27" s="137" t="s">
        <v>136</v>
      </c>
      <c r="I27" s="174">
        <v>81</v>
      </c>
      <c r="J27" s="176"/>
    </row>
    <row r="28" s="55" customFormat="1" ht="31.5" customHeight="1" spans="1:10">
      <c r="A28" s="130" t="str">
        <f>IF(I28&lt;61,MAX($A$8:A27)+1,"")</f>
        <v/>
      </c>
      <c r="B28" s="147" t="s">
        <v>137</v>
      </c>
      <c r="C28" s="148" t="s">
        <v>137</v>
      </c>
      <c r="D28" s="149">
        <f>IF(SUM(I28:I54)=0,"",AVERAGE(I28:I55))</f>
        <v>83.1071428571429</v>
      </c>
      <c r="E28" s="150" t="s">
        <v>138</v>
      </c>
      <c r="F28" s="151" t="s">
        <v>138</v>
      </c>
      <c r="G28" s="136">
        <f>IF(SUM(I28:I34)=0,"",AVERAGE(I28:I34))</f>
        <v>83</v>
      </c>
      <c r="H28" s="137" t="s">
        <v>139</v>
      </c>
      <c r="I28" s="174">
        <v>82</v>
      </c>
      <c r="J28" s="176"/>
    </row>
    <row r="29" s="55" customFormat="1" ht="33.75" customHeight="1" spans="1:10">
      <c r="A29" s="130" t="str">
        <f>IF(I29&lt;61,MAX($A$8:A28)+1,"")</f>
        <v/>
      </c>
      <c r="B29" s="152"/>
      <c r="C29" s="148" t="s">
        <v>137</v>
      </c>
      <c r="D29" s="153"/>
      <c r="E29" s="154"/>
      <c r="F29" s="151" t="s">
        <v>138</v>
      </c>
      <c r="G29" s="136"/>
      <c r="H29" s="137" t="s">
        <v>140</v>
      </c>
      <c r="I29" s="174">
        <v>84</v>
      </c>
      <c r="J29" s="176"/>
    </row>
    <row r="30" s="55" customFormat="1" ht="45.75" customHeight="1" spans="1:10">
      <c r="A30" s="130" t="str">
        <f>IF(I30&lt;61,MAX($A$8:A29)+1,"")</f>
        <v/>
      </c>
      <c r="B30" s="152"/>
      <c r="C30" s="148" t="s">
        <v>137</v>
      </c>
      <c r="D30" s="153"/>
      <c r="E30" s="154"/>
      <c r="F30" s="151" t="s">
        <v>138</v>
      </c>
      <c r="G30" s="136"/>
      <c r="H30" s="137" t="s">
        <v>141</v>
      </c>
      <c r="I30" s="174">
        <v>82</v>
      </c>
      <c r="J30" s="176"/>
    </row>
    <row r="31" s="55" customFormat="1" ht="39" customHeight="1" spans="1:10">
      <c r="A31" s="130" t="str">
        <f>IF(I31&lt;61,MAX($A$8:A30)+1,"")</f>
        <v/>
      </c>
      <c r="B31" s="152"/>
      <c r="C31" s="148" t="s">
        <v>137</v>
      </c>
      <c r="D31" s="153"/>
      <c r="E31" s="154"/>
      <c r="F31" s="151" t="s">
        <v>138</v>
      </c>
      <c r="G31" s="136"/>
      <c r="H31" s="137" t="s">
        <v>142</v>
      </c>
      <c r="I31" s="174">
        <v>85</v>
      </c>
      <c r="J31" s="176"/>
    </row>
    <row r="32" s="55" customFormat="1" ht="47.25" customHeight="1" spans="1:10">
      <c r="A32" s="130" t="str">
        <f>IF(I32&lt;61,MAX($A$8:A31)+1,"")</f>
        <v/>
      </c>
      <c r="B32" s="152"/>
      <c r="C32" s="148" t="s">
        <v>137</v>
      </c>
      <c r="D32" s="153"/>
      <c r="E32" s="154"/>
      <c r="F32" s="151" t="s">
        <v>138</v>
      </c>
      <c r="G32" s="136"/>
      <c r="H32" s="137" t="s">
        <v>143</v>
      </c>
      <c r="I32" s="174">
        <v>81</v>
      </c>
      <c r="J32" s="177"/>
    </row>
    <row r="33" s="55" customFormat="1" ht="50.25" customHeight="1" spans="1:10">
      <c r="A33" s="130" t="str">
        <f>IF(I33&lt;61,MAX($A$8:A32)+1,"")</f>
        <v/>
      </c>
      <c r="B33" s="152"/>
      <c r="C33" s="148" t="s">
        <v>137</v>
      </c>
      <c r="D33" s="153"/>
      <c r="E33" s="154"/>
      <c r="F33" s="151" t="s">
        <v>138</v>
      </c>
      <c r="G33" s="136"/>
      <c r="H33" s="137" t="s">
        <v>144</v>
      </c>
      <c r="I33" s="174">
        <v>82</v>
      </c>
      <c r="J33" s="176"/>
    </row>
    <row r="34" s="55" customFormat="1" ht="45" customHeight="1" spans="1:10">
      <c r="A34" s="130" t="str">
        <f>IF(I34&lt;61,MAX($A$8:A33)+1,"")</f>
        <v/>
      </c>
      <c r="B34" s="152"/>
      <c r="C34" s="148" t="s">
        <v>137</v>
      </c>
      <c r="D34" s="153"/>
      <c r="E34" s="155"/>
      <c r="F34" s="151" t="s">
        <v>138</v>
      </c>
      <c r="G34" s="136"/>
      <c r="H34" s="137" t="s">
        <v>145</v>
      </c>
      <c r="I34" s="174">
        <v>85</v>
      </c>
      <c r="J34" s="179"/>
    </row>
    <row r="35" s="55" customFormat="1" ht="25.5" customHeight="1" spans="1:10">
      <c r="A35" s="130" t="str">
        <f>IF(I35&lt;61,MAX($A$8:A34)+1,"")</f>
        <v/>
      </c>
      <c r="B35" s="152"/>
      <c r="C35" s="148" t="s">
        <v>137</v>
      </c>
      <c r="D35" s="153"/>
      <c r="E35" s="150" t="s">
        <v>146</v>
      </c>
      <c r="F35" s="151" t="s">
        <v>146</v>
      </c>
      <c r="G35" s="136">
        <f>IF(SUM(I35,I37)=0,"",AVERAGE(I35:I37))</f>
        <v>83.6666666666667</v>
      </c>
      <c r="H35" s="137" t="s">
        <v>147</v>
      </c>
      <c r="I35" s="174">
        <v>87</v>
      </c>
      <c r="J35" s="177"/>
    </row>
    <row r="36" s="55" customFormat="1" ht="46.5" customHeight="1" spans="1:10">
      <c r="A36" s="130" t="str">
        <f>IF(I36&lt;61,MAX($A$8:A35)+1,"")</f>
        <v/>
      </c>
      <c r="B36" s="152"/>
      <c r="C36" s="148" t="s">
        <v>137</v>
      </c>
      <c r="D36" s="153"/>
      <c r="E36" s="154"/>
      <c r="F36" s="151" t="s">
        <v>146</v>
      </c>
      <c r="G36" s="136"/>
      <c r="H36" s="137" t="s">
        <v>148</v>
      </c>
      <c r="I36" s="174">
        <v>81</v>
      </c>
      <c r="J36" s="176"/>
    </row>
    <row r="37" s="55" customFormat="1" ht="40.5" customHeight="1" spans="1:10">
      <c r="A37" s="130" t="str">
        <f>IF(I37&lt;61,MAX($A$8:A36)+1,"")</f>
        <v/>
      </c>
      <c r="B37" s="152"/>
      <c r="C37" s="148" t="s">
        <v>137</v>
      </c>
      <c r="D37" s="153"/>
      <c r="E37" s="155"/>
      <c r="F37" s="151" t="s">
        <v>146</v>
      </c>
      <c r="G37" s="136"/>
      <c r="H37" s="137" t="s">
        <v>149</v>
      </c>
      <c r="I37" s="174">
        <v>83</v>
      </c>
      <c r="J37" s="176"/>
    </row>
    <row r="38" s="55" customFormat="1" ht="37.5" customHeight="1" spans="1:10">
      <c r="A38" s="130" t="str">
        <f>IF(I38&lt;61,MAX($A$8:A37)+1,"")</f>
        <v/>
      </c>
      <c r="B38" s="152"/>
      <c r="C38" s="148" t="s">
        <v>137</v>
      </c>
      <c r="D38" s="153"/>
      <c r="E38" s="150" t="s">
        <v>150</v>
      </c>
      <c r="F38" s="151" t="s">
        <v>150</v>
      </c>
      <c r="G38" s="136">
        <f>IF(SUM(I38:I40)=0,"",AVERAGE(I38:I40))</f>
        <v>82</v>
      </c>
      <c r="H38" s="137" t="s">
        <v>151</v>
      </c>
      <c r="I38" s="174">
        <v>81</v>
      </c>
      <c r="J38" s="177"/>
    </row>
    <row r="39" s="55" customFormat="1" ht="36" customHeight="1" spans="1:10">
      <c r="A39" s="130" t="str">
        <f>IF(I39&lt;61,MAX($A$8:A38)+1,"")</f>
        <v/>
      </c>
      <c r="B39" s="152"/>
      <c r="C39" s="148" t="s">
        <v>137</v>
      </c>
      <c r="D39" s="153"/>
      <c r="E39" s="154"/>
      <c r="F39" s="151" t="s">
        <v>150</v>
      </c>
      <c r="G39" s="136"/>
      <c r="H39" s="137" t="s">
        <v>152</v>
      </c>
      <c r="I39" s="174">
        <v>84</v>
      </c>
      <c r="J39" s="176"/>
    </row>
    <row r="40" s="55" customFormat="1" ht="51" customHeight="1" spans="1:10">
      <c r="A40" s="130" t="str">
        <f>IF(I40&lt;61,MAX($A$8:A39)+1,"")</f>
        <v/>
      </c>
      <c r="B40" s="152"/>
      <c r="C40" s="148" t="s">
        <v>137</v>
      </c>
      <c r="D40" s="153"/>
      <c r="E40" s="155"/>
      <c r="F40" s="151" t="s">
        <v>150</v>
      </c>
      <c r="G40" s="136"/>
      <c r="H40" s="137" t="s">
        <v>153</v>
      </c>
      <c r="I40" s="174">
        <v>81</v>
      </c>
      <c r="J40" s="176"/>
    </row>
    <row r="41" s="55" customFormat="1" ht="57.75" customHeight="1" spans="1:10">
      <c r="A41" s="130" t="str">
        <f>IF(I41&lt;61,MAX($A$8:A40)+1,"")</f>
        <v/>
      </c>
      <c r="B41" s="152"/>
      <c r="C41" s="148" t="s">
        <v>137</v>
      </c>
      <c r="D41" s="153"/>
      <c r="E41" s="150" t="s">
        <v>154</v>
      </c>
      <c r="F41" s="151" t="s">
        <v>154</v>
      </c>
      <c r="G41" s="136">
        <f>IF(SUM(I41:I43)=0,"",AVERAGE(I41:I43))</f>
        <v>83.3333333333333</v>
      </c>
      <c r="H41" s="137" t="s">
        <v>155</v>
      </c>
      <c r="I41" s="174">
        <v>81</v>
      </c>
      <c r="J41" s="176"/>
    </row>
    <row r="42" s="55" customFormat="1" ht="48.75" customHeight="1" spans="1:10">
      <c r="A42" s="130" t="str">
        <f>IF(I42&lt;61,MAX($A$8:A41)+1,"")</f>
        <v/>
      </c>
      <c r="B42" s="152"/>
      <c r="C42" s="148" t="s">
        <v>137</v>
      </c>
      <c r="D42" s="153"/>
      <c r="E42" s="154"/>
      <c r="F42" s="151" t="s">
        <v>154</v>
      </c>
      <c r="G42" s="136"/>
      <c r="H42" s="137" t="s">
        <v>156</v>
      </c>
      <c r="I42" s="174">
        <v>82</v>
      </c>
      <c r="J42" s="177"/>
    </row>
    <row r="43" s="55" customFormat="1" ht="50.25" customHeight="1" spans="1:10">
      <c r="A43" s="130" t="str">
        <f>IF(I43&lt;61,MAX($A$8:A42)+1,"")</f>
        <v/>
      </c>
      <c r="B43" s="152"/>
      <c r="C43" s="148" t="s">
        <v>137</v>
      </c>
      <c r="D43" s="153"/>
      <c r="E43" s="155"/>
      <c r="F43" s="151" t="s">
        <v>154</v>
      </c>
      <c r="G43" s="136"/>
      <c r="H43" s="137" t="s">
        <v>157</v>
      </c>
      <c r="I43" s="174">
        <v>87</v>
      </c>
      <c r="J43" s="176"/>
    </row>
    <row r="44" s="55" customFormat="1" ht="30.75" customHeight="1" spans="1:10">
      <c r="A44" s="130" t="str">
        <f>IF(I44&lt;61,MAX($A$8:A43)+1,"")</f>
        <v/>
      </c>
      <c r="B44" s="152"/>
      <c r="C44" s="148" t="s">
        <v>137</v>
      </c>
      <c r="D44" s="153"/>
      <c r="E44" s="156" t="s">
        <v>158</v>
      </c>
      <c r="F44" s="157" t="s">
        <v>158</v>
      </c>
      <c r="G44" s="136">
        <f>IF(SUM(I44:I54)=0,"",AVERAGE(I44:I55))</f>
        <v>83.25</v>
      </c>
      <c r="H44" s="137" t="s">
        <v>159</v>
      </c>
      <c r="I44" s="174">
        <v>90</v>
      </c>
      <c r="J44" s="176"/>
    </row>
    <row r="45" s="55" customFormat="1" ht="60.75" customHeight="1" spans="1:10">
      <c r="A45" s="130" t="str">
        <f>IF(I45&lt;61,MAX($A$8:A44)+1,"")</f>
        <v/>
      </c>
      <c r="B45" s="152"/>
      <c r="C45" s="148" t="s">
        <v>137</v>
      </c>
      <c r="D45" s="153"/>
      <c r="E45" s="158"/>
      <c r="F45" s="157" t="s">
        <v>158</v>
      </c>
      <c r="G45" s="136"/>
      <c r="H45" s="137" t="s">
        <v>160</v>
      </c>
      <c r="I45" s="174">
        <v>82</v>
      </c>
      <c r="J45" s="176"/>
    </row>
    <row r="46" s="55" customFormat="1" ht="47.25" customHeight="1" spans="1:10">
      <c r="A46" s="130" t="str">
        <f>IF(I46&lt;61,MAX($A$8:A45)+1,"")</f>
        <v/>
      </c>
      <c r="B46" s="152"/>
      <c r="C46" s="148" t="s">
        <v>137</v>
      </c>
      <c r="D46" s="153"/>
      <c r="E46" s="158"/>
      <c r="F46" s="157" t="s">
        <v>158</v>
      </c>
      <c r="G46" s="136"/>
      <c r="H46" s="137" t="s">
        <v>161</v>
      </c>
      <c r="I46" s="174">
        <v>84</v>
      </c>
      <c r="J46" s="176"/>
    </row>
    <row r="47" s="55" customFormat="1" ht="57.75" customHeight="1" spans="1:10">
      <c r="A47" s="130" t="str">
        <f>IF(I47&lt;61,MAX($A$8:A46)+1,"")</f>
        <v/>
      </c>
      <c r="B47" s="152"/>
      <c r="C47" s="148" t="s">
        <v>137</v>
      </c>
      <c r="D47" s="153"/>
      <c r="E47" s="158"/>
      <c r="F47" s="157" t="s">
        <v>158</v>
      </c>
      <c r="G47" s="136"/>
      <c r="H47" s="137" t="s">
        <v>162</v>
      </c>
      <c r="I47" s="174">
        <v>82</v>
      </c>
      <c r="J47" s="180"/>
    </row>
    <row r="48" s="55" customFormat="1" ht="45.75" customHeight="1" spans="1:10">
      <c r="A48" s="130" t="str">
        <f>IF(I48&lt;61,MAX($A$8:A47)+1,"")</f>
        <v/>
      </c>
      <c r="B48" s="152"/>
      <c r="C48" s="148" t="s">
        <v>137</v>
      </c>
      <c r="D48" s="153"/>
      <c r="E48" s="158"/>
      <c r="F48" s="157" t="s">
        <v>158</v>
      </c>
      <c r="G48" s="136"/>
      <c r="H48" s="137" t="s">
        <v>163</v>
      </c>
      <c r="I48" s="174">
        <v>83</v>
      </c>
      <c r="J48" s="176"/>
    </row>
    <row r="49" s="55" customFormat="1" ht="34.5" customHeight="1" spans="1:10">
      <c r="A49" s="130" t="str">
        <f>IF(I49&lt;61,MAX($A$8:A48)+1,"")</f>
        <v/>
      </c>
      <c r="B49" s="152"/>
      <c r="C49" s="148" t="s">
        <v>137</v>
      </c>
      <c r="D49" s="153"/>
      <c r="E49" s="158"/>
      <c r="F49" s="157" t="s">
        <v>158</v>
      </c>
      <c r="G49" s="136"/>
      <c r="H49" s="137" t="s">
        <v>164</v>
      </c>
      <c r="I49" s="174">
        <v>81</v>
      </c>
      <c r="J49" s="176"/>
    </row>
    <row r="50" s="55" customFormat="1" ht="36" customHeight="1" spans="1:10">
      <c r="A50" s="130" t="str">
        <f>IF(I50&lt;61,MAX($A$8:A49)+1,"")</f>
        <v/>
      </c>
      <c r="B50" s="152"/>
      <c r="C50" s="148" t="s">
        <v>137</v>
      </c>
      <c r="D50" s="153"/>
      <c r="E50" s="158"/>
      <c r="F50" s="157" t="s">
        <v>158</v>
      </c>
      <c r="G50" s="136"/>
      <c r="H50" s="137" t="s">
        <v>165</v>
      </c>
      <c r="I50" s="174">
        <v>81</v>
      </c>
      <c r="J50" s="176"/>
    </row>
    <row r="51" s="55" customFormat="1" ht="55.5" customHeight="1" spans="1:10">
      <c r="A51" s="130" t="str">
        <f>IF(I51&lt;61,MAX($A$8:A50)+1,"")</f>
        <v/>
      </c>
      <c r="B51" s="152"/>
      <c r="C51" s="148" t="s">
        <v>137</v>
      </c>
      <c r="D51" s="153"/>
      <c r="E51" s="158"/>
      <c r="F51" s="157" t="s">
        <v>158</v>
      </c>
      <c r="G51" s="136"/>
      <c r="H51" s="137" t="s">
        <v>166</v>
      </c>
      <c r="I51" s="174">
        <v>81</v>
      </c>
      <c r="J51" s="176"/>
    </row>
    <row r="52" s="55" customFormat="1" ht="21" customHeight="1" spans="1:10">
      <c r="A52" s="130" t="str">
        <f>IF(I52&lt;61,MAX($A$8:A51)+1,"")</f>
        <v/>
      </c>
      <c r="B52" s="152"/>
      <c r="C52" s="148" t="s">
        <v>137</v>
      </c>
      <c r="D52" s="153"/>
      <c r="E52" s="158"/>
      <c r="F52" s="157" t="s">
        <v>158</v>
      </c>
      <c r="G52" s="136"/>
      <c r="H52" s="137" t="s">
        <v>167</v>
      </c>
      <c r="I52" s="174">
        <v>92</v>
      </c>
      <c r="J52" s="176"/>
    </row>
    <row r="53" s="55" customFormat="1" ht="31.5" customHeight="1" spans="1:10">
      <c r="A53" s="130" t="str">
        <f>IF(I53&lt;61,MAX($A$8:A52)+1,"")</f>
        <v/>
      </c>
      <c r="B53" s="152"/>
      <c r="C53" s="148" t="s">
        <v>137</v>
      </c>
      <c r="D53" s="153"/>
      <c r="E53" s="158"/>
      <c r="F53" s="157" t="s">
        <v>158</v>
      </c>
      <c r="G53" s="136"/>
      <c r="H53" s="137" t="s">
        <v>168</v>
      </c>
      <c r="I53" s="174">
        <v>82</v>
      </c>
      <c r="J53" s="176"/>
    </row>
    <row r="54" s="55" customFormat="1" ht="28.5" customHeight="1" spans="1:10">
      <c r="A54" s="130" t="str">
        <f>IF(I54&lt;61,MAX($A$8:A53)+1,"")</f>
        <v/>
      </c>
      <c r="B54" s="152"/>
      <c r="C54" s="148" t="s">
        <v>137</v>
      </c>
      <c r="D54" s="153"/>
      <c r="E54" s="158"/>
      <c r="F54" s="157" t="s">
        <v>158</v>
      </c>
      <c r="G54" s="136"/>
      <c r="H54" s="137" t="s">
        <v>169</v>
      </c>
      <c r="I54" s="174">
        <v>80</v>
      </c>
      <c r="J54" s="176"/>
    </row>
    <row r="55" s="55" customFormat="1" ht="58.5" customHeight="1" spans="1:10">
      <c r="A55" s="130" t="str">
        <f>IF(I55&lt;61,MAX($A$8:A54)+1,"")</f>
        <v/>
      </c>
      <c r="B55" s="159"/>
      <c r="C55" s="148" t="s">
        <v>137</v>
      </c>
      <c r="D55" s="160"/>
      <c r="E55" s="161"/>
      <c r="F55" s="157" t="s">
        <v>158</v>
      </c>
      <c r="G55" s="136"/>
      <c r="H55" s="137" t="s">
        <v>170</v>
      </c>
      <c r="I55" s="174">
        <v>81</v>
      </c>
      <c r="J55" s="177"/>
    </row>
    <row r="56" s="55" customFormat="1" ht="23.25" customHeight="1" spans="1:10">
      <c r="A56" s="130" t="str">
        <f>IF(I56&lt;61,MAX($A$8:A55)+1,"")</f>
        <v/>
      </c>
      <c r="B56" s="162" t="s">
        <v>171</v>
      </c>
      <c r="C56" s="163" t="s">
        <v>171</v>
      </c>
      <c r="D56" s="164">
        <f>IF(SUM(I56:I61)=0,"",AVERAGE(I56:I64))</f>
        <v>81.6666666666667</v>
      </c>
      <c r="E56" s="150" t="s">
        <v>172</v>
      </c>
      <c r="F56" s="151" t="s">
        <v>172</v>
      </c>
      <c r="G56" s="136">
        <f>IF(SUM(I56:I61)=0,"",AVERAGE(I56:I64))</f>
        <v>81.6666666666667</v>
      </c>
      <c r="H56" s="137" t="s">
        <v>173</v>
      </c>
      <c r="I56" s="174">
        <v>82</v>
      </c>
      <c r="J56" s="177"/>
    </row>
    <row r="57" s="55" customFormat="1" ht="34.5" customHeight="1" spans="1:10">
      <c r="A57" s="130" t="str">
        <f>IF(I57&lt;61,MAX($A$8:A56)+1,"")</f>
        <v/>
      </c>
      <c r="B57" s="165"/>
      <c r="C57" s="163" t="s">
        <v>171</v>
      </c>
      <c r="D57" s="139"/>
      <c r="E57" s="154"/>
      <c r="F57" s="151" t="s">
        <v>172</v>
      </c>
      <c r="G57" s="136"/>
      <c r="H57" s="137" t="s">
        <v>174</v>
      </c>
      <c r="I57" s="174">
        <v>81</v>
      </c>
      <c r="J57" s="177"/>
    </row>
    <row r="58" s="55" customFormat="1" ht="141" customHeight="1" spans="1:10">
      <c r="A58" s="130" t="str">
        <f>IF(I58&lt;61,MAX($A$8:A57)+1,"")</f>
        <v/>
      </c>
      <c r="B58" s="165"/>
      <c r="C58" s="163" t="s">
        <v>171</v>
      </c>
      <c r="D58" s="139"/>
      <c r="E58" s="154"/>
      <c r="F58" s="151" t="s">
        <v>172</v>
      </c>
      <c r="G58" s="136"/>
      <c r="H58" s="137" t="s">
        <v>175</v>
      </c>
      <c r="I58" s="174">
        <v>81</v>
      </c>
      <c r="J58" s="177"/>
    </row>
    <row r="59" s="55" customFormat="1" ht="42" customHeight="1" spans="1:10">
      <c r="A59" s="130" t="str">
        <f>IF(I59&lt;61,MAX($A$8:A58)+1,"")</f>
        <v/>
      </c>
      <c r="B59" s="165"/>
      <c r="C59" s="163" t="s">
        <v>171</v>
      </c>
      <c r="D59" s="139"/>
      <c r="E59" s="154"/>
      <c r="F59" s="151" t="s">
        <v>172</v>
      </c>
      <c r="G59" s="136"/>
      <c r="H59" s="137" t="s">
        <v>176</v>
      </c>
      <c r="I59" s="174">
        <v>84</v>
      </c>
      <c r="J59" s="177"/>
    </row>
    <row r="60" s="55" customFormat="1" ht="64.5" customHeight="1" spans="1:10">
      <c r="A60" s="130" t="str">
        <f>IF(I60&lt;61,MAX($A$8:A59)+1,"")</f>
        <v/>
      </c>
      <c r="B60" s="165"/>
      <c r="C60" s="163" t="s">
        <v>171</v>
      </c>
      <c r="D60" s="139"/>
      <c r="E60" s="154"/>
      <c r="F60" s="151" t="s">
        <v>172</v>
      </c>
      <c r="G60" s="136"/>
      <c r="H60" s="137" t="s">
        <v>177</v>
      </c>
      <c r="I60" s="174">
        <v>80</v>
      </c>
      <c r="J60" s="176"/>
    </row>
    <row r="61" s="55" customFormat="1" ht="40.5" customHeight="1" spans="1:10">
      <c r="A61" s="130" t="str">
        <f>IF(I61&lt;61,MAX($A$8:A60)+1,"")</f>
        <v/>
      </c>
      <c r="B61" s="165"/>
      <c r="C61" s="163" t="s">
        <v>171</v>
      </c>
      <c r="D61" s="139"/>
      <c r="E61" s="154"/>
      <c r="F61" s="151" t="s">
        <v>172</v>
      </c>
      <c r="G61" s="136"/>
      <c r="H61" s="137" t="s">
        <v>178</v>
      </c>
      <c r="I61" s="174">
        <v>81</v>
      </c>
      <c r="J61" s="176"/>
    </row>
    <row r="62" s="55" customFormat="1" ht="53.25" customHeight="1" spans="1:10">
      <c r="A62" s="130" t="str">
        <f>IF(I62&lt;61,MAX($A$8:A61)+1,"")</f>
        <v/>
      </c>
      <c r="B62" s="165"/>
      <c r="C62" s="163" t="s">
        <v>171</v>
      </c>
      <c r="D62" s="139"/>
      <c r="E62" s="154"/>
      <c r="F62" s="151" t="s">
        <v>172</v>
      </c>
      <c r="G62" s="136"/>
      <c r="H62" s="144" t="s">
        <v>179</v>
      </c>
      <c r="I62" s="174">
        <v>81</v>
      </c>
      <c r="J62" s="177"/>
    </row>
    <row r="63" s="55" customFormat="1" ht="40.5" customHeight="1" spans="1:10">
      <c r="A63" s="130" t="str">
        <f>IF(I63&lt;61,MAX($A$8:A62)+1,"")</f>
        <v/>
      </c>
      <c r="B63" s="165"/>
      <c r="C63" s="163" t="s">
        <v>171</v>
      </c>
      <c r="D63" s="139"/>
      <c r="E63" s="154"/>
      <c r="F63" s="151" t="s">
        <v>172</v>
      </c>
      <c r="G63" s="136"/>
      <c r="H63" s="137" t="s">
        <v>180</v>
      </c>
      <c r="I63" s="174">
        <v>84</v>
      </c>
      <c r="J63" s="177"/>
    </row>
    <row r="64" s="55" customFormat="1" ht="40.5" customHeight="1" spans="1:10">
      <c r="A64" s="130" t="str">
        <f>IF(I64&lt;61,MAX($A$8:A63)+1,"")</f>
        <v/>
      </c>
      <c r="B64" s="166"/>
      <c r="C64" s="163" t="s">
        <v>171</v>
      </c>
      <c r="D64" s="146"/>
      <c r="E64" s="155"/>
      <c r="F64" s="151" t="s">
        <v>172</v>
      </c>
      <c r="G64" s="136"/>
      <c r="H64" s="137" t="s">
        <v>181</v>
      </c>
      <c r="I64" s="174">
        <v>81</v>
      </c>
      <c r="J64" s="177"/>
    </row>
    <row r="65" s="55" customFormat="1" ht="54" customHeight="1" spans="1:10">
      <c r="A65" s="130" t="str">
        <f>IF(I65&lt;61,MAX($A$8:A64)+1,"")</f>
        <v/>
      </c>
      <c r="B65" s="162" t="s">
        <v>182</v>
      </c>
      <c r="C65" s="163" t="s">
        <v>182</v>
      </c>
      <c r="D65" s="181">
        <f>IF(SUM(I65:I69)=0,"",AVERAGE(I65:I69))</f>
        <v>81.6</v>
      </c>
      <c r="E65" s="150" t="s">
        <v>183</v>
      </c>
      <c r="F65" s="151" t="s">
        <v>183</v>
      </c>
      <c r="G65" s="136">
        <f>IF(SUM(I65:I69)=0,"",AVERAGE(I65:I69))</f>
        <v>81.6</v>
      </c>
      <c r="H65" s="137" t="s">
        <v>184</v>
      </c>
      <c r="I65" s="174">
        <v>82</v>
      </c>
      <c r="J65" s="176"/>
    </row>
    <row r="66" s="55" customFormat="1" ht="45" customHeight="1" spans="1:10">
      <c r="A66" s="130" t="str">
        <f>IF(I66&lt;61,MAX($A$8:A65)+1,"")</f>
        <v/>
      </c>
      <c r="B66" s="165"/>
      <c r="C66" s="163" t="s">
        <v>182</v>
      </c>
      <c r="D66" s="153"/>
      <c r="E66" s="154"/>
      <c r="F66" s="151" t="s">
        <v>183</v>
      </c>
      <c r="G66" s="136"/>
      <c r="H66" s="144" t="s">
        <v>185</v>
      </c>
      <c r="I66" s="174">
        <v>80</v>
      </c>
      <c r="J66" s="177"/>
    </row>
    <row r="67" s="55" customFormat="1" ht="41.25" customHeight="1" spans="1:10">
      <c r="A67" s="130" t="str">
        <f>IF(I67&lt;61,MAX($A$8:A66)+1,"")</f>
        <v/>
      </c>
      <c r="B67" s="165"/>
      <c r="C67" s="163" t="s">
        <v>182</v>
      </c>
      <c r="D67" s="153"/>
      <c r="E67" s="154"/>
      <c r="F67" s="151" t="s">
        <v>183</v>
      </c>
      <c r="G67" s="136"/>
      <c r="H67" s="144" t="s">
        <v>186</v>
      </c>
      <c r="I67" s="174">
        <v>81</v>
      </c>
      <c r="J67" s="177"/>
    </row>
    <row r="68" s="55" customFormat="1" ht="45.75" customHeight="1" spans="1:10">
      <c r="A68" s="130" t="str">
        <f>IF(I68&lt;61,MAX($A$8:A67)+1,"")</f>
        <v/>
      </c>
      <c r="B68" s="165"/>
      <c r="C68" s="163" t="s">
        <v>182</v>
      </c>
      <c r="D68" s="153"/>
      <c r="E68" s="154"/>
      <c r="F68" s="151" t="s">
        <v>183</v>
      </c>
      <c r="G68" s="136"/>
      <c r="H68" s="144" t="s">
        <v>187</v>
      </c>
      <c r="I68" s="174">
        <v>80</v>
      </c>
      <c r="J68" s="186"/>
    </row>
    <row r="69" s="55" customFormat="1" ht="57" customHeight="1" spans="1:10">
      <c r="A69" s="130" t="str">
        <f>IF(I69&lt;61,MAX($A$8:A68)+1,"")</f>
        <v/>
      </c>
      <c r="B69" s="166"/>
      <c r="C69" s="163" t="s">
        <v>182</v>
      </c>
      <c r="D69" s="182"/>
      <c r="E69" s="183"/>
      <c r="F69" s="151" t="s">
        <v>183</v>
      </c>
      <c r="G69" s="184"/>
      <c r="H69" s="185" t="s">
        <v>188</v>
      </c>
      <c r="I69" s="174">
        <v>85</v>
      </c>
      <c r="J69" s="187"/>
    </row>
    <row r="70" s="55" customFormat="1" customHeight="1" spans="1:9">
      <c r="A70" s="84"/>
      <c r="C70" s="84"/>
      <c r="G70" s="111"/>
      <c r="H70" s="112"/>
      <c r="I70" s="167"/>
    </row>
    <row r="71" s="55" customFormat="1" customHeight="1" spans="1:9">
      <c r="A71" s="84"/>
      <c r="C71" s="84"/>
      <c r="G71" s="111"/>
      <c r="H71" s="112"/>
      <c r="I71" s="167"/>
    </row>
    <row r="72" s="55" customFormat="1" customHeight="1" spans="1:9">
      <c r="A72" s="84"/>
      <c r="G72" s="111"/>
      <c r="H72" s="112"/>
      <c r="I72" s="167"/>
    </row>
    <row r="73" s="55" customFormat="1" customHeight="1" spans="1:9">
      <c r="A73" s="84"/>
      <c r="G73" s="111"/>
      <c r="H73" s="112"/>
      <c r="I73" s="167"/>
    </row>
    <row r="74" s="55" customFormat="1" customHeight="1" spans="1:9">
      <c r="A74" s="84"/>
      <c r="G74" s="111"/>
      <c r="H74" s="112"/>
      <c r="I74" s="167"/>
    </row>
    <row r="75" s="55" customFormat="1" customHeight="1" spans="1:9">
      <c r="A75" s="84"/>
      <c r="G75" s="111"/>
      <c r="H75" s="112"/>
      <c r="I75" s="167"/>
    </row>
    <row r="76" s="55" customFormat="1" customHeight="1" spans="1:9">
      <c r="A76" s="84"/>
      <c r="G76" s="111"/>
      <c r="H76" s="112"/>
      <c r="I76" s="167"/>
    </row>
    <row r="77" s="55" customFormat="1" customHeight="1" spans="1:9">
      <c r="A77" s="84"/>
      <c r="G77" s="111"/>
      <c r="H77" s="112"/>
      <c r="I77" s="167"/>
    </row>
    <row r="78" s="55" customFormat="1" customHeight="1" spans="1:9">
      <c r="A78" s="84"/>
      <c r="G78" s="111"/>
      <c r="H78" s="112"/>
      <c r="I78" s="167"/>
    </row>
    <row r="79" s="55" customFormat="1" customHeight="1" spans="1:9">
      <c r="A79" s="84"/>
      <c r="G79" s="111"/>
      <c r="H79" s="112"/>
      <c r="I79" s="167"/>
    </row>
    <row r="80" s="55" customFormat="1" customHeight="1" spans="1:9">
      <c r="A80" s="84"/>
      <c r="G80" s="111"/>
      <c r="H80" s="112"/>
      <c r="I80" s="167"/>
    </row>
    <row r="81" s="55" customFormat="1" customHeight="1" spans="1:9">
      <c r="A81" s="84"/>
      <c r="G81" s="111"/>
      <c r="H81" s="112"/>
      <c r="I81" s="167"/>
    </row>
    <row r="82" s="55" customFormat="1" customHeight="1" spans="1:9">
      <c r="A82" s="84"/>
      <c r="G82" s="111"/>
      <c r="H82" s="112"/>
      <c r="I82" s="167"/>
    </row>
    <row r="83" s="55" customFormat="1" customHeight="1" spans="1:9">
      <c r="A83" s="84"/>
      <c r="G83" s="111"/>
      <c r="H83" s="112"/>
      <c r="I83" s="167"/>
    </row>
    <row r="84" s="55" customFormat="1" customHeight="1" spans="1:9">
      <c r="A84" s="84"/>
      <c r="G84" s="111"/>
      <c r="H84" s="112"/>
      <c r="I84" s="167"/>
    </row>
    <row r="85" s="55" customFormat="1" customHeight="1" spans="1:9">
      <c r="A85" s="84"/>
      <c r="G85" s="111"/>
      <c r="H85" s="112"/>
      <c r="I85" s="167"/>
    </row>
    <row r="86" s="55" customFormat="1" customHeight="1" spans="1:9">
      <c r="A86" s="84"/>
      <c r="G86" s="111"/>
      <c r="H86" s="112"/>
      <c r="I86" s="167"/>
    </row>
    <row r="87" s="55" customFormat="1" customHeight="1" spans="1:9">
      <c r="A87" s="84"/>
      <c r="G87" s="111"/>
      <c r="H87" s="112"/>
      <c r="I87" s="167"/>
    </row>
    <row r="88" s="55" customFormat="1" customHeight="1" spans="1:9">
      <c r="A88" s="84"/>
      <c r="G88" s="111"/>
      <c r="H88" s="112"/>
      <c r="I88" s="167"/>
    </row>
    <row r="89" s="55" customFormat="1" customHeight="1" spans="1:9">
      <c r="A89" s="84"/>
      <c r="G89" s="111"/>
      <c r="H89" s="112"/>
      <c r="I89" s="167"/>
    </row>
    <row r="90" s="55" customFormat="1" customHeight="1" spans="1:9">
      <c r="A90" s="84"/>
      <c r="G90" s="111"/>
      <c r="H90" s="112"/>
      <c r="I90" s="167"/>
    </row>
    <row r="91" s="55" customFormat="1" customHeight="1" spans="1:9">
      <c r="A91" s="84"/>
      <c r="G91" s="111"/>
      <c r="H91" s="112"/>
      <c r="I91" s="167"/>
    </row>
    <row r="92" s="55" customFormat="1" customHeight="1" spans="1:9">
      <c r="A92" s="84"/>
      <c r="G92" s="111"/>
      <c r="H92" s="112"/>
      <c r="I92" s="167"/>
    </row>
    <row r="93" s="55" customFormat="1" customHeight="1" spans="1:9">
      <c r="A93" s="84"/>
      <c r="G93" s="111"/>
      <c r="H93" s="112"/>
      <c r="I93" s="167"/>
    </row>
    <row r="94" s="55" customFormat="1" customHeight="1" spans="1:9">
      <c r="A94" s="84"/>
      <c r="G94" s="111"/>
      <c r="H94" s="112"/>
      <c r="I94" s="167"/>
    </row>
    <row r="95" s="55" customFormat="1" customHeight="1" spans="1:9">
      <c r="A95" s="84"/>
      <c r="G95" s="111"/>
      <c r="H95" s="112"/>
      <c r="I95" s="167"/>
    </row>
    <row r="96" s="55" customFormat="1" customHeight="1" spans="1:9">
      <c r="A96" s="84"/>
      <c r="G96" s="111"/>
      <c r="H96" s="112"/>
      <c r="I96" s="167"/>
    </row>
    <row r="97" s="55" customFormat="1" customHeight="1" spans="1:9">
      <c r="A97" s="84"/>
      <c r="G97" s="111"/>
      <c r="H97" s="112"/>
      <c r="I97" s="167"/>
    </row>
    <row r="98" s="55" customFormat="1" customHeight="1" spans="1:9">
      <c r="A98" s="84"/>
      <c r="G98" s="111"/>
      <c r="H98" s="112"/>
      <c r="I98" s="167"/>
    </row>
    <row r="99" s="55" customFormat="1" customHeight="1" spans="1:9">
      <c r="A99" s="84"/>
      <c r="G99" s="111"/>
      <c r="H99" s="112"/>
      <c r="I99" s="167"/>
    </row>
    <row r="100" s="55" customFormat="1" customHeight="1" spans="1:9">
      <c r="A100" s="84"/>
      <c r="G100" s="111"/>
      <c r="H100" s="112"/>
      <c r="I100" s="167"/>
    </row>
    <row r="101" s="55" customFormat="1" customHeight="1" spans="1:9">
      <c r="A101" s="84"/>
      <c r="G101" s="111"/>
      <c r="H101" s="112"/>
      <c r="I101" s="167"/>
    </row>
    <row r="102" s="55" customFormat="1" customHeight="1" spans="1:9">
      <c r="A102" s="84"/>
      <c r="G102" s="111"/>
      <c r="H102" s="112"/>
      <c r="I102" s="167"/>
    </row>
    <row r="103" s="55" customFormat="1" customHeight="1" spans="1:9">
      <c r="A103" s="84"/>
      <c r="G103" s="111"/>
      <c r="H103" s="112"/>
      <c r="I103" s="167"/>
    </row>
    <row r="104" s="55" customFormat="1" customHeight="1" spans="1:9">
      <c r="A104" s="84"/>
      <c r="G104" s="111"/>
      <c r="H104" s="112"/>
      <c r="I104" s="167"/>
    </row>
    <row r="105" s="55" customFormat="1" customHeight="1" spans="1:9">
      <c r="A105" s="84"/>
      <c r="G105" s="111"/>
      <c r="H105" s="112"/>
      <c r="I105" s="167"/>
    </row>
    <row r="106" s="55" customFormat="1" customHeight="1" spans="1:9">
      <c r="A106" s="84"/>
      <c r="G106" s="111"/>
      <c r="H106" s="112"/>
      <c r="I106" s="167"/>
    </row>
    <row r="107" s="55" customFormat="1" customHeight="1" spans="1:9">
      <c r="A107" s="84"/>
      <c r="G107" s="111"/>
      <c r="H107" s="112"/>
      <c r="I107" s="167"/>
    </row>
    <row r="108" s="55" customFormat="1" customHeight="1" spans="1:9">
      <c r="A108" s="84"/>
      <c r="G108" s="111"/>
      <c r="H108" s="112"/>
      <c r="I108" s="167"/>
    </row>
    <row r="109" s="55" customFormat="1" customHeight="1" spans="1:9">
      <c r="A109" s="84"/>
      <c r="G109" s="111"/>
      <c r="H109" s="112"/>
      <c r="I109" s="167"/>
    </row>
    <row r="110" s="55" customFormat="1" customHeight="1" spans="1:9">
      <c r="A110" s="84"/>
      <c r="G110" s="111"/>
      <c r="H110" s="112"/>
      <c r="I110" s="167"/>
    </row>
    <row r="111" s="55" customFormat="1" customHeight="1" spans="1:9">
      <c r="A111" s="84"/>
      <c r="G111" s="111"/>
      <c r="H111" s="112"/>
      <c r="I111" s="167"/>
    </row>
    <row r="112" s="55" customFormat="1" customHeight="1" spans="1:9">
      <c r="A112" s="84"/>
      <c r="G112" s="111"/>
      <c r="H112" s="112"/>
      <c r="I112" s="167"/>
    </row>
    <row r="113" s="55" customFormat="1" customHeight="1" spans="1:9">
      <c r="A113" s="84"/>
      <c r="G113" s="111"/>
      <c r="H113" s="112"/>
      <c r="I113" s="167"/>
    </row>
    <row r="114" s="55" customFormat="1" customHeight="1" spans="1:9">
      <c r="A114" s="84"/>
      <c r="G114" s="111"/>
      <c r="H114" s="112"/>
      <c r="I114" s="167"/>
    </row>
    <row r="115" s="55" customFormat="1" customHeight="1" spans="1:9">
      <c r="A115" s="84"/>
      <c r="G115" s="111"/>
      <c r="H115" s="112"/>
      <c r="I115" s="167"/>
    </row>
    <row r="116" s="55" customFormat="1" customHeight="1" spans="1:9">
      <c r="A116" s="84"/>
      <c r="G116" s="111"/>
      <c r="H116" s="112"/>
      <c r="I116" s="167"/>
    </row>
    <row r="117" s="55" customFormat="1" customHeight="1" spans="1:9">
      <c r="A117" s="84"/>
      <c r="G117" s="111"/>
      <c r="H117" s="112"/>
      <c r="I117" s="167"/>
    </row>
    <row r="118" s="55" customFormat="1" customHeight="1" spans="1:9">
      <c r="A118" s="84"/>
      <c r="G118" s="111"/>
      <c r="H118" s="112"/>
      <c r="I118" s="167"/>
    </row>
    <row r="119" s="55" customFormat="1" customHeight="1" spans="1:9">
      <c r="A119" s="84"/>
      <c r="G119" s="111"/>
      <c r="H119" s="112"/>
      <c r="I119" s="167"/>
    </row>
    <row r="120" s="55" customFormat="1" customHeight="1" spans="1:9">
      <c r="A120" s="84"/>
      <c r="G120" s="111"/>
      <c r="H120" s="112"/>
      <c r="I120" s="167"/>
    </row>
    <row r="121" s="55" customFormat="1" customHeight="1" spans="1:9">
      <c r="A121" s="84"/>
      <c r="G121" s="111"/>
      <c r="H121" s="112"/>
      <c r="I121" s="167"/>
    </row>
    <row r="122" s="55" customFormat="1" customHeight="1" spans="1:9">
      <c r="A122" s="84"/>
      <c r="G122" s="111"/>
      <c r="H122" s="112"/>
      <c r="I122" s="167"/>
    </row>
    <row r="123" s="55" customFormat="1" customHeight="1" spans="1:9">
      <c r="A123" s="84"/>
      <c r="G123" s="111"/>
      <c r="H123" s="112"/>
      <c r="I123" s="167"/>
    </row>
    <row r="124" s="55" customFormat="1" customHeight="1" spans="1:9">
      <c r="A124" s="84"/>
      <c r="G124" s="111"/>
      <c r="H124" s="112"/>
      <c r="I124" s="167"/>
    </row>
    <row r="125" s="55" customFormat="1" customHeight="1" spans="1:9">
      <c r="A125" s="84"/>
      <c r="G125" s="111"/>
      <c r="H125" s="112"/>
      <c r="I125" s="167"/>
    </row>
    <row r="126" s="55" customFormat="1" customHeight="1" spans="1:9">
      <c r="A126" s="84"/>
      <c r="G126" s="111"/>
      <c r="H126" s="112"/>
      <c r="I126" s="167"/>
    </row>
    <row r="127" s="55" customFormat="1" customHeight="1" spans="1:9">
      <c r="A127" s="84"/>
      <c r="G127" s="111"/>
      <c r="H127" s="112"/>
      <c r="I127" s="167"/>
    </row>
    <row r="128" s="55" customFormat="1" customHeight="1" spans="1:9">
      <c r="A128" s="84"/>
      <c r="G128" s="111"/>
      <c r="H128" s="112"/>
      <c r="I128" s="167"/>
    </row>
    <row r="129" s="55" customFormat="1" customHeight="1" spans="1:9">
      <c r="A129" s="84"/>
      <c r="G129" s="111"/>
      <c r="H129" s="112"/>
      <c r="I129" s="167"/>
    </row>
    <row r="130" s="55" customFormat="1" customHeight="1" spans="1:9">
      <c r="A130" s="84"/>
      <c r="G130" s="111"/>
      <c r="H130" s="112"/>
      <c r="I130" s="167"/>
    </row>
    <row r="131" s="55" customFormat="1" customHeight="1" spans="1:9">
      <c r="A131" s="84"/>
      <c r="G131" s="111"/>
      <c r="H131" s="112"/>
      <c r="I131" s="167"/>
    </row>
    <row r="132" s="55" customFormat="1" customHeight="1" spans="1:9">
      <c r="A132" s="84"/>
      <c r="G132" s="111"/>
      <c r="H132" s="112"/>
      <c r="I132" s="167"/>
    </row>
    <row r="133" s="55" customFormat="1" customHeight="1" spans="1:9">
      <c r="A133" s="84"/>
      <c r="G133" s="111"/>
      <c r="H133" s="112"/>
      <c r="I133" s="167"/>
    </row>
    <row r="134" s="55" customFormat="1" customHeight="1" spans="1:9">
      <c r="A134" s="84"/>
      <c r="G134" s="111"/>
      <c r="H134" s="112"/>
      <c r="I134" s="167"/>
    </row>
    <row r="135" s="55" customFormat="1" customHeight="1" spans="1:9">
      <c r="A135" s="84"/>
      <c r="G135" s="111"/>
      <c r="H135" s="112"/>
      <c r="I135" s="167"/>
    </row>
    <row r="136" s="55" customFormat="1" customHeight="1" spans="1:9">
      <c r="A136" s="84"/>
      <c r="G136" s="111"/>
      <c r="H136" s="112"/>
      <c r="I136" s="167"/>
    </row>
    <row r="137" s="55" customFormat="1" customHeight="1" spans="1:9">
      <c r="A137" s="84"/>
      <c r="G137" s="111"/>
      <c r="H137" s="112"/>
      <c r="I137" s="167"/>
    </row>
    <row r="138" s="55" customFormat="1" customHeight="1" spans="1:9">
      <c r="A138" s="84"/>
      <c r="G138" s="111"/>
      <c r="H138" s="112"/>
      <c r="I138" s="167"/>
    </row>
    <row r="139" s="55" customFormat="1" customHeight="1" spans="1:9">
      <c r="A139" s="84"/>
      <c r="G139" s="111"/>
      <c r="H139" s="112"/>
      <c r="I139" s="167"/>
    </row>
    <row r="140" s="55" customFormat="1" customHeight="1" spans="1:9">
      <c r="A140" s="84"/>
      <c r="G140" s="111"/>
      <c r="H140" s="112"/>
      <c r="I140" s="167"/>
    </row>
    <row r="141" s="55" customFormat="1" customHeight="1" spans="1:9">
      <c r="A141" s="84"/>
      <c r="G141" s="111"/>
      <c r="H141" s="112"/>
      <c r="I141" s="167"/>
    </row>
    <row r="142" s="55" customFormat="1" customHeight="1" spans="1:9">
      <c r="A142" s="84"/>
      <c r="G142" s="111"/>
      <c r="H142" s="112"/>
      <c r="I142" s="167"/>
    </row>
    <row r="143" s="55" customFormat="1" customHeight="1" spans="1:9">
      <c r="A143" s="84"/>
      <c r="G143" s="111"/>
      <c r="H143" s="112"/>
      <c r="I143" s="167"/>
    </row>
    <row r="144" s="55" customFormat="1" customHeight="1" spans="1:9">
      <c r="A144" s="84"/>
      <c r="G144" s="111"/>
      <c r="H144" s="112"/>
      <c r="I144" s="167"/>
    </row>
    <row r="145" s="55" customFormat="1" customHeight="1" spans="1:9">
      <c r="A145" s="84"/>
      <c r="G145" s="111"/>
      <c r="H145" s="112"/>
      <c r="I145" s="167"/>
    </row>
    <row r="146" s="55" customFormat="1" customHeight="1" spans="1:9">
      <c r="A146" s="84"/>
      <c r="G146" s="111"/>
      <c r="H146" s="112"/>
      <c r="I146" s="167"/>
    </row>
    <row r="147" s="55" customFormat="1" customHeight="1" spans="1:9">
      <c r="A147" s="84"/>
      <c r="G147" s="111"/>
      <c r="H147" s="112"/>
      <c r="I147" s="167"/>
    </row>
    <row r="148" s="55" customFormat="1" customHeight="1" spans="1:9">
      <c r="A148" s="84"/>
      <c r="G148" s="111"/>
      <c r="H148" s="112"/>
      <c r="I148" s="167"/>
    </row>
    <row r="149" s="55" customFormat="1" customHeight="1" spans="1:9">
      <c r="A149" s="84"/>
      <c r="G149" s="111"/>
      <c r="H149" s="112"/>
      <c r="I149" s="167"/>
    </row>
    <row r="150" s="55" customFormat="1" customHeight="1" spans="1:9">
      <c r="A150" s="84"/>
      <c r="G150" s="111"/>
      <c r="H150" s="112"/>
      <c r="I150" s="167"/>
    </row>
    <row r="151" s="55" customFormat="1" customHeight="1" spans="1:9">
      <c r="A151" s="84"/>
      <c r="G151" s="111"/>
      <c r="H151" s="112"/>
      <c r="I151" s="167"/>
    </row>
    <row r="152" s="55" customFormat="1" customHeight="1" spans="1:9">
      <c r="A152" s="84"/>
      <c r="G152" s="111"/>
      <c r="H152" s="112"/>
      <c r="I152" s="167"/>
    </row>
    <row r="153" s="55" customFormat="1" customHeight="1" spans="1:9">
      <c r="A153" s="84"/>
      <c r="G153" s="111"/>
      <c r="H153" s="112"/>
      <c r="I153" s="167"/>
    </row>
    <row r="154" s="55" customFormat="1" customHeight="1" spans="1:9">
      <c r="A154" s="84"/>
      <c r="G154" s="111"/>
      <c r="H154" s="112"/>
      <c r="I154" s="167"/>
    </row>
    <row r="155" s="55" customFormat="1" customHeight="1" spans="1:9">
      <c r="A155" s="84"/>
      <c r="G155" s="111"/>
      <c r="H155" s="112"/>
      <c r="I155" s="167"/>
    </row>
    <row r="156" s="55" customFormat="1" customHeight="1" spans="1:9">
      <c r="A156" s="84"/>
      <c r="G156" s="111"/>
      <c r="H156" s="112"/>
      <c r="I156" s="167"/>
    </row>
    <row r="157" s="55" customFormat="1" customHeight="1" spans="1:9">
      <c r="A157" s="84"/>
      <c r="G157" s="111"/>
      <c r="H157" s="112"/>
      <c r="I157" s="167"/>
    </row>
    <row r="158" s="55" customFormat="1" customHeight="1" spans="1:9">
      <c r="A158" s="84"/>
      <c r="G158" s="111"/>
      <c r="H158" s="112"/>
      <c r="I158" s="167"/>
    </row>
    <row r="159" s="55" customFormat="1" customHeight="1" spans="1:9">
      <c r="A159" s="84"/>
      <c r="G159" s="111"/>
      <c r="H159" s="112"/>
      <c r="I159" s="167"/>
    </row>
    <row r="160" s="55" customFormat="1" customHeight="1" spans="1:9">
      <c r="A160" s="84"/>
      <c r="G160" s="111"/>
      <c r="H160" s="112"/>
      <c r="I160" s="167"/>
    </row>
    <row r="161" s="55" customFormat="1" customHeight="1" spans="1:9">
      <c r="A161" s="84"/>
      <c r="G161" s="111"/>
      <c r="H161" s="112"/>
      <c r="I161" s="167"/>
    </row>
    <row r="162" s="55" customFormat="1" customHeight="1" spans="1:9">
      <c r="A162" s="84"/>
      <c r="G162" s="111"/>
      <c r="H162" s="112"/>
      <c r="I162" s="167"/>
    </row>
    <row r="163" s="55" customFormat="1" customHeight="1" spans="1:9">
      <c r="A163" s="84"/>
      <c r="G163" s="111"/>
      <c r="H163" s="112"/>
      <c r="I163" s="167"/>
    </row>
    <row r="164" s="55" customFormat="1" customHeight="1" spans="1:9">
      <c r="A164" s="84"/>
      <c r="G164" s="111"/>
      <c r="H164" s="112"/>
      <c r="I164" s="167"/>
    </row>
    <row r="165" s="55" customFormat="1" customHeight="1" spans="1:9">
      <c r="A165" s="84"/>
      <c r="G165" s="111"/>
      <c r="H165" s="112"/>
      <c r="I165" s="167"/>
    </row>
    <row r="166" s="55" customFormat="1" customHeight="1" spans="1:9">
      <c r="A166" s="84"/>
      <c r="G166" s="111"/>
      <c r="H166" s="112"/>
      <c r="I166" s="167"/>
    </row>
    <row r="167" s="55" customFormat="1" customHeight="1" spans="1:9">
      <c r="A167" s="84"/>
      <c r="G167" s="111"/>
      <c r="H167" s="112"/>
      <c r="I167" s="167"/>
    </row>
    <row r="168" s="55" customFormat="1" customHeight="1" spans="1:9">
      <c r="A168" s="84"/>
      <c r="G168" s="111"/>
      <c r="H168" s="112"/>
      <c r="I168" s="167"/>
    </row>
    <row r="169" s="55" customFormat="1" customHeight="1" spans="1:9">
      <c r="A169" s="84"/>
      <c r="G169" s="111"/>
      <c r="H169" s="112"/>
      <c r="I169" s="167"/>
    </row>
    <row r="170" s="55" customFormat="1" customHeight="1" spans="1:9">
      <c r="A170" s="84"/>
      <c r="G170" s="111"/>
      <c r="H170" s="112"/>
      <c r="I170" s="167"/>
    </row>
    <row r="171" s="55" customFormat="1" customHeight="1" spans="1:9">
      <c r="A171" s="84"/>
      <c r="G171" s="111"/>
      <c r="H171" s="112"/>
      <c r="I171" s="167"/>
    </row>
    <row r="172" s="55" customFormat="1" customHeight="1" spans="1:9">
      <c r="A172" s="84"/>
      <c r="G172" s="111"/>
      <c r="H172" s="112"/>
      <c r="I172" s="167"/>
    </row>
    <row r="173" s="55" customFormat="1" customHeight="1" spans="1:9">
      <c r="A173" s="84"/>
      <c r="G173" s="111"/>
      <c r="H173" s="112"/>
      <c r="I173" s="167"/>
    </row>
    <row r="174" s="55" customFormat="1" customHeight="1" spans="1:9">
      <c r="A174" s="84"/>
      <c r="G174" s="111"/>
      <c r="H174" s="112"/>
      <c r="I174" s="167"/>
    </row>
    <row r="175" s="55" customFormat="1" customHeight="1" spans="1:9">
      <c r="A175" s="84"/>
      <c r="G175" s="111"/>
      <c r="H175" s="112"/>
      <c r="I175" s="167"/>
    </row>
    <row r="176" s="55" customFormat="1" customHeight="1" spans="1:9">
      <c r="A176" s="84"/>
      <c r="G176" s="111"/>
      <c r="H176" s="112"/>
      <c r="I176" s="167"/>
    </row>
    <row r="177" s="55" customFormat="1" customHeight="1" spans="1:9">
      <c r="A177" s="84"/>
      <c r="G177" s="111"/>
      <c r="H177" s="112"/>
      <c r="I177" s="167"/>
    </row>
    <row r="178" s="55" customFormat="1" customHeight="1" spans="1:9">
      <c r="A178" s="84"/>
      <c r="G178" s="111"/>
      <c r="H178" s="112"/>
      <c r="I178" s="167"/>
    </row>
    <row r="179" s="55" customFormat="1" customHeight="1" spans="1:9">
      <c r="A179" s="84"/>
      <c r="G179" s="111"/>
      <c r="H179" s="112"/>
      <c r="I179" s="167"/>
    </row>
    <row r="180" s="55" customFormat="1" customHeight="1" spans="1:9">
      <c r="A180" s="84"/>
      <c r="G180" s="111"/>
      <c r="H180" s="112"/>
      <c r="I180" s="167"/>
    </row>
    <row r="181" s="55" customFormat="1" customHeight="1" spans="1:9">
      <c r="A181" s="84"/>
      <c r="G181" s="111"/>
      <c r="H181" s="112"/>
      <c r="I181" s="167"/>
    </row>
    <row r="182" s="55" customFormat="1" customHeight="1" spans="1:9">
      <c r="A182" s="84"/>
      <c r="G182" s="111"/>
      <c r="H182" s="112"/>
      <c r="I182" s="167"/>
    </row>
    <row r="183" s="55" customFormat="1" customHeight="1" spans="1:9">
      <c r="A183" s="84"/>
      <c r="G183" s="111"/>
      <c r="H183" s="112"/>
      <c r="I183" s="167"/>
    </row>
    <row r="184" s="55" customFormat="1" customHeight="1" spans="1:9">
      <c r="A184" s="84"/>
      <c r="G184" s="111"/>
      <c r="H184" s="112"/>
      <c r="I184" s="167"/>
    </row>
    <row r="185" s="55" customFormat="1" customHeight="1" spans="1:9">
      <c r="A185" s="84"/>
      <c r="G185" s="111"/>
      <c r="H185" s="112"/>
      <c r="I185" s="167"/>
    </row>
    <row r="186" s="55" customFormat="1" customHeight="1" spans="1:9">
      <c r="A186" s="84"/>
      <c r="G186" s="111"/>
      <c r="H186" s="112"/>
      <c r="I186" s="167"/>
    </row>
    <row r="187" s="55" customFormat="1" customHeight="1" spans="1:9">
      <c r="A187" s="84"/>
      <c r="G187" s="111"/>
      <c r="H187" s="112"/>
      <c r="I187" s="167"/>
    </row>
    <row r="188" s="55" customFormat="1" customHeight="1" spans="1:9">
      <c r="A188" s="84"/>
      <c r="G188" s="111"/>
      <c r="H188" s="112"/>
      <c r="I188" s="167"/>
    </row>
    <row r="189" s="55" customFormat="1" customHeight="1" spans="1:9">
      <c r="A189" s="84"/>
      <c r="G189" s="111"/>
      <c r="H189" s="112"/>
      <c r="I189" s="167"/>
    </row>
    <row r="190" s="55" customFormat="1" customHeight="1" spans="1:9">
      <c r="A190" s="84"/>
      <c r="G190" s="111"/>
      <c r="H190" s="112"/>
      <c r="I190" s="167"/>
    </row>
    <row r="191" s="55" customFormat="1" customHeight="1" spans="1:9">
      <c r="A191" s="84"/>
      <c r="G191" s="111"/>
      <c r="H191" s="112"/>
      <c r="I191" s="167"/>
    </row>
    <row r="192" s="55" customFormat="1" customHeight="1" spans="1:9">
      <c r="A192" s="84"/>
      <c r="G192" s="111"/>
      <c r="H192" s="112"/>
      <c r="I192" s="167"/>
    </row>
    <row r="193" s="55" customFormat="1" customHeight="1" spans="1:9">
      <c r="A193" s="84"/>
      <c r="G193" s="111"/>
      <c r="H193" s="112"/>
      <c r="I193" s="167"/>
    </row>
    <row r="194" s="55" customFormat="1" customHeight="1" spans="1:9">
      <c r="A194" s="84"/>
      <c r="G194" s="111"/>
      <c r="H194" s="112"/>
      <c r="I194" s="167"/>
    </row>
    <row r="195" s="55" customFormat="1" customHeight="1" spans="1:9">
      <c r="A195" s="84"/>
      <c r="G195" s="111"/>
      <c r="H195" s="112"/>
      <c r="I195" s="167"/>
    </row>
    <row r="196" s="55" customFormat="1" customHeight="1" spans="1:9">
      <c r="A196" s="84"/>
      <c r="G196" s="111"/>
      <c r="H196" s="112"/>
      <c r="I196" s="167"/>
    </row>
    <row r="197" s="55" customFormat="1" customHeight="1" spans="1:9">
      <c r="A197" s="84"/>
      <c r="G197" s="111"/>
      <c r="H197" s="112"/>
      <c r="I197" s="167"/>
    </row>
    <row r="198" s="55" customFormat="1" customHeight="1" spans="1:9">
      <c r="A198" s="84"/>
      <c r="G198" s="111"/>
      <c r="H198" s="112"/>
      <c r="I198" s="167"/>
    </row>
    <row r="199" s="55" customFormat="1" customHeight="1" spans="1:9">
      <c r="A199" s="84"/>
      <c r="G199" s="111"/>
      <c r="H199" s="112"/>
      <c r="I199" s="167"/>
    </row>
    <row r="200" s="55" customFormat="1" customHeight="1" spans="1:9">
      <c r="A200" s="84"/>
      <c r="G200" s="111"/>
      <c r="H200" s="112"/>
      <c r="I200" s="167"/>
    </row>
    <row r="201" s="55" customFormat="1" customHeight="1" spans="1:9">
      <c r="A201" s="84"/>
      <c r="G201" s="111"/>
      <c r="H201" s="112"/>
      <c r="I201" s="167"/>
    </row>
    <row r="202" s="55" customFormat="1" customHeight="1" spans="1:9">
      <c r="A202" s="84"/>
      <c r="G202" s="111"/>
      <c r="H202" s="112"/>
      <c r="I202" s="167"/>
    </row>
    <row r="203" s="55" customFormat="1" customHeight="1" spans="1:9">
      <c r="A203" s="84"/>
      <c r="G203" s="111"/>
      <c r="H203" s="112"/>
      <c r="I203" s="167"/>
    </row>
    <row r="204" s="55" customFormat="1" customHeight="1" spans="1:9">
      <c r="A204" s="84"/>
      <c r="G204" s="111"/>
      <c r="H204" s="112"/>
      <c r="I204" s="167"/>
    </row>
    <row r="205" s="55" customFormat="1" customHeight="1" spans="1:9">
      <c r="A205" s="84"/>
      <c r="G205" s="111"/>
      <c r="H205" s="112"/>
      <c r="I205" s="167"/>
    </row>
    <row r="206" s="55" customFormat="1" customHeight="1" spans="1:9">
      <c r="A206" s="84"/>
      <c r="G206" s="111"/>
      <c r="H206" s="112"/>
      <c r="I206" s="167"/>
    </row>
    <row r="207" s="55" customFormat="1" customHeight="1" spans="1:9">
      <c r="A207" s="84"/>
      <c r="G207" s="111"/>
      <c r="H207" s="112"/>
      <c r="I207" s="167"/>
    </row>
    <row r="208" s="55" customFormat="1" customHeight="1" spans="1:9">
      <c r="A208" s="84"/>
      <c r="G208" s="111"/>
      <c r="H208" s="112"/>
      <c r="I208" s="167"/>
    </row>
    <row r="209" s="55" customFormat="1" customHeight="1" spans="1:9">
      <c r="A209" s="84"/>
      <c r="G209" s="111"/>
      <c r="H209" s="112"/>
      <c r="I209" s="167"/>
    </row>
    <row r="210" s="55" customFormat="1" customHeight="1" spans="1:9">
      <c r="A210" s="84"/>
      <c r="G210" s="111"/>
      <c r="H210" s="112"/>
      <c r="I210" s="167"/>
    </row>
    <row r="211" s="55" customFormat="1" customHeight="1" spans="1:9">
      <c r="A211" s="84"/>
      <c r="G211" s="111"/>
      <c r="H211" s="112"/>
      <c r="I211" s="167"/>
    </row>
    <row r="212" s="55" customFormat="1" customHeight="1" spans="1:9">
      <c r="A212" s="84"/>
      <c r="G212" s="111"/>
      <c r="H212" s="112"/>
      <c r="I212" s="167"/>
    </row>
    <row r="213" s="55" customFormat="1" customHeight="1" spans="1:9">
      <c r="A213" s="84"/>
      <c r="G213" s="111"/>
      <c r="H213" s="112"/>
      <c r="I213" s="167"/>
    </row>
    <row r="214" s="55" customFormat="1" customHeight="1" spans="1:9">
      <c r="A214" s="84"/>
      <c r="G214" s="111"/>
      <c r="H214" s="112"/>
      <c r="I214" s="167"/>
    </row>
    <row r="215" s="55" customFormat="1" customHeight="1" spans="1:9">
      <c r="A215" s="84"/>
      <c r="G215" s="111"/>
      <c r="H215" s="112"/>
      <c r="I215" s="167"/>
    </row>
    <row r="216" s="55" customFormat="1" customHeight="1" spans="1:9">
      <c r="A216" s="84"/>
      <c r="G216" s="111"/>
      <c r="H216" s="112"/>
      <c r="I216" s="167"/>
    </row>
    <row r="217" s="55" customFormat="1" customHeight="1" spans="1:9">
      <c r="A217" s="84"/>
      <c r="G217" s="111"/>
      <c r="H217" s="112"/>
      <c r="I217" s="167"/>
    </row>
    <row r="218" s="55" customFormat="1" customHeight="1" spans="1:9">
      <c r="A218" s="84"/>
      <c r="G218" s="111"/>
      <c r="H218" s="112"/>
      <c r="I218" s="167"/>
    </row>
    <row r="219" s="55" customFormat="1" customHeight="1" spans="1:9">
      <c r="A219" s="84"/>
      <c r="G219" s="111"/>
      <c r="H219" s="112"/>
      <c r="I219" s="167"/>
    </row>
    <row r="220" s="55" customFormat="1" customHeight="1" spans="1:9">
      <c r="A220" s="84"/>
      <c r="G220" s="111"/>
      <c r="H220" s="112"/>
      <c r="I220" s="167"/>
    </row>
    <row r="221" s="55" customFormat="1" customHeight="1" spans="1:9">
      <c r="A221" s="84"/>
      <c r="G221" s="111"/>
      <c r="H221" s="112"/>
      <c r="I221" s="167"/>
    </row>
    <row r="222" s="55" customFormat="1" customHeight="1" spans="1:9">
      <c r="A222" s="84"/>
      <c r="G222" s="111"/>
      <c r="H222" s="112"/>
      <c r="I222" s="167"/>
    </row>
    <row r="223" s="55" customFormat="1" customHeight="1" spans="1:9">
      <c r="A223" s="84"/>
      <c r="G223" s="111"/>
      <c r="H223" s="112"/>
      <c r="I223" s="167"/>
    </row>
    <row r="224" s="55" customFormat="1" customHeight="1" spans="1:9">
      <c r="A224" s="84"/>
      <c r="G224" s="111"/>
      <c r="H224" s="112"/>
      <c r="I224" s="167"/>
    </row>
    <row r="225" s="55" customFormat="1" customHeight="1" spans="1:9">
      <c r="A225" s="84"/>
      <c r="G225" s="111"/>
      <c r="H225" s="112"/>
      <c r="I225" s="167"/>
    </row>
    <row r="226" s="55" customFormat="1" customHeight="1" spans="1:9">
      <c r="A226" s="84"/>
      <c r="G226" s="111"/>
      <c r="H226" s="112"/>
      <c r="I226" s="167"/>
    </row>
    <row r="227" s="55" customFormat="1" customHeight="1" spans="1:9">
      <c r="A227" s="84"/>
      <c r="G227" s="111"/>
      <c r="H227" s="112"/>
      <c r="I227" s="167"/>
    </row>
    <row r="228" s="55" customFormat="1" customHeight="1" spans="1:9">
      <c r="A228" s="84"/>
      <c r="G228" s="111"/>
      <c r="H228" s="112"/>
      <c r="I228" s="167"/>
    </row>
    <row r="229" s="55" customFormat="1" customHeight="1" spans="1:9">
      <c r="A229" s="84"/>
      <c r="G229" s="111"/>
      <c r="H229" s="112"/>
      <c r="I229" s="167"/>
    </row>
    <row r="230" s="55" customFormat="1" customHeight="1" spans="1:9">
      <c r="A230" s="84"/>
      <c r="G230" s="111"/>
      <c r="H230" s="112"/>
      <c r="I230" s="167"/>
    </row>
    <row r="231" s="55" customFormat="1" customHeight="1" spans="1:9">
      <c r="A231" s="84"/>
      <c r="G231" s="111"/>
      <c r="H231" s="112"/>
      <c r="I231" s="167"/>
    </row>
    <row r="232" s="55" customFormat="1" customHeight="1" spans="1:9">
      <c r="A232" s="84"/>
      <c r="G232" s="111"/>
      <c r="H232" s="112"/>
      <c r="I232" s="167"/>
    </row>
    <row r="233" s="55" customFormat="1" customHeight="1" spans="1:9">
      <c r="A233" s="84"/>
      <c r="G233" s="111"/>
      <c r="H233" s="112"/>
      <c r="I233" s="167"/>
    </row>
    <row r="234" s="55" customFormat="1" customHeight="1" spans="1:9">
      <c r="A234" s="84"/>
      <c r="G234" s="111"/>
      <c r="H234" s="112"/>
      <c r="I234" s="167"/>
    </row>
    <row r="235" s="55" customFormat="1" customHeight="1" spans="1:9">
      <c r="A235" s="84"/>
      <c r="G235" s="111"/>
      <c r="H235" s="112"/>
      <c r="I235" s="167"/>
    </row>
    <row r="236" s="55" customFormat="1" customHeight="1" spans="1:9">
      <c r="A236" s="84"/>
      <c r="G236" s="111"/>
      <c r="H236" s="112"/>
      <c r="I236" s="167"/>
    </row>
    <row r="237" s="55" customFormat="1" customHeight="1" spans="1:9">
      <c r="A237" s="84"/>
      <c r="G237" s="111"/>
      <c r="H237" s="112"/>
      <c r="I237" s="167"/>
    </row>
    <row r="238" s="55" customFormat="1" customHeight="1" spans="1:9">
      <c r="A238" s="84"/>
      <c r="G238" s="111"/>
      <c r="H238" s="112"/>
      <c r="I238" s="167"/>
    </row>
    <row r="239" s="55" customFormat="1" customHeight="1" spans="1:9">
      <c r="A239" s="84"/>
      <c r="G239" s="111"/>
      <c r="H239" s="112"/>
      <c r="I239" s="167"/>
    </row>
    <row r="240" s="55" customFormat="1" customHeight="1" spans="1:9">
      <c r="A240" s="84"/>
      <c r="G240" s="111"/>
      <c r="H240" s="112"/>
      <c r="I240" s="167"/>
    </row>
    <row r="241" s="55" customFormat="1" customHeight="1" spans="1:9">
      <c r="A241" s="84"/>
      <c r="G241" s="111"/>
      <c r="H241" s="112"/>
      <c r="I241" s="167"/>
    </row>
    <row r="242" s="55" customFormat="1" customHeight="1" spans="1:9">
      <c r="A242" s="84"/>
      <c r="G242" s="111"/>
      <c r="H242" s="112"/>
      <c r="I242" s="167"/>
    </row>
    <row r="243" s="55" customFormat="1" customHeight="1" spans="1:9">
      <c r="A243" s="84"/>
      <c r="G243" s="111"/>
      <c r="H243" s="112"/>
      <c r="I243" s="167"/>
    </row>
    <row r="244" s="55" customFormat="1" customHeight="1" spans="1:9">
      <c r="A244" s="84"/>
      <c r="G244" s="111"/>
      <c r="H244" s="112"/>
      <c r="I244" s="167"/>
    </row>
    <row r="245" s="55" customFormat="1" customHeight="1" spans="1:9">
      <c r="A245" s="84"/>
      <c r="G245" s="111"/>
      <c r="H245" s="112"/>
      <c r="I245" s="167"/>
    </row>
    <row r="246" s="55" customFormat="1" customHeight="1" spans="1:9">
      <c r="A246" s="84"/>
      <c r="G246" s="111"/>
      <c r="H246" s="112"/>
      <c r="I246" s="167"/>
    </row>
    <row r="247" s="55" customFormat="1" customHeight="1" spans="1:9">
      <c r="A247" s="84"/>
      <c r="G247" s="111"/>
      <c r="H247" s="112"/>
      <c r="I247" s="167"/>
    </row>
    <row r="248" s="55" customFormat="1" customHeight="1" spans="1:9">
      <c r="A248" s="84"/>
      <c r="G248" s="111"/>
      <c r="H248" s="112"/>
      <c r="I248" s="167"/>
    </row>
    <row r="249" s="55" customFormat="1" customHeight="1" spans="1:9">
      <c r="A249" s="84"/>
      <c r="G249" s="111"/>
      <c r="H249" s="112"/>
      <c r="I249" s="167"/>
    </row>
    <row r="250" s="55" customFormat="1" customHeight="1" spans="1:9">
      <c r="A250" s="84"/>
      <c r="G250" s="111"/>
      <c r="H250" s="112"/>
      <c r="I250" s="167"/>
    </row>
    <row r="251" s="55" customFormat="1" customHeight="1" spans="1:9">
      <c r="A251" s="84"/>
      <c r="G251" s="111"/>
      <c r="H251" s="112"/>
      <c r="I251" s="167"/>
    </row>
    <row r="252" s="55" customFormat="1" customHeight="1" spans="1:9">
      <c r="A252" s="84"/>
      <c r="G252" s="111"/>
      <c r="H252" s="112"/>
      <c r="I252" s="167"/>
    </row>
    <row r="253" s="55" customFormat="1" customHeight="1" spans="1:9">
      <c r="A253" s="84"/>
      <c r="G253" s="111"/>
      <c r="H253" s="112"/>
      <c r="I253" s="167"/>
    </row>
    <row r="254" s="55" customFormat="1" customHeight="1" spans="1:9">
      <c r="A254" s="84"/>
      <c r="G254" s="111"/>
      <c r="H254" s="112"/>
      <c r="I254" s="167"/>
    </row>
    <row r="255" s="55" customFormat="1" customHeight="1" spans="1:9">
      <c r="A255" s="84"/>
      <c r="G255" s="111"/>
      <c r="H255" s="112"/>
      <c r="I255" s="167"/>
    </row>
    <row r="256" s="55" customFormat="1" customHeight="1" spans="1:9">
      <c r="A256" s="84"/>
      <c r="G256" s="111"/>
      <c r="H256" s="112"/>
      <c r="I256" s="167"/>
    </row>
    <row r="257" s="55" customFormat="1" customHeight="1" spans="1:9">
      <c r="A257" s="84"/>
      <c r="G257" s="111"/>
      <c r="H257" s="112"/>
      <c r="I257" s="167"/>
    </row>
    <row r="258" s="55" customFormat="1" customHeight="1" spans="1:9">
      <c r="A258" s="84"/>
      <c r="G258" s="111"/>
      <c r="H258" s="112"/>
      <c r="I258" s="167"/>
    </row>
    <row r="259" s="55" customFormat="1" customHeight="1" spans="1:9">
      <c r="A259" s="84"/>
      <c r="G259" s="111"/>
      <c r="H259" s="112"/>
      <c r="I259" s="167"/>
    </row>
    <row r="260" s="55" customFormat="1" customHeight="1" spans="1:9">
      <c r="A260" s="84"/>
      <c r="G260" s="111"/>
      <c r="H260" s="112"/>
      <c r="I260" s="167"/>
    </row>
    <row r="261" s="55" customFormat="1" customHeight="1" spans="1:9">
      <c r="A261" s="84"/>
      <c r="G261" s="111"/>
      <c r="H261" s="112"/>
      <c r="I261" s="167"/>
    </row>
    <row r="262" s="55" customFormat="1" customHeight="1" spans="1:9">
      <c r="A262" s="84"/>
      <c r="G262" s="111"/>
      <c r="H262" s="112"/>
      <c r="I262" s="167"/>
    </row>
    <row r="263" s="55" customFormat="1" customHeight="1" spans="1:9">
      <c r="A263" s="84"/>
      <c r="G263" s="111"/>
      <c r="H263" s="112"/>
      <c r="I263" s="167"/>
    </row>
    <row r="264" s="55" customFormat="1" customHeight="1" spans="1:9">
      <c r="A264" s="84"/>
      <c r="G264" s="111"/>
      <c r="H264" s="112"/>
      <c r="I264" s="167"/>
    </row>
    <row r="265" s="55" customFormat="1" customHeight="1" spans="1:9">
      <c r="A265" s="84"/>
      <c r="G265" s="111"/>
      <c r="H265" s="112"/>
      <c r="I265" s="167"/>
    </row>
    <row r="266" s="55" customFormat="1" customHeight="1" spans="1:9">
      <c r="A266" s="84"/>
      <c r="G266" s="111"/>
      <c r="H266" s="112"/>
      <c r="I266" s="167"/>
    </row>
    <row r="267" s="55" customFormat="1" customHeight="1" spans="1:9">
      <c r="A267" s="84"/>
      <c r="G267" s="111"/>
      <c r="H267" s="112"/>
      <c r="I267" s="167"/>
    </row>
    <row r="268" s="55" customFormat="1" customHeight="1" spans="1:9">
      <c r="A268" s="84"/>
      <c r="G268" s="111"/>
      <c r="H268" s="112"/>
      <c r="I268" s="167"/>
    </row>
    <row r="269" s="55" customFormat="1" customHeight="1" spans="1:9">
      <c r="A269" s="84"/>
      <c r="G269" s="111"/>
      <c r="H269" s="112"/>
      <c r="I269" s="167"/>
    </row>
    <row r="270" s="55" customFormat="1" customHeight="1" spans="1:9">
      <c r="A270" s="84"/>
      <c r="G270" s="111"/>
      <c r="H270" s="112"/>
      <c r="I270" s="167"/>
    </row>
    <row r="271" s="55" customFormat="1" customHeight="1" spans="1:9">
      <c r="A271" s="84"/>
      <c r="G271" s="111"/>
      <c r="H271" s="112"/>
      <c r="I271" s="167"/>
    </row>
  </sheetData>
  <sheetProtection algorithmName="SHA-512" hashValue="TmK5pn3f3rgusQJ1JCmA59xy9YRjZh4En21vLD/9vbRFCvKGVuiTo+N7p4pk54KbWtR6Aswg+lehHL8FJG4Uwg==" saltValue="M/IcMrJp/JtyR4EHbvAI9A==" spinCount="100000" sheet="1" objects="1" scenarios="1"/>
  <mergeCells count="39">
    <mergeCell ref="E3:J3"/>
    <mergeCell ref="E4:J4"/>
    <mergeCell ref="B5:D5"/>
    <mergeCell ref="I5:J5"/>
    <mergeCell ref="B6:D6"/>
    <mergeCell ref="B7:D7"/>
    <mergeCell ref="E7:H7"/>
    <mergeCell ref="B9:B27"/>
    <mergeCell ref="B28:B55"/>
    <mergeCell ref="B56:B64"/>
    <mergeCell ref="B65:B69"/>
    <mergeCell ref="D9:D27"/>
    <mergeCell ref="D28:D55"/>
    <mergeCell ref="D56:D64"/>
    <mergeCell ref="D65:D69"/>
    <mergeCell ref="E10:E12"/>
    <mergeCell ref="E13:E14"/>
    <mergeCell ref="E15:E20"/>
    <mergeCell ref="E21:E27"/>
    <mergeCell ref="E28:E34"/>
    <mergeCell ref="E35:E37"/>
    <mergeCell ref="E38:E40"/>
    <mergeCell ref="E41:E43"/>
    <mergeCell ref="E44:E55"/>
    <mergeCell ref="E56:E64"/>
    <mergeCell ref="E65:E69"/>
    <mergeCell ref="G10:G12"/>
    <mergeCell ref="G13:G14"/>
    <mergeCell ref="G15:G20"/>
    <mergeCell ref="G21:G27"/>
    <mergeCell ref="G28:G34"/>
    <mergeCell ref="G35:G37"/>
    <mergeCell ref="G38:G40"/>
    <mergeCell ref="G41:G43"/>
    <mergeCell ref="G44:G55"/>
    <mergeCell ref="G56:G64"/>
    <mergeCell ref="G65:G69"/>
    <mergeCell ref="I6:J7"/>
    <mergeCell ref="B3:D4"/>
  </mergeCells>
  <conditionalFormatting sqref="I6">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D9">
    <cfRule type="cellIs" dxfId="0" priority="46" operator="between">
      <formula>80.5</formula>
      <formula>100</formula>
    </cfRule>
    <cfRule type="cellIs" dxfId="1" priority="47" operator="between">
      <formula>60.5</formula>
      <formula>80.4</formula>
    </cfRule>
    <cfRule type="cellIs" dxfId="2" priority="48" operator="between">
      <formula>40.5</formula>
      <formula>60.4</formula>
    </cfRule>
    <cfRule type="cellIs" dxfId="5" priority="49" operator="between">
      <formula>20.5</formula>
      <formula>40.4</formula>
    </cfRule>
    <cfRule type="cellIs" dxfId="6" priority="50" operator="between">
      <formula>0.1</formula>
      <formula>20.4</formula>
    </cfRule>
  </conditionalFormatting>
  <conditionalFormatting sqref="G9">
    <cfRule type="cellIs" dxfId="4" priority="30" operator="between">
      <formula>0</formula>
      <formula>20</formula>
    </cfRule>
  </conditionalFormatting>
  <conditionalFormatting sqref="I9:I69">
    <cfRule type="cellIs" dxfId="4" priority="1" operator="between">
      <formula>1</formula>
      <formula>20</formula>
    </cfRule>
    <cfRule type="cellIs" dxfId="7" priority="2" operator="between">
      <formula>21</formula>
      <formula>40</formula>
    </cfRule>
    <cfRule type="cellIs" dxfId="8" priority="3" operator="between">
      <formula>41</formula>
      <formula>60</formula>
    </cfRule>
    <cfRule type="cellIs" dxfId="9" priority="4" operator="between">
      <formula>61</formula>
      <formula>80</formula>
    </cfRule>
    <cfRule type="cellIs" dxfId="10" priority="5" operator="between">
      <formula>81</formula>
      <formula>100</formula>
    </cfRule>
  </conditionalFormatting>
  <conditionalFormatting sqref="G9:G10;G13;G15;G21;G28;G35;G38;G41;G44;G56;G65">
    <cfRule type="cellIs" dxfId="0" priority="21" operator="between">
      <formula>81</formula>
      <formula>100</formula>
    </cfRule>
    <cfRule type="cellIs" dxfId="1" priority="22" operator="between">
      <formula>61</formula>
      <formula>80</formula>
    </cfRule>
    <cfRule type="cellIs" dxfId="2" priority="23" operator="between">
      <formula>41</formula>
      <formula>60</formula>
    </cfRule>
    <cfRule type="cellIs" dxfId="3" priority="24" operator="between">
      <formula>21</formula>
      <formula>40</formula>
    </cfRule>
  </conditionalFormatting>
  <conditionalFormatting sqref="G10;G13;G15;G21;G28;G35;G38;G41;G44;G56;G65">
    <cfRule type="cellIs" dxfId="4" priority="25" operator="between">
      <formula>0.1</formula>
      <formula>20</formula>
    </cfRule>
  </conditionalFormatting>
  <conditionalFormatting sqref="D28;D56;D65">
    <cfRule type="cellIs" dxfId="0" priority="31" operator="between">
      <formula>80.5</formula>
      <formula>100</formula>
    </cfRule>
    <cfRule type="cellIs" dxfId="1" priority="32" operator="between">
      <formula>60.5</formula>
      <formula>80.4</formula>
    </cfRule>
    <cfRule type="cellIs" dxfId="2" priority="33" operator="between">
      <formula>40.5</formula>
      <formula>60.4</formula>
    </cfRule>
    <cfRule type="cellIs" dxfId="5" priority="34" operator="between">
      <formula>20.5</formula>
      <formula>40.4</formula>
    </cfRule>
    <cfRule type="cellIs" dxfId="4" priority="35" operator="between">
      <formula>0.1</formula>
      <formula>20.4</formula>
    </cfRule>
  </conditionalFormatting>
  <dataValidations count="1">
    <dataValidation type="whole" operator="between" allowBlank="1" showInputMessage="1" showErrorMessage="1" sqref="I9:I69">
      <formula1>1</formula1>
      <formula2>100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zoomScale="85" zoomScaleNormal="85" workbookViewId="0">
      <pane xSplit="13" ySplit="6" topLeftCell="N30" activePane="bottomRight" state="frozen"/>
      <selection/>
      <selection pane="topRight"/>
      <selection pane="bottomLeft"/>
      <selection pane="bottomRight" activeCell="G176" sqref="G176"/>
    </sheetView>
  </sheetViews>
  <sheetFormatPr defaultColWidth="11" defaultRowHeight="15"/>
  <cols>
    <col min="1" max="1" width="3.14285714285714" style="82" customWidth="1"/>
    <col min="2" max="2" width="3" style="82" customWidth="1"/>
    <col min="3" max="3" width="13.8571428571429" style="82" customWidth="1"/>
    <col min="4" max="4" width="11" style="82" customWidth="1"/>
    <col min="5" max="5" width="13.2857142857143" style="82" customWidth="1"/>
    <col min="6" max="9" width="15.4285714285714" style="82" customWidth="1"/>
    <col min="10" max="10" width="14" style="82" customWidth="1"/>
    <col min="11" max="11" width="13" style="82" customWidth="1"/>
    <col min="12" max="12" width="13.5714285714286" style="82" customWidth="1"/>
    <col min="13" max="13" width="2.85714285714286" style="82" customWidth="1"/>
    <col min="14" max="14" width="3.57142857142857" customWidth="1"/>
  </cols>
  <sheetData>
    <row r="1" s="55" customFormat="1" ht="28.5" customHeight="1" spans="1:13">
      <c r="A1" s="83"/>
      <c r="B1" s="84"/>
      <c r="C1" s="84"/>
      <c r="D1" s="84"/>
      <c r="E1" s="84"/>
      <c r="F1" s="84"/>
      <c r="G1" s="84"/>
      <c r="H1" s="84"/>
      <c r="I1" s="84"/>
      <c r="J1" s="84"/>
      <c r="K1" s="84"/>
      <c r="L1" s="84"/>
      <c r="M1" s="84"/>
    </row>
    <row r="2" s="55" customFormat="1" ht="27" customHeight="1" spans="1:13">
      <c r="A2" s="84"/>
      <c r="B2" s="84"/>
      <c r="C2" s="84"/>
      <c r="D2" s="84"/>
      <c r="E2" s="84"/>
      <c r="F2" s="84"/>
      <c r="G2" s="84"/>
      <c r="H2" s="84"/>
      <c r="I2" s="84"/>
      <c r="J2" s="84"/>
      <c r="K2" s="84"/>
      <c r="L2" s="84"/>
      <c r="M2" s="84"/>
    </row>
    <row r="3" s="55" customFormat="1" ht="15.75" spans="1:13">
      <c r="A3" s="84"/>
      <c r="B3" s="85"/>
      <c r="C3" s="86"/>
      <c r="D3" s="86"/>
      <c r="E3" s="86"/>
      <c r="F3" s="86"/>
      <c r="G3" s="86"/>
      <c r="H3" s="86"/>
      <c r="I3" s="86"/>
      <c r="J3" s="86"/>
      <c r="K3" s="86"/>
      <c r="L3" s="86"/>
      <c r="M3" s="100"/>
    </row>
    <row r="4" s="55" customFormat="1" ht="36" spans="1:13">
      <c r="A4" s="84"/>
      <c r="B4" s="87"/>
      <c r="C4" s="88"/>
      <c r="D4" s="89"/>
      <c r="E4" s="90" t="s">
        <v>2</v>
      </c>
      <c r="F4" s="90"/>
      <c r="G4" s="90"/>
      <c r="H4" s="90"/>
      <c r="I4" s="90"/>
      <c r="J4" s="90"/>
      <c r="K4" s="90"/>
      <c r="L4" s="101"/>
      <c r="M4" s="102"/>
    </row>
    <row r="5" s="55" customFormat="1" ht="24" spans="1:13">
      <c r="A5" s="84"/>
      <c r="B5" s="87"/>
      <c r="C5" s="91"/>
      <c r="D5" s="92"/>
      <c r="E5" s="93" t="s">
        <v>3</v>
      </c>
      <c r="F5" s="93"/>
      <c r="G5" s="93"/>
      <c r="H5" s="93"/>
      <c r="I5" s="93"/>
      <c r="J5" s="93"/>
      <c r="K5" s="93"/>
      <c r="L5" s="103"/>
      <c r="M5" s="102"/>
    </row>
    <row r="6" s="55" customFormat="1" ht="6" customHeight="1" spans="1:13">
      <c r="A6" s="84"/>
      <c r="B6" s="87"/>
      <c r="C6" s="84"/>
      <c r="D6" s="84"/>
      <c r="E6" s="84"/>
      <c r="F6" s="84"/>
      <c r="G6" s="84"/>
      <c r="H6" s="84"/>
      <c r="I6" s="84"/>
      <c r="J6" s="84"/>
      <c r="K6" s="84"/>
      <c r="L6" s="84"/>
      <c r="M6" s="102"/>
    </row>
    <row r="7" s="55" customFormat="1" ht="33.75" spans="1:13">
      <c r="A7" s="84"/>
      <c r="B7" s="87"/>
      <c r="C7" s="94" t="s">
        <v>189</v>
      </c>
      <c r="D7" s="94"/>
      <c r="E7" s="94"/>
      <c r="F7" s="94"/>
      <c r="G7" s="94"/>
      <c r="H7" s="94"/>
      <c r="I7" s="94"/>
      <c r="J7" s="94"/>
      <c r="K7" s="94"/>
      <c r="L7" s="94"/>
      <c r="M7" s="102"/>
    </row>
    <row r="8" s="55" customFormat="1" spans="1:13">
      <c r="A8" s="84"/>
      <c r="B8" s="87"/>
      <c r="C8" s="84"/>
      <c r="D8" s="84"/>
      <c r="E8" s="84"/>
      <c r="F8" s="84"/>
      <c r="G8" s="84"/>
      <c r="H8" s="84"/>
      <c r="I8" s="84"/>
      <c r="J8" s="84"/>
      <c r="K8" s="84"/>
      <c r="L8" s="84"/>
      <c r="M8" s="102"/>
    </row>
    <row r="9" s="55" customFormat="1" ht="18.75" spans="1:13">
      <c r="A9" s="84"/>
      <c r="B9" s="87"/>
      <c r="C9" s="95" t="s">
        <v>190</v>
      </c>
      <c r="D9" s="96"/>
      <c r="E9" s="96"/>
      <c r="F9" s="96"/>
      <c r="G9" s="96"/>
      <c r="H9" s="96"/>
      <c r="I9" s="96"/>
      <c r="J9" s="96"/>
      <c r="K9" s="96"/>
      <c r="L9" s="96"/>
      <c r="M9" s="102"/>
    </row>
    <row r="10" s="55" customFormat="1" spans="1:13">
      <c r="A10" s="84"/>
      <c r="B10" s="87"/>
      <c r="C10" s="84"/>
      <c r="D10" s="84"/>
      <c r="E10" s="84"/>
      <c r="F10" s="84"/>
      <c r="G10" s="84"/>
      <c r="H10" s="84"/>
      <c r="I10" s="84"/>
      <c r="J10" s="84"/>
      <c r="K10" s="84"/>
      <c r="L10" s="84"/>
      <c r="M10" s="102"/>
    </row>
    <row r="11" s="55" customFormat="1" spans="1:13">
      <c r="A11" s="84"/>
      <c r="B11" s="87"/>
      <c r="C11" s="84"/>
      <c r="D11" s="84"/>
      <c r="E11" s="84"/>
      <c r="F11" s="84"/>
      <c r="G11" s="84"/>
      <c r="H11" s="84"/>
      <c r="I11" s="84"/>
      <c r="J11" s="84"/>
      <c r="K11" s="84"/>
      <c r="L11" s="84"/>
      <c r="M11" s="102"/>
    </row>
    <row r="12" s="55" customFormat="1" spans="1:13">
      <c r="A12" s="84"/>
      <c r="B12" s="87"/>
      <c r="C12" s="84"/>
      <c r="D12" s="84"/>
      <c r="E12" s="84"/>
      <c r="F12" s="84"/>
      <c r="G12" s="84"/>
      <c r="H12" s="84"/>
      <c r="I12" s="84"/>
      <c r="J12" s="84"/>
      <c r="K12" s="84"/>
      <c r="L12" s="84"/>
      <c r="M12" s="102"/>
    </row>
    <row r="13" s="55" customFormat="1" spans="1:13">
      <c r="A13" s="84"/>
      <c r="B13" s="87"/>
      <c r="C13" s="84"/>
      <c r="D13" s="84"/>
      <c r="E13" s="84"/>
      <c r="F13" s="84"/>
      <c r="G13" s="84"/>
      <c r="H13" s="84"/>
      <c r="I13" s="84"/>
      <c r="J13" s="84"/>
      <c r="K13" s="84"/>
      <c r="L13" s="84"/>
      <c r="M13" s="102"/>
    </row>
    <row r="14" s="55" customFormat="1" spans="1:13">
      <c r="A14" s="84"/>
      <c r="B14" s="87"/>
      <c r="C14" s="84"/>
      <c r="D14" s="84"/>
      <c r="E14" s="84" t="s">
        <v>191</v>
      </c>
      <c r="F14" s="84" t="s">
        <v>45</v>
      </c>
      <c r="G14" s="84"/>
      <c r="H14" s="84"/>
      <c r="I14" s="84"/>
      <c r="J14" s="84"/>
      <c r="K14" s="84"/>
      <c r="L14" s="84"/>
      <c r="M14" s="102"/>
    </row>
    <row r="15" s="55" customFormat="1" spans="1:13">
      <c r="A15" s="84"/>
      <c r="B15" s="87"/>
      <c r="C15" s="84"/>
      <c r="D15" s="84" t="s">
        <v>192</v>
      </c>
      <c r="E15" s="84">
        <v>100</v>
      </c>
      <c r="F15" s="97">
        <f>AUTODIAGNÓSTICO!I6</f>
        <v>82.9508196721311</v>
      </c>
      <c r="G15" s="84"/>
      <c r="H15" s="84"/>
      <c r="I15" s="84"/>
      <c r="J15" s="84"/>
      <c r="K15" s="84"/>
      <c r="L15" s="84"/>
      <c r="M15" s="102"/>
    </row>
    <row r="16" s="55" customFormat="1" spans="1:13">
      <c r="A16" s="84"/>
      <c r="B16" s="87"/>
      <c r="C16" s="84"/>
      <c r="D16" s="84"/>
      <c r="E16" s="84"/>
      <c r="F16" s="84"/>
      <c r="G16" s="84"/>
      <c r="H16" s="84"/>
      <c r="I16" s="84"/>
      <c r="J16" s="84"/>
      <c r="K16" s="84"/>
      <c r="L16" s="84"/>
      <c r="M16" s="102"/>
    </row>
    <row r="17" s="55" customFormat="1" spans="1:13">
      <c r="A17" s="84"/>
      <c r="B17" s="87"/>
      <c r="C17" s="84"/>
      <c r="D17" s="84"/>
      <c r="E17" s="84"/>
      <c r="F17" s="84"/>
      <c r="G17" s="84"/>
      <c r="H17" s="84"/>
      <c r="I17" s="84"/>
      <c r="J17" s="84"/>
      <c r="K17" s="84"/>
      <c r="L17" s="84"/>
      <c r="M17" s="102"/>
    </row>
    <row r="18" s="55" customFormat="1" spans="1:13">
      <c r="A18" s="84"/>
      <c r="B18" s="87"/>
      <c r="C18" s="84"/>
      <c r="D18" s="84"/>
      <c r="E18" s="84"/>
      <c r="F18" s="84"/>
      <c r="G18" s="84"/>
      <c r="H18" s="84"/>
      <c r="I18" s="84"/>
      <c r="J18" s="84"/>
      <c r="K18" s="84"/>
      <c r="L18" s="84"/>
      <c r="M18" s="102"/>
    </row>
    <row r="19" s="55" customFormat="1" spans="1:13">
      <c r="A19" s="84"/>
      <c r="B19" s="87"/>
      <c r="C19" s="84"/>
      <c r="D19" s="84"/>
      <c r="E19" s="84"/>
      <c r="F19" s="84"/>
      <c r="G19" s="84"/>
      <c r="H19" s="84"/>
      <c r="I19" s="84"/>
      <c r="J19" s="84"/>
      <c r="K19" s="84"/>
      <c r="L19" s="84"/>
      <c r="M19" s="102"/>
    </row>
    <row r="20" s="55" customFormat="1" spans="1:13">
      <c r="A20" s="84"/>
      <c r="B20" s="87"/>
      <c r="C20" s="84"/>
      <c r="D20" s="84"/>
      <c r="E20" s="84"/>
      <c r="F20" s="84"/>
      <c r="G20" s="84"/>
      <c r="H20" s="84"/>
      <c r="I20" s="84"/>
      <c r="J20" s="84"/>
      <c r="K20" s="84"/>
      <c r="L20" s="84"/>
      <c r="M20" s="102"/>
    </row>
    <row r="21" s="55" customFormat="1" spans="1:13">
      <c r="A21" s="84"/>
      <c r="B21" s="87"/>
      <c r="C21" s="84"/>
      <c r="D21" s="84"/>
      <c r="E21" s="84"/>
      <c r="F21" s="84"/>
      <c r="G21" s="84"/>
      <c r="H21" s="84"/>
      <c r="I21" s="84"/>
      <c r="J21" s="84"/>
      <c r="K21" s="84"/>
      <c r="L21" s="84"/>
      <c r="M21" s="102"/>
    </row>
    <row r="22" s="55" customFormat="1" spans="1:13">
      <c r="A22" s="84"/>
      <c r="B22" s="87"/>
      <c r="C22" s="84"/>
      <c r="D22" s="84"/>
      <c r="E22" s="84"/>
      <c r="F22" s="84"/>
      <c r="G22" s="84"/>
      <c r="H22" s="84"/>
      <c r="I22" s="84"/>
      <c r="J22" s="84"/>
      <c r="K22" s="84"/>
      <c r="L22" s="84"/>
      <c r="M22" s="102"/>
    </row>
    <row r="23" s="55" customFormat="1" spans="1:13">
      <c r="A23" s="84"/>
      <c r="B23" s="87"/>
      <c r="C23" s="84"/>
      <c r="D23" s="84"/>
      <c r="E23" s="84"/>
      <c r="F23" s="84"/>
      <c r="G23" s="84"/>
      <c r="H23" s="84"/>
      <c r="I23" s="84"/>
      <c r="J23" s="84"/>
      <c r="K23" s="84"/>
      <c r="L23" s="84"/>
      <c r="M23" s="102"/>
    </row>
    <row r="24" s="55" customFormat="1" spans="1:13">
      <c r="A24" s="84"/>
      <c r="B24" s="87"/>
      <c r="C24" s="84"/>
      <c r="D24" s="84"/>
      <c r="E24" s="84"/>
      <c r="F24" s="84"/>
      <c r="G24" s="84"/>
      <c r="H24" s="84"/>
      <c r="I24" s="84"/>
      <c r="J24" s="84"/>
      <c r="K24" s="84"/>
      <c r="L24" s="84"/>
      <c r="M24" s="102"/>
    </row>
    <row r="25" s="55" customFormat="1" spans="1:13">
      <c r="A25" s="84"/>
      <c r="B25" s="87"/>
      <c r="C25" s="84"/>
      <c r="D25" s="84"/>
      <c r="E25" s="84"/>
      <c r="F25" s="84"/>
      <c r="G25" s="84"/>
      <c r="H25" s="84"/>
      <c r="I25" s="84"/>
      <c r="J25" s="84"/>
      <c r="K25" s="84"/>
      <c r="L25" s="84"/>
      <c r="M25" s="102"/>
    </row>
    <row r="26" s="55" customFormat="1" spans="1:13">
      <c r="A26" s="84"/>
      <c r="B26" s="87"/>
      <c r="C26" s="84"/>
      <c r="D26" s="84"/>
      <c r="E26" s="84"/>
      <c r="F26" s="84"/>
      <c r="G26" s="84"/>
      <c r="H26" s="84"/>
      <c r="I26" s="84"/>
      <c r="J26" s="84"/>
      <c r="K26" s="84"/>
      <c r="L26" s="84"/>
      <c r="M26" s="102"/>
    </row>
    <row r="27" s="55" customFormat="1" spans="1:13">
      <c r="A27" s="84"/>
      <c r="B27" s="87"/>
      <c r="C27" s="84"/>
      <c r="D27" s="84"/>
      <c r="E27" s="84"/>
      <c r="F27" s="84"/>
      <c r="G27" s="84"/>
      <c r="H27" s="84"/>
      <c r="I27" s="84"/>
      <c r="J27" s="84"/>
      <c r="K27" s="84"/>
      <c r="L27" s="84"/>
      <c r="M27" s="102"/>
    </row>
    <row r="28" s="55" customFormat="1" spans="1:13">
      <c r="A28" s="84"/>
      <c r="B28" s="87"/>
      <c r="C28" s="84"/>
      <c r="D28" s="84"/>
      <c r="E28" s="84"/>
      <c r="F28" s="84"/>
      <c r="G28" s="84"/>
      <c r="H28" s="84"/>
      <c r="I28" s="84"/>
      <c r="J28" s="84"/>
      <c r="K28" s="84"/>
      <c r="L28" s="84"/>
      <c r="M28" s="102"/>
    </row>
    <row r="29" s="55" customFormat="1" spans="1:13">
      <c r="A29" s="84"/>
      <c r="B29" s="87"/>
      <c r="C29" s="84"/>
      <c r="D29" s="84"/>
      <c r="E29" s="84"/>
      <c r="F29" s="84"/>
      <c r="G29" s="84"/>
      <c r="H29" s="84"/>
      <c r="I29" s="84"/>
      <c r="J29" s="84"/>
      <c r="K29" s="84"/>
      <c r="L29" s="84"/>
      <c r="M29" s="102"/>
    </row>
    <row r="30" s="55" customFormat="1" spans="1:13">
      <c r="A30" s="84"/>
      <c r="B30" s="87"/>
      <c r="C30" s="84"/>
      <c r="D30" s="84"/>
      <c r="E30" s="84"/>
      <c r="F30" s="84"/>
      <c r="G30" s="84"/>
      <c r="H30" s="84"/>
      <c r="I30" s="84"/>
      <c r="J30" s="84"/>
      <c r="K30" s="84"/>
      <c r="L30" s="84"/>
      <c r="M30" s="102"/>
    </row>
    <row r="31" s="55" customFormat="1" spans="1:13">
      <c r="A31" s="84"/>
      <c r="B31" s="87"/>
      <c r="C31" s="84"/>
      <c r="D31" s="84"/>
      <c r="E31" s="84"/>
      <c r="F31" s="84"/>
      <c r="G31" s="84"/>
      <c r="H31" s="84"/>
      <c r="I31" s="84"/>
      <c r="J31" s="84"/>
      <c r="K31" s="84"/>
      <c r="L31" s="84"/>
      <c r="M31" s="102"/>
    </row>
    <row r="32" s="55" customFormat="1" ht="18.75" spans="1:13">
      <c r="A32" s="84"/>
      <c r="B32" s="87"/>
      <c r="C32" s="95" t="s">
        <v>193</v>
      </c>
      <c r="D32" s="96"/>
      <c r="E32" s="96"/>
      <c r="F32" s="96"/>
      <c r="G32" s="96"/>
      <c r="H32" s="96"/>
      <c r="I32" s="96"/>
      <c r="J32" s="96"/>
      <c r="K32" s="96"/>
      <c r="L32" s="96"/>
      <c r="M32" s="102"/>
    </row>
    <row r="33" s="55" customFormat="1" spans="1:13">
      <c r="A33" s="84"/>
      <c r="B33" s="87"/>
      <c r="C33" s="84"/>
      <c r="D33" s="84"/>
      <c r="E33" s="84"/>
      <c r="F33" s="84"/>
      <c r="G33" s="84"/>
      <c r="H33" s="84"/>
      <c r="I33" s="84"/>
      <c r="J33" s="84"/>
      <c r="K33" s="84"/>
      <c r="L33" s="84"/>
      <c r="M33" s="102"/>
    </row>
    <row r="34" s="55" customFormat="1" spans="1:13">
      <c r="A34" s="84"/>
      <c r="B34" s="87"/>
      <c r="C34" s="84"/>
      <c r="D34" s="84"/>
      <c r="E34" s="84" t="s">
        <v>194</v>
      </c>
      <c r="F34" s="84" t="s">
        <v>19</v>
      </c>
      <c r="G34" s="84"/>
      <c r="H34" s="84"/>
      <c r="I34" s="84"/>
      <c r="J34" s="84"/>
      <c r="K34" s="84"/>
      <c r="L34" s="84"/>
      <c r="M34" s="102"/>
    </row>
    <row r="35" s="55" customFormat="1" spans="1:13">
      <c r="A35" s="84"/>
      <c r="B35" s="87"/>
      <c r="C35" s="84"/>
      <c r="D35" s="84" t="str">
        <f>AUTODIAGNÓSTICO!B9</f>
        <v>PLANEAR</v>
      </c>
      <c r="E35" s="84">
        <v>100</v>
      </c>
      <c r="F35" s="84">
        <f>AUTODIAGNÓSTICO!D9</f>
        <v>84.7428571428571</v>
      </c>
      <c r="G35" s="84"/>
      <c r="H35" s="84"/>
      <c r="I35" s="84"/>
      <c r="J35" s="84"/>
      <c r="K35" s="84"/>
      <c r="L35" s="84"/>
      <c r="M35" s="102"/>
    </row>
    <row r="36" s="55" customFormat="1" spans="1:13">
      <c r="A36" s="84"/>
      <c r="B36" s="87"/>
      <c r="C36" s="84"/>
      <c r="D36" s="84" t="str">
        <f>AUTODIAGNÓSTICO!B28</f>
        <v>EJECUTAR</v>
      </c>
      <c r="E36" s="84">
        <v>100</v>
      </c>
      <c r="F36" s="84">
        <f>AUTODIAGNÓSTICO!D28</f>
        <v>83.1071428571429</v>
      </c>
      <c r="G36" s="84"/>
      <c r="H36" s="84"/>
      <c r="I36" s="84"/>
      <c r="J36" s="84"/>
      <c r="K36" s="84"/>
      <c r="L36" s="84"/>
      <c r="M36" s="102"/>
    </row>
    <row r="37" s="55" customFormat="1" spans="1:13">
      <c r="A37" s="84"/>
      <c r="B37" s="87"/>
      <c r="C37" s="84"/>
      <c r="D37" s="84" t="str">
        <f>AUTODIAGNÓSTICO!B56</f>
        <v>VERIFICAR</v>
      </c>
      <c r="E37" s="84">
        <v>100</v>
      </c>
      <c r="F37" s="84">
        <f>AUTODIAGNÓSTICO!D56</f>
        <v>81.6666666666667</v>
      </c>
      <c r="G37" s="84"/>
      <c r="H37" s="84"/>
      <c r="I37" s="84"/>
      <c r="J37" s="84"/>
      <c r="K37" s="84"/>
      <c r="L37" s="84"/>
      <c r="M37" s="102"/>
    </row>
    <row r="38" s="55" customFormat="1" spans="1:13">
      <c r="A38" s="84"/>
      <c r="B38" s="87"/>
      <c r="C38" s="84"/>
      <c r="D38" s="84" t="str">
        <f>AUTODIAGNÓSTICO!B65</f>
        <v>ACTUAR</v>
      </c>
      <c r="E38" s="84">
        <v>100</v>
      </c>
      <c r="F38" s="84">
        <f>AUTODIAGNÓSTICO!D65</f>
        <v>81.6</v>
      </c>
      <c r="G38" s="84"/>
      <c r="H38" s="84"/>
      <c r="I38" s="84"/>
      <c r="J38" s="84"/>
      <c r="K38" s="84"/>
      <c r="L38" s="84"/>
      <c r="M38" s="102"/>
    </row>
    <row r="39" s="55" customFormat="1" spans="1:13">
      <c r="A39" s="84"/>
      <c r="B39" s="87"/>
      <c r="C39" s="84"/>
      <c r="D39" s="84"/>
      <c r="E39" s="84"/>
      <c r="F39" s="84"/>
      <c r="G39" s="84"/>
      <c r="H39" s="84"/>
      <c r="I39" s="84"/>
      <c r="J39" s="84"/>
      <c r="K39" s="84"/>
      <c r="L39" s="84"/>
      <c r="M39" s="102"/>
    </row>
    <row r="40" s="55" customFormat="1" spans="1:13">
      <c r="A40" s="84"/>
      <c r="B40" s="87"/>
      <c r="C40" s="84"/>
      <c r="D40" s="84"/>
      <c r="E40" s="84"/>
      <c r="F40" s="84"/>
      <c r="G40" s="84"/>
      <c r="H40" s="84"/>
      <c r="I40" s="84"/>
      <c r="J40" s="84"/>
      <c r="K40" s="84"/>
      <c r="L40" s="84"/>
      <c r="M40" s="102"/>
    </row>
    <row r="41" s="55" customFormat="1" spans="1:13">
      <c r="A41" s="84"/>
      <c r="B41" s="87"/>
      <c r="C41" s="84"/>
      <c r="D41" s="84"/>
      <c r="E41" s="84"/>
      <c r="F41" s="84"/>
      <c r="G41" s="84"/>
      <c r="H41" s="84"/>
      <c r="I41" s="84"/>
      <c r="J41" s="84"/>
      <c r="K41" s="84"/>
      <c r="L41" s="84"/>
      <c r="M41" s="102"/>
    </row>
    <row r="42" s="55" customFormat="1" spans="1:13">
      <c r="A42" s="84"/>
      <c r="B42" s="87"/>
      <c r="C42" s="84"/>
      <c r="D42" s="84"/>
      <c r="E42" s="84"/>
      <c r="F42" s="84"/>
      <c r="G42" s="84"/>
      <c r="H42" s="84"/>
      <c r="I42" s="84"/>
      <c r="J42" s="84"/>
      <c r="K42" s="84"/>
      <c r="L42" s="84"/>
      <c r="M42" s="102"/>
    </row>
    <row r="43" s="55" customFormat="1" spans="1:13">
      <c r="A43" s="84"/>
      <c r="B43" s="87"/>
      <c r="C43" s="84"/>
      <c r="D43" s="84"/>
      <c r="E43" s="84"/>
      <c r="F43" s="84"/>
      <c r="G43" s="84"/>
      <c r="H43" s="84"/>
      <c r="I43" s="84"/>
      <c r="J43" s="84"/>
      <c r="K43" s="84"/>
      <c r="L43" s="84"/>
      <c r="M43" s="102"/>
    </row>
    <row r="44" s="55" customFormat="1" spans="1:13">
      <c r="A44" s="84"/>
      <c r="B44" s="87"/>
      <c r="C44" s="84"/>
      <c r="D44" s="84"/>
      <c r="E44" s="84"/>
      <c r="F44" s="84"/>
      <c r="G44" s="84"/>
      <c r="H44" s="84"/>
      <c r="I44" s="84"/>
      <c r="J44" s="84"/>
      <c r="K44" s="84"/>
      <c r="L44" s="84"/>
      <c r="M44" s="102"/>
    </row>
    <row r="45" s="55" customFormat="1" spans="1:13">
      <c r="A45" s="84"/>
      <c r="B45" s="87"/>
      <c r="C45" s="84"/>
      <c r="D45" s="84"/>
      <c r="E45" s="84"/>
      <c r="F45" s="84"/>
      <c r="G45" s="84"/>
      <c r="H45" s="84"/>
      <c r="I45" s="84"/>
      <c r="J45" s="84"/>
      <c r="K45" s="84"/>
      <c r="L45" s="84"/>
      <c r="M45" s="102"/>
    </row>
    <row r="46" s="55" customFormat="1" spans="1:13">
      <c r="A46" s="84"/>
      <c r="B46" s="87"/>
      <c r="C46" s="84"/>
      <c r="D46" s="84"/>
      <c r="E46" s="84"/>
      <c r="F46" s="84"/>
      <c r="G46" s="84"/>
      <c r="H46" s="84"/>
      <c r="I46" s="84"/>
      <c r="J46" s="84"/>
      <c r="K46" s="84"/>
      <c r="L46" s="84"/>
      <c r="M46" s="102"/>
    </row>
    <row r="47" s="55" customFormat="1" spans="1:13">
      <c r="A47" s="84"/>
      <c r="B47" s="87"/>
      <c r="C47" s="84"/>
      <c r="D47" s="84"/>
      <c r="E47" s="84"/>
      <c r="F47" s="84"/>
      <c r="G47" s="84"/>
      <c r="H47" s="84"/>
      <c r="I47" s="84"/>
      <c r="J47" s="84"/>
      <c r="K47" s="84"/>
      <c r="L47" s="84"/>
      <c r="M47" s="102"/>
    </row>
    <row r="48" s="55" customFormat="1" spans="1:13">
      <c r="A48" s="84"/>
      <c r="B48" s="87"/>
      <c r="C48" s="84"/>
      <c r="D48" s="84"/>
      <c r="E48" s="84"/>
      <c r="F48" s="84"/>
      <c r="G48" s="84"/>
      <c r="H48" s="84"/>
      <c r="I48" s="84"/>
      <c r="J48" s="84"/>
      <c r="K48" s="84"/>
      <c r="L48" s="84"/>
      <c r="M48" s="102"/>
    </row>
    <row r="49" s="55" customFormat="1" spans="1:13">
      <c r="A49" s="84"/>
      <c r="B49" s="87"/>
      <c r="C49" s="84"/>
      <c r="D49" s="84"/>
      <c r="E49" s="84"/>
      <c r="F49" s="84"/>
      <c r="G49" s="84"/>
      <c r="H49" s="84"/>
      <c r="I49" s="84"/>
      <c r="J49" s="84"/>
      <c r="K49" s="84"/>
      <c r="L49" s="84"/>
      <c r="M49" s="102"/>
    </row>
    <row r="50" s="55" customFormat="1" spans="1:13">
      <c r="A50" s="84"/>
      <c r="B50" s="87"/>
      <c r="C50" s="84"/>
      <c r="D50" s="84"/>
      <c r="E50" s="84"/>
      <c r="F50" s="84"/>
      <c r="G50" s="84"/>
      <c r="H50" s="84"/>
      <c r="I50" s="84"/>
      <c r="J50" s="84"/>
      <c r="K50" s="84"/>
      <c r="L50" s="84"/>
      <c r="M50" s="102"/>
    </row>
    <row r="51" s="55" customFormat="1" spans="1:13">
      <c r="A51" s="84"/>
      <c r="B51" s="87"/>
      <c r="C51" s="84"/>
      <c r="D51" s="84"/>
      <c r="E51" s="84"/>
      <c r="F51" s="84"/>
      <c r="G51" s="84"/>
      <c r="H51" s="84"/>
      <c r="I51" s="84"/>
      <c r="J51" s="84"/>
      <c r="K51" s="84"/>
      <c r="L51" s="84"/>
      <c r="M51" s="102"/>
    </row>
    <row r="52" s="55" customFormat="1" spans="1:13">
      <c r="A52" s="84"/>
      <c r="B52" s="87"/>
      <c r="C52" s="84"/>
      <c r="D52" s="84"/>
      <c r="E52" s="84"/>
      <c r="F52" s="84"/>
      <c r="G52" s="84"/>
      <c r="H52" s="84"/>
      <c r="I52" s="84"/>
      <c r="J52" s="84"/>
      <c r="K52" s="84"/>
      <c r="L52" s="84"/>
      <c r="M52" s="102"/>
    </row>
    <row r="53" s="55" customFormat="1" spans="1:13">
      <c r="A53" s="84"/>
      <c r="B53" s="87"/>
      <c r="C53" s="84"/>
      <c r="D53" s="84"/>
      <c r="E53" s="84"/>
      <c r="F53" s="84"/>
      <c r="G53" s="84"/>
      <c r="H53" s="84"/>
      <c r="I53" s="84"/>
      <c r="J53" s="84"/>
      <c r="K53" s="84"/>
      <c r="L53" s="84"/>
      <c r="M53" s="102"/>
    </row>
    <row r="54" s="55" customFormat="1" ht="18.75" spans="1:13">
      <c r="A54" s="84"/>
      <c r="B54" s="87"/>
      <c r="C54" s="95" t="s">
        <v>195</v>
      </c>
      <c r="D54" s="96"/>
      <c r="E54" s="96"/>
      <c r="F54" s="96"/>
      <c r="G54" s="96"/>
      <c r="H54" s="96"/>
      <c r="I54" s="96"/>
      <c r="J54" s="96"/>
      <c r="K54" s="96"/>
      <c r="L54" s="96"/>
      <c r="M54" s="102"/>
    </row>
    <row r="55" s="55" customFormat="1" spans="1:13">
      <c r="A55" s="84"/>
      <c r="B55" s="87"/>
      <c r="C55" s="84"/>
      <c r="D55" s="84"/>
      <c r="E55" s="84"/>
      <c r="F55" s="84"/>
      <c r="G55" s="84"/>
      <c r="H55" s="84"/>
      <c r="I55" s="84"/>
      <c r="J55" s="84"/>
      <c r="K55" s="84"/>
      <c r="L55" s="84"/>
      <c r="M55" s="102"/>
    </row>
    <row r="56" s="55" customFormat="1" spans="1:13">
      <c r="A56" s="84"/>
      <c r="B56" s="87"/>
      <c r="C56" s="98" t="s">
        <v>196</v>
      </c>
      <c r="D56" s="98"/>
      <c r="E56" s="98"/>
      <c r="F56" s="98"/>
      <c r="G56" s="98"/>
      <c r="H56" s="98"/>
      <c r="I56" s="98"/>
      <c r="J56" s="98"/>
      <c r="K56" s="98"/>
      <c r="L56" s="98"/>
      <c r="M56" s="102"/>
    </row>
    <row r="57" s="55" customFormat="1" spans="1:13">
      <c r="A57" s="84"/>
      <c r="B57" s="87"/>
      <c r="C57" s="99"/>
      <c r="D57" s="99"/>
      <c r="E57" s="99"/>
      <c r="F57" s="99"/>
      <c r="G57" s="99"/>
      <c r="H57" s="99"/>
      <c r="I57" s="99"/>
      <c r="J57" s="99"/>
      <c r="K57" s="84"/>
      <c r="L57" s="84"/>
      <c r="M57" s="102"/>
    </row>
    <row r="58" s="55" customFormat="1" spans="1:13">
      <c r="A58" s="84"/>
      <c r="B58" s="87"/>
      <c r="C58" s="84"/>
      <c r="D58" s="84"/>
      <c r="E58" s="84"/>
      <c r="F58" s="84"/>
      <c r="G58" s="84"/>
      <c r="H58" s="84"/>
      <c r="I58" s="84"/>
      <c r="J58" s="84"/>
      <c r="K58" s="84"/>
      <c r="L58" s="84"/>
      <c r="M58" s="102"/>
    </row>
    <row r="59" s="55" customFormat="1" spans="1:13">
      <c r="A59" s="84"/>
      <c r="B59" s="87"/>
      <c r="C59" s="84"/>
      <c r="D59" s="84"/>
      <c r="E59" s="84" t="s">
        <v>47</v>
      </c>
      <c r="F59" s="84" t="s">
        <v>191</v>
      </c>
      <c r="G59" s="84" t="s">
        <v>45</v>
      </c>
      <c r="H59" s="84"/>
      <c r="I59" s="84"/>
      <c r="J59" s="84"/>
      <c r="K59" s="84"/>
      <c r="L59" s="84"/>
      <c r="M59" s="102"/>
    </row>
    <row r="60" s="55" customFormat="1" spans="1:13">
      <c r="A60" s="84"/>
      <c r="B60" s="87"/>
      <c r="C60" s="84"/>
      <c r="D60" s="84"/>
      <c r="E60" s="84" t="str">
        <f>AUTODIAGNÓSTICO!E9</f>
        <v>Sensibilizar frente al proceso de Rendición de Cuentas</v>
      </c>
      <c r="F60" s="84">
        <v>100</v>
      </c>
      <c r="G60" s="97">
        <f>AUTODIAGNÓSTICO!G9</f>
        <v>90</v>
      </c>
      <c r="H60" s="84"/>
      <c r="I60" s="84"/>
      <c r="J60" s="84"/>
      <c r="K60" s="84"/>
      <c r="L60" s="84"/>
      <c r="M60" s="102"/>
    </row>
    <row r="61" s="55" customFormat="1" spans="1:13">
      <c r="A61" s="84"/>
      <c r="B61" s="87"/>
      <c r="C61" s="84"/>
      <c r="D61" s="84"/>
      <c r="E61" s="84" t="str">
        <f>AUTODIAGNÓSTICO!E10</f>
        <v>Analizar las debilidades y fortalezas para la rendicón de cuentas</v>
      </c>
      <c r="F61" s="84">
        <v>100</v>
      </c>
      <c r="G61" s="97">
        <f>AUTODIAGNÓSTICO!G10</f>
        <v>83</v>
      </c>
      <c r="H61" s="84"/>
      <c r="I61" s="84"/>
      <c r="J61" s="84"/>
      <c r="K61" s="84"/>
      <c r="L61" s="84"/>
      <c r="M61" s="102"/>
    </row>
    <row r="62" s="55" customFormat="1" spans="1:13">
      <c r="A62" s="84"/>
      <c r="B62" s="87"/>
      <c r="C62" s="84"/>
      <c r="D62" s="84"/>
      <c r="E62" s="84" t="str">
        <f>AUTODIAGNÓSTICO!E13</f>
        <v>Identificar espacios de articulación y cooperación para la rendición de cuentas</v>
      </c>
      <c r="F62" s="84">
        <v>100</v>
      </c>
      <c r="G62" s="97">
        <f>AUTODIAGNÓSTICO!G13</f>
        <v>84</v>
      </c>
      <c r="H62" s="84"/>
      <c r="I62" s="84"/>
      <c r="J62" s="84"/>
      <c r="K62" s="84"/>
      <c r="L62" s="84"/>
      <c r="M62" s="102"/>
    </row>
    <row r="63" s="55" customFormat="1" spans="1:13">
      <c r="A63" s="84"/>
      <c r="B63" s="87"/>
      <c r="C63" s="84"/>
      <c r="D63" s="84"/>
      <c r="E63" s="84" t="str">
        <f>AUTODIAGNÓSTICO!E15</f>
        <v>Construir la estrategia de rendición de cuentas
 Paso 1. 
Identificación de los espacios de diálogo en los que la entidad rendirá cuentas</v>
      </c>
      <c r="F63" s="84">
        <v>100</v>
      </c>
      <c r="G63" s="97">
        <f>AUTODIAGNÓSTICO!G15</f>
        <v>84</v>
      </c>
      <c r="H63" s="84"/>
      <c r="I63" s="84"/>
      <c r="J63" s="84"/>
      <c r="K63" s="84"/>
      <c r="L63" s="84"/>
      <c r="M63" s="102"/>
    </row>
    <row r="64" s="55" customFormat="1" spans="1:13">
      <c r="A64" s="84"/>
      <c r="B64" s="87"/>
      <c r="C64" s="84"/>
      <c r="D64" s="84"/>
      <c r="E64" s="84" t="str">
        <f>AUTODIAGNÓSTICO!E21</f>
        <v>Construir la estrategia de rendición de cuentas 
 Paso 2. 
Definir la estrategia para implementar el ejercicio de rendición de cuentas</v>
      </c>
      <c r="F64" s="84">
        <v>100</v>
      </c>
      <c r="G64" s="97">
        <f>AUTODIAGNÓSTICO!G21</f>
        <v>82.7142857142857</v>
      </c>
      <c r="H64" s="84"/>
      <c r="I64" s="84"/>
      <c r="J64" s="84"/>
      <c r="K64" s="84"/>
      <c r="L64" s="84"/>
      <c r="M64" s="102"/>
    </row>
    <row r="65" s="55" customFormat="1" spans="1:13">
      <c r="A65" s="84"/>
      <c r="B65" s="87"/>
      <c r="C65" s="84"/>
      <c r="D65" s="84"/>
      <c r="E65" s="84"/>
      <c r="F65" s="84"/>
      <c r="G65" s="84"/>
      <c r="H65" s="84"/>
      <c r="I65" s="84"/>
      <c r="J65" s="84"/>
      <c r="K65" s="84"/>
      <c r="L65" s="84"/>
      <c r="M65" s="102"/>
    </row>
    <row r="66" s="55" customFormat="1" spans="1:13">
      <c r="A66" s="84"/>
      <c r="B66" s="87"/>
      <c r="C66" s="84"/>
      <c r="D66" s="84"/>
      <c r="E66" s="84"/>
      <c r="F66" s="84"/>
      <c r="G66" s="84"/>
      <c r="H66" s="84"/>
      <c r="I66" s="84"/>
      <c r="J66" s="84"/>
      <c r="K66" s="84"/>
      <c r="L66" s="84"/>
      <c r="M66" s="102"/>
    </row>
    <row r="67" s="55" customFormat="1" spans="1:13">
      <c r="A67" s="84"/>
      <c r="B67" s="87"/>
      <c r="C67" s="84"/>
      <c r="D67" s="84"/>
      <c r="E67" s="84"/>
      <c r="F67" s="84"/>
      <c r="G67" s="84"/>
      <c r="H67" s="84"/>
      <c r="I67" s="84"/>
      <c r="J67" s="84"/>
      <c r="K67" s="84"/>
      <c r="L67" s="84"/>
      <c r="M67" s="102"/>
    </row>
    <row r="68" s="55" customFormat="1" spans="1:13">
      <c r="A68" s="84"/>
      <c r="B68" s="87"/>
      <c r="C68" s="84"/>
      <c r="D68" s="84"/>
      <c r="E68" s="84"/>
      <c r="F68" s="84"/>
      <c r="G68" s="84"/>
      <c r="H68" s="84"/>
      <c r="I68" s="84"/>
      <c r="J68" s="84"/>
      <c r="K68" s="84"/>
      <c r="L68" s="84"/>
      <c r="M68" s="102"/>
    </row>
    <row r="69" s="55" customFormat="1" spans="1:13">
      <c r="A69" s="84"/>
      <c r="B69" s="87"/>
      <c r="C69" s="84"/>
      <c r="D69" s="84"/>
      <c r="E69" s="84"/>
      <c r="F69" s="84"/>
      <c r="G69" s="84"/>
      <c r="H69" s="84"/>
      <c r="I69" s="84"/>
      <c r="J69" s="84"/>
      <c r="K69" s="84"/>
      <c r="L69" s="84"/>
      <c r="M69" s="102"/>
    </row>
    <row r="70" s="55" customFormat="1" spans="1:13">
      <c r="A70" s="84"/>
      <c r="B70" s="87"/>
      <c r="C70" s="84"/>
      <c r="D70" s="84"/>
      <c r="E70" s="84"/>
      <c r="F70" s="84"/>
      <c r="G70" s="84"/>
      <c r="H70" s="84"/>
      <c r="I70" s="84"/>
      <c r="J70" s="84"/>
      <c r="K70" s="84"/>
      <c r="L70" s="84"/>
      <c r="M70" s="102"/>
    </row>
    <row r="71" s="55" customFormat="1" spans="1:13">
      <c r="A71" s="84"/>
      <c r="B71" s="87"/>
      <c r="C71" s="84"/>
      <c r="D71" s="84"/>
      <c r="E71" s="84"/>
      <c r="F71" s="84"/>
      <c r="G71" s="84"/>
      <c r="H71" s="84"/>
      <c r="I71" s="84"/>
      <c r="J71" s="84"/>
      <c r="K71" s="84"/>
      <c r="L71" s="84"/>
      <c r="M71" s="102"/>
    </row>
    <row r="72" s="55" customFormat="1" spans="1:13">
      <c r="A72" s="84"/>
      <c r="B72" s="87"/>
      <c r="C72" s="84"/>
      <c r="D72" s="84"/>
      <c r="E72" s="84"/>
      <c r="F72" s="84"/>
      <c r="G72" s="84"/>
      <c r="H72" s="84"/>
      <c r="I72" s="84"/>
      <c r="J72" s="84"/>
      <c r="K72" s="84"/>
      <c r="L72" s="84"/>
      <c r="M72" s="102"/>
    </row>
    <row r="73" s="55" customFormat="1" spans="1:13">
      <c r="A73" s="84"/>
      <c r="B73" s="87"/>
      <c r="C73" s="84"/>
      <c r="D73" s="84"/>
      <c r="E73" s="84"/>
      <c r="F73" s="84"/>
      <c r="G73" s="84"/>
      <c r="H73" s="84"/>
      <c r="I73" s="84"/>
      <c r="J73" s="84"/>
      <c r="K73" s="84"/>
      <c r="L73" s="84"/>
      <c r="M73" s="102"/>
    </row>
    <row r="74" s="55" customFormat="1" spans="1:13">
      <c r="A74" s="84"/>
      <c r="B74" s="87"/>
      <c r="C74" s="84"/>
      <c r="D74" s="84"/>
      <c r="E74" s="84"/>
      <c r="F74" s="84"/>
      <c r="G74" s="84"/>
      <c r="H74" s="84"/>
      <c r="I74" s="84"/>
      <c r="J74" s="84"/>
      <c r="K74" s="84"/>
      <c r="L74" s="84"/>
      <c r="M74" s="102"/>
    </row>
    <row r="75" s="55" customFormat="1" spans="1:13">
      <c r="A75" s="84"/>
      <c r="B75" s="87"/>
      <c r="C75" s="84"/>
      <c r="D75" s="84"/>
      <c r="E75" s="84"/>
      <c r="F75" s="84"/>
      <c r="G75" s="84"/>
      <c r="H75" s="84"/>
      <c r="I75" s="84"/>
      <c r="J75" s="84"/>
      <c r="K75" s="84"/>
      <c r="L75" s="84"/>
      <c r="M75" s="102"/>
    </row>
    <row r="76" s="55" customFormat="1" spans="1:13">
      <c r="A76" s="84"/>
      <c r="B76" s="87"/>
      <c r="C76" s="84"/>
      <c r="D76" s="84"/>
      <c r="E76" s="84"/>
      <c r="F76" s="84"/>
      <c r="G76" s="84"/>
      <c r="H76" s="84"/>
      <c r="I76" s="84"/>
      <c r="J76" s="84"/>
      <c r="K76" s="84"/>
      <c r="L76" s="84"/>
      <c r="M76" s="102"/>
    </row>
    <row r="77" s="55" customFormat="1" spans="1:13">
      <c r="A77" s="84"/>
      <c r="B77" s="87"/>
      <c r="C77" s="84"/>
      <c r="D77" s="84"/>
      <c r="E77" s="84"/>
      <c r="F77" s="84"/>
      <c r="G77" s="84"/>
      <c r="H77" s="84"/>
      <c r="I77" s="84"/>
      <c r="J77" s="84"/>
      <c r="K77" s="84"/>
      <c r="L77" s="84"/>
      <c r="M77" s="102"/>
    </row>
    <row r="78" s="55" customFormat="1" spans="1:13">
      <c r="A78" s="84"/>
      <c r="B78" s="87"/>
      <c r="C78" s="98" t="s">
        <v>197</v>
      </c>
      <c r="D78" s="98"/>
      <c r="E78" s="98"/>
      <c r="F78" s="98"/>
      <c r="G78" s="98"/>
      <c r="H78" s="98"/>
      <c r="I78" s="98"/>
      <c r="J78" s="98"/>
      <c r="K78" s="98"/>
      <c r="L78" s="98"/>
      <c r="M78" s="102"/>
    </row>
    <row r="79" s="55" customFormat="1" spans="1:13">
      <c r="A79" s="84"/>
      <c r="B79" s="87"/>
      <c r="C79" s="84"/>
      <c r="D79" s="84"/>
      <c r="E79" s="84"/>
      <c r="F79" s="84"/>
      <c r="G79" s="84"/>
      <c r="H79" s="84"/>
      <c r="I79" s="84"/>
      <c r="J79" s="84"/>
      <c r="K79" s="84"/>
      <c r="L79" s="84"/>
      <c r="M79" s="102"/>
    </row>
    <row r="80" s="55" customFormat="1" spans="1:13">
      <c r="A80" s="84"/>
      <c r="B80" s="87"/>
      <c r="C80" s="84"/>
      <c r="D80" s="84"/>
      <c r="E80" s="84" t="s">
        <v>47</v>
      </c>
      <c r="F80" s="84" t="s">
        <v>191</v>
      </c>
      <c r="G80" s="84" t="s">
        <v>45</v>
      </c>
      <c r="H80" s="84"/>
      <c r="I80" s="84"/>
      <c r="J80" s="84"/>
      <c r="K80" s="84"/>
      <c r="L80" s="84"/>
      <c r="M80" s="102"/>
    </row>
    <row r="81" s="55" customFormat="1" spans="1:13">
      <c r="A81" s="84"/>
      <c r="B81" s="87"/>
      <c r="C81" s="84"/>
      <c r="D81" s="84"/>
      <c r="E81" s="84" t="str">
        <f>AUTODIAGNÓSTICO!E28</f>
        <v>Generación y análisis de la información para el diálogo en la rendición de cuentas en lenguaje claro </v>
      </c>
      <c r="F81" s="84">
        <v>100</v>
      </c>
      <c r="G81" s="84">
        <f>AUTODIAGNÓSTICO!G28</f>
        <v>83</v>
      </c>
      <c r="H81" s="84"/>
      <c r="I81" s="84"/>
      <c r="J81" s="84"/>
      <c r="K81" s="84"/>
      <c r="L81" s="84"/>
      <c r="M81" s="102"/>
    </row>
    <row r="82" s="55" customFormat="1" spans="1:13">
      <c r="A82" s="84"/>
      <c r="B82" s="87"/>
      <c r="C82" s="84"/>
      <c r="D82" s="84"/>
      <c r="E82" s="84" t="str">
        <f>AUTODIAGNÓSTICO!E35</f>
        <v>Publicación de la información 
 a través de los diferentes canales de comunicación </v>
      </c>
      <c r="F82" s="84">
        <v>100</v>
      </c>
      <c r="G82" s="84">
        <f>AUTODIAGNÓSTICO!G35</f>
        <v>83.6666666666667</v>
      </c>
      <c r="H82" s="84"/>
      <c r="I82" s="84"/>
      <c r="J82" s="84"/>
      <c r="K82" s="84"/>
      <c r="L82" s="84"/>
      <c r="M82" s="102"/>
    </row>
    <row r="83" s="55" customFormat="1" spans="1:13">
      <c r="A83" s="84"/>
      <c r="B83" s="87"/>
      <c r="C83" s="84"/>
      <c r="D83" s="84"/>
      <c r="E83" s="84" t="str">
        <f>AUTODIAGNÓSTICO!E38</f>
        <v>Preparar los espacios de diálogo</v>
      </c>
      <c r="F83" s="84">
        <v>100</v>
      </c>
      <c r="G83" s="84">
        <f>AUTODIAGNÓSTICO!G38</f>
        <v>82</v>
      </c>
      <c r="H83" s="84"/>
      <c r="I83" s="84"/>
      <c r="J83" s="84"/>
      <c r="K83" s="84"/>
      <c r="L83" s="84"/>
      <c r="M83" s="102"/>
    </row>
    <row r="84" s="55" customFormat="1" spans="1:13">
      <c r="A84" s="84"/>
      <c r="B84" s="87"/>
      <c r="C84" s="84"/>
      <c r="D84" s="84"/>
      <c r="E84" s="84" t="str">
        <f>AUTODIAGNÓSTICO!E41</f>
        <v>Convocar a los ciudadanos y grupos de interés para participar en los espacios de diálogo para la rendición de cuentas</v>
      </c>
      <c r="F84" s="84">
        <v>100</v>
      </c>
      <c r="G84" s="84">
        <f>AUTODIAGNÓSTICO!G41</f>
        <v>83.3333333333333</v>
      </c>
      <c r="H84" s="84"/>
      <c r="I84" s="84"/>
      <c r="J84" s="84"/>
      <c r="K84" s="84"/>
      <c r="L84" s="84"/>
      <c r="M84" s="102"/>
    </row>
    <row r="85" s="55" customFormat="1" spans="1:13">
      <c r="A85" s="84"/>
      <c r="B85" s="87"/>
      <c r="C85" s="84"/>
      <c r="D85" s="84"/>
      <c r="E85" s="84" t="str">
        <f>AUTODIAGNÓSTICO!E44</f>
        <v>Realizar espacios de diálogo  de rendición de cuentas</v>
      </c>
      <c r="F85" s="84">
        <v>100</v>
      </c>
      <c r="G85" s="104">
        <f>AUTODIAGNÓSTICO!G44</f>
        <v>83.25</v>
      </c>
      <c r="H85" s="84"/>
      <c r="I85" s="84"/>
      <c r="J85" s="84"/>
      <c r="K85" s="84"/>
      <c r="L85" s="84"/>
      <c r="M85" s="102"/>
    </row>
    <row r="86" s="55" customFormat="1" spans="1:13">
      <c r="A86" s="84"/>
      <c r="B86" s="87"/>
      <c r="C86" s="84"/>
      <c r="D86" s="84"/>
      <c r="E86" s="84"/>
      <c r="F86" s="84"/>
      <c r="G86" s="84"/>
      <c r="H86" s="84"/>
      <c r="I86" s="84"/>
      <c r="J86" s="84"/>
      <c r="K86" s="84"/>
      <c r="L86" s="84"/>
      <c r="M86" s="102"/>
    </row>
    <row r="87" s="55" customFormat="1" spans="1:13">
      <c r="A87" s="84"/>
      <c r="B87" s="87"/>
      <c r="C87" s="84"/>
      <c r="D87" s="84"/>
      <c r="E87" s="84"/>
      <c r="F87" s="84"/>
      <c r="G87" s="84"/>
      <c r="H87" s="84"/>
      <c r="I87" s="84"/>
      <c r="J87" s="84"/>
      <c r="K87" s="84"/>
      <c r="L87" s="84"/>
      <c r="M87" s="102"/>
    </row>
    <row r="88" s="55" customFormat="1" spans="1:13">
      <c r="A88" s="84"/>
      <c r="B88" s="87"/>
      <c r="C88" s="84"/>
      <c r="D88" s="84"/>
      <c r="E88" s="84"/>
      <c r="F88" s="84"/>
      <c r="G88" s="84"/>
      <c r="H88" s="84"/>
      <c r="I88" s="84"/>
      <c r="J88" s="84"/>
      <c r="K88" s="84"/>
      <c r="L88" s="84"/>
      <c r="M88" s="102"/>
    </row>
    <row r="89" s="55" customFormat="1" spans="1:13">
      <c r="A89" s="84"/>
      <c r="B89" s="87"/>
      <c r="C89" s="84"/>
      <c r="D89" s="84"/>
      <c r="E89" s="84"/>
      <c r="F89" s="84"/>
      <c r="G89" s="84"/>
      <c r="H89" s="84"/>
      <c r="I89" s="84"/>
      <c r="J89" s="84"/>
      <c r="K89" s="84"/>
      <c r="L89" s="84"/>
      <c r="M89" s="102"/>
    </row>
    <row r="90" s="55" customFormat="1" spans="1:13">
      <c r="A90" s="84"/>
      <c r="B90" s="87"/>
      <c r="C90" s="84"/>
      <c r="D90" s="84"/>
      <c r="E90" s="84"/>
      <c r="F90" s="84"/>
      <c r="G90" s="84"/>
      <c r="H90" s="84"/>
      <c r="I90" s="84"/>
      <c r="J90" s="84"/>
      <c r="K90" s="84"/>
      <c r="L90" s="84"/>
      <c r="M90" s="102"/>
    </row>
    <row r="91" s="55" customFormat="1" spans="1:13">
      <c r="A91" s="84"/>
      <c r="B91" s="87"/>
      <c r="C91" s="84"/>
      <c r="D91" s="84"/>
      <c r="E91" s="84"/>
      <c r="F91" s="84"/>
      <c r="G91" s="84"/>
      <c r="H91" s="84"/>
      <c r="I91" s="84"/>
      <c r="J91" s="84"/>
      <c r="K91" s="84"/>
      <c r="L91" s="84"/>
      <c r="M91" s="102"/>
    </row>
    <row r="92" s="55" customFormat="1" spans="1:13">
      <c r="A92" s="84"/>
      <c r="B92" s="87"/>
      <c r="C92" s="84"/>
      <c r="D92" s="84"/>
      <c r="E92" s="84"/>
      <c r="F92" s="84"/>
      <c r="G92" s="84"/>
      <c r="H92" s="84"/>
      <c r="I92" s="84"/>
      <c r="J92" s="84"/>
      <c r="K92" s="84"/>
      <c r="L92" s="84"/>
      <c r="M92" s="102"/>
    </row>
    <row r="93" s="55" customFormat="1" spans="1:13">
      <c r="A93" s="84"/>
      <c r="B93" s="87"/>
      <c r="C93" s="84"/>
      <c r="D93" s="84"/>
      <c r="E93" s="84"/>
      <c r="F93" s="84"/>
      <c r="G93" s="84"/>
      <c r="H93" s="84"/>
      <c r="I93" s="84"/>
      <c r="J93" s="84"/>
      <c r="K93" s="84"/>
      <c r="L93" s="84"/>
      <c r="M93" s="102"/>
    </row>
    <row r="94" s="55" customFormat="1" spans="1:13">
      <c r="A94" s="84"/>
      <c r="B94" s="87"/>
      <c r="C94" s="84"/>
      <c r="D94" s="84"/>
      <c r="E94" s="84"/>
      <c r="F94" s="84"/>
      <c r="G94" s="84"/>
      <c r="H94" s="84"/>
      <c r="I94" s="84"/>
      <c r="J94" s="84"/>
      <c r="K94" s="84"/>
      <c r="L94" s="84"/>
      <c r="M94" s="102"/>
    </row>
    <row r="95" s="55" customFormat="1" spans="1:13">
      <c r="A95" s="84"/>
      <c r="B95" s="87"/>
      <c r="C95" s="84"/>
      <c r="D95" s="84"/>
      <c r="E95" s="84"/>
      <c r="F95" s="84"/>
      <c r="G95" s="84"/>
      <c r="H95" s="84"/>
      <c r="I95" s="84"/>
      <c r="J95" s="84"/>
      <c r="K95" s="84"/>
      <c r="L95" s="84"/>
      <c r="M95" s="102"/>
    </row>
    <row r="96" s="55" customFormat="1" spans="1:13">
      <c r="A96" s="84"/>
      <c r="B96" s="87"/>
      <c r="C96" s="84"/>
      <c r="D96" s="84"/>
      <c r="E96" s="84"/>
      <c r="F96" s="84"/>
      <c r="G96" s="84"/>
      <c r="H96" s="84"/>
      <c r="I96" s="84"/>
      <c r="J96" s="84"/>
      <c r="K96" s="84"/>
      <c r="L96" s="84"/>
      <c r="M96" s="102"/>
    </row>
    <row r="97" s="55" customFormat="1" spans="1:13">
      <c r="A97" s="84"/>
      <c r="B97" s="87"/>
      <c r="C97" s="84"/>
      <c r="D97" s="84"/>
      <c r="E97" s="84"/>
      <c r="F97" s="84"/>
      <c r="G97" s="84"/>
      <c r="H97" s="84"/>
      <c r="I97" s="84"/>
      <c r="J97" s="84"/>
      <c r="K97" s="84"/>
      <c r="L97" s="84"/>
      <c r="M97" s="102"/>
    </row>
    <row r="98" s="55" customFormat="1" spans="1:13">
      <c r="A98" s="84"/>
      <c r="B98" s="87"/>
      <c r="C98" s="84"/>
      <c r="D98" s="84"/>
      <c r="E98" s="84"/>
      <c r="F98" s="84"/>
      <c r="G98" s="84"/>
      <c r="H98" s="84"/>
      <c r="I98" s="84"/>
      <c r="J98" s="84"/>
      <c r="K98" s="84"/>
      <c r="L98" s="84"/>
      <c r="M98" s="102"/>
    </row>
    <row r="99" s="55" customFormat="1" spans="1:13">
      <c r="A99" s="84"/>
      <c r="B99" s="87"/>
      <c r="C99" s="84"/>
      <c r="D99" s="84"/>
      <c r="E99" s="84"/>
      <c r="F99" s="84"/>
      <c r="G99" s="84"/>
      <c r="H99" s="84"/>
      <c r="I99" s="84"/>
      <c r="J99" s="84"/>
      <c r="K99" s="84"/>
      <c r="L99" s="84"/>
      <c r="M99" s="102"/>
    </row>
    <row r="100" s="55" customFormat="1" spans="1:13">
      <c r="A100" s="84"/>
      <c r="B100" s="87"/>
      <c r="C100" s="84"/>
      <c r="D100" s="84"/>
      <c r="E100" s="84"/>
      <c r="F100" s="84"/>
      <c r="G100" s="84"/>
      <c r="H100" s="84"/>
      <c r="I100" s="84"/>
      <c r="J100" s="84"/>
      <c r="K100" s="84"/>
      <c r="L100" s="84"/>
      <c r="M100" s="102"/>
    </row>
    <row r="101" s="55" customFormat="1" spans="1:13">
      <c r="A101" s="84"/>
      <c r="B101" s="87"/>
      <c r="C101" s="84"/>
      <c r="D101" s="84"/>
      <c r="E101" s="84"/>
      <c r="F101" s="84"/>
      <c r="G101" s="84"/>
      <c r="H101" s="84"/>
      <c r="I101" s="84"/>
      <c r="J101" s="84"/>
      <c r="K101" s="84"/>
      <c r="L101" s="84"/>
      <c r="M101" s="102"/>
    </row>
    <row r="102" s="55" customFormat="1" spans="1:13">
      <c r="A102" s="84"/>
      <c r="B102" s="87"/>
      <c r="C102" s="98" t="s">
        <v>198</v>
      </c>
      <c r="D102" s="98"/>
      <c r="E102" s="98"/>
      <c r="F102" s="98"/>
      <c r="G102" s="98"/>
      <c r="H102" s="98"/>
      <c r="I102" s="98"/>
      <c r="J102" s="98"/>
      <c r="K102" s="98"/>
      <c r="L102" s="98"/>
      <c r="M102" s="102"/>
    </row>
    <row r="103" s="55" customFormat="1" spans="1:13">
      <c r="A103" s="84"/>
      <c r="B103" s="87"/>
      <c r="C103" s="84"/>
      <c r="D103" s="84"/>
      <c r="E103" s="84"/>
      <c r="F103" s="84"/>
      <c r="G103" s="84"/>
      <c r="H103" s="84"/>
      <c r="I103" s="84"/>
      <c r="J103" s="84"/>
      <c r="K103" s="84"/>
      <c r="L103" s="84"/>
      <c r="M103" s="102"/>
    </row>
    <row r="104" s="55" customFormat="1" spans="1:13">
      <c r="A104" s="84"/>
      <c r="B104" s="87"/>
      <c r="C104" s="84"/>
      <c r="D104" s="84" t="s">
        <v>47</v>
      </c>
      <c r="E104" s="84" t="s">
        <v>199</v>
      </c>
      <c r="F104" s="84" t="s">
        <v>45</v>
      </c>
      <c r="G104" s="84"/>
      <c r="H104" s="84"/>
      <c r="I104" s="84"/>
      <c r="J104" s="84"/>
      <c r="K104" s="84"/>
      <c r="L104" s="84"/>
      <c r="M104" s="102"/>
    </row>
    <row r="105" s="55" customFormat="1" spans="1:13">
      <c r="A105" s="84"/>
      <c r="B105" s="87"/>
      <c r="C105" s="84"/>
      <c r="D105" s="84" t="str">
        <f>AUTODIAGNÓSTICO!E56</f>
        <v>Cuantificar el impacto de las acciones de rendición de cuentas para divulgarlos a la ciudadanía</v>
      </c>
      <c r="E105" s="84">
        <v>100</v>
      </c>
      <c r="F105" s="84">
        <f>AUTODIAGNÓSTICO!G56</f>
        <v>81.6666666666667</v>
      </c>
      <c r="G105" s="84"/>
      <c r="H105" s="84"/>
      <c r="I105" s="84"/>
      <c r="J105" s="84"/>
      <c r="K105" s="84"/>
      <c r="L105" s="84"/>
      <c r="M105" s="102"/>
    </row>
    <row r="106" s="55" customFormat="1" spans="1:13">
      <c r="A106" s="84"/>
      <c r="B106" s="87"/>
      <c r="C106" s="84"/>
      <c r="D106" s="84"/>
      <c r="E106" s="84"/>
      <c r="F106" s="84"/>
      <c r="G106" s="84"/>
      <c r="H106" s="84"/>
      <c r="I106" s="84"/>
      <c r="J106" s="84"/>
      <c r="K106" s="84"/>
      <c r="L106" s="84"/>
      <c r="M106" s="102"/>
    </row>
    <row r="107" s="55" customFormat="1" spans="1:13">
      <c r="A107" s="84"/>
      <c r="B107" s="87"/>
      <c r="C107" s="84"/>
      <c r="D107" s="84"/>
      <c r="E107" s="84"/>
      <c r="F107" s="84"/>
      <c r="G107" s="84"/>
      <c r="H107" s="84"/>
      <c r="I107" s="84"/>
      <c r="J107" s="84"/>
      <c r="K107" s="84"/>
      <c r="L107" s="84"/>
      <c r="M107" s="102"/>
    </row>
    <row r="108" s="55" customFormat="1" spans="1:13">
      <c r="A108" s="84"/>
      <c r="B108" s="87"/>
      <c r="C108" s="84"/>
      <c r="D108" s="84"/>
      <c r="E108" s="84"/>
      <c r="F108" s="84"/>
      <c r="G108" s="84"/>
      <c r="H108" s="84"/>
      <c r="I108" s="84"/>
      <c r="J108" s="84"/>
      <c r="K108" s="84"/>
      <c r="L108" s="84"/>
      <c r="M108" s="102"/>
    </row>
    <row r="109" s="55" customFormat="1" spans="1:13">
      <c r="A109" s="84"/>
      <c r="B109" s="87"/>
      <c r="C109" s="84"/>
      <c r="D109" s="84"/>
      <c r="E109" s="84"/>
      <c r="F109" s="84"/>
      <c r="G109" s="84"/>
      <c r="H109" s="84"/>
      <c r="I109" s="84"/>
      <c r="J109" s="84"/>
      <c r="K109" s="84"/>
      <c r="L109" s="84"/>
      <c r="M109" s="102"/>
    </row>
    <row r="110" s="55" customFormat="1" spans="1:13">
      <c r="A110" s="84"/>
      <c r="B110" s="87"/>
      <c r="C110" s="84"/>
      <c r="D110" s="84"/>
      <c r="E110" s="84"/>
      <c r="F110" s="84"/>
      <c r="G110" s="84"/>
      <c r="H110" s="84"/>
      <c r="I110" s="84"/>
      <c r="J110" s="84"/>
      <c r="K110" s="84"/>
      <c r="L110" s="84"/>
      <c r="M110" s="102"/>
    </row>
    <row r="111" s="55" customFormat="1" spans="1:13">
      <c r="A111" s="84"/>
      <c r="B111" s="87"/>
      <c r="C111" s="84"/>
      <c r="D111" s="84"/>
      <c r="E111" s="84"/>
      <c r="F111" s="84"/>
      <c r="G111" s="84"/>
      <c r="H111" s="84"/>
      <c r="I111" s="84"/>
      <c r="J111" s="84"/>
      <c r="K111" s="84"/>
      <c r="L111" s="84"/>
      <c r="M111" s="102"/>
    </row>
    <row r="112" s="55" customFormat="1" spans="1:13">
      <c r="A112" s="84"/>
      <c r="B112" s="87"/>
      <c r="C112" s="84"/>
      <c r="D112" s="84"/>
      <c r="E112" s="84"/>
      <c r="F112" s="84"/>
      <c r="G112" s="84"/>
      <c r="H112" s="84"/>
      <c r="I112" s="84"/>
      <c r="J112" s="84"/>
      <c r="K112" s="84"/>
      <c r="L112" s="84"/>
      <c r="M112" s="102"/>
    </row>
    <row r="113" s="55" customFormat="1" spans="1:13">
      <c r="A113" s="84"/>
      <c r="B113" s="87"/>
      <c r="C113" s="84"/>
      <c r="D113" s="84"/>
      <c r="E113" s="84"/>
      <c r="F113" s="84"/>
      <c r="G113" s="84"/>
      <c r="H113" s="84"/>
      <c r="I113" s="84"/>
      <c r="J113" s="84"/>
      <c r="K113" s="84"/>
      <c r="L113" s="84"/>
      <c r="M113" s="102"/>
    </row>
    <row r="114" s="55" customFormat="1" spans="1:13">
      <c r="A114" s="84"/>
      <c r="B114" s="87"/>
      <c r="C114" s="84"/>
      <c r="D114" s="84"/>
      <c r="E114" s="84"/>
      <c r="F114" s="84"/>
      <c r="G114" s="84"/>
      <c r="H114" s="84"/>
      <c r="I114" s="84"/>
      <c r="J114" s="84"/>
      <c r="K114" s="84"/>
      <c r="L114" s="84"/>
      <c r="M114" s="102"/>
    </row>
    <row r="115" s="55" customFormat="1" spans="1:13">
      <c r="A115" s="84"/>
      <c r="B115" s="87"/>
      <c r="C115" s="84"/>
      <c r="D115" s="84"/>
      <c r="E115" s="84"/>
      <c r="F115" s="84"/>
      <c r="G115" s="84"/>
      <c r="H115" s="84"/>
      <c r="I115" s="84"/>
      <c r="J115" s="84"/>
      <c r="K115" s="84"/>
      <c r="L115" s="84"/>
      <c r="M115" s="102"/>
    </row>
    <row r="116" s="55" customFormat="1" spans="1:13">
      <c r="A116" s="84"/>
      <c r="B116" s="87"/>
      <c r="C116" s="84"/>
      <c r="D116" s="84"/>
      <c r="E116" s="84"/>
      <c r="F116" s="84"/>
      <c r="G116" s="84"/>
      <c r="H116" s="84"/>
      <c r="I116" s="84"/>
      <c r="J116" s="84"/>
      <c r="K116" s="84"/>
      <c r="L116" s="84"/>
      <c r="M116" s="102"/>
    </row>
    <row r="117" s="55" customFormat="1" spans="1:13">
      <c r="A117" s="84"/>
      <c r="B117" s="87"/>
      <c r="C117" s="84"/>
      <c r="D117" s="84"/>
      <c r="E117" s="84"/>
      <c r="F117" s="84"/>
      <c r="G117" s="84"/>
      <c r="H117" s="84"/>
      <c r="I117" s="84"/>
      <c r="J117" s="84"/>
      <c r="K117" s="84"/>
      <c r="L117" s="84"/>
      <c r="M117" s="102"/>
    </row>
    <row r="118" s="55" customFormat="1" spans="1:13">
      <c r="A118" s="84"/>
      <c r="B118" s="87"/>
      <c r="C118" s="84"/>
      <c r="D118" s="84"/>
      <c r="E118" s="84"/>
      <c r="F118" s="84"/>
      <c r="G118" s="84"/>
      <c r="H118" s="84"/>
      <c r="I118" s="84"/>
      <c r="J118" s="84"/>
      <c r="K118" s="84"/>
      <c r="L118" s="84"/>
      <c r="M118" s="102"/>
    </row>
    <row r="119" s="55" customFormat="1" spans="1:13">
      <c r="A119" s="84"/>
      <c r="B119" s="87"/>
      <c r="C119" s="84"/>
      <c r="D119" s="84"/>
      <c r="E119" s="84"/>
      <c r="F119" s="84"/>
      <c r="G119" s="84"/>
      <c r="H119" s="84"/>
      <c r="I119" s="84"/>
      <c r="J119" s="84"/>
      <c r="K119" s="84"/>
      <c r="L119" s="84"/>
      <c r="M119" s="102"/>
    </row>
    <row r="120" s="55" customFormat="1" spans="1:13">
      <c r="A120" s="84"/>
      <c r="B120" s="87"/>
      <c r="C120" s="84"/>
      <c r="D120" s="84"/>
      <c r="E120" s="84"/>
      <c r="F120" s="84"/>
      <c r="G120" s="84"/>
      <c r="H120" s="84"/>
      <c r="I120" s="84"/>
      <c r="J120" s="84"/>
      <c r="K120" s="84"/>
      <c r="L120" s="84"/>
      <c r="M120" s="102"/>
    </row>
    <row r="121" s="55" customFormat="1" spans="1:13">
      <c r="A121" s="84"/>
      <c r="B121" s="87"/>
      <c r="C121" s="84"/>
      <c r="D121" s="84"/>
      <c r="E121" s="84"/>
      <c r="F121" s="84"/>
      <c r="G121" s="84"/>
      <c r="H121" s="84"/>
      <c r="I121" s="84"/>
      <c r="J121" s="84"/>
      <c r="K121" s="84"/>
      <c r="L121" s="84"/>
      <c r="M121" s="102"/>
    </row>
    <row r="122" s="55" customFormat="1" spans="1:13">
      <c r="A122" s="84"/>
      <c r="B122" s="87"/>
      <c r="C122" s="84"/>
      <c r="D122" s="84"/>
      <c r="E122" s="84"/>
      <c r="F122" s="84"/>
      <c r="G122" s="84"/>
      <c r="H122" s="84"/>
      <c r="I122" s="84"/>
      <c r="J122" s="84"/>
      <c r="K122" s="84"/>
      <c r="L122" s="84"/>
      <c r="M122" s="102"/>
    </row>
    <row r="123" s="55" customFormat="1" spans="1:13">
      <c r="A123" s="84"/>
      <c r="B123" s="87"/>
      <c r="C123" s="84"/>
      <c r="D123" s="84"/>
      <c r="E123" s="84"/>
      <c r="F123" s="84"/>
      <c r="G123" s="84"/>
      <c r="H123" s="84"/>
      <c r="I123" s="84"/>
      <c r="J123" s="84"/>
      <c r="K123" s="84"/>
      <c r="L123" s="84"/>
      <c r="M123" s="102"/>
    </row>
    <row r="124" s="55" customFormat="1" spans="1:13">
      <c r="A124" s="84"/>
      <c r="B124" s="87"/>
      <c r="C124" s="84"/>
      <c r="D124" s="84"/>
      <c r="E124" s="84"/>
      <c r="F124" s="84"/>
      <c r="G124" s="84"/>
      <c r="H124" s="84"/>
      <c r="I124" s="84"/>
      <c r="J124" s="84"/>
      <c r="K124" s="84"/>
      <c r="L124" s="84"/>
      <c r="M124" s="102"/>
    </row>
    <row r="125" s="55" customFormat="1" spans="1:13">
      <c r="A125" s="84"/>
      <c r="B125" s="87"/>
      <c r="C125" s="84"/>
      <c r="D125" s="84"/>
      <c r="E125" s="84"/>
      <c r="F125" s="84"/>
      <c r="G125" s="84"/>
      <c r="H125" s="84"/>
      <c r="I125" s="84"/>
      <c r="J125" s="84"/>
      <c r="K125" s="84"/>
      <c r="L125" s="84"/>
      <c r="M125" s="102"/>
    </row>
    <row r="126" s="55" customFormat="1" spans="1:13">
      <c r="A126" s="84"/>
      <c r="B126" s="87"/>
      <c r="C126" s="84"/>
      <c r="D126" s="84"/>
      <c r="E126" s="84"/>
      <c r="F126" s="84"/>
      <c r="G126" s="84"/>
      <c r="H126" s="84"/>
      <c r="I126" s="84"/>
      <c r="J126" s="84"/>
      <c r="K126" s="84"/>
      <c r="L126" s="84"/>
      <c r="M126" s="102"/>
    </row>
    <row r="127" s="55" customFormat="1" spans="1:13">
      <c r="A127" s="84"/>
      <c r="B127" s="87"/>
      <c r="C127" s="84"/>
      <c r="D127" s="84"/>
      <c r="E127" s="84"/>
      <c r="F127" s="84"/>
      <c r="G127" s="84"/>
      <c r="H127" s="84"/>
      <c r="I127" s="84"/>
      <c r="J127" s="84"/>
      <c r="K127" s="84"/>
      <c r="L127" s="84"/>
      <c r="M127" s="102"/>
    </row>
    <row r="128" s="55" customFormat="1" spans="1:13">
      <c r="A128" s="84"/>
      <c r="B128" s="87"/>
      <c r="C128" s="98" t="s">
        <v>200</v>
      </c>
      <c r="D128" s="98"/>
      <c r="E128" s="98"/>
      <c r="F128" s="98"/>
      <c r="G128" s="98"/>
      <c r="H128" s="98"/>
      <c r="I128" s="98"/>
      <c r="J128" s="98"/>
      <c r="K128" s="98"/>
      <c r="L128" s="98"/>
      <c r="M128" s="102"/>
    </row>
    <row r="129" s="55" customFormat="1" spans="1:13">
      <c r="A129" s="84"/>
      <c r="B129" s="87"/>
      <c r="C129" s="84"/>
      <c r="D129" s="84"/>
      <c r="E129" s="84"/>
      <c r="F129" s="84"/>
      <c r="G129" s="84"/>
      <c r="H129" s="84"/>
      <c r="I129" s="84"/>
      <c r="J129" s="84"/>
      <c r="K129" s="84"/>
      <c r="L129" s="84"/>
      <c r="M129" s="102"/>
    </row>
    <row r="130" s="55" customFormat="1" spans="1:13">
      <c r="A130" s="84"/>
      <c r="B130" s="87"/>
      <c r="C130" s="84"/>
      <c r="D130" s="84"/>
      <c r="E130" s="84"/>
      <c r="F130" s="84"/>
      <c r="G130" s="84"/>
      <c r="H130" s="84"/>
      <c r="I130" s="84"/>
      <c r="J130" s="84"/>
      <c r="K130" s="84"/>
      <c r="L130" s="84"/>
      <c r="M130" s="102"/>
    </row>
    <row r="131" s="55" customFormat="1" spans="1:13">
      <c r="A131" s="84"/>
      <c r="B131" s="87"/>
      <c r="C131" s="84"/>
      <c r="D131" s="84" t="s">
        <v>47</v>
      </c>
      <c r="E131" s="84" t="s">
        <v>199</v>
      </c>
      <c r="F131" s="84" t="s">
        <v>45</v>
      </c>
      <c r="G131" s="84"/>
      <c r="H131" s="84"/>
      <c r="I131" s="84"/>
      <c r="J131" s="84"/>
      <c r="K131" s="84"/>
      <c r="L131" s="84"/>
      <c r="M131" s="102"/>
    </row>
    <row r="132" s="55" customFormat="1" spans="1:13">
      <c r="A132" s="84"/>
      <c r="B132" s="87"/>
      <c r="C132" s="84"/>
      <c r="D132" s="84" t="str">
        <f>AUTODIAGNÓSTICO!E65</f>
        <v>Establecer acciones de mejora del proceso de rendición de cuenta</v>
      </c>
      <c r="E132" s="84">
        <v>100</v>
      </c>
      <c r="F132" s="84">
        <f>AUTODIAGNÓSTICO!G65</f>
        <v>81.6</v>
      </c>
      <c r="G132" s="84"/>
      <c r="H132" s="84"/>
      <c r="I132" s="84"/>
      <c r="J132" s="84"/>
      <c r="K132" s="84"/>
      <c r="L132" s="84"/>
      <c r="M132" s="102"/>
    </row>
    <row r="133" s="55" customFormat="1" spans="1:13">
      <c r="A133" s="84"/>
      <c r="B133" s="87"/>
      <c r="C133" s="84"/>
      <c r="D133" s="84"/>
      <c r="E133" s="84"/>
      <c r="F133" s="84"/>
      <c r="G133" s="84"/>
      <c r="H133" s="84"/>
      <c r="I133" s="84"/>
      <c r="J133" s="84"/>
      <c r="K133" s="84"/>
      <c r="L133" s="84"/>
      <c r="M133" s="102"/>
    </row>
    <row r="134" s="55" customFormat="1" spans="1:13">
      <c r="A134" s="84"/>
      <c r="B134" s="87"/>
      <c r="C134" s="84"/>
      <c r="D134" s="84"/>
      <c r="E134" s="84"/>
      <c r="F134" s="84"/>
      <c r="G134" s="84"/>
      <c r="H134" s="84"/>
      <c r="I134" s="84"/>
      <c r="J134" s="84"/>
      <c r="K134" s="84"/>
      <c r="L134" s="84"/>
      <c r="M134" s="102"/>
    </row>
    <row r="135" s="55" customFormat="1" spans="1:13">
      <c r="A135" s="84"/>
      <c r="B135" s="87"/>
      <c r="C135" s="84"/>
      <c r="D135" s="84"/>
      <c r="E135" s="84"/>
      <c r="F135" s="84"/>
      <c r="G135" s="84"/>
      <c r="H135" s="84"/>
      <c r="I135" s="84"/>
      <c r="J135" s="84"/>
      <c r="K135" s="84"/>
      <c r="L135" s="84"/>
      <c r="M135" s="102"/>
    </row>
    <row r="136" s="55" customFormat="1" spans="1:13">
      <c r="A136" s="84"/>
      <c r="B136" s="87"/>
      <c r="C136" s="84"/>
      <c r="D136" s="84"/>
      <c r="E136" s="84"/>
      <c r="F136" s="84"/>
      <c r="G136" s="84"/>
      <c r="H136" s="84"/>
      <c r="I136" s="84"/>
      <c r="J136" s="84"/>
      <c r="K136" s="84"/>
      <c r="L136" s="84"/>
      <c r="M136" s="102"/>
    </row>
    <row r="137" s="55" customFormat="1" spans="1:13">
      <c r="A137" s="84"/>
      <c r="B137" s="87"/>
      <c r="C137" s="84"/>
      <c r="D137" s="84"/>
      <c r="E137" s="84"/>
      <c r="F137" s="84"/>
      <c r="G137" s="84"/>
      <c r="H137" s="84"/>
      <c r="I137" s="84"/>
      <c r="J137" s="84"/>
      <c r="K137" s="84"/>
      <c r="L137" s="84"/>
      <c r="M137" s="102"/>
    </row>
    <row r="138" s="55" customFormat="1" spans="1:13">
      <c r="A138" s="84"/>
      <c r="B138" s="87"/>
      <c r="C138" s="84"/>
      <c r="D138" s="84"/>
      <c r="E138" s="84"/>
      <c r="F138" s="84"/>
      <c r="G138" s="84"/>
      <c r="H138" s="84"/>
      <c r="I138" s="84"/>
      <c r="J138" s="84"/>
      <c r="K138" s="84"/>
      <c r="L138" s="84"/>
      <c r="M138" s="102"/>
    </row>
    <row r="139" s="55" customFormat="1" spans="1:13">
      <c r="A139" s="84"/>
      <c r="B139" s="87"/>
      <c r="C139" s="84"/>
      <c r="D139" s="84"/>
      <c r="E139" s="84"/>
      <c r="F139" s="84"/>
      <c r="G139" s="84"/>
      <c r="H139" s="84"/>
      <c r="I139" s="84"/>
      <c r="J139" s="84"/>
      <c r="K139" s="84"/>
      <c r="L139" s="84"/>
      <c r="M139" s="102"/>
    </row>
    <row r="140" s="55" customFormat="1" spans="1:13">
      <c r="A140" s="84"/>
      <c r="B140" s="87"/>
      <c r="C140" s="84"/>
      <c r="D140" s="84"/>
      <c r="E140" s="84"/>
      <c r="F140" s="84"/>
      <c r="G140" s="84"/>
      <c r="H140" s="84"/>
      <c r="I140" s="84"/>
      <c r="J140" s="84"/>
      <c r="K140" s="84"/>
      <c r="L140" s="84"/>
      <c r="M140" s="102"/>
    </row>
    <row r="141" s="55" customFormat="1" spans="1:13">
      <c r="A141" s="84"/>
      <c r="B141" s="87"/>
      <c r="C141" s="84"/>
      <c r="D141" s="84"/>
      <c r="E141" s="84"/>
      <c r="F141" s="84"/>
      <c r="G141" s="84"/>
      <c r="H141" s="84"/>
      <c r="I141" s="84"/>
      <c r="J141" s="84"/>
      <c r="K141" s="84"/>
      <c r="L141" s="84"/>
      <c r="M141" s="102"/>
    </row>
    <row r="142" s="55" customFormat="1" spans="1:13">
      <c r="A142" s="84"/>
      <c r="B142" s="87"/>
      <c r="C142" s="84"/>
      <c r="D142" s="84"/>
      <c r="E142" s="84"/>
      <c r="F142" s="84"/>
      <c r="G142" s="84"/>
      <c r="H142" s="84"/>
      <c r="I142" s="84"/>
      <c r="J142" s="84"/>
      <c r="K142" s="84"/>
      <c r="L142" s="84"/>
      <c r="M142" s="102"/>
    </row>
    <row r="143" s="55" customFormat="1" spans="1:13">
      <c r="A143" s="84"/>
      <c r="B143" s="87"/>
      <c r="C143" s="84"/>
      <c r="D143" s="84"/>
      <c r="E143" s="84"/>
      <c r="F143" s="84"/>
      <c r="G143" s="84"/>
      <c r="H143" s="84"/>
      <c r="I143" s="84"/>
      <c r="J143" s="84"/>
      <c r="K143" s="84"/>
      <c r="L143" s="84"/>
      <c r="M143" s="102"/>
    </row>
    <row r="144" s="55" customFormat="1" spans="1:13">
      <c r="A144" s="84"/>
      <c r="B144" s="87"/>
      <c r="C144" s="84"/>
      <c r="D144" s="84"/>
      <c r="E144" s="84"/>
      <c r="F144" s="84"/>
      <c r="G144" s="84"/>
      <c r="H144" s="84"/>
      <c r="I144" s="84"/>
      <c r="J144" s="84"/>
      <c r="K144" s="84"/>
      <c r="L144" s="84"/>
      <c r="M144" s="102"/>
    </row>
    <row r="145" s="55" customFormat="1" spans="1:13">
      <c r="A145" s="84"/>
      <c r="B145" s="87"/>
      <c r="C145" s="84"/>
      <c r="D145" s="84"/>
      <c r="E145" s="84"/>
      <c r="F145" s="84"/>
      <c r="G145" s="84"/>
      <c r="H145" s="84"/>
      <c r="I145" s="84"/>
      <c r="J145" s="84"/>
      <c r="K145" s="84"/>
      <c r="L145" s="84"/>
      <c r="M145" s="102"/>
    </row>
    <row r="146" s="55" customFormat="1" spans="1:13">
      <c r="A146" s="84"/>
      <c r="B146" s="87"/>
      <c r="C146" s="84"/>
      <c r="D146" s="84"/>
      <c r="E146" s="84"/>
      <c r="F146" s="84"/>
      <c r="G146" s="84"/>
      <c r="H146" s="84"/>
      <c r="I146" s="84"/>
      <c r="J146" s="84"/>
      <c r="K146" s="84"/>
      <c r="L146" s="84"/>
      <c r="M146" s="102"/>
    </row>
    <row r="147" s="55" customFormat="1" spans="1:13">
      <c r="A147" s="84"/>
      <c r="B147" s="87"/>
      <c r="C147" s="84"/>
      <c r="D147" s="84"/>
      <c r="E147" s="84"/>
      <c r="F147" s="84"/>
      <c r="G147" s="84"/>
      <c r="H147" s="84"/>
      <c r="I147" s="84"/>
      <c r="J147" s="84"/>
      <c r="K147" s="84"/>
      <c r="L147" s="84"/>
      <c r="M147" s="102"/>
    </row>
    <row r="148" s="55" customFormat="1" spans="1:13">
      <c r="A148" s="84"/>
      <c r="B148" s="87"/>
      <c r="C148" s="84"/>
      <c r="D148" s="84"/>
      <c r="E148" s="84"/>
      <c r="F148" s="84"/>
      <c r="G148" s="84"/>
      <c r="H148" s="84"/>
      <c r="I148" s="84"/>
      <c r="J148" s="84"/>
      <c r="K148" s="84"/>
      <c r="L148" s="84"/>
      <c r="M148" s="102"/>
    </row>
    <row r="149" s="55" customFormat="1" spans="1:13">
      <c r="A149" s="84"/>
      <c r="B149" s="87"/>
      <c r="C149" s="84"/>
      <c r="D149" s="84"/>
      <c r="E149" s="84"/>
      <c r="F149" s="84"/>
      <c r="G149" s="84"/>
      <c r="H149" s="84"/>
      <c r="I149" s="84"/>
      <c r="J149" s="84"/>
      <c r="K149" s="84"/>
      <c r="L149" s="84"/>
      <c r="M149" s="102"/>
    </row>
    <row r="150" s="55" customFormat="1" spans="1:13">
      <c r="A150" s="84"/>
      <c r="B150" s="87"/>
      <c r="C150" s="84"/>
      <c r="D150" s="84"/>
      <c r="E150" s="84"/>
      <c r="F150" s="84"/>
      <c r="G150" s="84"/>
      <c r="H150" s="84"/>
      <c r="I150" s="84"/>
      <c r="J150" s="84"/>
      <c r="K150" s="84"/>
      <c r="L150" s="84"/>
      <c r="M150" s="102"/>
    </row>
    <row r="151" s="55" customFormat="1" spans="1:13">
      <c r="A151" s="84"/>
      <c r="B151" s="87"/>
      <c r="C151" s="84"/>
      <c r="D151" s="84"/>
      <c r="E151" s="84"/>
      <c r="F151" s="84"/>
      <c r="G151" s="84"/>
      <c r="H151" s="84"/>
      <c r="I151" s="84"/>
      <c r="J151" s="84"/>
      <c r="K151" s="84"/>
      <c r="L151" s="84"/>
      <c r="M151" s="102"/>
    </row>
    <row r="152" s="55" customFormat="1" spans="1:13">
      <c r="A152" s="84"/>
      <c r="B152" s="87"/>
      <c r="C152" s="84"/>
      <c r="D152" s="84"/>
      <c r="E152" s="84"/>
      <c r="F152" s="84"/>
      <c r="G152" s="84"/>
      <c r="H152" s="84"/>
      <c r="I152" s="84"/>
      <c r="J152" s="84"/>
      <c r="K152" s="84"/>
      <c r="L152" s="84"/>
      <c r="M152" s="102"/>
    </row>
    <row r="153" s="55" customFormat="1" spans="1:13">
      <c r="A153" s="84"/>
      <c r="B153" s="87"/>
      <c r="C153" s="84"/>
      <c r="D153" s="84"/>
      <c r="E153" s="84"/>
      <c r="F153" s="84"/>
      <c r="G153" s="84"/>
      <c r="H153" s="84"/>
      <c r="I153" s="84"/>
      <c r="J153" s="84"/>
      <c r="K153" s="84"/>
      <c r="L153" s="84"/>
      <c r="M153" s="102"/>
    </row>
    <row r="154" s="55" customFormat="1" ht="15.75" spans="1:13">
      <c r="A154" s="84"/>
      <c r="B154" s="105"/>
      <c r="C154" s="106"/>
      <c r="D154" s="106"/>
      <c r="E154" s="106"/>
      <c r="F154" s="106"/>
      <c r="G154" s="106"/>
      <c r="H154" s="106"/>
      <c r="I154" s="106"/>
      <c r="J154" s="106"/>
      <c r="K154" s="106"/>
      <c r="L154" s="106"/>
      <c r="M154" s="107"/>
    </row>
    <row r="155" s="55" customFormat="1" spans="1:13">
      <c r="A155" s="84"/>
      <c r="B155" s="84"/>
      <c r="C155" s="84"/>
      <c r="D155" s="84"/>
      <c r="E155" s="84"/>
      <c r="F155" s="84"/>
      <c r="G155" s="84"/>
      <c r="H155" s="84"/>
      <c r="I155" s="84"/>
      <c r="J155" s="84"/>
      <c r="K155" s="84"/>
      <c r="L155" s="84"/>
      <c r="M155" s="84"/>
    </row>
    <row r="156" s="55" customFormat="1" spans="1:13">
      <c r="A156" s="84"/>
      <c r="B156" s="84"/>
      <c r="C156" s="84"/>
      <c r="D156" s="84"/>
      <c r="E156" s="84"/>
      <c r="F156" s="84"/>
      <c r="G156" s="84"/>
      <c r="H156" s="84"/>
      <c r="I156" s="84"/>
      <c r="J156" s="84"/>
      <c r="K156" s="84"/>
      <c r="L156" s="84"/>
      <c r="M156" s="84"/>
    </row>
    <row r="157" s="55" customFormat="1" spans="1:13">
      <c r="A157" s="84"/>
      <c r="B157" s="84"/>
      <c r="C157" s="84"/>
      <c r="D157" s="84"/>
      <c r="E157" s="84"/>
      <c r="F157" s="84"/>
      <c r="G157" s="84"/>
      <c r="H157" s="84"/>
      <c r="I157" s="84"/>
      <c r="J157" s="84"/>
      <c r="K157" s="84"/>
      <c r="L157" s="84"/>
      <c r="M157" s="84"/>
    </row>
    <row r="158" s="55" customFormat="1" spans="1:13">
      <c r="A158" s="84"/>
      <c r="B158" s="84"/>
      <c r="C158" s="84"/>
      <c r="D158" s="84"/>
      <c r="E158" s="84"/>
      <c r="F158" s="84"/>
      <c r="G158" s="84"/>
      <c r="H158" s="84"/>
      <c r="I158" s="84"/>
      <c r="J158" s="84"/>
      <c r="K158" s="84"/>
      <c r="L158" s="84"/>
      <c r="M158" s="84"/>
    </row>
    <row r="159" s="55" customFormat="1" spans="1:13">
      <c r="A159" s="84"/>
      <c r="B159" s="84"/>
      <c r="C159" s="84"/>
      <c r="D159" s="84"/>
      <c r="E159" s="84"/>
      <c r="F159" s="84"/>
      <c r="G159" s="84"/>
      <c r="H159" s="84"/>
      <c r="I159" s="84"/>
      <c r="J159" s="84"/>
      <c r="K159" s="84"/>
      <c r="L159" s="84"/>
      <c r="M159" s="84"/>
    </row>
    <row r="160" s="55" customFormat="1" spans="1:13">
      <c r="A160" s="84"/>
      <c r="B160" s="84"/>
      <c r="C160" s="84"/>
      <c r="D160" s="84"/>
      <c r="E160" s="84"/>
      <c r="F160" s="84"/>
      <c r="G160" s="84"/>
      <c r="H160" s="84"/>
      <c r="I160" s="84"/>
      <c r="J160" s="84"/>
      <c r="K160" s="84"/>
      <c r="L160" s="84"/>
      <c r="M160" s="84"/>
    </row>
    <row r="161" s="55" customFormat="1" spans="1:13">
      <c r="A161" s="84"/>
      <c r="B161" s="84"/>
      <c r="C161" s="84"/>
      <c r="D161" s="84"/>
      <c r="E161" s="84"/>
      <c r="F161" s="84"/>
      <c r="G161" s="84"/>
      <c r="H161" s="84"/>
      <c r="I161" s="84"/>
      <c r="J161" s="84"/>
      <c r="K161" s="84"/>
      <c r="L161" s="84"/>
      <c r="M161" s="84"/>
    </row>
    <row r="162" s="55" customFormat="1" spans="1:13">
      <c r="A162" s="84"/>
      <c r="B162" s="84"/>
      <c r="C162" s="84"/>
      <c r="D162" s="84"/>
      <c r="E162" s="84"/>
      <c r="F162" s="84"/>
      <c r="G162" s="84"/>
      <c r="H162" s="84"/>
      <c r="I162" s="84"/>
      <c r="J162" s="84"/>
      <c r="K162" s="84"/>
      <c r="L162" s="84"/>
      <c r="M162" s="84"/>
    </row>
    <row r="163" s="55" customFormat="1" spans="1:13">
      <c r="A163" s="84"/>
      <c r="B163" s="84"/>
      <c r="C163" s="84"/>
      <c r="D163" s="84"/>
      <c r="E163" s="84"/>
      <c r="F163" s="84"/>
      <c r="G163" s="84"/>
      <c r="H163" s="84"/>
      <c r="I163" s="84"/>
      <c r="J163" s="84"/>
      <c r="K163" s="84"/>
      <c r="L163" s="84"/>
      <c r="M163" s="84"/>
    </row>
    <row r="164" s="55" customFormat="1" spans="1:13">
      <c r="A164" s="84"/>
      <c r="B164" s="84"/>
      <c r="C164" s="84"/>
      <c r="D164" s="84"/>
      <c r="E164" s="84"/>
      <c r="F164" s="84"/>
      <c r="G164" s="84"/>
      <c r="H164" s="84"/>
      <c r="I164" s="84"/>
      <c r="J164" s="84"/>
      <c r="K164" s="84"/>
      <c r="L164" s="84"/>
      <c r="M164" s="84"/>
    </row>
    <row r="165" s="55" customFormat="1" spans="1:13">
      <c r="A165" s="84"/>
      <c r="B165" s="84"/>
      <c r="C165" s="84"/>
      <c r="D165" s="84"/>
      <c r="E165" s="84"/>
      <c r="F165" s="84"/>
      <c r="G165" s="84"/>
      <c r="H165" s="84"/>
      <c r="I165" s="84"/>
      <c r="J165" s="84"/>
      <c r="K165" s="84"/>
      <c r="L165" s="84"/>
      <c r="M165" s="84"/>
    </row>
    <row r="166" s="55" customFormat="1" spans="1:13">
      <c r="A166" s="84"/>
      <c r="B166" s="84"/>
      <c r="C166" s="84"/>
      <c r="D166" s="84"/>
      <c r="E166" s="84"/>
      <c r="F166" s="84"/>
      <c r="G166" s="84"/>
      <c r="H166" s="84"/>
      <c r="I166" s="84"/>
      <c r="J166" s="84"/>
      <c r="K166" s="84"/>
      <c r="L166" s="84"/>
      <c r="M166" s="84"/>
    </row>
    <row r="167" s="55" customFormat="1" spans="1:13">
      <c r="A167" s="84"/>
      <c r="B167" s="84"/>
      <c r="C167" s="84"/>
      <c r="D167" s="84"/>
      <c r="E167" s="84"/>
      <c r="F167" s="84"/>
      <c r="G167" s="84"/>
      <c r="H167" s="84"/>
      <c r="I167" s="84"/>
      <c r="J167" s="84"/>
      <c r="K167" s="84"/>
      <c r="L167" s="84"/>
      <c r="M167" s="84"/>
    </row>
    <row r="168" s="55" customFormat="1" spans="1:13">
      <c r="A168" s="84"/>
      <c r="B168" s="84"/>
      <c r="C168" s="84"/>
      <c r="D168" s="84"/>
      <c r="E168" s="84"/>
      <c r="F168" s="84"/>
      <c r="G168" s="84"/>
      <c r="H168" s="84"/>
      <c r="I168" s="84"/>
      <c r="J168" s="84"/>
      <c r="K168" s="84"/>
      <c r="L168" s="84"/>
      <c r="M168" s="84"/>
    </row>
    <row r="169" s="55" customFormat="1" spans="1:13">
      <c r="A169" s="84"/>
      <c r="B169" s="84"/>
      <c r="C169" s="84"/>
      <c r="D169" s="84"/>
      <c r="E169" s="84"/>
      <c r="F169" s="84"/>
      <c r="G169" s="84"/>
      <c r="H169" s="84"/>
      <c r="I169" s="84"/>
      <c r="J169" s="84"/>
      <c r="K169" s="84"/>
      <c r="L169" s="84"/>
      <c r="M169" s="84"/>
    </row>
    <row r="170" s="55" customFormat="1" spans="1:13">
      <c r="A170" s="84"/>
      <c r="B170" s="84"/>
      <c r="C170" s="84"/>
      <c r="D170" s="84"/>
      <c r="E170" s="84"/>
      <c r="F170" s="84"/>
      <c r="G170" s="84"/>
      <c r="H170" s="84"/>
      <c r="I170" s="84"/>
      <c r="J170" s="84"/>
      <c r="K170" s="84"/>
      <c r="L170" s="84"/>
      <c r="M170" s="84"/>
    </row>
    <row r="171" s="55" customFormat="1" spans="1:13">
      <c r="A171" s="84"/>
      <c r="B171" s="84"/>
      <c r="C171" s="84"/>
      <c r="D171" s="84"/>
      <c r="E171" s="84"/>
      <c r="F171" s="84"/>
      <c r="G171" s="84"/>
      <c r="H171" s="84"/>
      <c r="I171" s="84"/>
      <c r="J171" s="84"/>
      <c r="K171" s="84"/>
      <c r="L171" s="84"/>
      <c r="M171" s="84"/>
    </row>
    <row r="172" s="55" customFormat="1" spans="1:13">
      <c r="A172" s="84"/>
      <c r="B172" s="84"/>
      <c r="C172" s="84"/>
      <c r="D172" s="84"/>
      <c r="E172" s="84"/>
      <c r="F172" s="84"/>
      <c r="G172" s="84"/>
      <c r="H172" s="84"/>
      <c r="I172" s="84"/>
      <c r="J172" s="84"/>
      <c r="K172" s="84"/>
      <c r="L172" s="84"/>
      <c r="M172" s="84"/>
    </row>
    <row r="173" s="55" customFormat="1" spans="1:13">
      <c r="A173" s="84"/>
      <c r="B173" s="84"/>
      <c r="C173" s="84"/>
      <c r="D173" s="84"/>
      <c r="E173" s="84"/>
      <c r="F173" s="84"/>
      <c r="G173" s="84"/>
      <c r="H173" s="84"/>
      <c r="I173" s="84"/>
      <c r="J173" s="84"/>
      <c r="K173" s="84"/>
      <c r="L173" s="84"/>
      <c r="M173" s="84"/>
    </row>
    <row r="174" s="55" customFormat="1" spans="1:13">
      <c r="A174" s="84"/>
      <c r="B174" s="84"/>
      <c r="C174" s="84"/>
      <c r="D174" s="84"/>
      <c r="E174" s="84"/>
      <c r="F174" s="84"/>
      <c r="G174" s="84"/>
      <c r="H174" s="84"/>
      <c r="I174" s="84"/>
      <c r="J174" s="84"/>
      <c r="K174" s="84"/>
      <c r="L174" s="84"/>
      <c r="M174" s="84"/>
    </row>
    <row r="175" s="55" customFormat="1" spans="1:13">
      <c r="A175" s="84"/>
      <c r="B175" s="84"/>
      <c r="C175" s="84"/>
      <c r="D175" s="84"/>
      <c r="E175" s="84"/>
      <c r="F175" s="84"/>
      <c r="G175" s="84"/>
      <c r="H175" s="84"/>
      <c r="I175" s="84"/>
      <c r="J175" s="84"/>
      <c r="K175" s="84"/>
      <c r="L175" s="84"/>
      <c r="M175" s="84"/>
    </row>
    <row r="176" s="55" customFormat="1" spans="1:13">
      <c r="A176" s="84"/>
      <c r="B176" s="84"/>
      <c r="C176" s="84"/>
      <c r="D176" s="84"/>
      <c r="E176" s="84"/>
      <c r="F176" s="84"/>
      <c r="G176" s="84"/>
      <c r="H176" s="84"/>
      <c r="I176" s="84"/>
      <c r="J176" s="84"/>
      <c r="K176" s="84"/>
      <c r="L176" s="84"/>
      <c r="M176" s="84"/>
    </row>
    <row r="177" s="55" customFormat="1" spans="1:13">
      <c r="A177" s="84"/>
      <c r="B177" s="84"/>
      <c r="C177" s="84"/>
      <c r="D177" s="84"/>
      <c r="E177" s="84"/>
      <c r="F177" s="84"/>
      <c r="G177" s="84"/>
      <c r="H177" s="84"/>
      <c r="I177" s="84"/>
      <c r="J177" s="84"/>
      <c r="K177" s="84"/>
      <c r="L177" s="84"/>
      <c r="M177" s="84"/>
    </row>
    <row r="178" s="55" customFormat="1" spans="1:13">
      <c r="A178" s="84"/>
      <c r="B178" s="84"/>
      <c r="C178" s="84"/>
      <c r="D178" s="84"/>
      <c r="E178" s="84"/>
      <c r="F178" s="84"/>
      <c r="G178" s="84"/>
      <c r="H178" s="84"/>
      <c r="I178" s="84"/>
      <c r="J178" s="84"/>
      <c r="K178" s="84"/>
      <c r="L178" s="84"/>
      <c r="M178" s="84"/>
    </row>
    <row r="179" s="55" customFormat="1" spans="1:13">
      <c r="A179" s="84"/>
      <c r="B179" s="84"/>
      <c r="C179" s="84"/>
      <c r="D179" s="84"/>
      <c r="E179" s="84"/>
      <c r="F179" s="84"/>
      <c r="G179" s="84"/>
      <c r="H179" s="84"/>
      <c r="I179" s="84"/>
      <c r="J179" s="84"/>
      <c r="K179" s="84"/>
      <c r="L179" s="84"/>
      <c r="M179" s="84"/>
    </row>
    <row r="180" s="55" customFormat="1" spans="1:13">
      <c r="A180" s="84"/>
      <c r="B180" s="84"/>
      <c r="C180" s="84"/>
      <c r="D180" s="84"/>
      <c r="E180" s="84"/>
      <c r="F180" s="84"/>
      <c r="G180" s="84"/>
      <c r="H180" s="84"/>
      <c r="I180" s="84"/>
      <c r="J180" s="84"/>
      <c r="K180" s="84"/>
      <c r="L180" s="84"/>
      <c r="M180" s="84"/>
    </row>
    <row r="181" s="55" customFormat="1" spans="1:13">
      <c r="A181" s="84"/>
      <c r="B181" s="84"/>
      <c r="C181" s="84"/>
      <c r="D181" s="84"/>
      <c r="E181" s="84"/>
      <c r="F181" s="84"/>
      <c r="G181" s="84"/>
      <c r="H181" s="84"/>
      <c r="I181" s="84"/>
      <c r="J181" s="84"/>
      <c r="K181" s="84"/>
      <c r="L181" s="84"/>
      <c r="M181" s="84"/>
    </row>
    <row r="182" s="55" customFormat="1" spans="1:13">
      <c r="A182" s="84"/>
      <c r="B182" s="84"/>
      <c r="C182" s="84"/>
      <c r="D182" s="84"/>
      <c r="E182" s="84"/>
      <c r="F182" s="84"/>
      <c r="G182" s="84"/>
      <c r="H182" s="84"/>
      <c r="I182" s="84"/>
      <c r="J182" s="84"/>
      <c r="K182" s="84"/>
      <c r="L182" s="84"/>
      <c r="M182" s="84"/>
    </row>
    <row r="183" s="55" customFormat="1" spans="1:13">
      <c r="A183" s="84"/>
      <c r="B183" s="84"/>
      <c r="C183" s="84"/>
      <c r="D183" s="84"/>
      <c r="E183" s="84"/>
      <c r="F183" s="84"/>
      <c r="G183" s="84"/>
      <c r="H183" s="84"/>
      <c r="I183" s="84"/>
      <c r="J183" s="84"/>
      <c r="K183" s="84"/>
      <c r="L183" s="84"/>
      <c r="M183" s="84"/>
    </row>
    <row r="184" s="55" customFormat="1" spans="1:13">
      <c r="A184" s="84"/>
      <c r="B184" s="84"/>
      <c r="C184" s="84"/>
      <c r="D184" s="84"/>
      <c r="E184" s="84"/>
      <c r="F184" s="84"/>
      <c r="G184" s="84"/>
      <c r="H184" s="84"/>
      <c r="I184" s="84"/>
      <c r="J184" s="84"/>
      <c r="K184" s="84"/>
      <c r="L184" s="84"/>
      <c r="M184" s="84"/>
    </row>
    <row r="185" s="55" customFormat="1" spans="1:13">
      <c r="A185" s="84"/>
      <c r="B185" s="84"/>
      <c r="C185" s="84"/>
      <c r="D185" s="84"/>
      <c r="E185" s="84"/>
      <c r="F185" s="84"/>
      <c r="G185" s="84"/>
      <c r="H185" s="84"/>
      <c r="I185" s="84"/>
      <c r="J185" s="84"/>
      <c r="K185" s="84"/>
      <c r="L185" s="84"/>
      <c r="M185" s="84"/>
    </row>
    <row r="186" s="55" customFormat="1" spans="1:13">
      <c r="A186" s="84"/>
      <c r="B186" s="84"/>
      <c r="C186" s="84"/>
      <c r="D186" s="84"/>
      <c r="E186" s="84"/>
      <c r="F186" s="84"/>
      <c r="G186" s="84"/>
      <c r="H186" s="84"/>
      <c r="I186" s="84"/>
      <c r="J186" s="84"/>
      <c r="K186" s="84"/>
      <c r="L186" s="84"/>
      <c r="M186" s="84"/>
    </row>
    <row r="187" s="55" customFormat="1" spans="1:13">
      <c r="A187" s="84"/>
      <c r="B187" s="84"/>
      <c r="C187" s="84"/>
      <c r="D187" s="84"/>
      <c r="E187" s="84"/>
      <c r="F187" s="84"/>
      <c r="G187" s="84"/>
      <c r="H187" s="84"/>
      <c r="I187" s="84"/>
      <c r="J187" s="84"/>
      <c r="K187" s="84"/>
      <c r="L187" s="84"/>
      <c r="M187" s="84"/>
    </row>
    <row r="188" s="55" customFormat="1" spans="1:13">
      <c r="A188" s="84"/>
      <c r="B188" s="84"/>
      <c r="C188" s="84"/>
      <c r="D188" s="84"/>
      <c r="E188" s="84"/>
      <c r="F188" s="84"/>
      <c r="G188" s="84"/>
      <c r="H188" s="84"/>
      <c r="I188" s="84"/>
      <c r="J188" s="84"/>
      <c r="K188" s="84"/>
      <c r="L188" s="84"/>
      <c r="M188" s="84"/>
    </row>
    <row r="189" s="55" customFormat="1" spans="1:13">
      <c r="A189" s="84"/>
      <c r="B189" s="84"/>
      <c r="C189" s="84"/>
      <c r="D189" s="84"/>
      <c r="E189" s="84"/>
      <c r="F189" s="84"/>
      <c r="G189" s="84"/>
      <c r="H189" s="84"/>
      <c r="I189" s="84"/>
      <c r="J189" s="84"/>
      <c r="K189" s="84"/>
      <c r="L189" s="84"/>
      <c r="M189" s="84"/>
    </row>
    <row r="190" s="55" customFormat="1" spans="1:13">
      <c r="A190" s="84"/>
      <c r="B190" s="84"/>
      <c r="C190" s="84"/>
      <c r="D190" s="84"/>
      <c r="E190" s="84"/>
      <c r="F190" s="84"/>
      <c r="G190" s="84"/>
      <c r="H190" s="84"/>
      <c r="I190" s="84"/>
      <c r="J190" s="84"/>
      <c r="K190" s="84"/>
      <c r="L190" s="84"/>
      <c r="M190" s="84"/>
    </row>
    <row r="191" s="55" customFormat="1" spans="1:13">
      <c r="A191" s="84"/>
      <c r="B191" s="84"/>
      <c r="C191" s="84"/>
      <c r="D191" s="84"/>
      <c r="E191" s="84"/>
      <c r="F191" s="84"/>
      <c r="G191" s="84"/>
      <c r="H191" s="84"/>
      <c r="I191" s="84"/>
      <c r="J191" s="84"/>
      <c r="K191" s="84"/>
      <c r="L191" s="84"/>
      <c r="M191" s="84"/>
    </row>
    <row r="192" s="55" customFormat="1" spans="1:13">
      <c r="A192" s="84"/>
      <c r="B192" s="84"/>
      <c r="C192" s="84"/>
      <c r="D192" s="84"/>
      <c r="E192" s="84"/>
      <c r="F192" s="84"/>
      <c r="G192" s="84"/>
      <c r="H192" s="84"/>
      <c r="I192" s="84"/>
      <c r="J192" s="84"/>
      <c r="K192" s="84"/>
      <c r="L192" s="84"/>
      <c r="M192" s="84"/>
    </row>
    <row r="193" s="55" customFormat="1" spans="1:13">
      <c r="A193" s="84"/>
      <c r="B193" s="84"/>
      <c r="C193" s="84"/>
      <c r="D193" s="84"/>
      <c r="E193" s="84"/>
      <c r="F193" s="84"/>
      <c r="G193" s="84"/>
      <c r="H193" s="84"/>
      <c r="I193" s="84"/>
      <c r="J193" s="84"/>
      <c r="K193" s="84"/>
      <c r="L193" s="84"/>
      <c r="M193" s="84"/>
    </row>
    <row r="194" s="55" customFormat="1" spans="1:13">
      <c r="A194" s="84"/>
      <c r="B194" s="84"/>
      <c r="C194" s="84"/>
      <c r="D194" s="84"/>
      <c r="E194" s="84"/>
      <c r="F194" s="84"/>
      <c r="G194" s="84"/>
      <c r="H194" s="84"/>
      <c r="I194" s="84"/>
      <c r="J194" s="84"/>
      <c r="K194" s="84"/>
      <c r="L194" s="84"/>
      <c r="M194" s="84"/>
    </row>
    <row r="195" s="55" customFormat="1" spans="1:13">
      <c r="A195" s="84"/>
      <c r="B195" s="84"/>
      <c r="C195" s="84"/>
      <c r="D195" s="84"/>
      <c r="E195" s="84"/>
      <c r="F195" s="84"/>
      <c r="G195" s="84"/>
      <c r="H195" s="84"/>
      <c r="I195" s="84"/>
      <c r="J195" s="84"/>
      <c r="K195" s="84"/>
      <c r="L195" s="84"/>
      <c r="M195" s="84"/>
    </row>
    <row r="196" s="55" customFormat="1" spans="1:13">
      <c r="A196" s="84"/>
      <c r="B196" s="84"/>
      <c r="C196" s="84"/>
      <c r="D196" s="84"/>
      <c r="E196" s="84"/>
      <c r="F196" s="84"/>
      <c r="G196" s="84"/>
      <c r="H196" s="84"/>
      <c r="I196" s="84"/>
      <c r="J196" s="84"/>
      <c r="K196" s="84"/>
      <c r="L196" s="84"/>
      <c r="M196" s="84"/>
    </row>
    <row r="197" s="55" customFormat="1" spans="1:13">
      <c r="A197" s="84"/>
      <c r="B197" s="84"/>
      <c r="C197" s="84"/>
      <c r="D197" s="84"/>
      <c r="E197" s="84"/>
      <c r="F197" s="84"/>
      <c r="G197" s="84"/>
      <c r="H197" s="84"/>
      <c r="I197" s="84"/>
      <c r="J197" s="84"/>
      <c r="K197" s="84"/>
      <c r="L197" s="84"/>
      <c r="M197" s="84"/>
    </row>
    <row r="198" s="55" customFormat="1" spans="1:13">
      <c r="A198" s="84"/>
      <c r="B198" s="84"/>
      <c r="C198" s="84"/>
      <c r="D198" s="84"/>
      <c r="E198" s="84"/>
      <c r="F198" s="84"/>
      <c r="G198" s="84"/>
      <c r="H198" s="84"/>
      <c r="I198" s="84"/>
      <c r="J198" s="84"/>
      <c r="K198" s="84"/>
      <c r="L198" s="84"/>
      <c r="M198" s="84"/>
    </row>
    <row r="199" s="55" customFormat="1" spans="1:13">
      <c r="A199" s="84"/>
      <c r="B199" s="84"/>
      <c r="C199" s="84"/>
      <c r="D199" s="84"/>
      <c r="E199" s="84"/>
      <c r="F199" s="84"/>
      <c r="G199" s="84"/>
      <c r="H199" s="84"/>
      <c r="I199" s="84"/>
      <c r="J199" s="84"/>
      <c r="K199" s="84"/>
      <c r="L199" s="84"/>
      <c r="M199" s="84"/>
    </row>
    <row r="200" s="55" customFormat="1" spans="1:13">
      <c r="A200" s="84"/>
      <c r="B200" s="84"/>
      <c r="C200" s="84"/>
      <c r="D200" s="84"/>
      <c r="E200" s="84"/>
      <c r="F200" s="84"/>
      <c r="G200" s="84"/>
      <c r="H200" s="84"/>
      <c r="I200" s="84"/>
      <c r="J200" s="84"/>
      <c r="K200" s="84"/>
      <c r="L200" s="84"/>
      <c r="M200" s="84"/>
    </row>
    <row r="201" s="55" customFormat="1" spans="1:13">
      <c r="A201" s="84"/>
      <c r="B201" s="84"/>
      <c r="C201" s="84"/>
      <c r="D201" s="84"/>
      <c r="E201" s="84"/>
      <c r="F201" s="84"/>
      <c r="G201" s="84"/>
      <c r="H201" s="84"/>
      <c r="I201" s="84"/>
      <c r="J201" s="84"/>
      <c r="K201" s="84"/>
      <c r="L201" s="84"/>
      <c r="M201" s="84"/>
    </row>
    <row r="202" s="55" customFormat="1" spans="1:13">
      <c r="A202" s="84"/>
      <c r="B202" s="84"/>
      <c r="C202" s="84"/>
      <c r="D202" s="84"/>
      <c r="E202" s="84"/>
      <c r="F202" s="84"/>
      <c r="G202" s="84"/>
      <c r="H202" s="84"/>
      <c r="I202" s="84"/>
      <c r="J202" s="84"/>
      <c r="K202" s="84"/>
      <c r="L202" s="84"/>
      <c r="M202" s="84"/>
    </row>
    <row r="203" s="55" customFormat="1" spans="1:13">
      <c r="A203" s="84"/>
      <c r="B203" s="84"/>
      <c r="C203" s="84"/>
      <c r="D203" s="84"/>
      <c r="E203" s="84"/>
      <c r="F203" s="84"/>
      <c r="G203" s="84"/>
      <c r="H203" s="84"/>
      <c r="I203" s="84"/>
      <c r="J203" s="84"/>
      <c r="K203" s="84"/>
      <c r="L203" s="84"/>
      <c r="M203" s="84"/>
    </row>
    <row r="204" s="55" customFormat="1" spans="1:13">
      <c r="A204" s="84"/>
      <c r="B204" s="84"/>
      <c r="C204" s="84"/>
      <c r="D204" s="84"/>
      <c r="E204" s="84"/>
      <c r="F204" s="84"/>
      <c r="G204" s="84"/>
      <c r="H204" s="84"/>
      <c r="I204" s="84"/>
      <c r="J204" s="84"/>
      <c r="K204" s="84"/>
      <c r="L204" s="84"/>
      <c r="M204" s="84"/>
    </row>
    <row r="205" s="55" customFormat="1" spans="1:13">
      <c r="A205" s="84"/>
      <c r="B205" s="84"/>
      <c r="C205" s="84"/>
      <c r="D205" s="84"/>
      <c r="E205" s="84"/>
      <c r="F205" s="84"/>
      <c r="G205" s="84"/>
      <c r="H205" s="84"/>
      <c r="I205" s="84"/>
      <c r="J205" s="84"/>
      <c r="K205" s="84"/>
      <c r="L205" s="84"/>
      <c r="M205" s="84"/>
    </row>
    <row r="206" s="55" customFormat="1" spans="1:13">
      <c r="A206" s="84"/>
      <c r="B206" s="84"/>
      <c r="C206" s="84"/>
      <c r="D206" s="84"/>
      <c r="E206" s="84"/>
      <c r="F206" s="84"/>
      <c r="G206" s="84"/>
      <c r="H206" s="84"/>
      <c r="I206" s="84"/>
      <c r="J206" s="84"/>
      <c r="K206" s="84"/>
      <c r="L206" s="84"/>
      <c r="M206" s="84"/>
    </row>
    <row r="207" s="55" customFormat="1" spans="1:13">
      <c r="A207" s="84"/>
      <c r="B207" s="84"/>
      <c r="C207" s="84"/>
      <c r="D207" s="84"/>
      <c r="E207" s="84"/>
      <c r="F207" s="84"/>
      <c r="G207" s="84"/>
      <c r="H207" s="84"/>
      <c r="I207" s="84"/>
      <c r="J207" s="84"/>
      <c r="K207" s="84"/>
      <c r="L207" s="84"/>
      <c r="M207" s="84"/>
    </row>
    <row r="208" s="55" customFormat="1" spans="1:13">
      <c r="A208" s="84"/>
      <c r="B208" s="84"/>
      <c r="C208" s="84"/>
      <c r="D208" s="84"/>
      <c r="E208" s="84"/>
      <c r="F208" s="84"/>
      <c r="G208" s="84"/>
      <c r="H208" s="84"/>
      <c r="I208" s="84"/>
      <c r="J208" s="84"/>
      <c r="K208" s="84"/>
      <c r="L208" s="84"/>
      <c r="M208" s="84"/>
    </row>
    <row r="209" s="55" customFormat="1" spans="1:13">
      <c r="A209" s="84"/>
      <c r="B209" s="84"/>
      <c r="C209" s="84"/>
      <c r="D209" s="84"/>
      <c r="E209" s="84"/>
      <c r="F209" s="84"/>
      <c r="G209" s="84"/>
      <c r="H209" s="84"/>
      <c r="I209" s="84"/>
      <c r="J209" s="84"/>
      <c r="K209" s="84"/>
      <c r="L209" s="84"/>
      <c r="M209" s="84"/>
    </row>
    <row r="210" s="55" customFormat="1" spans="1:13">
      <c r="A210" s="84"/>
      <c r="B210" s="84"/>
      <c r="C210" s="84"/>
      <c r="D210" s="84"/>
      <c r="E210" s="84"/>
      <c r="F210" s="84"/>
      <c r="G210" s="84"/>
      <c r="H210" s="84"/>
      <c r="I210" s="84"/>
      <c r="J210" s="84"/>
      <c r="K210" s="84"/>
      <c r="L210" s="84"/>
      <c r="M210" s="84"/>
    </row>
    <row r="211" s="55" customFormat="1" spans="1:13">
      <c r="A211" s="84"/>
      <c r="B211" s="84"/>
      <c r="C211" s="84"/>
      <c r="D211" s="84"/>
      <c r="E211" s="84"/>
      <c r="F211" s="84"/>
      <c r="G211" s="84"/>
      <c r="H211" s="84"/>
      <c r="I211" s="84"/>
      <c r="J211" s="84"/>
      <c r="K211" s="84"/>
      <c r="L211" s="84"/>
      <c r="M211" s="84"/>
    </row>
    <row r="212" s="55" customFormat="1" spans="1:13">
      <c r="A212" s="84"/>
      <c r="B212" s="84"/>
      <c r="C212" s="84"/>
      <c r="D212" s="84"/>
      <c r="E212" s="84"/>
      <c r="F212" s="84"/>
      <c r="G212" s="84"/>
      <c r="H212" s="84"/>
      <c r="I212" s="84"/>
      <c r="J212" s="84"/>
      <c r="K212" s="84"/>
      <c r="L212" s="84"/>
      <c r="M212" s="84"/>
    </row>
    <row r="213" s="55" customFormat="1" spans="1:13">
      <c r="A213" s="84"/>
      <c r="B213" s="84"/>
      <c r="C213" s="84"/>
      <c r="D213" s="84"/>
      <c r="E213" s="84"/>
      <c r="F213" s="84"/>
      <c r="G213" s="84"/>
      <c r="H213" s="84"/>
      <c r="I213" s="84"/>
      <c r="J213" s="84"/>
      <c r="K213" s="84"/>
      <c r="L213" s="84"/>
      <c r="M213" s="84"/>
    </row>
    <row r="214" s="55" customFormat="1" spans="1:13">
      <c r="A214" s="84"/>
      <c r="B214" s="84"/>
      <c r="C214" s="84"/>
      <c r="D214" s="84"/>
      <c r="E214" s="84"/>
      <c r="F214" s="84"/>
      <c r="G214" s="84"/>
      <c r="H214" s="84"/>
      <c r="I214" s="84"/>
      <c r="J214" s="84"/>
      <c r="K214" s="84"/>
      <c r="L214" s="84"/>
      <c r="M214" s="84"/>
    </row>
  </sheetData>
  <sheetProtection algorithmName="SHA-512" hashValue="nrSgAVpxsR5tk7ctoFvEtzFVRUnN9qre9XQcqdK8zDyC4PBjg2NBlLs7xOAy3yPD7rOivfYwCWNRSLA9qUliIg==" saltValue="e7pFCsfO+tA1DmD4TGj0lg=="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49"/>
  <sheetViews>
    <sheetView workbookViewId="0">
      <pane xSplit="6" ySplit="2" topLeftCell="G6" activePane="bottomRight" state="frozen"/>
      <selection/>
      <selection pane="topRight"/>
      <selection pane="bottomLeft"/>
      <selection pane="bottomRight" activeCell="C11" sqref="C11:D12"/>
    </sheetView>
  </sheetViews>
  <sheetFormatPr defaultColWidth="11" defaultRowHeight="15" outlineLevelCol="5"/>
  <cols>
    <col min="1" max="1" width="3.85714285714286" customWidth="1"/>
    <col min="2" max="2" width="2.71428571428571" customWidth="1"/>
    <col min="3" max="3" width="44.5714285714286" customWidth="1"/>
    <col min="4" max="4" width="7.57142857142857" customWidth="1"/>
    <col min="5" max="5" width="69" customWidth="1"/>
    <col min="6" max="6" width="3.85714285714286" customWidth="1"/>
    <col min="7" max="7" width="5" customWidth="1"/>
  </cols>
  <sheetData>
    <row r="1" s="55" customFormat="1" ht="24" customHeight="1"/>
    <row r="2" s="55" customFormat="1" ht="33.75" customHeight="1"/>
    <row r="3" s="55" customFormat="1" spans="2:6">
      <c r="B3" s="56"/>
      <c r="C3" s="57"/>
      <c r="D3" s="57"/>
      <c r="E3" s="57"/>
      <c r="F3" s="58"/>
    </row>
    <row r="4" s="55" customFormat="1" ht="18.75" spans="2:6">
      <c r="B4" s="59"/>
      <c r="E4" s="60" t="s">
        <v>2</v>
      </c>
      <c r="F4" s="61"/>
    </row>
    <row r="5" s="55" customFormat="1" spans="2:6">
      <c r="B5" s="59"/>
      <c r="E5" s="62" t="s">
        <v>201</v>
      </c>
      <c r="F5" s="61"/>
    </row>
    <row r="6" s="55" customFormat="1" spans="2:6">
      <c r="B6" s="59"/>
      <c r="F6" s="61"/>
    </row>
    <row r="7" s="55" customFormat="1" spans="2:6">
      <c r="B7" s="59"/>
      <c r="F7" s="61"/>
    </row>
    <row r="8" s="55" customFormat="1" ht="23.25" spans="2:6">
      <c r="B8" s="59"/>
      <c r="C8" s="63" t="s">
        <v>202</v>
      </c>
      <c r="D8" s="63"/>
      <c r="E8" s="63"/>
      <c r="F8" s="61"/>
    </row>
    <row r="9" s="55" customFormat="1" ht="15.75" spans="2:6">
      <c r="B9" s="59"/>
      <c r="F9" s="61"/>
    </row>
    <row r="10" s="55" customFormat="1" ht="18.75" spans="2:6">
      <c r="B10" s="59"/>
      <c r="C10" s="64" t="s">
        <v>203</v>
      </c>
      <c r="D10" s="65"/>
      <c r="E10" s="66" t="s">
        <v>204</v>
      </c>
      <c r="F10" s="61"/>
    </row>
    <row r="11" s="55" customFormat="1" ht="41.25" customHeight="1" spans="2:6">
      <c r="B11" s="59"/>
      <c r="C11" s="311" t="str">
        <f>AUTODIAGNÓSTICO!E6</f>
        <v>254390000121</v>
      </c>
      <c r="D11" s="68"/>
      <c r="E11" s="69">
        <f>AUTODIAGNÓSTICO!I6</f>
        <v>82.9508196721311</v>
      </c>
      <c r="F11" s="70"/>
    </row>
    <row r="12" s="55" customFormat="1" ht="45" customHeight="1" spans="2:6">
      <c r="B12" s="59"/>
      <c r="C12" s="71"/>
      <c r="D12" s="72"/>
      <c r="E12" s="73" t="str">
        <f>IF(E11="","",IF(E11&lt;=50,"NIVEL INICIAL",IF(E11&lt;=80,"NIVEL CONSOLIDACIÓN","NIVEL PERFECCIONAMIENTO")))</f>
        <v>NIVEL PERFECCIONAMIENTO</v>
      </c>
      <c r="F12" s="61"/>
    </row>
    <row r="13" s="55" customFormat="1" spans="2:6">
      <c r="B13" s="59"/>
      <c r="F13" s="61"/>
    </row>
    <row r="14" s="55" customFormat="1" spans="2:6">
      <c r="B14" s="59"/>
      <c r="F14" s="61"/>
    </row>
    <row r="15" s="55" customFormat="1" ht="18" spans="2:6">
      <c r="B15" s="59"/>
      <c r="C15" s="74" t="s">
        <v>205</v>
      </c>
      <c r="D15" s="74"/>
      <c r="F15" s="61"/>
    </row>
    <row r="16" s="55" customFormat="1" ht="18" spans="2:6">
      <c r="B16" s="59"/>
      <c r="C16" s="74"/>
      <c r="D16" s="74"/>
      <c r="F16" s="61"/>
    </row>
    <row r="17" s="55" customFormat="1" ht="15.75" spans="2:6">
      <c r="B17" s="59"/>
      <c r="C17" s="75" t="s">
        <v>206</v>
      </c>
      <c r="D17" s="76"/>
      <c r="F17" s="61"/>
    </row>
    <row r="18" s="55" customFormat="1" ht="15.75" spans="2:6">
      <c r="B18" s="59"/>
      <c r="C18" s="75" t="s">
        <v>207</v>
      </c>
      <c r="D18" s="77"/>
      <c r="F18" s="61"/>
    </row>
    <row r="19" s="55" customFormat="1" ht="15.75" spans="2:6">
      <c r="B19" s="59"/>
      <c r="C19" s="75" t="s">
        <v>208</v>
      </c>
      <c r="D19" s="78"/>
      <c r="F19" s="61"/>
    </row>
    <row r="20" s="55" customFormat="1" ht="15.75" spans="2:6">
      <c r="B20" s="79"/>
      <c r="C20" s="80"/>
      <c r="D20" s="80"/>
      <c r="E20" s="80"/>
      <c r="F20" s="81"/>
    </row>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row r="68" s="55" customFormat="1"/>
    <row r="69" s="55" customFormat="1"/>
    <row r="70" s="55" customFormat="1"/>
    <row r="71" s="55" customFormat="1"/>
    <row r="72" s="55" customFormat="1"/>
    <row r="73" s="55" customFormat="1"/>
    <row r="74" s="55" customFormat="1"/>
    <row r="75" s="55" customFormat="1"/>
    <row r="76" s="55" customFormat="1"/>
    <row r="77" s="55" customFormat="1"/>
    <row r="78" s="55" customFormat="1"/>
    <row r="79" s="55" customFormat="1"/>
    <row r="80" s="55" customFormat="1"/>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row r="215" s="55" customFormat="1"/>
    <row r="216" s="55" customFormat="1"/>
    <row r="217" s="55" customFormat="1"/>
    <row r="218" s="55" customFormat="1"/>
    <row r="219" s="55" customFormat="1"/>
    <row r="220" s="55" customFormat="1"/>
    <row r="221" s="55" customFormat="1"/>
    <row r="222" s="55" customFormat="1"/>
    <row r="223" s="55" customFormat="1"/>
    <row r="224" s="55" customFormat="1"/>
    <row r="225" s="55" customFormat="1"/>
    <row r="226" s="55" customFormat="1"/>
    <row r="227" s="55" customFormat="1"/>
    <row r="228" s="55" customFormat="1"/>
    <row r="229" s="55" customFormat="1"/>
    <row r="230" s="55" customFormat="1"/>
    <row r="231" s="55" customFormat="1"/>
    <row r="232" s="55" customFormat="1"/>
    <row r="233" s="55" customFormat="1"/>
    <row r="234" s="55" customFormat="1"/>
    <row r="235" s="55" customFormat="1"/>
    <row r="236" s="55" customFormat="1"/>
    <row r="237" s="55" customFormat="1"/>
    <row r="238" s="55" customFormat="1"/>
    <row r="239" s="55" customFormat="1"/>
    <row r="240" s="55" customFormat="1"/>
    <row r="241" s="55" customFormat="1"/>
    <row r="242" s="55" customFormat="1"/>
    <row r="243" s="55" customFormat="1"/>
    <row r="244" s="55" customFormat="1"/>
    <row r="245" s="55" customFormat="1"/>
    <row r="246" s="55" customFormat="1"/>
    <row r="247" s="55" customFormat="1"/>
    <row r="248" s="55" customFormat="1"/>
    <row r="249" s="55"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1" priority="1" operator="between" text="NIVEL PERFECCIONAMIENTO">
      <formula>NOT(ISERROR(SEARCH("NIVEL PERFECCIONAMIENTO",E12)))</formula>
    </cfRule>
    <cfRule type="containsText" dxfId="12" priority="2" operator="between" text="NIVEL CONSOLIDACIÓN">
      <formula>NOT(ISERROR(SEARCH("NIVEL CONSOLIDACIÓN",E12)))</formula>
    </cfRule>
    <cfRule type="containsText" dxfId="13"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76"/>
  <sheetViews>
    <sheetView tabSelected="1" workbookViewId="0">
      <selection activeCell="F9" sqref="F9:G13"/>
    </sheetView>
  </sheetViews>
  <sheetFormatPr defaultColWidth="11" defaultRowHeight="15"/>
  <cols>
    <col min="1" max="1" width="6.71428571428571" style="2" customWidth="1"/>
    <col min="2" max="2" width="11.5714285714286" style="3" customWidth="1"/>
    <col min="3" max="3" width="16.2857142857143" style="3" customWidth="1"/>
    <col min="4" max="4" width="32.7142857142857" style="3" customWidth="1"/>
    <col min="5" max="5" width="15.4285714285714" style="3"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4" max="15" width="11" hidden="1" customWidth="1"/>
  </cols>
  <sheetData>
    <row r="2" spans="14:15">
      <c r="N2" t="s">
        <v>209</v>
      </c>
      <c r="O2" t="s">
        <v>210</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40" t="s">
        <v>211</v>
      </c>
      <c r="L7" s="41"/>
      <c r="N7">
        <v>2026</v>
      </c>
      <c r="O7">
        <v>2026</v>
      </c>
    </row>
    <row r="8" ht="28.5" customHeight="1" spans="1:15">
      <c r="A8" s="6" t="s">
        <v>212</v>
      </c>
      <c r="B8" s="7"/>
      <c r="C8" s="8"/>
      <c r="D8" s="6" t="s">
        <v>213</v>
      </c>
      <c r="E8" s="7"/>
      <c r="F8" s="9" t="s">
        <v>214</v>
      </c>
      <c r="G8" s="10"/>
      <c r="H8" s="11" t="s">
        <v>215</v>
      </c>
      <c r="I8" s="6" t="s">
        <v>216</v>
      </c>
      <c r="J8" s="8"/>
      <c r="K8" s="42" t="s">
        <v>209</v>
      </c>
      <c r="L8" s="42" t="s">
        <v>210</v>
      </c>
      <c r="N8">
        <v>2027</v>
      </c>
      <c r="O8">
        <v>2027</v>
      </c>
    </row>
    <row r="9" spans="1:15">
      <c r="A9" s="12" t="s">
        <v>217</v>
      </c>
      <c r="B9" s="13"/>
      <c r="C9" s="14"/>
      <c r="D9" s="15" t="s">
        <v>218</v>
      </c>
      <c r="E9" s="15"/>
      <c r="F9" s="16" t="s">
        <v>219</v>
      </c>
      <c r="G9" s="17"/>
      <c r="H9" s="17" t="s">
        <v>220</v>
      </c>
      <c r="I9" s="43" t="s">
        <v>221</v>
      </c>
      <c r="J9" s="44"/>
      <c r="K9" s="45">
        <v>2024</v>
      </c>
      <c r="L9" s="46">
        <v>2025</v>
      </c>
      <c r="M9" s="38"/>
      <c r="N9">
        <v>2028</v>
      </c>
      <c r="O9">
        <v>2028</v>
      </c>
    </row>
    <row r="10" spans="1:15">
      <c r="A10" s="18"/>
      <c r="B10" s="19"/>
      <c r="C10" s="20"/>
      <c r="D10" s="21"/>
      <c r="E10" s="21"/>
      <c r="F10" s="22"/>
      <c r="G10" s="23"/>
      <c r="H10" s="23"/>
      <c r="I10" s="47" t="s">
        <v>222</v>
      </c>
      <c r="J10" s="48"/>
      <c r="K10" s="45"/>
      <c r="L10" s="45"/>
      <c r="M10" s="38"/>
      <c r="N10">
        <v>2029</v>
      </c>
      <c r="O10">
        <v>2029</v>
      </c>
    </row>
    <row r="11" spans="1:15">
      <c r="A11" s="18"/>
      <c r="B11" s="19"/>
      <c r="C11" s="20"/>
      <c r="D11" s="21"/>
      <c r="E11" s="21"/>
      <c r="F11" s="22"/>
      <c r="G11" s="23"/>
      <c r="H11" s="23"/>
      <c r="I11" s="47" t="s">
        <v>223</v>
      </c>
      <c r="J11" s="48"/>
      <c r="K11" s="45"/>
      <c r="L11" s="45"/>
      <c r="M11" s="38"/>
      <c r="N11">
        <v>2030</v>
      </c>
      <c r="O11">
        <v>2030</v>
      </c>
    </row>
    <row r="12" spans="1:15">
      <c r="A12" s="18"/>
      <c r="B12" s="19"/>
      <c r="C12" s="20"/>
      <c r="D12" s="21"/>
      <c r="E12" s="21"/>
      <c r="F12" s="22"/>
      <c r="G12" s="23"/>
      <c r="H12" s="23"/>
      <c r="I12" s="47"/>
      <c r="J12" s="48"/>
      <c r="K12" s="45"/>
      <c r="L12" s="45"/>
      <c r="M12" s="38"/>
      <c r="N12">
        <v>2031</v>
      </c>
      <c r="O12">
        <v>2031</v>
      </c>
    </row>
    <row r="13" ht="15.75" spans="1:15">
      <c r="A13" s="24"/>
      <c r="B13" s="25"/>
      <c r="C13" s="26"/>
      <c r="D13" s="27"/>
      <c r="E13" s="27"/>
      <c r="F13" s="28"/>
      <c r="G13" s="29"/>
      <c r="H13" s="29"/>
      <c r="I13" s="49"/>
      <c r="J13" s="50"/>
      <c r="K13" s="51"/>
      <c r="L13" s="52"/>
      <c r="M13" s="38"/>
      <c r="N13">
        <v>2032</v>
      </c>
      <c r="O13">
        <v>2032</v>
      </c>
    </row>
    <row r="14" spans="14:15">
      <c r="N14">
        <v>2033</v>
      </c>
      <c r="O14">
        <v>2033</v>
      </c>
    </row>
    <row r="15" s="1" customFormat="1" ht="30" spans="1:15">
      <c r="A15" s="7" t="s">
        <v>80</v>
      </c>
      <c r="B15" s="30" t="s">
        <v>43</v>
      </c>
      <c r="C15" s="31" t="s">
        <v>109</v>
      </c>
      <c r="D15" s="31" t="s">
        <v>110</v>
      </c>
      <c r="E15" s="31" t="s">
        <v>224</v>
      </c>
      <c r="F15" s="32" t="s">
        <v>225</v>
      </c>
      <c r="G15" s="33" t="s">
        <v>226</v>
      </c>
      <c r="H15" s="7" t="s">
        <v>92</v>
      </c>
      <c r="I15" s="7" t="s">
        <v>94</v>
      </c>
      <c r="J15" s="7" t="s">
        <v>227</v>
      </c>
      <c r="K15" s="7" t="s">
        <v>228</v>
      </c>
      <c r="L15" s="7" t="s">
        <v>229</v>
      </c>
      <c r="N15">
        <v>2034</v>
      </c>
      <c r="O15">
        <v>2034</v>
      </c>
    </row>
    <row r="16" ht="105" customHeight="1" spans="1:12">
      <c r="A16" s="34">
        <v>1</v>
      </c>
      <c r="B16" s="35" t="e">
        <f>VLOOKUP(A16,AUTODIAGNÓSTICO!$A$9:$J$69,3,0)</f>
        <v>#N/A</v>
      </c>
      <c r="C16" s="35" t="e">
        <f>VLOOKUP(A16,AUTODIAGNÓSTICO!A9:J69,6,0)</f>
        <v>#N/A</v>
      </c>
      <c r="D16" s="35" t="e">
        <f>VLOOKUP(A16,AUTODIAGNÓSTICO!A9:J69,8,0)</f>
        <v>#N/A</v>
      </c>
      <c r="E16" s="36" t="e">
        <f>VLOOKUP(A16,AUTODIAGNÓSTICO!$A$9:$J$69,9,0)</f>
        <v>#N/A</v>
      </c>
      <c r="F16" s="37"/>
      <c r="G16" s="37"/>
      <c r="H16" s="37"/>
      <c r="I16" s="37"/>
      <c r="J16" s="37"/>
      <c r="K16" s="53"/>
      <c r="L16" s="53"/>
    </row>
    <row r="17" ht="60" customHeight="1" spans="1:12">
      <c r="A17" s="34">
        <v>2</v>
      </c>
      <c r="B17" s="35" t="e">
        <f>VLOOKUP(A17,AUTODIAGNÓSTICO!$A$9:$J$69,3,0)</f>
        <v>#N/A</v>
      </c>
      <c r="C17" s="35" t="e">
        <f>VLOOKUP(A17,AUTODIAGNÓSTICO!A10:J70,6,0)</f>
        <v>#N/A</v>
      </c>
      <c r="D17" s="35" t="e">
        <f>VLOOKUP(A17,AUTODIAGNÓSTICO!A10:J70,8,0)</f>
        <v>#N/A</v>
      </c>
      <c r="E17" s="36" t="e">
        <f>VLOOKUP(A17,AUTODIAGNÓSTICO!$A$9:$J$69,9,0)</f>
        <v>#N/A</v>
      </c>
      <c r="F17" s="38" t="s">
        <v>230</v>
      </c>
      <c r="G17" s="37"/>
      <c r="H17" s="37"/>
      <c r="I17" s="37"/>
      <c r="J17" s="37"/>
      <c r="K17" s="53"/>
      <c r="L17" s="53"/>
    </row>
    <row r="18" spans="1:12">
      <c r="A18" s="34">
        <v>3</v>
      </c>
      <c r="B18" s="35" t="e">
        <f>VLOOKUP(A18,AUTODIAGNÓSTICO!$A$9:$J$69,3,0)</f>
        <v>#N/A</v>
      </c>
      <c r="C18" s="35" t="e">
        <f>VLOOKUP(A18,AUTODIAGNÓSTICO!A11:J71,6,0)</f>
        <v>#N/A</v>
      </c>
      <c r="D18" s="35" t="e">
        <f>VLOOKUP(A18,AUTODIAGNÓSTICO!A11:J71,8,0)</f>
        <v>#N/A</v>
      </c>
      <c r="E18" s="36" t="e">
        <f>VLOOKUP(A18,AUTODIAGNÓSTICO!$A$9:$J$69,9,0)</f>
        <v>#N/A</v>
      </c>
      <c r="F18" s="39"/>
      <c r="G18" s="37"/>
      <c r="H18" s="37"/>
      <c r="I18" s="54"/>
      <c r="J18" s="54"/>
      <c r="K18" s="53"/>
      <c r="L18" s="54"/>
    </row>
    <row r="19" spans="1:12">
      <c r="A19" s="34">
        <v>4</v>
      </c>
      <c r="B19" s="35" t="e">
        <f>VLOOKUP(A19,AUTODIAGNÓSTICO!$A$9:$J$69,3,0)</f>
        <v>#N/A</v>
      </c>
      <c r="C19" s="35" t="e">
        <f>VLOOKUP(A19,AUTODIAGNÓSTICO!A12:J72,6,0)</f>
        <v>#N/A</v>
      </c>
      <c r="D19" s="35" t="e">
        <f>VLOOKUP(A19,AUTODIAGNÓSTICO!A12:J72,8,0)</f>
        <v>#N/A</v>
      </c>
      <c r="E19" s="36" t="e">
        <f>VLOOKUP(A19,AUTODIAGNÓSTICO!$A$9:$J$69,9,0)</f>
        <v>#N/A</v>
      </c>
      <c r="F19" s="37"/>
      <c r="G19" s="37"/>
      <c r="H19" s="37"/>
      <c r="I19" s="37"/>
      <c r="J19" s="37"/>
      <c r="K19" s="54"/>
      <c r="L19" s="53"/>
    </row>
    <row r="20" spans="1:12">
      <c r="A20" s="34">
        <v>5</v>
      </c>
      <c r="B20" s="35" t="e">
        <f>VLOOKUP(A20,AUTODIAGNÓSTICO!$A$9:$J$69,3,0)</f>
        <v>#N/A</v>
      </c>
      <c r="C20" s="35" t="e">
        <f>VLOOKUP(A20,AUTODIAGNÓSTICO!A13:J73,6,0)</f>
        <v>#N/A</v>
      </c>
      <c r="D20" s="35" t="e">
        <f>VLOOKUP(A20,AUTODIAGNÓSTICO!A13:J73,8,0)</f>
        <v>#N/A</v>
      </c>
      <c r="E20" s="36" t="e">
        <f>VLOOKUP(A20,AUTODIAGNÓSTICO!$A$9:$J$69,9,0)</f>
        <v>#N/A</v>
      </c>
      <c r="F20" s="37"/>
      <c r="G20" s="37"/>
      <c r="H20" s="37"/>
      <c r="I20" s="37"/>
      <c r="J20" s="37"/>
      <c r="K20" s="53"/>
      <c r="L20" s="53"/>
    </row>
    <row r="21" spans="1:12">
      <c r="A21" s="34">
        <v>6</v>
      </c>
      <c r="B21" s="35" t="e">
        <f>VLOOKUP(A21,AUTODIAGNÓSTICO!$A$9:$J$69,3,0)</f>
        <v>#N/A</v>
      </c>
      <c r="C21" s="35" t="e">
        <f>VLOOKUP(A21,AUTODIAGNÓSTICO!A14:J74,6,0)</f>
        <v>#N/A</v>
      </c>
      <c r="D21" s="35" t="e">
        <f>VLOOKUP(A21,AUTODIAGNÓSTICO!A14:J74,8,0)</f>
        <v>#N/A</v>
      </c>
      <c r="E21" s="36" t="e">
        <f>VLOOKUP(A21,AUTODIAGNÓSTICO!$A$9:$J$69,9,0)</f>
        <v>#N/A</v>
      </c>
      <c r="F21" s="37"/>
      <c r="G21" s="37"/>
      <c r="H21" s="37"/>
      <c r="I21" s="37"/>
      <c r="J21" s="37"/>
      <c r="K21" s="53"/>
      <c r="L21" s="53"/>
    </row>
    <row r="22" spans="1:12">
      <c r="A22" s="34">
        <v>7</v>
      </c>
      <c r="B22" s="35" t="e">
        <f>VLOOKUP(A22,AUTODIAGNÓSTICO!$A$9:$J$69,3,0)</f>
        <v>#N/A</v>
      </c>
      <c r="C22" s="35" t="e">
        <f>VLOOKUP(A22,AUTODIAGNÓSTICO!A15:J75,6,0)</f>
        <v>#N/A</v>
      </c>
      <c r="D22" s="35" t="e">
        <f>VLOOKUP(A22,AUTODIAGNÓSTICO!A15:J75,8,0)</f>
        <v>#N/A</v>
      </c>
      <c r="E22" s="36" t="e">
        <f>VLOOKUP(A22,AUTODIAGNÓSTICO!$A$9:$J$69,9,0)</f>
        <v>#N/A</v>
      </c>
      <c r="F22" s="37"/>
      <c r="G22" s="37"/>
      <c r="H22" s="37"/>
      <c r="I22" s="37"/>
      <c r="J22" s="37"/>
      <c r="K22" s="53"/>
      <c r="L22" s="53"/>
    </row>
    <row r="23" spans="1:12">
      <c r="A23" s="34">
        <v>8</v>
      </c>
      <c r="B23" s="35" t="e">
        <f>VLOOKUP(A23,AUTODIAGNÓSTICO!$A$9:$J$69,3,0)</f>
        <v>#N/A</v>
      </c>
      <c r="C23" s="35" t="e">
        <f>VLOOKUP(A23,AUTODIAGNÓSTICO!A16:J76,6,0)</f>
        <v>#N/A</v>
      </c>
      <c r="D23" s="35" t="e">
        <f>VLOOKUP(A23,AUTODIAGNÓSTICO!A16:J76,8,0)</f>
        <v>#N/A</v>
      </c>
      <c r="E23" s="36" t="e">
        <f>VLOOKUP(A23,AUTODIAGNÓSTICO!$A$9:$J$69,9,0)</f>
        <v>#N/A</v>
      </c>
      <c r="F23" s="37"/>
      <c r="G23" s="37"/>
      <c r="H23" s="37"/>
      <c r="I23" s="37"/>
      <c r="J23" s="37"/>
      <c r="K23" s="53"/>
      <c r="L23" s="53"/>
    </row>
    <row r="24" spans="1:12">
      <c r="A24" s="34">
        <v>9</v>
      </c>
      <c r="B24" s="35" t="e">
        <f>VLOOKUP(A24,AUTODIAGNÓSTICO!$A$9:$J$69,3,0)</f>
        <v>#N/A</v>
      </c>
      <c r="C24" s="35" t="e">
        <f>VLOOKUP(A24,AUTODIAGNÓSTICO!A17:J77,6,0)</f>
        <v>#N/A</v>
      </c>
      <c r="D24" s="35" t="e">
        <f>VLOOKUP(A24,AUTODIAGNÓSTICO!A17:J77,8,0)</f>
        <v>#N/A</v>
      </c>
      <c r="E24" s="36" t="e">
        <f>VLOOKUP(A24,AUTODIAGNÓSTICO!$A$9:$J$69,9,0)</f>
        <v>#N/A</v>
      </c>
      <c r="F24" s="37"/>
      <c r="G24" s="37"/>
      <c r="H24" s="37"/>
      <c r="I24" s="37"/>
      <c r="J24" s="37"/>
      <c r="K24" s="53"/>
      <c r="L24" s="53"/>
    </row>
    <row r="25" spans="1:12">
      <c r="A25" s="34">
        <v>10</v>
      </c>
      <c r="B25" s="35" t="e">
        <f>VLOOKUP(A25,AUTODIAGNÓSTICO!$A$9:$J$69,3,0)</f>
        <v>#N/A</v>
      </c>
      <c r="C25" s="35" t="e">
        <f>VLOOKUP(A25,AUTODIAGNÓSTICO!A18:J78,6,0)</f>
        <v>#N/A</v>
      </c>
      <c r="D25" s="35" t="e">
        <f>VLOOKUP(A25,AUTODIAGNÓSTICO!A18:J78,8,0)</f>
        <v>#N/A</v>
      </c>
      <c r="E25" s="36" t="e">
        <f>VLOOKUP(A25,AUTODIAGNÓSTICO!$A$9:$J$69,9,0)</f>
        <v>#N/A</v>
      </c>
      <c r="F25" s="37"/>
      <c r="G25" s="37"/>
      <c r="H25" s="37"/>
      <c r="I25" s="37"/>
      <c r="J25" s="37"/>
      <c r="K25" s="53"/>
      <c r="L25" s="53"/>
    </row>
    <row r="26" spans="1:12">
      <c r="A26" s="34">
        <v>11</v>
      </c>
      <c r="B26" s="35" t="e">
        <f>VLOOKUP(A26,AUTODIAGNÓSTICO!$A$9:$J$69,3,0)</f>
        <v>#N/A</v>
      </c>
      <c r="C26" s="35" t="e">
        <f>VLOOKUP(A26,AUTODIAGNÓSTICO!A19:J79,6,0)</f>
        <v>#N/A</v>
      </c>
      <c r="D26" s="35" t="e">
        <f>VLOOKUP(A26,AUTODIAGNÓSTICO!A19:J79,8,0)</f>
        <v>#N/A</v>
      </c>
      <c r="E26" s="36" t="e">
        <f>VLOOKUP(A26,AUTODIAGNÓSTICO!$A$9:$J$69,9,0)</f>
        <v>#N/A</v>
      </c>
      <c r="F26" s="37"/>
      <c r="G26" s="37"/>
      <c r="H26" s="37"/>
      <c r="I26" s="37"/>
      <c r="J26" s="37"/>
      <c r="K26" s="53"/>
      <c r="L26" s="53"/>
    </row>
    <row r="27" spans="1:12">
      <c r="A27" s="34">
        <v>12</v>
      </c>
      <c r="B27" s="35" t="e">
        <f>VLOOKUP(A27,AUTODIAGNÓSTICO!$A$9:$J$69,3,0)</f>
        <v>#N/A</v>
      </c>
      <c r="C27" s="35" t="e">
        <f>VLOOKUP(A27,AUTODIAGNÓSTICO!A20:J80,6,0)</f>
        <v>#N/A</v>
      </c>
      <c r="D27" s="35" t="e">
        <f>VLOOKUP(A27,AUTODIAGNÓSTICO!A20:J80,8,0)</f>
        <v>#N/A</v>
      </c>
      <c r="E27" s="36" t="e">
        <f>VLOOKUP(A27,AUTODIAGNÓSTICO!$A$9:$J$69,9,0)</f>
        <v>#N/A</v>
      </c>
      <c r="F27" s="37"/>
      <c r="G27" s="37"/>
      <c r="H27" s="37"/>
      <c r="I27" s="37"/>
      <c r="J27" s="37"/>
      <c r="K27" s="53"/>
      <c r="L27" s="53"/>
    </row>
    <row r="28" spans="1:12">
      <c r="A28" s="34">
        <v>13</v>
      </c>
      <c r="B28" s="35" t="e">
        <f>VLOOKUP(A28,AUTODIAGNÓSTICO!$A$9:$J$69,3,0)</f>
        <v>#N/A</v>
      </c>
      <c r="C28" s="35" t="e">
        <f>VLOOKUP(A28,AUTODIAGNÓSTICO!A21:J81,6,0)</f>
        <v>#N/A</v>
      </c>
      <c r="D28" s="35" t="e">
        <f>VLOOKUP(A28,AUTODIAGNÓSTICO!A21:J81,8,0)</f>
        <v>#N/A</v>
      </c>
      <c r="E28" s="36" t="e">
        <f>VLOOKUP(A28,AUTODIAGNÓSTICO!$A$9:$J$69,9,0)</f>
        <v>#N/A</v>
      </c>
      <c r="F28" s="37"/>
      <c r="G28" s="37"/>
      <c r="H28" s="37"/>
      <c r="I28" s="37"/>
      <c r="J28" s="37"/>
      <c r="K28" s="53"/>
      <c r="L28" s="53"/>
    </row>
    <row r="29" spans="1:12">
      <c r="A29" s="34">
        <v>14</v>
      </c>
      <c r="B29" s="35" t="e">
        <f>VLOOKUP(A29,AUTODIAGNÓSTICO!$A$9:$J$69,3,0)</f>
        <v>#N/A</v>
      </c>
      <c r="C29" s="35" t="e">
        <f>VLOOKUP(A29,AUTODIAGNÓSTICO!A22:J82,6,0)</f>
        <v>#N/A</v>
      </c>
      <c r="D29" s="35" t="e">
        <f>VLOOKUP(A29,AUTODIAGNÓSTICO!A22:J82,8,0)</f>
        <v>#N/A</v>
      </c>
      <c r="E29" s="36" t="e">
        <f>VLOOKUP(A29,AUTODIAGNÓSTICO!$A$9:$J$69,9,0)</f>
        <v>#N/A</v>
      </c>
      <c r="F29" s="37"/>
      <c r="G29" s="37"/>
      <c r="H29" s="37"/>
      <c r="I29" s="37"/>
      <c r="J29" s="37"/>
      <c r="K29" s="53"/>
      <c r="L29" s="53"/>
    </row>
    <row r="30" spans="1:12">
      <c r="A30" s="34">
        <v>15</v>
      </c>
      <c r="B30" s="35" t="e">
        <f>VLOOKUP(A30,AUTODIAGNÓSTICO!$A$9:$J$69,3,0)</f>
        <v>#N/A</v>
      </c>
      <c r="C30" s="35" t="e">
        <f>VLOOKUP(A30,AUTODIAGNÓSTICO!A23:J83,6,0)</f>
        <v>#N/A</v>
      </c>
      <c r="D30" s="35" t="e">
        <f>VLOOKUP(A30,AUTODIAGNÓSTICO!A23:J83,8,0)</f>
        <v>#N/A</v>
      </c>
      <c r="E30" s="36" t="e">
        <f>VLOOKUP(A30,AUTODIAGNÓSTICO!$A$9:$J$69,9,0)</f>
        <v>#N/A</v>
      </c>
      <c r="F30" s="37"/>
      <c r="G30" s="37"/>
      <c r="H30" s="37"/>
      <c r="I30" s="37"/>
      <c r="J30" s="37"/>
      <c r="K30" s="53"/>
      <c r="L30" s="53"/>
    </row>
    <row r="31" spans="1:12">
      <c r="A31" s="34">
        <v>16</v>
      </c>
      <c r="B31" s="35" t="e">
        <f>VLOOKUP(A31,AUTODIAGNÓSTICO!$A$9:$J$69,3,0)</f>
        <v>#N/A</v>
      </c>
      <c r="C31" s="35" t="e">
        <f>VLOOKUP(A31,AUTODIAGNÓSTICO!A24:J84,6,0)</f>
        <v>#N/A</v>
      </c>
      <c r="D31" s="35" t="e">
        <f>VLOOKUP(A31,AUTODIAGNÓSTICO!A24:J84,8,0)</f>
        <v>#N/A</v>
      </c>
      <c r="E31" s="36" t="e">
        <f>VLOOKUP(A31,AUTODIAGNÓSTICO!$A$9:$J$69,9,0)</f>
        <v>#N/A</v>
      </c>
      <c r="F31" s="37"/>
      <c r="G31" s="37"/>
      <c r="H31" s="37"/>
      <c r="I31" s="37"/>
      <c r="J31" s="37"/>
      <c r="K31" s="53"/>
      <c r="L31" s="53"/>
    </row>
    <row r="32" spans="1:12">
      <c r="A32" s="34">
        <v>17</v>
      </c>
      <c r="B32" s="35" t="e">
        <f>VLOOKUP(A32,AUTODIAGNÓSTICO!$A$9:$J$69,3,0)</f>
        <v>#N/A</v>
      </c>
      <c r="C32" s="35" t="e">
        <f>VLOOKUP(A32,AUTODIAGNÓSTICO!A25:J85,6,0)</f>
        <v>#N/A</v>
      </c>
      <c r="D32" s="35" t="e">
        <f>VLOOKUP(A32,AUTODIAGNÓSTICO!A25:J85,8,0)</f>
        <v>#N/A</v>
      </c>
      <c r="E32" s="36" t="e">
        <f>VLOOKUP(A32,AUTODIAGNÓSTICO!$A$9:$J$69,9,0)</f>
        <v>#N/A</v>
      </c>
      <c r="F32" s="37"/>
      <c r="G32" s="37"/>
      <c r="H32" s="37"/>
      <c r="I32" s="37"/>
      <c r="J32" s="37"/>
      <c r="K32" s="53"/>
      <c r="L32" s="53"/>
    </row>
    <row r="33" spans="1:12">
      <c r="A33" s="34">
        <v>18</v>
      </c>
      <c r="B33" s="35" t="e">
        <f>VLOOKUP(A33,AUTODIAGNÓSTICO!$A$9:$J$69,3,0)</f>
        <v>#N/A</v>
      </c>
      <c r="C33" s="35" t="e">
        <f>VLOOKUP(A33,AUTODIAGNÓSTICO!A26:J86,6,0)</f>
        <v>#N/A</v>
      </c>
      <c r="D33" s="35" t="e">
        <f>VLOOKUP(A33,AUTODIAGNÓSTICO!A26:J86,8,0)</f>
        <v>#N/A</v>
      </c>
      <c r="E33" s="36" t="e">
        <f>VLOOKUP(A33,AUTODIAGNÓSTICO!$A$9:$J$69,9,0)</f>
        <v>#N/A</v>
      </c>
      <c r="F33" s="37"/>
      <c r="G33" s="37"/>
      <c r="H33" s="37"/>
      <c r="I33" s="37"/>
      <c r="J33" s="37"/>
      <c r="K33" s="53"/>
      <c r="L33" s="53"/>
    </row>
    <row r="34" spans="1:12">
      <c r="A34" s="34">
        <v>19</v>
      </c>
      <c r="B34" s="35" t="e">
        <f>VLOOKUP(A34,AUTODIAGNÓSTICO!$A$9:$J$69,3,0)</f>
        <v>#N/A</v>
      </c>
      <c r="C34" s="35" t="e">
        <f>VLOOKUP(A34,AUTODIAGNÓSTICO!A27:J87,6,0)</f>
        <v>#N/A</v>
      </c>
      <c r="D34" s="35" t="e">
        <f>VLOOKUP(A34,AUTODIAGNÓSTICO!A27:J87,8,0)</f>
        <v>#N/A</v>
      </c>
      <c r="E34" s="36" t="e">
        <f>VLOOKUP(A34,AUTODIAGNÓSTICO!$A$9:$J$69,9,0)</f>
        <v>#N/A</v>
      </c>
      <c r="F34" s="37"/>
      <c r="G34" s="37"/>
      <c r="H34" s="37"/>
      <c r="I34" s="37"/>
      <c r="J34" s="37"/>
      <c r="K34" s="53"/>
      <c r="L34" s="53"/>
    </row>
    <row r="35" spans="1:12">
      <c r="A35" s="34">
        <v>20</v>
      </c>
      <c r="B35" s="35" t="e">
        <f>VLOOKUP(A35,AUTODIAGNÓSTICO!$A$9:$J$69,3,0)</f>
        <v>#N/A</v>
      </c>
      <c r="C35" s="35" t="e">
        <f>VLOOKUP(A35,AUTODIAGNÓSTICO!A28:J88,6,0)</f>
        <v>#N/A</v>
      </c>
      <c r="D35" s="35" t="e">
        <f>VLOOKUP(A35,AUTODIAGNÓSTICO!A28:J88,8,0)</f>
        <v>#N/A</v>
      </c>
      <c r="E35" s="36" t="e">
        <f>VLOOKUP(A35,AUTODIAGNÓSTICO!$A$9:$J$69,9,0)</f>
        <v>#N/A</v>
      </c>
      <c r="F35" s="37"/>
      <c r="G35" s="37"/>
      <c r="H35" s="37"/>
      <c r="I35" s="37"/>
      <c r="J35" s="37"/>
      <c r="K35" s="53"/>
      <c r="L35" s="53"/>
    </row>
    <row r="36" spans="1:12">
      <c r="A36" s="34">
        <v>21</v>
      </c>
      <c r="B36" s="35" t="e">
        <f>VLOOKUP(A36,AUTODIAGNÓSTICO!$A$9:$J$69,3,0)</f>
        <v>#N/A</v>
      </c>
      <c r="C36" s="35" t="e">
        <f>VLOOKUP(A36,AUTODIAGNÓSTICO!A29:J89,6,0)</f>
        <v>#N/A</v>
      </c>
      <c r="D36" s="35" t="e">
        <f>VLOOKUP(A36,AUTODIAGNÓSTICO!A29:J89,8,0)</f>
        <v>#N/A</v>
      </c>
      <c r="E36" s="36" t="e">
        <f>VLOOKUP(A36,AUTODIAGNÓSTICO!$A$9:$J$69,9,0)</f>
        <v>#N/A</v>
      </c>
      <c r="F36" s="37"/>
      <c r="G36" s="37"/>
      <c r="H36" s="37"/>
      <c r="I36" s="37"/>
      <c r="J36" s="37"/>
      <c r="K36" s="53"/>
      <c r="L36" s="53"/>
    </row>
    <row r="37" spans="1:12">
      <c r="A37" s="34">
        <v>22</v>
      </c>
      <c r="B37" s="35" t="e">
        <f>VLOOKUP(A37,AUTODIAGNÓSTICO!$A$9:$J$69,3,0)</f>
        <v>#N/A</v>
      </c>
      <c r="C37" s="35" t="e">
        <f>VLOOKUP(A37,AUTODIAGNÓSTICO!A30:J90,6,0)</f>
        <v>#N/A</v>
      </c>
      <c r="D37" s="35" t="e">
        <f>VLOOKUP(A37,AUTODIAGNÓSTICO!A30:J90,8,0)</f>
        <v>#N/A</v>
      </c>
      <c r="E37" s="36" t="e">
        <f>VLOOKUP(A37,AUTODIAGNÓSTICO!$A$9:$J$69,9,0)</f>
        <v>#N/A</v>
      </c>
      <c r="F37" s="37"/>
      <c r="G37" s="37"/>
      <c r="H37" s="37"/>
      <c r="I37" s="37"/>
      <c r="J37" s="37"/>
      <c r="K37" s="53"/>
      <c r="L37" s="53"/>
    </row>
    <row r="38" spans="1:12">
      <c r="A38" s="34">
        <v>23</v>
      </c>
      <c r="B38" s="35" t="e">
        <f>VLOOKUP(A38,AUTODIAGNÓSTICO!$A$9:$J$69,3,0)</f>
        <v>#N/A</v>
      </c>
      <c r="C38" s="35" t="e">
        <f>VLOOKUP(A38,AUTODIAGNÓSTICO!A31:J91,6,0)</f>
        <v>#N/A</v>
      </c>
      <c r="D38" s="35" t="e">
        <f>VLOOKUP(A38,AUTODIAGNÓSTICO!A31:J91,8,0)</f>
        <v>#N/A</v>
      </c>
      <c r="E38" s="36" t="e">
        <f>VLOOKUP(A38,AUTODIAGNÓSTICO!$A$9:$J$69,9,0)</f>
        <v>#N/A</v>
      </c>
      <c r="F38" s="37"/>
      <c r="G38" s="37"/>
      <c r="H38" s="37"/>
      <c r="I38" s="37"/>
      <c r="J38" s="37"/>
      <c r="K38" s="53"/>
      <c r="L38" s="53"/>
    </row>
    <row r="39" spans="1:12">
      <c r="A39" s="34">
        <v>24</v>
      </c>
      <c r="B39" s="35" t="e">
        <f>VLOOKUP(A39,AUTODIAGNÓSTICO!$A$9:$J$69,3,0)</f>
        <v>#N/A</v>
      </c>
      <c r="C39" s="35" t="e">
        <f>VLOOKUP(A39,AUTODIAGNÓSTICO!A32:J92,6,0)</f>
        <v>#N/A</v>
      </c>
      <c r="D39" s="35" t="e">
        <f>VLOOKUP(A39,AUTODIAGNÓSTICO!A32:J92,8,0)</f>
        <v>#N/A</v>
      </c>
      <c r="E39" s="36" t="e">
        <f>VLOOKUP(A39,AUTODIAGNÓSTICO!$A$9:$J$69,9,0)</f>
        <v>#N/A</v>
      </c>
      <c r="F39" s="37"/>
      <c r="G39" s="37"/>
      <c r="H39" s="37"/>
      <c r="I39" s="37"/>
      <c r="J39" s="37"/>
      <c r="K39" s="53"/>
      <c r="L39" s="53"/>
    </row>
    <row r="40" spans="1:12">
      <c r="A40" s="34">
        <v>25</v>
      </c>
      <c r="B40" s="35" t="e">
        <f>VLOOKUP(A40,AUTODIAGNÓSTICO!$A$9:$J$69,3,0)</f>
        <v>#N/A</v>
      </c>
      <c r="C40" s="35" t="e">
        <f>VLOOKUP(A40,AUTODIAGNÓSTICO!A33:J93,6,0)</f>
        <v>#N/A</v>
      </c>
      <c r="D40" s="35" t="e">
        <f>VLOOKUP(A40,AUTODIAGNÓSTICO!A33:J93,8,0)</f>
        <v>#N/A</v>
      </c>
      <c r="E40" s="36" t="e">
        <f>VLOOKUP(A40,AUTODIAGNÓSTICO!$A$9:$J$69,9,0)</f>
        <v>#N/A</v>
      </c>
      <c r="F40" s="37"/>
      <c r="G40" s="37"/>
      <c r="H40" s="37"/>
      <c r="I40" s="37"/>
      <c r="J40" s="37"/>
      <c r="K40" s="53"/>
      <c r="L40" s="53"/>
    </row>
    <row r="41" spans="1:12">
      <c r="A41" s="34">
        <v>26</v>
      </c>
      <c r="B41" s="35" t="e">
        <f>VLOOKUP(A41,AUTODIAGNÓSTICO!$A$9:$J$69,3,0)</f>
        <v>#N/A</v>
      </c>
      <c r="C41" s="35" t="e">
        <f>VLOOKUP(A41,AUTODIAGNÓSTICO!A34:J94,6,0)</f>
        <v>#N/A</v>
      </c>
      <c r="D41" s="35" t="e">
        <f>VLOOKUP(A41,AUTODIAGNÓSTICO!A34:J94,8,0)</f>
        <v>#N/A</v>
      </c>
      <c r="E41" s="36" t="e">
        <f>VLOOKUP(A41,AUTODIAGNÓSTICO!$A$9:$J$69,9,0)</f>
        <v>#N/A</v>
      </c>
      <c r="F41" s="37"/>
      <c r="G41" s="37"/>
      <c r="H41" s="37"/>
      <c r="I41" s="37"/>
      <c r="J41" s="37"/>
      <c r="K41" s="53"/>
      <c r="L41" s="53"/>
    </row>
    <row r="42" spans="1:12">
      <c r="A42" s="34">
        <v>27</v>
      </c>
      <c r="B42" s="35" t="e">
        <f>VLOOKUP(A42,AUTODIAGNÓSTICO!$A$9:$J$69,3,0)</f>
        <v>#N/A</v>
      </c>
      <c r="C42" s="35" t="e">
        <f>VLOOKUP(A42,AUTODIAGNÓSTICO!A35:J95,6,0)</f>
        <v>#N/A</v>
      </c>
      <c r="D42" s="35" t="e">
        <f>VLOOKUP(A42,AUTODIAGNÓSTICO!A35:J95,8,0)</f>
        <v>#N/A</v>
      </c>
      <c r="E42" s="36" t="e">
        <f>VLOOKUP(A42,AUTODIAGNÓSTICO!$A$9:$J$69,9,0)</f>
        <v>#N/A</v>
      </c>
      <c r="F42" s="37"/>
      <c r="G42" s="37"/>
      <c r="H42" s="37"/>
      <c r="I42" s="37"/>
      <c r="J42" s="37"/>
      <c r="K42" s="53"/>
      <c r="L42" s="53"/>
    </row>
    <row r="43" spans="1:12">
      <c r="A43" s="34">
        <v>28</v>
      </c>
      <c r="B43" s="35" t="e">
        <f>VLOOKUP(A43,AUTODIAGNÓSTICO!$A$9:$J$69,3,0)</f>
        <v>#N/A</v>
      </c>
      <c r="C43" s="35" t="e">
        <f>VLOOKUP(A43,AUTODIAGNÓSTICO!A36:J96,6,0)</f>
        <v>#N/A</v>
      </c>
      <c r="D43" s="35" t="e">
        <f>VLOOKUP(A43,AUTODIAGNÓSTICO!A36:J96,8,0)</f>
        <v>#N/A</v>
      </c>
      <c r="E43" s="36" t="e">
        <f>VLOOKUP(A43,AUTODIAGNÓSTICO!$A$9:$J$69,9,0)</f>
        <v>#N/A</v>
      </c>
      <c r="F43" s="37"/>
      <c r="G43" s="37"/>
      <c r="H43" s="37"/>
      <c r="I43" s="37"/>
      <c r="J43" s="37"/>
      <c r="K43" s="53"/>
      <c r="L43" s="53"/>
    </row>
    <row r="44" spans="1:12">
      <c r="A44" s="34">
        <v>29</v>
      </c>
      <c r="B44" s="35" t="e">
        <f>VLOOKUP(A44,AUTODIAGNÓSTICO!$A$9:$J$69,3,0)</f>
        <v>#N/A</v>
      </c>
      <c r="C44" s="35" t="e">
        <f>VLOOKUP(A44,AUTODIAGNÓSTICO!A37:J97,6,0)</f>
        <v>#N/A</v>
      </c>
      <c r="D44" s="35" t="e">
        <f>VLOOKUP(A44,AUTODIAGNÓSTICO!A37:J97,8,0)</f>
        <v>#N/A</v>
      </c>
      <c r="E44" s="36" t="e">
        <f>VLOOKUP(A44,AUTODIAGNÓSTICO!$A$9:$J$69,9,0)</f>
        <v>#N/A</v>
      </c>
      <c r="F44" s="37"/>
      <c r="G44" s="37"/>
      <c r="H44" s="37"/>
      <c r="I44" s="37"/>
      <c r="J44" s="37"/>
      <c r="K44" s="53"/>
      <c r="L44" s="53"/>
    </row>
    <row r="45" spans="1:12">
      <c r="A45" s="34">
        <v>30</v>
      </c>
      <c r="B45" s="35" t="e">
        <f>VLOOKUP(A45,AUTODIAGNÓSTICO!$A$9:$J$69,3,0)</f>
        <v>#N/A</v>
      </c>
      <c r="C45" s="35" t="e">
        <f>VLOOKUP(A45,AUTODIAGNÓSTICO!A38:J98,6,0)</f>
        <v>#N/A</v>
      </c>
      <c r="D45" s="35" t="e">
        <f>VLOOKUP(A45,AUTODIAGNÓSTICO!A38:J98,8,0)</f>
        <v>#N/A</v>
      </c>
      <c r="E45" s="36" t="e">
        <f>VLOOKUP(A45,AUTODIAGNÓSTICO!$A$9:$J$69,9,0)</f>
        <v>#N/A</v>
      </c>
      <c r="F45" s="37"/>
      <c r="G45" s="37"/>
      <c r="H45" s="37"/>
      <c r="I45" s="37"/>
      <c r="J45" s="37"/>
      <c r="K45" s="53"/>
      <c r="L45" s="53"/>
    </row>
    <row r="46" spans="1:12">
      <c r="A46" s="34">
        <v>31</v>
      </c>
      <c r="B46" s="35" t="e">
        <f>VLOOKUP(A46,AUTODIAGNÓSTICO!$A$9:$J$69,3,0)</f>
        <v>#N/A</v>
      </c>
      <c r="C46" s="35" t="e">
        <f>VLOOKUP(A46,AUTODIAGNÓSTICO!A39:J99,6,0)</f>
        <v>#N/A</v>
      </c>
      <c r="D46" s="35" t="e">
        <f>VLOOKUP(A46,AUTODIAGNÓSTICO!A39:J99,8,0)</f>
        <v>#N/A</v>
      </c>
      <c r="E46" s="36" t="e">
        <f>VLOOKUP(A46,AUTODIAGNÓSTICO!$A$9:$J$69,9,0)</f>
        <v>#N/A</v>
      </c>
      <c r="F46" s="37"/>
      <c r="G46" s="37"/>
      <c r="H46" s="37"/>
      <c r="I46" s="37"/>
      <c r="J46" s="37"/>
      <c r="K46" s="53"/>
      <c r="L46" s="53"/>
    </row>
    <row r="47" spans="1:12">
      <c r="A47" s="34">
        <v>32</v>
      </c>
      <c r="B47" s="35" t="e">
        <f>VLOOKUP(A47,AUTODIAGNÓSTICO!$A$9:$J$69,3,0)</f>
        <v>#N/A</v>
      </c>
      <c r="C47" s="35" t="e">
        <f>VLOOKUP(A47,AUTODIAGNÓSTICO!A40:J100,6,0)</f>
        <v>#N/A</v>
      </c>
      <c r="D47" s="35" t="e">
        <f>VLOOKUP(A47,AUTODIAGNÓSTICO!A40:J100,8,0)</f>
        <v>#N/A</v>
      </c>
      <c r="E47" s="36" t="e">
        <f>VLOOKUP(A47,AUTODIAGNÓSTICO!$A$9:$J$69,9,0)</f>
        <v>#N/A</v>
      </c>
      <c r="F47" s="37"/>
      <c r="G47" s="37"/>
      <c r="H47" s="37"/>
      <c r="I47" s="37"/>
      <c r="J47" s="37"/>
      <c r="K47" s="53"/>
      <c r="L47" s="53"/>
    </row>
    <row r="48" spans="1:12">
      <c r="A48" s="34">
        <v>33</v>
      </c>
      <c r="B48" s="35" t="e">
        <f>VLOOKUP(A48,AUTODIAGNÓSTICO!$A$9:$J$69,3,0)</f>
        <v>#N/A</v>
      </c>
      <c r="C48" s="35" t="e">
        <f>VLOOKUP(A48,AUTODIAGNÓSTICO!A41:J101,6,0)</f>
        <v>#N/A</v>
      </c>
      <c r="D48" s="35" t="e">
        <f>VLOOKUP(A48,AUTODIAGNÓSTICO!A41:J101,8,0)</f>
        <v>#N/A</v>
      </c>
      <c r="E48" s="36" t="e">
        <f>VLOOKUP(A48,AUTODIAGNÓSTICO!$A$9:$J$69,9,0)</f>
        <v>#N/A</v>
      </c>
      <c r="F48" s="37"/>
      <c r="G48" s="37"/>
      <c r="H48" s="37"/>
      <c r="I48" s="37"/>
      <c r="J48" s="37"/>
      <c r="K48" s="53"/>
      <c r="L48" s="53"/>
    </row>
    <row r="49" spans="1:12">
      <c r="A49" s="34">
        <v>34</v>
      </c>
      <c r="B49" s="35" t="e">
        <f>VLOOKUP(A49,AUTODIAGNÓSTICO!$A$9:$J$69,3,0)</f>
        <v>#N/A</v>
      </c>
      <c r="C49" s="35" t="e">
        <f>VLOOKUP(A49,AUTODIAGNÓSTICO!A42:J102,6,0)</f>
        <v>#N/A</v>
      </c>
      <c r="D49" s="35" t="e">
        <f>VLOOKUP(A49,AUTODIAGNÓSTICO!A42:J102,8,0)</f>
        <v>#N/A</v>
      </c>
      <c r="E49" s="36" t="e">
        <f>VLOOKUP(A49,AUTODIAGNÓSTICO!$A$9:$J$69,9,0)</f>
        <v>#N/A</v>
      </c>
      <c r="F49" s="37"/>
      <c r="G49" s="37"/>
      <c r="H49" s="37"/>
      <c r="I49" s="37"/>
      <c r="J49" s="37"/>
      <c r="K49" s="53"/>
      <c r="L49" s="53"/>
    </row>
    <row r="50" spans="1:12">
      <c r="A50" s="34">
        <v>35</v>
      </c>
      <c r="B50" s="35" t="e">
        <f>VLOOKUP(A50,AUTODIAGNÓSTICO!$A$9:$J$69,3,0)</f>
        <v>#N/A</v>
      </c>
      <c r="C50" s="35" t="e">
        <f>VLOOKUP(A50,AUTODIAGNÓSTICO!A43:J103,6,0)</f>
        <v>#N/A</v>
      </c>
      <c r="D50" s="35" t="e">
        <f>VLOOKUP(A50,AUTODIAGNÓSTICO!A43:J103,8,0)</f>
        <v>#N/A</v>
      </c>
      <c r="E50" s="36" t="e">
        <f>VLOOKUP(A50,AUTODIAGNÓSTICO!$A$9:$J$69,9,0)</f>
        <v>#N/A</v>
      </c>
      <c r="F50" s="37"/>
      <c r="G50" s="37"/>
      <c r="H50" s="37"/>
      <c r="I50" s="37"/>
      <c r="J50" s="37"/>
      <c r="K50" s="53"/>
      <c r="L50" s="53"/>
    </row>
    <row r="51" spans="1:12">
      <c r="A51" s="34">
        <v>36</v>
      </c>
      <c r="B51" s="35" t="e">
        <f>VLOOKUP(A51,AUTODIAGNÓSTICO!$A$9:$J$69,3,0)</f>
        <v>#N/A</v>
      </c>
      <c r="C51" s="35" t="e">
        <f>VLOOKUP(A51,AUTODIAGNÓSTICO!A44:J104,6,0)</f>
        <v>#N/A</v>
      </c>
      <c r="D51" s="35" t="e">
        <f>VLOOKUP(A51,AUTODIAGNÓSTICO!A44:J104,8,0)</f>
        <v>#N/A</v>
      </c>
      <c r="E51" s="36" t="e">
        <f>VLOOKUP(A51,AUTODIAGNÓSTICO!$A$9:$J$69,9,0)</f>
        <v>#N/A</v>
      </c>
      <c r="F51" s="37"/>
      <c r="G51" s="37"/>
      <c r="H51" s="37"/>
      <c r="I51" s="37"/>
      <c r="J51" s="37"/>
      <c r="K51" s="53"/>
      <c r="L51" s="53"/>
    </row>
    <row r="52" spans="1:12">
      <c r="A52" s="34">
        <v>37</v>
      </c>
      <c r="B52" s="35" t="e">
        <f>VLOOKUP(A52,AUTODIAGNÓSTICO!$A$9:$J$69,3,0)</f>
        <v>#N/A</v>
      </c>
      <c r="C52" s="35" t="e">
        <f>VLOOKUP(A52,AUTODIAGNÓSTICO!A45:J105,6,0)</f>
        <v>#N/A</v>
      </c>
      <c r="D52" s="35" t="e">
        <f>VLOOKUP(A52,AUTODIAGNÓSTICO!A45:J105,8,0)</f>
        <v>#N/A</v>
      </c>
      <c r="E52" s="36" t="e">
        <f>VLOOKUP(A52,AUTODIAGNÓSTICO!$A$9:$J$69,9,0)</f>
        <v>#N/A</v>
      </c>
      <c r="F52" s="37"/>
      <c r="G52" s="37"/>
      <c r="H52" s="37"/>
      <c r="I52" s="37"/>
      <c r="J52" s="37"/>
      <c r="K52" s="53"/>
      <c r="L52" s="53"/>
    </row>
    <row r="53" spans="1:12">
      <c r="A53" s="34">
        <v>38</v>
      </c>
      <c r="B53" s="35" t="e">
        <f>VLOOKUP(A53,AUTODIAGNÓSTICO!$A$9:$J$69,3,0)</f>
        <v>#N/A</v>
      </c>
      <c r="C53" s="35" t="e">
        <f>VLOOKUP(A53,AUTODIAGNÓSTICO!A46:J106,6,0)</f>
        <v>#N/A</v>
      </c>
      <c r="D53" s="35" t="e">
        <f>VLOOKUP(A53,AUTODIAGNÓSTICO!A46:J106,8,0)</f>
        <v>#N/A</v>
      </c>
      <c r="E53" s="36" t="e">
        <f>VLOOKUP(A53,AUTODIAGNÓSTICO!$A$9:$J$69,9,0)</f>
        <v>#N/A</v>
      </c>
      <c r="F53" s="37"/>
      <c r="G53" s="37"/>
      <c r="H53" s="37"/>
      <c r="I53" s="37"/>
      <c r="J53" s="37"/>
      <c r="K53" s="53"/>
      <c r="L53" s="53"/>
    </row>
    <row r="54" spans="1:12">
      <c r="A54" s="34">
        <v>39</v>
      </c>
      <c r="B54" s="35" t="e">
        <f>VLOOKUP(A54,AUTODIAGNÓSTICO!$A$9:$J$69,3,0)</f>
        <v>#N/A</v>
      </c>
      <c r="C54" s="35" t="e">
        <f>VLOOKUP(A54,AUTODIAGNÓSTICO!A47:J107,6,0)</f>
        <v>#N/A</v>
      </c>
      <c r="D54" s="35" t="e">
        <f>VLOOKUP(A54,AUTODIAGNÓSTICO!A47:J107,8,0)</f>
        <v>#N/A</v>
      </c>
      <c r="E54" s="36" t="e">
        <f>VLOOKUP(A54,AUTODIAGNÓSTICO!$A$9:$J$69,9,0)</f>
        <v>#N/A</v>
      </c>
      <c r="F54" s="37"/>
      <c r="G54" s="37"/>
      <c r="H54" s="37"/>
      <c r="I54" s="37"/>
      <c r="J54" s="37"/>
      <c r="K54" s="53"/>
      <c r="L54" s="53"/>
    </row>
    <row r="55" spans="1:12">
      <c r="A55" s="34">
        <v>40</v>
      </c>
      <c r="B55" s="35" t="e">
        <f>VLOOKUP(A55,AUTODIAGNÓSTICO!$A$9:$J$69,3,0)</f>
        <v>#N/A</v>
      </c>
      <c r="C55" s="35" t="e">
        <f>VLOOKUP(A55,AUTODIAGNÓSTICO!A48:J108,6,0)</f>
        <v>#N/A</v>
      </c>
      <c r="D55" s="35" t="e">
        <f>VLOOKUP(A55,AUTODIAGNÓSTICO!A48:J108,8,0)</f>
        <v>#N/A</v>
      </c>
      <c r="E55" s="36" t="e">
        <f>VLOOKUP(A55,AUTODIAGNÓSTICO!$A$9:$J$69,9,0)</f>
        <v>#N/A</v>
      </c>
      <c r="F55" s="37"/>
      <c r="G55" s="37"/>
      <c r="H55" s="37"/>
      <c r="I55" s="37"/>
      <c r="J55" s="37"/>
      <c r="K55" s="53"/>
      <c r="L55" s="53"/>
    </row>
    <row r="56" spans="1:12">
      <c r="A56" s="34">
        <v>41</v>
      </c>
      <c r="B56" s="35" t="e">
        <f>VLOOKUP(A56,AUTODIAGNÓSTICO!$A$9:$J$69,3,0)</f>
        <v>#N/A</v>
      </c>
      <c r="C56" s="35" t="e">
        <f>VLOOKUP(A56,AUTODIAGNÓSTICO!A49:J109,6,0)</f>
        <v>#N/A</v>
      </c>
      <c r="D56" s="35" t="e">
        <f>VLOOKUP(A56,AUTODIAGNÓSTICO!A49:J109,8,0)</f>
        <v>#N/A</v>
      </c>
      <c r="E56" s="36" t="e">
        <f>VLOOKUP(A56,AUTODIAGNÓSTICO!$A$9:$J$69,9,0)</f>
        <v>#N/A</v>
      </c>
      <c r="F56" s="37"/>
      <c r="G56" s="37"/>
      <c r="H56" s="37"/>
      <c r="I56" s="37"/>
      <c r="J56" s="37"/>
      <c r="K56" s="53"/>
      <c r="L56" s="53"/>
    </row>
    <row r="57" spans="1:12">
      <c r="A57" s="34">
        <v>42</v>
      </c>
      <c r="B57" s="35" t="e">
        <f>VLOOKUP(A57,AUTODIAGNÓSTICO!$A$9:$J$69,3,0)</f>
        <v>#N/A</v>
      </c>
      <c r="C57" s="35" t="e">
        <f>VLOOKUP(A57,AUTODIAGNÓSTICO!A50:J110,6,0)</f>
        <v>#N/A</v>
      </c>
      <c r="D57" s="35" t="e">
        <f>VLOOKUP(A57,AUTODIAGNÓSTICO!A50:J110,8,0)</f>
        <v>#N/A</v>
      </c>
      <c r="E57" s="36" t="e">
        <f>VLOOKUP(A57,AUTODIAGNÓSTICO!$A$9:$J$69,9,0)</f>
        <v>#N/A</v>
      </c>
      <c r="F57" s="37"/>
      <c r="G57" s="37"/>
      <c r="H57" s="37"/>
      <c r="I57" s="37"/>
      <c r="J57" s="37"/>
      <c r="K57" s="53"/>
      <c r="L57" s="53"/>
    </row>
    <row r="58" spans="1:12">
      <c r="A58" s="34">
        <v>43</v>
      </c>
      <c r="B58" s="35" t="e">
        <f>VLOOKUP(A58,AUTODIAGNÓSTICO!$A$9:$J$69,3,0)</f>
        <v>#N/A</v>
      </c>
      <c r="C58" s="35" t="e">
        <f>VLOOKUP(A58,AUTODIAGNÓSTICO!A51:J111,6,0)</f>
        <v>#N/A</v>
      </c>
      <c r="D58" s="35" t="e">
        <f>VLOOKUP(A58,AUTODIAGNÓSTICO!A51:J111,8,0)</f>
        <v>#N/A</v>
      </c>
      <c r="E58" s="36" t="e">
        <f>VLOOKUP(A58,AUTODIAGNÓSTICO!$A$9:$J$69,9,0)</f>
        <v>#N/A</v>
      </c>
      <c r="F58" s="37"/>
      <c r="G58" s="37"/>
      <c r="H58" s="37"/>
      <c r="I58" s="37"/>
      <c r="J58" s="37"/>
      <c r="K58" s="53"/>
      <c r="L58" s="53"/>
    </row>
    <row r="59" spans="1:12">
      <c r="A59" s="34">
        <v>44</v>
      </c>
      <c r="B59" s="35" t="e">
        <f>VLOOKUP(A59,AUTODIAGNÓSTICO!$A$9:$J$69,3,0)</f>
        <v>#N/A</v>
      </c>
      <c r="C59" s="35" t="e">
        <f>VLOOKUP(A59,AUTODIAGNÓSTICO!A52:J112,6,0)</f>
        <v>#N/A</v>
      </c>
      <c r="D59" s="35" t="e">
        <f>VLOOKUP(A59,AUTODIAGNÓSTICO!A52:J112,8,0)</f>
        <v>#N/A</v>
      </c>
      <c r="E59" s="36" t="e">
        <f>VLOOKUP(A59,AUTODIAGNÓSTICO!$A$9:$J$69,9,0)</f>
        <v>#N/A</v>
      </c>
      <c r="F59" s="37"/>
      <c r="G59" s="37"/>
      <c r="H59" s="37"/>
      <c r="I59" s="37"/>
      <c r="J59" s="37"/>
      <c r="K59" s="53"/>
      <c r="L59" s="53"/>
    </row>
    <row r="60" spans="1:12">
      <c r="A60" s="34">
        <v>45</v>
      </c>
      <c r="B60" s="35" t="e">
        <f>VLOOKUP(A60,AUTODIAGNÓSTICO!$A$9:$J$69,3,0)</f>
        <v>#N/A</v>
      </c>
      <c r="C60" s="35" t="e">
        <f>VLOOKUP(A60,AUTODIAGNÓSTICO!A53:J113,6,0)</f>
        <v>#N/A</v>
      </c>
      <c r="D60" s="35" t="e">
        <f>VLOOKUP(A60,AUTODIAGNÓSTICO!A53:J113,8,0)</f>
        <v>#N/A</v>
      </c>
      <c r="E60" s="36" t="e">
        <f>VLOOKUP(A60,AUTODIAGNÓSTICO!$A$9:$J$69,9,0)</f>
        <v>#N/A</v>
      </c>
      <c r="F60" s="37"/>
      <c r="G60" s="37"/>
      <c r="H60" s="37"/>
      <c r="I60" s="37"/>
      <c r="J60" s="37"/>
      <c r="K60" s="53"/>
      <c r="L60" s="53"/>
    </row>
    <row r="61" spans="1:12">
      <c r="A61" s="34">
        <v>46</v>
      </c>
      <c r="B61" s="35" t="e">
        <f>VLOOKUP(A61,AUTODIAGNÓSTICO!$A$9:$J$69,3,0)</f>
        <v>#N/A</v>
      </c>
      <c r="C61" s="35" t="e">
        <f>VLOOKUP(A61,AUTODIAGNÓSTICO!A54:J114,6,0)</f>
        <v>#N/A</v>
      </c>
      <c r="D61" s="35" t="e">
        <f>VLOOKUP(A61,AUTODIAGNÓSTICO!A54:J114,8,0)</f>
        <v>#N/A</v>
      </c>
      <c r="E61" s="36" t="e">
        <f>VLOOKUP(A61,AUTODIAGNÓSTICO!$A$9:$J$69,9,0)</f>
        <v>#N/A</v>
      </c>
      <c r="F61" s="37"/>
      <c r="G61" s="37"/>
      <c r="H61" s="37"/>
      <c r="I61" s="37"/>
      <c r="J61" s="37"/>
      <c r="K61" s="53"/>
      <c r="L61" s="53"/>
    </row>
    <row r="62" spans="1:12">
      <c r="A62" s="34">
        <v>47</v>
      </c>
      <c r="B62" s="35" t="e">
        <f>VLOOKUP(A62,AUTODIAGNÓSTICO!$A$9:$J$69,3,0)</f>
        <v>#N/A</v>
      </c>
      <c r="C62" s="35" t="e">
        <f>VLOOKUP(A62,AUTODIAGNÓSTICO!A55:J115,6,0)</f>
        <v>#N/A</v>
      </c>
      <c r="D62" s="35" t="e">
        <f>VLOOKUP(A62,AUTODIAGNÓSTICO!A55:J115,8,0)</f>
        <v>#N/A</v>
      </c>
      <c r="E62" s="36" t="e">
        <f>VLOOKUP(A62,AUTODIAGNÓSTICO!$A$9:$J$69,9,0)</f>
        <v>#N/A</v>
      </c>
      <c r="F62" s="37"/>
      <c r="G62" s="37"/>
      <c r="H62" s="37"/>
      <c r="I62" s="37"/>
      <c r="J62" s="37"/>
      <c r="K62" s="53"/>
      <c r="L62" s="53"/>
    </row>
    <row r="63" spans="1:12">
      <c r="A63" s="34">
        <v>48</v>
      </c>
      <c r="B63" s="35" t="e">
        <f>VLOOKUP(A63,AUTODIAGNÓSTICO!$A$9:$J$69,3,0)</f>
        <v>#N/A</v>
      </c>
      <c r="C63" s="35" t="e">
        <f>VLOOKUP(A63,AUTODIAGNÓSTICO!A56:J116,6,0)</f>
        <v>#N/A</v>
      </c>
      <c r="D63" s="35" t="e">
        <f>VLOOKUP(A63,AUTODIAGNÓSTICO!A56:J116,8,0)</f>
        <v>#N/A</v>
      </c>
      <c r="E63" s="36" t="e">
        <f>VLOOKUP(A63,AUTODIAGNÓSTICO!$A$9:$J$69,9,0)</f>
        <v>#N/A</v>
      </c>
      <c r="F63" s="37"/>
      <c r="G63" s="37"/>
      <c r="H63" s="37"/>
      <c r="I63" s="37"/>
      <c r="J63" s="37"/>
      <c r="K63" s="53"/>
      <c r="L63" s="53"/>
    </row>
    <row r="64" spans="1:12">
      <c r="A64" s="34">
        <v>49</v>
      </c>
      <c r="B64" s="35" t="e">
        <f>VLOOKUP(A64,AUTODIAGNÓSTICO!$A$9:$J$69,3,0)</f>
        <v>#N/A</v>
      </c>
      <c r="C64" s="35" t="e">
        <f>VLOOKUP(A64,AUTODIAGNÓSTICO!A57:J117,6,0)</f>
        <v>#N/A</v>
      </c>
      <c r="D64" s="35" t="e">
        <f>VLOOKUP(A64,AUTODIAGNÓSTICO!A57:J117,8,0)</f>
        <v>#N/A</v>
      </c>
      <c r="E64" s="36" t="e">
        <f>VLOOKUP(A64,AUTODIAGNÓSTICO!$A$9:$J$69,9,0)</f>
        <v>#N/A</v>
      </c>
      <c r="F64" s="37"/>
      <c r="G64" s="37"/>
      <c r="H64" s="37"/>
      <c r="I64" s="37"/>
      <c r="J64" s="37"/>
      <c r="K64" s="53"/>
      <c r="L64" s="53"/>
    </row>
    <row r="65" spans="1:12">
      <c r="A65" s="34">
        <v>50</v>
      </c>
      <c r="B65" s="35" t="e">
        <f>VLOOKUP(A65,AUTODIAGNÓSTICO!$A$9:$J$69,3,0)</f>
        <v>#N/A</v>
      </c>
      <c r="C65" s="35" t="e">
        <f>VLOOKUP(A65,AUTODIAGNÓSTICO!A58:J118,6,0)</f>
        <v>#N/A</v>
      </c>
      <c r="D65" s="35" t="e">
        <f>VLOOKUP(A65,AUTODIAGNÓSTICO!A58:J118,8,0)</f>
        <v>#N/A</v>
      </c>
      <c r="E65" s="36" t="e">
        <f>VLOOKUP(A65,AUTODIAGNÓSTICO!$A$9:$J$69,9,0)</f>
        <v>#N/A</v>
      </c>
      <c r="F65" s="37"/>
      <c r="G65" s="37"/>
      <c r="H65" s="37"/>
      <c r="I65" s="37"/>
      <c r="J65" s="37"/>
      <c r="K65" s="53"/>
      <c r="L65" s="53"/>
    </row>
    <row r="66" spans="1:12">
      <c r="A66" s="34">
        <v>51</v>
      </c>
      <c r="B66" s="35" t="e">
        <f>VLOOKUP(A66,AUTODIAGNÓSTICO!$A$9:$J$69,3,0)</f>
        <v>#N/A</v>
      </c>
      <c r="C66" s="35" t="e">
        <f>VLOOKUP(A66,AUTODIAGNÓSTICO!A59:J119,6,0)</f>
        <v>#N/A</v>
      </c>
      <c r="D66" s="35" t="e">
        <f>VLOOKUP(A66,AUTODIAGNÓSTICO!A59:J119,8,0)</f>
        <v>#N/A</v>
      </c>
      <c r="E66" s="36" t="e">
        <f>VLOOKUP(A66,AUTODIAGNÓSTICO!$A$9:$J$69,9,0)</f>
        <v>#N/A</v>
      </c>
      <c r="F66" s="37"/>
      <c r="G66" s="37"/>
      <c r="H66" s="37"/>
      <c r="I66" s="37"/>
      <c r="J66" s="37"/>
      <c r="K66" s="53"/>
      <c r="L66" s="53"/>
    </row>
    <row r="67" spans="1:12">
      <c r="A67" s="34">
        <v>52</v>
      </c>
      <c r="B67" s="35" t="e">
        <f>VLOOKUP(A67,AUTODIAGNÓSTICO!$A$9:$J$69,3,0)</f>
        <v>#N/A</v>
      </c>
      <c r="C67" s="35" t="e">
        <f>VLOOKUP(A67,AUTODIAGNÓSTICO!A60:J120,6,0)</f>
        <v>#N/A</v>
      </c>
      <c r="D67" s="35" t="e">
        <f>VLOOKUP(A67,AUTODIAGNÓSTICO!A60:J120,8,0)</f>
        <v>#N/A</v>
      </c>
      <c r="E67" s="36" t="e">
        <f>VLOOKUP(A67,AUTODIAGNÓSTICO!$A$9:$J$69,9,0)</f>
        <v>#N/A</v>
      </c>
      <c r="F67" s="37"/>
      <c r="G67" s="37"/>
      <c r="H67" s="37"/>
      <c r="I67" s="37"/>
      <c r="J67" s="37"/>
      <c r="K67" s="53"/>
      <c r="L67" s="53"/>
    </row>
    <row r="68" spans="1:12">
      <c r="A68" s="34">
        <v>53</v>
      </c>
      <c r="B68" s="35" t="e">
        <f>VLOOKUP(A68,AUTODIAGNÓSTICO!$A$9:$J$69,3,0)</f>
        <v>#N/A</v>
      </c>
      <c r="C68" s="35" t="e">
        <f>VLOOKUP(A68,AUTODIAGNÓSTICO!A61:J121,6,0)</f>
        <v>#N/A</v>
      </c>
      <c r="D68" s="35" t="e">
        <f>VLOOKUP(A68,AUTODIAGNÓSTICO!A61:J121,8,0)</f>
        <v>#N/A</v>
      </c>
      <c r="E68" s="36" t="e">
        <f>VLOOKUP(A68,AUTODIAGNÓSTICO!$A$9:$J$69,9,0)</f>
        <v>#N/A</v>
      </c>
      <c r="F68" s="37"/>
      <c r="G68" s="37"/>
      <c r="H68" s="37"/>
      <c r="I68" s="37"/>
      <c r="J68" s="37"/>
      <c r="K68" s="53"/>
      <c r="L68" s="53"/>
    </row>
    <row r="69" spans="1:12">
      <c r="A69" s="34">
        <v>54</v>
      </c>
      <c r="B69" s="35" t="e">
        <f>VLOOKUP(A69,AUTODIAGNÓSTICO!$A$9:$J$69,3,0)</f>
        <v>#N/A</v>
      </c>
      <c r="C69" s="35" t="e">
        <f>VLOOKUP(A69,AUTODIAGNÓSTICO!A62:J122,6,0)</f>
        <v>#N/A</v>
      </c>
      <c r="D69" s="35" t="e">
        <f>VLOOKUP(A69,AUTODIAGNÓSTICO!A62:J122,8,0)</f>
        <v>#N/A</v>
      </c>
      <c r="E69" s="36" t="e">
        <f>VLOOKUP(A69,AUTODIAGNÓSTICO!$A$9:$J$69,9,0)</f>
        <v>#N/A</v>
      </c>
      <c r="F69" s="37"/>
      <c r="G69" s="37"/>
      <c r="H69" s="37"/>
      <c r="I69" s="37"/>
      <c r="J69" s="37"/>
      <c r="K69" s="53"/>
      <c r="L69" s="53"/>
    </row>
    <row r="70" spans="1:12">
      <c r="A70" s="34">
        <v>55</v>
      </c>
      <c r="B70" s="35" t="e">
        <f>VLOOKUP(A70,AUTODIAGNÓSTICO!$A$9:$J$69,3,0)</f>
        <v>#N/A</v>
      </c>
      <c r="C70" s="35" t="e">
        <f>VLOOKUP(A70,AUTODIAGNÓSTICO!A63:J123,6,0)</f>
        <v>#N/A</v>
      </c>
      <c r="D70" s="35" t="e">
        <f>VLOOKUP(A70,AUTODIAGNÓSTICO!A63:J123,8,0)</f>
        <v>#N/A</v>
      </c>
      <c r="E70" s="36" t="e">
        <f>VLOOKUP(A70,AUTODIAGNÓSTICO!$A$9:$J$69,9,0)</f>
        <v>#N/A</v>
      </c>
      <c r="F70" s="37"/>
      <c r="G70" s="37"/>
      <c r="H70" s="37"/>
      <c r="I70" s="37"/>
      <c r="J70" s="37"/>
      <c r="K70" s="53"/>
      <c r="L70" s="53"/>
    </row>
    <row r="71" spans="1:12">
      <c r="A71" s="34">
        <v>56</v>
      </c>
      <c r="B71" s="35" t="e">
        <f>VLOOKUP(A71,AUTODIAGNÓSTICO!$A$9:$J$69,3,0)</f>
        <v>#N/A</v>
      </c>
      <c r="C71" s="35" t="e">
        <f>VLOOKUP(A71,AUTODIAGNÓSTICO!A64:J124,6,0)</f>
        <v>#N/A</v>
      </c>
      <c r="D71" s="35" t="e">
        <f>VLOOKUP(A71,AUTODIAGNÓSTICO!A64:J124,8,0)</f>
        <v>#N/A</v>
      </c>
      <c r="E71" s="36" t="e">
        <f>VLOOKUP(A71,AUTODIAGNÓSTICO!$A$9:$J$69,9,0)</f>
        <v>#N/A</v>
      </c>
      <c r="F71" s="37"/>
      <c r="G71" s="37"/>
      <c r="H71" s="37"/>
      <c r="I71" s="37"/>
      <c r="J71" s="37"/>
      <c r="K71" s="53"/>
      <c r="L71" s="53"/>
    </row>
    <row r="72" spans="1:12">
      <c r="A72" s="34">
        <v>57</v>
      </c>
      <c r="B72" s="35" t="e">
        <f>VLOOKUP(A72,AUTODIAGNÓSTICO!$A$9:$J$69,3,0)</f>
        <v>#N/A</v>
      </c>
      <c r="C72" s="35" t="e">
        <f>VLOOKUP(A72,AUTODIAGNÓSTICO!A65:J125,6,0)</f>
        <v>#N/A</v>
      </c>
      <c r="D72" s="35" t="e">
        <f>VLOOKUP(A72,AUTODIAGNÓSTICO!A65:J125,8,0)</f>
        <v>#N/A</v>
      </c>
      <c r="E72" s="36" t="e">
        <f>VLOOKUP(A72,AUTODIAGNÓSTICO!$A$9:$J$69,9,0)</f>
        <v>#N/A</v>
      </c>
      <c r="F72" s="37"/>
      <c r="G72" s="37"/>
      <c r="H72" s="37"/>
      <c r="I72" s="37"/>
      <c r="J72" s="37"/>
      <c r="K72" s="53"/>
      <c r="L72" s="53"/>
    </row>
    <row r="73" spans="1:12">
      <c r="A73" s="34">
        <v>58</v>
      </c>
      <c r="B73" s="35" t="e">
        <f>VLOOKUP(A73,AUTODIAGNÓSTICO!$A$9:$J$69,3,0)</f>
        <v>#N/A</v>
      </c>
      <c r="C73" s="35" t="e">
        <f>VLOOKUP(A73,AUTODIAGNÓSTICO!A66:J126,6,0)</f>
        <v>#N/A</v>
      </c>
      <c r="D73" s="35" t="e">
        <f>VLOOKUP(A73,AUTODIAGNÓSTICO!A66:J126,8,0)</f>
        <v>#N/A</v>
      </c>
      <c r="E73" s="36" t="e">
        <f>VLOOKUP(A73,AUTODIAGNÓSTICO!$A$9:$J$69,9,0)</f>
        <v>#N/A</v>
      </c>
      <c r="F73" s="37"/>
      <c r="G73" s="37"/>
      <c r="H73" s="37"/>
      <c r="I73" s="37"/>
      <c r="J73" s="37"/>
      <c r="K73" s="53"/>
      <c r="L73" s="53"/>
    </row>
    <row r="74" spans="1:12">
      <c r="A74" s="34">
        <v>59</v>
      </c>
      <c r="B74" s="35" t="e">
        <f>VLOOKUP(A74,AUTODIAGNÓSTICO!$A$9:$J$69,3,0)</f>
        <v>#N/A</v>
      </c>
      <c r="C74" s="35" t="e">
        <f>VLOOKUP(A74,AUTODIAGNÓSTICO!A67:J127,6,0)</f>
        <v>#N/A</v>
      </c>
      <c r="D74" s="35" t="e">
        <f>VLOOKUP(A74,AUTODIAGNÓSTICO!A67:J127,8,0)</f>
        <v>#N/A</v>
      </c>
      <c r="E74" s="36" t="e">
        <f>VLOOKUP(A74,AUTODIAGNÓSTICO!$A$9:$J$69,9,0)</f>
        <v>#N/A</v>
      </c>
      <c r="F74" s="37"/>
      <c r="G74" s="37"/>
      <c r="H74" s="37"/>
      <c r="I74" s="37"/>
      <c r="J74" s="37"/>
      <c r="K74" s="53"/>
      <c r="L74" s="53"/>
    </row>
    <row r="75" spans="1:12">
      <c r="A75" s="34">
        <v>60</v>
      </c>
      <c r="B75" s="35" t="e">
        <f>VLOOKUP(A75,AUTODIAGNÓSTICO!$A$9:$J$69,3,0)</f>
        <v>#N/A</v>
      </c>
      <c r="C75" s="35" t="e">
        <f>VLOOKUP(A75,AUTODIAGNÓSTICO!A68:J128,6,0)</f>
        <v>#N/A</v>
      </c>
      <c r="D75" s="35" t="e">
        <f>VLOOKUP(A75,AUTODIAGNÓSTICO!A68:J128,8,0)</f>
        <v>#N/A</v>
      </c>
      <c r="E75" s="36" t="e">
        <f>VLOOKUP(A75,AUTODIAGNÓSTICO!$A$9:$J$69,9,0)</f>
        <v>#N/A</v>
      </c>
      <c r="F75" s="37"/>
      <c r="G75" s="37"/>
      <c r="H75" s="37"/>
      <c r="I75" s="37"/>
      <c r="J75" s="37"/>
      <c r="K75" s="53"/>
      <c r="L75" s="53"/>
    </row>
    <row r="76" spans="1:12">
      <c r="A76" s="34">
        <v>61</v>
      </c>
      <c r="B76" s="35" t="e">
        <f>VLOOKUP(A76,AUTODIAGNÓSTICO!$A$9:$J$69,3,0)</f>
        <v>#N/A</v>
      </c>
      <c r="C76" s="35" t="e">
        <f>VLOOKUP(A76,AUTODIAGNÓSTICO!A69:J129,6,0)</f>
        <v>#N/A</v>
      </c>
      <c r="D76" s="35" t="e">
        <f>VLOOKUP(A76,AUTODIAGNÓSTICO!A69:J129,8,0)</f>
        <v>#N/A</v>
      </c>
      <c r="E76" s="36" t="e">
        <f>VLOOKUP(A76,AUTODIAGNÓSTICO!$A$9:$J$69,9,0)</f>
        <v>#N/A</v>
      </c>
      <c r="F76" s="37"/>
      <c r="G76" s="37"/>
      <c r="H76" s="37"/>
      <c r="I76" s="37"/>
      <c r="J76" s="37"/>
      <c r="K76" s="53"/>
      <c r="L76" s="53"/>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6">
    <cfRule type="cellIs" dxfId="10" priority="1" operator="between">
      <formula>81</formula>
      <formula>100</formula>
    </cfRule>
    <cfRule type="cellIs" dxfId="9" priority="2" operator="between">
      <formula>61</formula>
      <formula>80</formula>
    </cfRule>
    <cfRule type="cellIs" dxfId="8" priority="3" operator="between">
      <formula>41</formula>
      <formula>60</formula>
    </cfRule>
    <cfRule type="cellIs" dxfId="7" priority="4" operator="between">
      <formula>21</formula>
      <formula>40</formula>
    </cfRule>
    <cfRule type="cellIs" dxfId="4" priority="5" operator="between">
      <formula>1</formula>
      <formula>20</formula>
    </cfRule>
  </conditionalFormatting>
  <dataValidations count="3">
    <dataValidation type="date" operator="greaterThanOrEqual" allowBlank="1" showInputMessage="1" showErrorMessage="1" sqref="K16:L16 L17 L19 K17:K18 K20: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ACER</cp:lastModifiedBy>
  <dcterms:created xsi:type="dcterms:W3CDTF">2021-11-16T13:51:00Z</dcterms:created>
  <cp:lastPrinted>2021-12-27T19:55:00Z</cp:lastPrinted>
  <dcterms:modified xsi:type="dcterms:W3CDTF">2025-08-31T22:20:34Z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EDAC5B339C6D437383E1FBFDD28FE866_13</vt:lpwstr>
  </property>
  <property fmtid="{D5CDD505-2E9C-101B-9397-08002B2CF9AE}" pid="3" name="KSOProductBuildVer">
    <vt:lpwstr>3082-12.2.0.22549</vt:lpwstr>
  </property>
</Properties>
</file>