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24226"/>
  <mc:AlternateContent xmlns:mc="http://schemas.openxmlformats.org/markup-compatibility/2006">
    <mc:Choice Requires="x15">
      <x15ac:absPath xmlns:x15ac="http://schemas.microsoft.com/office/spreadsheetml/2010/11/ac" url="C:\Users\Leidy Patiño\Downloads\"/>
    </mc:Choice>
  </mc:AlternateContent>
  <xr:revisionPtr revIDLastSave="0" documentId="13_ncr:1_{A47691E9-7FF3-4740-A5C3-C8E4E41AE788}" xr6:coauthVersionLast="47" xr6:coauthVersionMax="47" xr10:uidLastSave="{00000000-0000-0000-0000-000000000000}"/>
  <bookViews>
    <workbookView xWindow="-110" yWindow="-110" windowWidth="19420" windowHeight="1042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7" i="6" l="1"/>
  <c r="B36" i="6"/>
  <c r="B35" i="6"/>
  <c r="B33" i="6"/>
  <c r="B32" i="6"/>
  <c r="B28" i="6"/>
  <c r="I117" i="1" l="1"/>
  <c r="I116" i="1"/>
  <c r="I115" i="1"/>
  <c r="I114" i="1"/>
  <c r="I110" i="1"/>
  <c r="I109" i="1"/>
  <c r="I107" i="1"/>
  <c r="I106" i="1"/>
  <c r="I104" i="1"/>
  <c r="I103" i="1"/>
  <c r="I102" i="1"/>
  <c r="I99" i="1"/>
  <c r="I98" i="1"/>
  <c r="I95" i="1"/>
  <c r="I89" i="1"/>
  <c r="I86" i="1"/>
  <c r="U100" i="1" l="1"/>
  <c r="T6" i="6" s="1"/>
  <c r="U98" i="1"/>
  <c r="U99" i="1"/>
  <c r="U101" i="1"/>
  <c r="U87" i="1"/>
  <c r="U92" i="1"/>
  <c r="U89" i="1"/>
  <c r="U90" i="1"/>
  <c r="U91" i="1"/>
  <c r="R7" i="1"/>
  <c r="R8" i="1"/>
  <c r="R9" i="1"/>
  <c r="R10" i="1"/>
  <c r="S7" i="1"/>
  <c r="T7" i="1"/>
  <c r="T8" i="1"/>
  <c r="T9" i="1"/>
  <c r="T10" i="1"/>
  <c r="U7" i="1"/>
  <c r="S8" i="1"/>
  <c r="U8" i="1"/>
  <c r="U9" i="1"/>
  <c r="U10" i="1"/>
  <c r="U4" i="2" s="1"/>
  <c r="S9" i="1"/>
  <c r="S10" i="1"/>
  <c r="S98" i="1"/>
  <c r="S99" i="1"/>
  <c r="S100" i="1"/>
  <c r="S101" i="1"/>
  <c r="Q11" i="1"/>
  <c r="R11" i="1"/>
  <c r="S11" i="1"/>
  <c r="R13" i="1"/>
  <c r="S13" i="1"/>
  <c r="T13" i="1"/>
  <c r="U13" i="1"/>
  <c r="R14" i="1"/>
  <c r="S14" i="1"/>
  <c r="T14" i="1"/>
  <c r="T15" i="1"/>
  <c r="T16" i="1"/>
  <c r="U14" i="1"/>
  <c r="U15" i="1"/>
  <c r="U16" i="1"/>
  <c r="R15" i="1"/>
  <c r="E5" i="2" s="1"/>
  <c r="S15" i="1"/>
  <c r="S16" i="1"/>
  <c r="K5" i="2" s="1"/>
  <c r="R16" i="1"/>
  <c r="R20" i="1"/>
  <c r="S20" i="1"/>
  <c r="T20" i="1"/>
  <c r="U20" i="1"/>
  <c r="R21" i="1"/>
  <c r="S21" i="1"/>
  <c r="S22" i="1"/>
  <c r="S23" i="1"/>
  <c r="K6" i="2" s="1"/>
  <c r="T21" i="1"/>
  <c r="T22" i="1"/>
  <c r="T23" i="1"/>
  <c r="U21" i="1"/>
  <c r="R22" i="1"/>
  <c r="R23" i="1"/>
  <c r="F6" i="2" s="1"/>
  <c r="U22" i="1"/>
  <c r="T6" i="2" s="1"/>
  <c r="U23" i="1"/>
  <c r="R30" i="1"/>
  <c r="R31" i="1"/>
  <c r="D7" i="2" s="1"/>
  <c r="R32" i="1"/>
  <c r="R33" i="1"/>
  <c r="S30" i="1"/>
  <c r="J7" i="2" s="1"/>
  <c r="T30" i="1"/>
  <c r="T31" i="1"/>
  <c r="T32" i="1"/>
  <c r="T33" i="1"/>
  <c r="U30" i="1"/>
  <c r="U31" i="1"/>
  <c r="U32" i="1"/>
  <c r="U33" i="1"/>
  <c r="S31" i="1"/>
  <c r="S32" i="1"/>
  <c r="S33" i="1"/>
  <c r="U7" i="2"/>
  <c r="R36" i="1"/>
  <c r="R37" i="1"/>
  <c r="R38" i="1"/>
  <c r="R39" i="1"/>
  <c r="S36" i="1"/>
  <c r="T36" i="1"/>
  <c r="T37" i="1"/>
  <c r="T38" i="1"/>
  <c r="T39" i="1"/>
  <c r="N8" i="2" s="1"/>
  <c r="U36" i="1"/>
  <c r="S37" i="1"/>
  <c r="U37" i="1"/>
  <c r="U38" i="1"/>
  <c r="S8" i="2" s="1"/>
  <c r="U39" i="1"/>
  <c r="S38" i="1"/>
  <c r="S39" i="1"/>
  <c r="I8" i="2" s="1"/>
  <c r="R47" i="1"/>
  <c r="C9" i="2" s="1"/>
  <c r="R48" i="1"/>
  <c r="R49" i="1"/>
  <c r="R50" i="1"/>
  <c r="S47" i="1"/>
  <c r="S48" i="1"/>
  <c r="S49" i="1"/>
  <c r="S50" i="1"/>
  <c r="T47" i="1"/>
  <c r="O9" i="2" s="1"/>
  <c r="T48" i="1"/>
  <c r="T49" i="1"/>
  <c r="T50" i="1"/>
  <c r="U47" i="1"/>
  <c r="U48" i="1"/>
  <c r="U49" i="1"/>
  <c r="U50" i="1"/>
  <c r="R55" i="1"/>
  <c r="R56" i="1"/>
  <c r="R57" i="1"/>
  <c r="R58" i="1"/>
  <c r="S55" i="1"/>
  <c r="S56" i="1"/>
  <c r="S57" i="1"/>
  <c r="S58" i="1"/>
  <c r="T55" i="1"/>
  <c r="U55" i="1"/>
  <c r="U56" i="1"/>
  <c r="U57" i="1"/>
  <c r="U58" i="1"/>
  <c r="T56" i="1"/>
  <c r="T57" i="1"/>
  <c r="T58" i="1"/>
  <c r="M4" i="4" s="1"/>
  <c r="M10" i="4" s="1"/>
  <c r="R62" i="1"/>
  <c r="S62" i="1"/>
  <c r="S63" i="1"/>
  <c r="S64" i="1"/>
  <c r="S65" i="1"/>
  <c r="T62" i="1"/>
  <c r="T63" i="1"/>
  <c r="T64" i="1"/>
  <c r="T65" i="1"/>
  <c r="U62" i="1"/>
  <c r="R63" i="1"/>
  <c r="R64" i="1"/>
  <c r="R65" i="1"/>
  <c r="U63" i="1"/>
  <c r="U64" i="1"/>
  <c r="U65" i="1"/>
  <c r="R68" i="1"/>
  <c r="S68" i="1"/>
  <c r="S69" i="1"/>
  <c r="S70" i="1"/>
  <c r="S71" i="1"/>
  <c r="T68" i="1"/>
  <c r="T69" i="1"/>
  <c r="T70" i="1"/>
  <c r="M6" i="4" s="1"/>
  <c r="T71" i="1"/>
  <c r="U68" i="1"/>
  <c r="U69" i="1"/>
  <c r="U70" i="1"/>
  <c r="S6" i="4" s="1"/>
  <c r="U71" i="1"/>
  <c r="R69" i="1"/>
  <c r="R70" i="1"/>
  <c r="R71" i="1"/>
  <c r="R74" i="1"/>
  <c r="R76" i="1"/>
  <c r="R75" i="1"/>
  <c r="R77" i="1"/>
  <c r="S74" i="1"/>
  <c r="J7" i="4" s="1"/>
  <c r="S75" i="1"/>
  <c r="S76" i="1"/>
  <c r="S77" i="1"/>
  <c r="T74" i="1"/>
  <c r="U74" i="1"/>
  <c r="U75" i="1"/>
  <c r="U76" i="1"/>
  <c r="T7" i="4" s="1"/>
  <c r="U77" i="1"/>
  <c r="T75" i="1"/>
  <c r="T76" i="1"/>
  <c r="T77" i="1"/>
  <c r="P7" i="4" s="1"/>
  <c r="R84" i="1"/>
  <c r="R85" i="1"/>
  <c r="R86" i="1"/>
  <c r="R87" i="1"/>
  <c r="S84" i="1"/>
  <c r="T84" i="1"/>
  <c r="T85" i="1"/>
  <c r="T86" i="1"/>
  <c r="T87" i="1"/>
  <c r="U84" i="1"/>
  <c r="S85" i="1"/>
  <c r="S86" i="1"/>
  <c r="K4" i="6" s="1"/>
  <c r="S87" i="1"/>
  <c r="U85" i="1"/>
  <c r="U86" i="1"/>
  <c r="T4" i="6" s="1"/>
  <c r="T10" i="6" s="1"/>
  <c r="R89" i="1"/>
  <c r="S89" i="1"/>
  <c r="S90" i="1"/>
  <c r="S91" i="1"/>
  <c r="J5" i="6" s="1"/>
  <c r="S92" i="1"/>
  <c r="T89" i="1"/>
  <c r="T90" i="1"/>
  <c r="T91" i="1"/>
  <c r="T92" i="1"/>
  <c r="R90" i="1"/>
  <c r="R91" i="1"/>
  <c r="R92" i="1"/>
  <c r="R98" i="1"/>
  <c r="R99" i="1"/>
  <c r="R100" i="1"/>
  <c r="R101" i="1"/>
  <c r="T98" i="1"/>
  <c r="T101" i="1"/>
  <c r="T99" i="1"/>
  <c r="T100" i="1"/>
  <c r="S6" i="6"/>
  <c r="R6" i="6"/>
  <c r="U6" i="6"/>
  <c r="R102" i="1"/>
  <c r="R103" i="1"/>
  <c r="R104" i="1"/>
  <c r="R105" i="1"/>
  <c r="S102" i="1"/>
  <c r="T102" i="1"/>
  <c r="T103" i="1"/>
  <c r="T104" i="1"/>
  <c r="T105" i="1"/>
  <c r="U102" i="1"/>
  <c r="S103" i="1"/>
  <c r="S104" i="1"/>
  <c r="S105" i="1"/>
  <c r="U103" i="1"/>
  <c r="U104" i="1"/>
  <c r="U105" i="1"/>
  <c r="R114" i="1"/>
  <c r="R115" i="1"/>
  <c r="R116" i="1"/>
  <c r="R117" i="1"/>
  <c r="F8" i="6" s="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5" i="5" s="1"/>
  <c r="U130" i="1"/>
  <c r="U131" i="1"/>
  <c r="R134" i="1"/>
  <c r="S134" i="1"/>
  <c r="S135" i="1"/>
  <c r="S136" i="1"/>
  <c r="S137" i="1"/>
  <c r="T134" i="1"/>
  <c r="T135" i="1"/>
  <c r="T136" i="1"/>
  <c r="T137" i="1"/>
  <c r="U134" i="1"/>
  <c r="R135" i="1"/>
  <c r="R136" i="1"/>
  <c r="R137" i="1"/>
  <c r="U135" i="1"/>
  <c r="S6" i="5" s="1"/>
  <c r="U136" i="1"/>
  <c r="R139" i="1"/>
  <c r="R140" i="1"/>
  <c r="R141" i="1"/>
  <c r="R142" i="1"/>
  <c r="S139" i="1"/>
  <c r="S140" i="1"/>
  <c r="S141" i="1"/>
  <c r="S142" i="1"/>
  <c r="T139" i="1"/>
  <c r="U139" i="1"/>
  <c r="T140" i="1"/>
  <c r="U140" i="1"/>
  <c r="T141" i="1"/>
  <c r="T142" i="1"/>
  <c r="U141" i="1"/>
  <c r="S5" i="6"/>
  <c r="R5" i="6"/>
  <c r="T5" i="6"/>
  <c r="T8" i="2"/>
  <c r="T7" i="2"/>
  <c r="U6" i="2"/>
  <c r="J8" i="2"/>
  <c r="P8" i="2"/>
  <c r="S7" i="6"/>
  <c r="O8" i="2"/>
  <c r="H6" i="2"/>
  <c r="J6" i="2"/>
  <c r="S6" i="2"/>
  <c r="O8" i="6"/>
  <c r="U7" i="4"/>
  <c r="R5" i="4"/>
  <c r="P6" i="2"/>
  <c r="M8" i="2"/>
  <c r="D4" i="2"/>
  <c r="O4" i="2"/>
  <c r="O10" i="2" s="1"/>
  <c r="J8" i="6" l="1"/>
  <c r="H6" i="6"/>
  <c r="J6" i="6"/>
  <c r="I6" i="6"/>
  <c r="I5" i="6"/>
  <c r="H9" i="2"/>
  <c r="H8" i="2"/>
  <c r="H7" i="2"/>
  <c r="H5" i="2"/>
  <c r="J5" i="2"/>
  <c r="H4" i="2"/>
  <c r="N4" i="2"/>
  <c r="N10" i="2" s="1"/>
  <c r="J4" i="2"/>
  <c r="D6" i="2"/>
  <c r="D5" i="2"/>
  <c r="C5" i="2"/>
  <c r="T5" i="2"/>
  <c r="T10" i="2" s="1"/>
  <c r="F4" i="2"/>
  <c r="I4" i="2"/>
  <c r="K6" i="6"/>
  <c r="K8" i="6"/>
  <c r="S7" i="5"/>
  <c r="N5" i="5"/>
  <c r="U7" i="6"/>
  <c r="J7" i="6"/>
  <c r="P7" i="6"/>
  <c r="K7" i="4"/>
  <c r="F5" i="4"/>
  <c r="P5" i="4"/>
  <c r="J5" i="4"/>
  <c r="D5" i="4"/>
  <c r="R4" i="4"/>
  <c r="R10" i="4" s="1"/>
  <c r="P4" i="4"/>
  <c r="P10" i="4" s="1"/>
  <c r="H4" i="4"/>
  <c r="U9" i="2"/>
  <c r="D8" i="2"/>
  <c r="M6" i="5"/>
  <c r="R4" i="5"/>
  <c r="R10" i="5" s="1"/>
  <c r="S7" i="2"/>
  <c r="M4" i="6"/>
  <c r="M10" i="6" s="1"/>
  <c r="S9" i="2"/>
  <c r="J9" i="2"/>
  <c r="I7" i="2"/>
  <c r="C6" i="2"/>
  <c r="T6" i="5"/>
  <c r="R6" i="5"/>
  <c r="U7" i="5"/>
  <c r="M5" i="5"/>
  <c r="R8" i="6"/>
  <c r="U4" i="5"/>
  <c r="U10" i="5" s="1"/>
  <c r="M6" i="6"/>
  <c r="M5" i="6"/>
  <c r="F7" i="4"/>
  <c r="D4" i="4"/>
  <c r="E7" i="2"/>
  <c r="P7" i="2"/>
  <c r="H7" i="5"/>
  <c r="H6" i="5"/>
  <c r="K5" i="5"/>
  <c r="J5" i="5"/>
  <c r="K4" i="5"/>
  <c r="J4" i="5"/>
  <c r="I4" i="5"/>
  <c r="P6" i="6"/>
  <c r="C6" i="4"/>
  <c r="R9" i="2"/>
  <c r="E5" i="4"/>
  <c r="N4" i="4"/>
  <c r="N10" i="4" s="1"/>
  <c r="N6" i="6"/>
  <c r="C7" i="4"/>
  <c r="H4" i="5"/>
  <c r="N7" i="5"/>
  <c r="K7" i="5"/>
  <c r="E6" i="5"/>
  <c r="P6" i="5"/>
  <c r="R5" i="5"/>
  <c r="H5" i="5"/>
  <c r="M4" i="5"/>
  <c r="M10" i="5" s="1"/>
  <c r="T8" i="6"/>
  <c r="P8" i="6"/>
  <c r="H8" i="6"/>
  <c r="C8" i="6"/>
  <c r="I7" i="6"/>
  <c r="O6" i="6"/>
  <c r="F6" i="6"/>
  <c r="F5" i="6"/>
  <c r="O5" i="6"/>
  <c r="H5" i="6"/>
  <c r="S4" i="6"/>
  <c r="S10" i="6" s="1"/>
  <c r="M7" i="4"/>
  <c r="E7" i="4"/>
  <c r="E6" i="4"/>
  <c r="R6" i="4"/>
  <c r="N6" i="4"/>
  <c r="U5" i="4"/>
  <c r="C5" i="4"/>
  <c r="T4" i="4"/>
  <c r="T10" i="4" s="1"/>
  <c r="C4" i="4"/>
  <c r="P9" i="2"/>
  <c r="K9" i="2"/>
  <c r="F9" i="2"/>
  <c r="K8" i="2"/>
  <c r="R7" i="2"/>
  <c r="O7" i="2"/>
  <c r="R6" i="2"/>
  <c r="R5" i="2"/>
  <c r="K4" i="2"/>
  <c r="E4" i="2"/>
  <c r="O4" i="6"/>
  <c r="O10" i="6" s="1"/>
  <c r="U4" i="6"/>
  <c r="U10" i="6" s="1"/>
  <c r="R7" i="5"/>
  <c r="T7" i="5"/>
  <c r="J7" i="5"/>
  <c r="J6" i="5"/>
  <c r="O6" i="5"/>
  <c r="P4" i="5"/>
  <c r="P10" i="5" s="1"/>
  <c r="U8" i="6"/>
  <c r="D8" i="6"/>
  <c r="T7" i="6"/>
  <c r="N7" i="6"/>
  <c r="P5" i="6"/>
  <c r="K5" i="6"/>
  <c r="I4" i="6"/>
  <c r="P4" i="6"/>
  <c r="P10" i="6" s="1"/>
  <c r="N7" i="4"/>
  <c r="S7" i="4"/>
  <c r="H7" i="4"/>
  <c r="P6" i="4"/>
  <c r="D6" i="4"/>
  <c r="H6" i="4"/>
  <c r="N5" i="4"/>
  <c r="O4" i="4"/>
  <c r="O10" i="4" s="1"/>
  <c r="F4" i="4"/>
  <c r="K7" i="2"/>
  <c r="N6" i="2"/>
  <c r="M5" i="2"/>
  <c r="R4" i="2"/>
  <c r="U5" i="6"/>
  <c r="R8" i="2"/>
  <c r="O7" i="5"/>
  <c r="I7" i="5"/>
  <c r="D7" i="5"/>
  <c r="U6" i="5"/>
  <c r="N6" i="5"/>
  <c r="I6" i="5"/>
  <c r="P5" i="5"/>
  <c r="S4" i="5"/>
  <c r="S10" i="5" s="1"/>
  <c r="O4" i="5"/>
  <c r="O10" i="5" s="1"/>
  <c r="M8" i="6"/>
  <c r="R7" i="6"/>
  <c r="K7" i="6"/>
  <c r="H7" i="6"/>
  <c r="J4" i="6"/>
  <c r="J10" i="6" s="1"/>
  <c r="R7" i="4"/>
  <c r="D7" i="4"/>
  <c r="J6" i="4"/>
  <c r="I6" i="4"/>
  <c r="S5" i="4"/>
  <c r="T5" i="4"/>
  <c r="M5" i="4"/>
  <c r="H5" i="4"/>
  <c r="J4" i="4"/>
  <c r="E4" i="4"/>
  <c r="I9" i="2"/>
  <c r="N9" i="2"/>
  <c r="U8" i="2"/>
  <c r="C8" i="2"/>
  <c r="F7" i="2"/>
  <c r="C7" i="2"/>
  <c r="O6" i="2"/>
  <c r="I6" i="2"/>
  <c r="I5" i="2"/>
  <c r="T4" i="2"/>
  <c r="P4" i="2"/>
  <c r="P10" i="2" s="1"/>
  <c r="C4" i="2"/>
  <c r="N7" i="2"/>
  <c r="E6" i="2"/>
  <c r="P5" i="2"/>
  <c r="F5" i="2"/>
  <c r="S4" i="2"/>
  <c r="C7" i="5"/>
  <c r="C6" i="5"/>
  <c r="D6" i="5"/>
  <c r="F6" i="5"/>
  <c r="D5" i="5"/>
  <c r="C5" i="5"/>
  <c r="F5" i="5"/>
  <c r="E5" i="5"/>
  <c r="F4" i="5"/>
  <c r="C4" i="5"/>
  <c r="F6" i="4"/>
  <c r="E8" i="2"/>
  <c r="M6" i="2"/>
  <c r="S5" i="2"/>
  <c r="D4" i="5"/>
  <c r="N4" i="5"/>
  <c r="N10" i="5" s="1"/>
  <c r="U6" i="4"/>
  <c r="N8" i="6"/>
  <c r="T4" i="5"/>
  <c r="T10" i="5" s="1"/>
  <c r="S8" i="6"/>
  <c r="F7" i="6"/>
  <c r="C6" i="6"/>
  <c r="N5" i="6"/>
  <c r="O6" i="4"/>
  <c r="I4" i="4"/>
  <c r="N5" i="2"/>
  <c r="M4" i="2"/>
  <c r="M10" i="2" s="1"/>
  <c r="O7" i="6"/>
  <c r="M7" i="5"/>
  <c r="I5" i="5"/>
  <c r="F7" i="5"/>
  <c r="K6" i="5"/>
  <c r="K4" i="4"/>
  <c r="R4" i="6"/>
  <c r="R10" i="6" s="1"/>
  <c r="O5" i="2"/>
  <c r="I8" i="6"/>
  <c r="P7" i="5"/>
  <c r="F8" i="2"/>
  <c r="O5" i="4"/>
  <c r="O5" i="5"/>
  <c r="E8" i="6"/>
  <c r="M7" i="6"/>
  <c r="I5" i="4"/>
  <c r="T9" i="2"/>
  <c r="E7" i="5"/>
  <c r="K5" i="4"/>
  <c r="N4" i="6"/>
  <c r="N10" i="6" s="1"/>
  <c r="D9" i="2"/>
  <c r="H4" i="6"/>
  <c r="K6" i="4"/>
  <c r="U4" i="4"/>
  <c r="U10" i="4" s="1"/>
  <c r="O7" i="4"/>
  <c r="S5" i="5"/>
  <c r="T5" i="5"/>
  <c r="M9" i="2"/>
  <c r="M7" i="2"/>
  <c r="I7" i="4"/>
  <c r="S4" i="4"/>
  <c r="S10" i="4" s="1"/>
  <c r="U5" i="2"/>
  <c r="U10" i="2" s="1"/>
  <c r="E4" i="5"/>
  <c r="T6" i="4"/>
  <c r="E9" i="2"/>
  <c r="C7" i="6"/>
  <c r="D7" i="6"/>
  <c r="E7" i="6"/>
  <c r="E6" i="6"/>
  <c r="D6" i="6"/>
  <c r="E5" i="6"/>
  <c r="D5" i="6"/>
  <c r="C5" i="6"/>
  <c r="F4" i="6"/>
  <c r="F10" i="6" s="1"/>
  <c r="C4" i="6"/>
  <c r="D4" i="6"/>
  <c r="E4" i="6"/>
  <c r="J10" i="4" l="1"/>
  <c r="H10" i="4"/>
  <c r="K10" i="4"/>
  <c r="I10" i="4"/>
  <c r="K10" i="6"/>
  <c r="I10" i="6"/>
  <c r="H10" i="6"/>
  <c r="H10" i="2"/>
  <c r="K10" i="2"/>
  <c r="J10" i="2"/>
  <c r="R10" i="2"/>
  <c r="I10" i="2"/>
  <c r="E10" i="4"/>
  <c r="F10" i="4"/>
  <c r="C10" i="4"/>
  <c r="D10" i="4"/>
  <c r="D10" i="2"/>
  <c r="F10" i="2"/>
  <c r="E10" i="2"/>
  <c r="C10" i="2"/>
  <c r="S10" i="2"/>
  <c r="K10" i="5"/>
  <c r="J10" i="5"/>
  <c r="H10" i="5"/>
  <c r="I10" i="5"/>
  <c r="E10" i="5"/>
  <c r="F10" i="5"/>
  <c r="C10" i="5"/>
  <c r="D10" i="5"/>
  <c r="D10" i="6"/>
  <c r="C10" i="6"/>
  <c r="E10" i="6"/>
</calcChain>
</file>

<file path=xl/sharedStrings.xml><?xml version="1.0" encoding="utf-8"?>
<sst xmlns="http://schemas.openxmlformats.org/spreadsheetml/2006/main" count="725" uniqueCount="521">
  <si>
    <t>Apoyo financiero y contable</t>
  </si>
  <si>
    <t>Presupuesto anual del Fondo de Servicios Educativos (FSE)</t>
  </si>
  <si>
    <t>Contabilidad</t>
  </si>
  <si>
    <t>Ingresos y gastos</t>
  </si>
  <si>
    <t>Control fiscal</t>
  </si>
  <si>
    <t>Accesibilidad</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</si>
  <si>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</si>
  <si>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</si>
  <si>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</si>
  <si>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</si>
  <si>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</si>
  <si>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</si>
  <si>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</si>
  <si>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</si>
  <si>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</si>
  <si>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</si>
  <si>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</si>
  <si>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</si>
  <si>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</si>
  <si>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</si>
  <si>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</si>
  <si>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</si>
  <si>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</si>
  <si>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</si>
  <si>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</si>
  <si>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</si>
  <si>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</si>
  <si>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</si>
  <si>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</si>
  <si>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</si>
  <si>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</si>
  <si>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</si>
  <si>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</si>
  <si>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</si>
  <si>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</si>
  <si>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</si>
  <si>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</si>
  <si>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</si>
  <si>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</si>
  <si>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</si>
  <si>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</si>
  <si>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</si>
  <si>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</si>
  <si>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</si>
  <si>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</si>
  <si>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</si>
  <si>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</si>
  <si>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</si>
  <si>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</si>
  <si>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</si>
  <si>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</si>
  <si>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</si>
  <si>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</si>
  <si>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</si>
  <si>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</si>
  <si>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</si>
  <si>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</si>
  <si>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</si>
  <si>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</si>
  <si>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</si>
  <si>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</si>
  <si>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</si>
  <si>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</si>
  <si>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</si>
  <si>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</si>
  <si>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</si>
  <si>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</si>
  <si>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</si>
  <si>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</si>
  <si>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</si>
  <si>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</si>
  <si>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</si>
  <si>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</si>
  <si>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</si>
  <si>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</si>
  <si>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</si>
  <si>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</si>
  <si>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</si>
  <si>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</si>
  <si>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</si>
  <si>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</si>
  <si>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</si>
  <si>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</si>
  <si>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</si>
  <si>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</si>
  <si>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</si>
  <si>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</si>
  <si>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</si>
  <si>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</si>
  <si>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</si>
  <si>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</si>
  <si>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</si>
  <si>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</si>
  <si>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</si>
  <si>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</si>
  <si>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</si>
  <si>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</si>
  <si>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</si>
  <si>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</si>
  <si>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</si>
  <si>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</si>
  <si>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</si>
  <si>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</si>
  <si>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</si>
  <si>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</si>
  <si>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</si>
  <si>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</si>
  <si>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</si>
  <si>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</si>
  <si>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</si>
  <si>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</si>
  <si>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</si>
  <si>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</si>
  <si>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</si>
  <si>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</si>
  <si>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</si>
  <si>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</si>
  <si>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</si>
  <si>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</si>
  <si>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</si>
  <si>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</si>
  <si>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</si>
  <si>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</si>
  <si>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</si>
  <si>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</si>
  <si>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</si>
  <si>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</si>
  <si>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</si>
  <si>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</si>
  <si>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</si>
  <si>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</si>
  <si>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</si>
  <si>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</si>
  <si>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</si>
  <si>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</si>
  <si>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</si>
  <si>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</si>
  <si>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</si>
  <si>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</si>
  <si>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</si>
  <si>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</si>
  <si>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</si>
  <si>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</si>
  <si>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</si>
  <si>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</si>
  <si>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</si>
  <si>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</si>
  <si>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</si>
  <si>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</si>
  <si>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</si>
  <si>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</si>
  <si>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</si>
  <si>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</si>
  <si>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</si>
  <si>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</si>
  <si>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</si>
  <si>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</si>
  <si>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</si>
  <si>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</si>
  <si>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</si>
  <si>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</si>
  <si>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</si>
  <si>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</si>
  <si>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</si>
  <si>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</si>
  <si>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</si>
  <si>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</si>
  <si>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</si>
  <si>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</si>
  <si>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</si>
  <si>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</si>
  <si>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</si>
  <si>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</si>
  <si>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</si>
  <si>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</si>
  <si>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</si>
  <si>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</si>
  <si>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</si>
  <si>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</si>
  <si>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</si>
  <si>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La institución educativa  hace evaluaciones periódicas sobre la situación de las familias y los estudiantes en relación con el proceso de matrícula y propicia el mejoramiento del mismo.</t>
  </si>
  <si>
    <t>PEI, Sistema de Información Académica ( webcolegios ), gestión de archivos, SIMAT.</t>
  </si>
  <si>
    <t>La institución revisa periódicamente la calidad y disponibilidad del archivo académico y ajusta y mejora este sistema.</t>
  </si>
  <si>
    <t>Archivo unificado y completo de todos los estudiantes de la institución educativa.</t>
  </si>
  <si>
    <t>La Institución revisa perioicamente el sistema de expedición de boletines de claificaciones e implementa acciones par ajustarlo y mejoorarlo.</t>
  </si>
  <si>
    <t>Informes de desempeño, Sistema de Información Académica, Actas.</t>
  </si>
  <si>
    <t>La institución revisa periódicamente el programa de mantenimiento de su planta física y realiza los ajustes pertinentes.</t>
  </si>
  <si>
    <t>la institucion revisa y evalua periodicamente su programa de adecuacion ,accesibilidad y embellecimiento de su planta fisica y diseña acciones para mejorarlo.</t>
  </si>
  <si>
    <t>La institución revisa y evalua periodicamente su programa de adecuacion , accesibilidad y embellecimiento de  de su planta fisica y los resultados propician acciones de mejoramiento.</t>
  </si>
  <si>
    <t>Presupuesto, Actas, Contratación, registro fotográfico, diagnóstico de los daños a mejorar.</t>
  </si>
  <si>
    <t>La institución revisa y evalúa periódicamente el plan de uso de cada uno de sus esoacios fisicos y diseña acciones para optimizarlos.</t>
  </si>
  <si>
    <t>Oficios, registros fotograficos , visitas permanentes.</t>
  </si>
  <si>
    <t>La institución tiene un plan para adquisición delos recursos para el aprendizaje que garantiza la dispònibilidad oportuna de los mismos dirigidos a prevenir barreras y potenciar la participacion de todos los estudiantes , en concordancia con el direccionamiento estrategicoy las necesidades de los docentes y estudiantes.</t>
  </si>
  <si>
    <t>Plan de compras.</t>
  </si>
  <si>
    <t>La institución revisa y evalúa periódicamente su proceso de adquisición y suministro de insumos en función de la propuesta pedagógica, y efectúa los ajustes necesarios para mejorarlo.</t>
  </si>
  <si>
    <t>Plan de compras, actas, presupuesto.</t>
  </si>
  <si>
    <t>el mantenimiento preventivo y correctivo de los equipos se cumplen adecuadamente , con ello se garantiza su estado optimo.</t>
  </si>
  <si>
    <t>Los recursos para ello se programan con anterioridad en el presupuesto de cada año.</t>
  </si>
  <si>
    <t>La comunidad educativa conoce y adopta las medidas preventivas derivadas del conocimiento cabal del panorama de riesgos.</t>
  </si>
  <si>
    <t>documento elaborado (Panorama de riesgos )</t>
  </si>
  <si>
    <t>La Institución revisa y evalúa periodicamente la cobertura, calidad y oportunidad de los servicios complementarios y recursos y promueve acciones correctivas en función de las necesidades del estudiantdo.</t>
  </si>
  <si>
    <t>Registros, documentos y convenios.</t>
  </si>
  <si>
    <t>La institución evalúa periódica y sistemáticamente la estrategia de apoyo a los estudiantes que presentan bajo desempeño académico o con dificultades de interacción y adelanta acciones correctivas y de gestión para mejorarla.</t>
  </si>
  <si>
    <t>PEI, actas, documento PIAR, SIMAT.DUA</t>
  </si>
  <si>
    <t>La institución revisa y evalúa continuamente la definición de los perfiles y su uso en los procesos de selección, solicitud e inducción del personal, en función del plan de mejoramiento y de sus necesidades</t>
  </si>
  <si>
    <t>PEI, actas, asignación académica, informes de planta</t>
  </si>
  <si>
    <t>La institución revisa y evalúa periódicamente su estrategia de inducción y reinducción del personal, y realiza los ajustes pertinentes para que ésta se adecue al PEI y al plan de mejoramiento.</t>
  </si>
  <si>
    <t>PEI, actas, registros de asistencia, plataforma webcolegios y  registro fotográfico.</t>
  </si>
  <si>
    <t>La Intitución planifica, revisa y evalúa continuamente su programa de formación y capacitación en función de su incidencia en el mejoramiento del proceso de enseñanza - aprendizaje y en el desarrollo institucional.</t>
  </si>
  <si>
    <t>Encuestas,analisis de datos, desarrollo de proyectos y  registros de asistencia.</t>
  </si>
  <si>
    <t>La institución revisa y evalúa continuamente sus criterios de asignación académica de los docentes y realiza los ajustes pertinentes a los mismos.</t>
  </si>
  <si>
    <t>Resoluciones rectorales, informes de planta de personal, gestión de archivo, horarios de clase,pagina webcolegios y sistema de información académica.</t>
  </si>
  <si>
    <t>La institución revisa permanentemente si el personal vinculado está identificado con su filosofía, principios, valores y objetivos, y toma medidas pertinentes para lograr que todos se sientan parte de la misma.</t>
  </si>
  <si>
    <t>Actas, registros, sistema de información académica,videoconferencias,  circulares, memorandos, resoluciones.</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</si>
  <si>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</si>
  <si>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Actas de inicio,  circular interna, sistema humano en línea, evaluaciones de Desempeño, carpeta de evidencias.</t>
  </si>
  <si>
    <t>La institución revisa y valora continuamente su estrategia de reconocimiento al personal vinculado y realiza los ajustes pertinentes.</t>
  </si>
  <si>
    <t xml:space="preserve"> Resoluciones internas,entrega de reconocimientos , cartelera, sistema de información académica, redes sociales, gestión de archivo.</t>
  </si>
  <si>
    <t>La institucion cuenta con una politica de investigacion y ha desarrollado planes para la divulgaciòn del conocimiento generado entre sus miembros.</t>
  </si>
  <si>
    <t>Presupuesto, semilleros de investigacion , actas y registro de asistencia.</t>
  </si>
  <si>
    <t>La  institución dispone de estrategias claras para mediación y solución de conflictos y estos se resuelven a través del diálogo y la negociación permanente. Esto contribuye a que exista un buen clima laboral.</t>
  </si>
  <si>
    <t>La institución revisa y evalúa continuamente su programa de bienestar del personal vinculado y los ajusta de acuerdo con los resultados obtenidos y las nuevas necesidades.</t>
  </si>
  <si>
    <t>PEI, registro de asistencia. Actas . Registro fotográfico.</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</si>
  <si>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</si>
  <si>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Presupuesto, cotizaciones ,acuerdos, actas.</t>
  </si>
  <si>
    <t>La contabilidad tiene todos sus soportes; los informes financieros se elaboran y se presentan dentro de los plazos establecidos por las normas y se usan para el  control financiero y para la toma de decisiones en el corto, mediano y largo plazo. Los resultados aportan información para ajustar los planes de mejoramiento.</t>
  </si>
  <si>
    <t xml:space="preserve"> registros contables, informes trimestrales, cartelera, actas y Rendiciòn de cuentas anuales .</t>
  </si>
  <si>
    <t>Hay seguimiento y evaluación de los procesos de recaudo de ingresos y de realización de los gastos; dicha  información retroalimenta  la  planeación  financiera  y apoya la toma de decisiones .</t>
  </si>
  <si>
    <t>Soportes contables, TNS, cuenta maestra, rendición de cuentas.</t>
  </si>
  <si>
    <t>La institución revisa y hace seguimiento a los resultados financieros, para que estos sean un elemento clave en el momento de planear las acciones , tomar decisiones y evaluar los resultados de las mismas .</t>
  </si>
  <si>
    <t>Informes contables, carteleras, rendición de cuentas, actas, SIFSE.</t>
  </si>
  <si>
    <t>AÑO  2023</t>
  </si>
  <si>
    <t>Atención educativa a grupos poblacionales o en situación de vulnerabilidad que experimentan barreras al aprendizaje y la participación.</t>
  </si>
  <si>
    <r>
      <t xml:space="preserve">La institución Educativa brinda </t>
    </r>
    <r>
      <rPr>
        <sz val="11"/>
        <color rgb="FF040C28"/>
        <rFont val="Arial"/>
        <family val="2"/>
      </rPr>
      <t>a las personas en riesgo de pobreza y exclusión social, las oportunidades y algunos recursos  necesarios para participar de forma plena en la sociedad</t>
    </r>
    <r>
      <rPr>
        <sz val="11"/>
        <color rgb="FF4D5156"/>
        <rFont val="Arial"/>
        <family val="2"/>
      </rPr>
      <t>.</t>
    </r>
  </si>
  <si>
    <t>PEI, Proyecto servicio social, constancias y registros y  videos .</t>
  </si>
  <si>
    <t>Se realizó con la participación de estudiantes y apoyo de padres de familia, directivos y docentes de la institución, que se apersonan y valoran dicha actividad en pro de la institución educativa.</t>
  </si>
  <si>
    <t>Actas, registro de asistencia, registro fotografico.</t>
  </si>
  <si>
    <t>PEI, Proyecto prevención de riesgos, Actas, registro virtual.</t>
  </si>
  <si>
    <t>La institución Educativa cuenta nuevamente con el nombramiento en propiedad del  rector, quien se apersona y promete  mejorar cada día más la imagen y servicios educativos que presta el colegio en la zona rural donde esta ubicado.</t>
  </si>
  <si>
    <t>Los docentes de la institución apoyan y contribuyen en el trabajo y progreso de los estudiantes y sus familias.</t>
  </si>
  <si>
    <t>• El mejoramiento de los ambientes de aprendizaje adecuados que se realizan en la institución  y el mejor  uso de los  recursos para la enseñanza y el aprendizaje, nos hacen cada dia mejores.</t>
  </si>
  <si>
    <t>La articulación de la institución con  la asociación de padres de familia  para buscar un verdadero trabajo en pro del colegio esta permitiendo que se cumplan con muchas actividades programadas.</t>
  </si>
  <si>
    <t>La institución debe ofrecer a los padres de familia talleres, capacitaciones y demás actividades que favorezcan su relación familiar, pero se presenta en ocasiones la poca participación de algunos por diferentes inconvenientes que se deberán analizar y programar de nuevo su ejecución.</t>
  </si>
  <si>
    <t xml:space="preserve">PEI, registro de matriculas, y observadores del estudiante, </t>
  </si>
  <si>
    <t xml:space="preserve"> Actas, sistema de información académica, hoja comportamental, actas de compromiso, observador del estudiante.</t>
  </si>
  <si>
    <t>La institución Educativa sigue brindando sus servicios educativos a los estudiantes que asi lo necesiten sin distincion de ninguna clase con la cual se siente integrante.</t>
  </si>
  <si>
    <t>El colegio Artistico es unico en la region y por lo tanto los estudiantes llevan grandes expectativas , que la institucion hace todo lo posible por que sean para ellos las mejores y cumplan sus sueños de ser artistas.</t>
  </si>
  <si>
    <t>Cada año brinda la oprtunidad de ir mejorando en el proyecto de vida de los estudiantes, y tambien escuchar sus opiniones al respecto para cambiar o aplicar.</t>
  </si>
  <si>
    <t>En la institución educativa se siguen brindando los servicios educativos desde el preescolar  a grado 11. Tambien con su modalidad en artes,siendo el único colegio en nuestra ciudad que ofrece esta modalidad.</t>
  </si>
  <si>
    <t>PEI, Proyecto servicio social, constancias y registros y  videos ,actas y contratos.</t>
  </si>
  <si>
    <t>PEI, Proyecto servicio social, constancias , contratos y registros en   videos .</t>
  </si>
  <si>
    <t>Se presenta una voluntaria y constante participacion de los estudiantes en todas aquellas actividades que conllevan su apoyo y que hacen que el colegio mejore y se distinga  a nivel regional en las actividades que son invitados .</t>
  </si>
  <si>
    <t>Se presenta una buena participación de las familias en las actividades donde ellos tienen la oportuidad de participar, en especial cuando estas no interfieren en sus actividades de tipo laboral , pues se debe tener presente que la mayoría trabaja en diferentes labores.</t>
  </si>
  <si>
    <t>El señor rector ha venido  propiciando mediante su gestión ,el  mejoramiento el proyecto, por medio del   mantenimiento de las zonas comunes, el arreglo de vias y revision de sequias que estan en mal estado y pueden ocasionar accidentes para las personas que poe alli transitan.</t>
  </si>
  <si>
    <t>En la institución se aceptan y se solicita la presencia de todos las instituciones de tipo municipal, regional y nacional  encargados de orientar y prevenir mediante sus talleres a estudiantes del Colegio Artístico.</t>
  </si>
  <si>
    <t>El colegio Artístico esta en zona rural , esta expuesto a situaciones de inseguridad que requieren atención, y que con el escaso presupuesto hay que solventar, pero con lo que hay se han realizado talleres de capacitación con algunas entidades que capacitan en este aspecto.</t>
  </si>
  <si>
    <t>La institución ha seguido brindando el apoyo a la comunidad de excasos recursos mediante acuerdos de pago ded costos educativos que no puede asumir como padre de familia.</t>
  </si>
  <si>
    <t>Se hace necesario un documento donde se compromete el padre de familia a hacer efectivos los acuerdos pactados.</t>
  </si>
  <si>
    <t>El colegio Artistico es unico en la region y por lo tanto los estudiantes llevan grandes expectativas, bajo la nueva dirección del establecimiento, se han implementado estrategias y actividades que eliminan el estigma a la institución, haciendo que el estudiante escoja al colegio por su enfoque.</t>
  </si>
  <si>
    <t>Participación del colegio en diferentes actividades en el municipio, que visibiliza el trabajo del colegio.</t>
  </si>
  <si>
    <t>Se necesita un plan mas motivador e inspirador y que este alineado con los valores, aspiraciones y capacidades de lo estudiantes, que son fundamentales para llevas a cabo su proyecto de vida.</t>
  </si>
  <si>
    <t>Fotos y videos de charlas realizadas con los estudiantes .</t>
  </si>
  <si>
    <t>Actualmente se presenta un deterioro en la casona y otras instalaciones , que vienen siendo intervenidas gracias a la gestion del rector y asociacion de padres.</t>
  </si>
  <si>
    <t>Actualmente se presenta un deterioro en la casona, maloka de danzas  y otras instalaciones , que vienen siendo intervenidas gracias a la gestion del rector y asociacion de padres.</t>
  </si>
  <si>
    <t>Proyecto servicio social, constancias , contratos y registros en   videos .</t>
  </si>
  <si>
    <t>Registro de asistencia, actas, Registro fotográfico.</t>
  </si>
  <si>
    <t>Los padres de familia han participado de las citaciones que se realizan para las asambleas, y realizan tambien sus reuniones internas de consejo de padres , siendo orientados e informados por el señor rector de sus funciones  como integrantes de dicho consejo.</t>
  </si>
  <si>
    <t>Registro de asistencia, actas, registro fotográfico.</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</si>
  <si>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externosy de las necesidades de los estudiantes.</t>
  </si>
  <si>
    <t xml:space="preserve">PEI, Actas, Sistema Institucional de Evaluación </t>
  </si>
  <si>
    <t xml:space="preserve">Se evalúa periódicamente el  cumplimiento de las metas, lo que permite realizar ajustes y reorientar los diferentes aspectos de la gestión institucional.  </t>
  </si>
  <si>
    <t>PEI - PMI - SSEO - Proyecto de Jornada Única - Convenio con Uniminuto y UFPS</t>
  </si>
  <si>
    <t>La institución evalúa periódicamente los niveles de conocimiento y apropiación del direccionamiento estratégico por parte de los miembros de la comunidad educativa y realiza acciones para
lograr dicha apropiación.</t>
  </si>
  <si>
    <t>Circulares, carteleras, pendones, murales, talleres  y capacitaciones  .Sistema de Información Académica,  Redes Sociales, Periódico Escolar y Página Web institucional.</t>
  </si>
  <si>
    <t>La instituicón evalúa periódicamente su estrategia  de inclusión de personas de diferentes grupos poblacionales o diversidad cultural, e introduce
los ajustes pertinentes para fortalecerla.</t>
  </si>
  <si>
    <t>PEI, SIMAT, PIAR, Actas, Sistema de Información Académica.</t>
  </si>
  <si>
    <t>La institución evalúa periódicamente la eficiencia y pertinencia de los criterios establecidos para su manejo y realiza ajustes para mejorarlos y lograr mayor cohesión. Se trabaja en equipo y se aplican distintas formas para resolver los problemas</t>
  </si>
  <si>
    <t>Actas, informes, mecanismos de comunicación, circulares, sistema de información académica, registro de capacitaciones, reconocimiento a personas meritorias de la comunidad.</t>
  </si>
  <si>
    <t>Los planes, proyectos y acciones se enmarcan en principios de corresponsabilidad, participación
y equidad, articulados al planteamiento
estratégico de la institución integrada e inclusiva, y son conocidos por la comunidad educativa.</t>
  </si>
  <si>
    <t>Registro y seguimiento de la media tècnica. (sustentaciòn de proyecto de grado).</t>
  </si>
  <si>
    <t>La institución evalúa periódicamente la aplicación  articulada de la estrategia pedagógica, así como su coherencia con la misión, la visión y los principios institucionales.</t>
  </si>
  <si>
    <t>PEI, SIEE, Sistema de Información Académica, Simulacros ICFES.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</si>
  <si>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</si>
  <si>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Plandes de acción, planes de mejora, documentos institucionales.</t>
  </si>
  <si>
    <t>La institución implementa un proceso de
autoevaluación integral que abarca las diferentes sedes, empleando instrumentos y procedimientos claros. Además, cuenta con la participación de los diferentes estamentos de la comunidad educativa.</t>
  </si>
  <si>
    <t>Registro Formato  autoevaluación institucional,  comunidad enjambre, actas, seguimiento PMI, formatos de seguimiento, concepto técnico SED.</t>
  </si>
  <si>
    <t>El consejo directivo se reúne periódicamente de acuerdo con un cronograma establecido y sesiona
con el aporte activo de todos sus miembros. Hace seguimiento sistemático al plan de trabajo, para garantizar su cumplimiento</t>
  </si>
  <si>
    <t>Resolución Convocatoria, Actas, Acuerdos, plan de acción.</t>
  </si>
  <si>
    <t>El consejo académico se reúne periódicamente para garantizar que el proyecto pedagógicosea coherente con las necesidades de la diversidad
y se implemente en todas las sedes,
áreas y niveles. Sin embargo, no hace seguimiento suficiente al mismo.</t>
  </si>
  <si>
    <t>Actas, plan de acción, SIA</t>
  </si>
  <si>
    <t>La comisión de evaluación y promoción evalúalos resultados de sus acciones y decisiones y los utiliza para fortalecer su trabajo.</t>
  </si>
  <si>
    <t>Actas de reunión, plan de acción, formatos de seguimiento, actas de compromiso.</t>
  </si>
  <si>
    <t>El comité de convivencia está
conformado, pero no se reúne
periódicamente para analizar
los casos que le son remitidos.</t>
  </si>
  <si>
    <t xml:space="preserve">Actas de reunión, plan de acción, consolidos, informes, sistema de informaciòn acadèmica y comportamental y observador del estudiante. </t>
  </si>
  <si>
    <t>El consejo estudiantil se reúne periódicamente y es reconocido como la instancia de representación
de los intereses de todos y todas los
estudiantes de la institución.</t>
  </si>
  <si>
    <t>Acta de elección de voceros, acta de conformación, evidencias de los encuentros, plan de acción.</t>
  </si>
  <si>
    <t>El personero elegido desarrolla proyectos y programas a favor de todas y todos los estudiantes y su labor es reconocida en los diferentes estamentos de la comunidad educativa.</t>
  </si>
  <si>
    <t>La asamblea de padres de familia se reúne periódicamente y es reconocida como la instancia de representación de estos integrantes de la comunidad educativa.</t>
  </si>
  <si>
    <t xml:space="preserve">Actas de elección y conformación, plan de acción y controles de asistencia. </t>
  </si>
  <si>
    <t>El consejo de padres de familia se reúne periódicamente para apoyar al rector o director en el marco del plan de mejoramiento. Sin embargo,
no hace seguimiento sistemático a los
resultados obtenidos.</t>
  </si>
  <si>
    <t>La institución evalúa y mejora el uso de los diferentes medios de comunicación empleados, en función del reconocimiento y la aceptación de los diferentes estamentos de la comunidad educativa.</t>
  </si>
  <si>
    <t>Circulares, boletines, carteleras, página web, sistema de información académica, redes sociales,, memorandos, buzón de quejas y sugerencias, citaciones, actas, reuniones y PERIÓDICO ESCOLAR</t>
  </si>
  <si>
    <t xml:space="preserve">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 </t>
  </si>
  <si>
    <t>Actas, equipos de gestión, asignación de compromisos, circulares, sistema de información académica, cronograma.</t>
  </si>
  <si>
    <t>La institución evalúa periódicamente el sistema de estímulos y reconocimientos de los logros de los docentes y estudiantes, y hace los ajustes pertinentes para cualificarlo.</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</si>
  <si>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</si>
  <si>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Actas, informes, comunicaciones oficiales</t>
  </si>
  <si>
    <t>Los estudiantes se identifican con la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</si>
  <si>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Circulares, comunicaciones, registros de asistencia, registros fotográficos y fílmicos, proyectos, redes sociales, medios de comunicación.</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</si>
  <si>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</si>
  <si>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Proyectos de infraestructura,  señalizaciòn y dotaciòn de espacios, gestión del rector, comunicaciones oficiales.</t>
  </si>
  <si>
    <t>La institución evalúa sistemáticamente la efectividad de su programa de inducción y de acogida a estudiantes nuevos y sus familias y a otro personal, y realiza los ajustes pertinentes</t>
  </si>
  <si>
    <t>PEI, programa de inducción, registros de asistencia, registros fotográficos, actas</t>
  </si>
  <si>
    <t>En todas las sedes de la institución se observan  el entusiasmo y una elevada motivación  hacia el aprendizaje, lo que se refleja en toda la comunidad educativa.</t>
  </si>
  <si>
    <t>Seguimiento, estudio estadìstico de la tasa de desercion y ausentismo,  actas de compromiso.</t>
  </si>
  <si>
    <t>La institución revisa periódicamente el manual de convivencia en relación con su papel en la gestión del clima institucional y orienta los ajustes y mejoramientos al mismo.</t>
  </si>
  <si>
    <t xml:space="preserve">PEI, informes de ajustes, actas, plataforma acadèmica. </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</si>
  <si>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</si>
  <si>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 xml:space="preserve">invitaciones, control de asistencia, evidencias fotográficas y videos </t>
  </si>
  <si>
    <t>La institución evalúa periódica y sistemáticamente los resultados y el impacto de su programa de
promoción de bienestar de los estudiantes, y realiza acciones para mejorarlo o fortalecerlo.</t>
  </si>
  <si>
    <t xml:space="preserve"> La I.E. cuenta con tienda escolar , servicio de transporte escolar. Apoyo del Instituto Departamental de Salud , Hospital Emiro Quintero Cañizarez, ONG Save the Children. PAE.</t>
  </si>
  <si>
    <t>La comunidad educativa reconoce y utiliza el comité de convivencia para identificar y mediar los conflictos. Las actividades programadas para fortalecer la convivencia cuentan con
amplia participación de los distintos estamentos de la comunidad educativa.</t>
  </si>
  <si>
    <t>Manual de Convivencia, actas, remisiones, plan de acción, informes, registros.</t>
  </si>
  <si>
    <t>La institución utiliza mecanismos que combinan recursos internos y externos para prevenir  situaciones de riesgo y manejar los casos difíciles, en el marco de su política sobre este tema. Además, hace seguimiento periódico a los mismos</t>
  </si>
  <si>
    <t>La institución revisa y evalúa las políticas, procesos de comunicación e intercambio con las familias o acudientes y, con base en estos resultados, realiza los ajustes pertinentes.</t>
  </si>
  <si>
    <t>PEI, Actas, remisiones, registros</t>
  </si>
  <si>
    <t>La institución revisa y evalúa las políticas, procesos de comunicación e intercambio con las autoridades
educativas y, con base en estos resultados, realiza los ajustes pertinentes</t>
  </si>
  <si>
    <t>Actas, comunicaciones, SAC, sistemas de información.</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</si>
  <si>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</si>
  <si>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Actas, comunicaciones, informes, sistemas de información.</t>
  </si>
  <si>
    <t>Las alianzas con el sector productivo tienen objetivos y metodologías claras para apoyar  el desarrollo de competencias en los estudiantes
y se promueven procesos de seguimiento y evaluación periódicos.</t>
  </si>
  <si>
    <t>Actas, comunicaciones, informes.</t>
  </si>
  <si>
    <t>Hay un plan de estudios institucional que cuenta con proyectos pedagógicos y contenidos trans_x0002_versales, y en su elaboración se 
tuvieron en cuenta las caracte_x0002_rísticas del entorno, la diversidad de la población, el PEI, los linea_x0002_mientos curriculares y los están_x0002_dares básicos de competencias 
establecidos por el MEN.</t>
  </si>
  <si>
    <t>PEI, Plan de estudios, planes de área y de aula, actas, Sistema Académico.</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</si>
  <si>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</si>
  <si>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 Planes de área, Planes de aula, Actividades de superación, Sistema de Información Académica.</t>
  </si>
  <si>
    <t>La institución cuenta con una política de dotación, uso y mantenimiento de los recursos para el aprendizaje y hay una
conexión clara entre el enfoque metodológico y los criterios administrativos.</t>
  </si>
  <si>
    <t>Formato institucional préstamo de equipos, reglamentación para el uso de los mismos, inventario actualizado, aulas virtuales, bibliobanco, material didáctico, textos MEN.</t>
  </si>
  <si>
    <t>La institución evalúa periódicamente el cumplimiento de las horas efectivas de clase recibidas por los estudiantes y toma las medidas pertinentes para corregir situaciones anómalas.</t>
  </si>
  <si>
    <t>PEI y documentos anexos, horarios de clase, sistema de información académica.</t>
  </si>
  <si>
    <t>La institución revisa periódicamente la implementación de su política de evaluación tanto en cuanto a su aplicación por parte de los docentes, como en su efecto sobre la diversidad de los estudiantes, e introduce los ajustes pertinentes.</t>
  </si>
  <si>
    <t>SIEE, Planillas, Sistema de información académica, Actas.</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</si>
  <si>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</si>
  <si>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PEI, Plan de estudios, sistema de información académica.</t>
  </si>
  <si>
    <t>La institución cuenta con una política clara sobre la intencionalidad de las tareas escolares en el afian_x0002_zamiento de los aprendizajes de los estudiantes y ésta es aplicada por todos los docentes, conocida y comprendida por los estudiantes y las familias.</t>
  </si>
  <si>
    <t>PEI, SIEE, Actas de: Asamblea de docentes, Consejo Académico, Consejo de Estudiantes, Sistema de información Académica.</t>
  </si>
  <si>
    <t>La institución tiene una política sobre el uso de los recursos para el aprendizaje que está articulada con su propuesta pedagógica. Ade_x0002_más, ésta es aplicada por todos.</t>
  </si>
  <si>
    <t>PEI, SIEE, sistema de información académica, plan de aula, página web institucional.</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</si>
  <si>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</si>
  <si>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t>Calendario académico, horario de clase, cronograma de actividades, sistema de información académica.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</si>
  <si>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</si>
  <si>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PEI, SIEE, plan de aula.</t>
  </si>
  <si>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</si>
  <si>
    <t>Plan de aula, sistema de información académica.</t>
  </si>
  <si>
    <t xml:space="preserve">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 </t>
  </si>
  <si>
    <t>PEI, Planes de área, Planes de aula, sistema d einformación académica.</t>
  </si>
  <si>
    <t>El sistema de evaluación del rendimiento académico se aplica permanentemente. Se hace seguimiento a los estudiantes de bajo rendimiento, pero este no es conocido por los padres  de familia.</t>
  </si>
  <si>
    <t>SIEE, Planillas, Sistema de información académica.</t>
  </si>
  <si>
    <t>El seguimiento sistemático de los resultados académicos cuenta con indicadores y me_x0002_canismos claros de retroalimentación para estudiantes, padres de familia y prácticas do_x0002_centes.</t>
  </si>
  <si>
    <t>SIEE, Actas Consejo Académico, Consejo de Padres, Comisiones de evaluación y promoción, sistema de informaicón académica.</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</si>
  <si>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</si>
  <si>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Análisis de resultados evaluación externa, plan de mejoramiento académico de área, plan de área.</t>
  </si>
  <si>
    <t>La política institucional de control, análisis y tratamiento del ausentismo contempla la participación activa de padres, docentes y es_x0002_tudiantes.</t>
  </si>
  <si>
    <t>Planillas: de control  diario de clases, de inasistencia por áreas, registro de retardos, control de permisos de entrada y salida, justificaicón de inasistencia, sistema d einformación académica.</t>
  </si>
  <si>
    <t xml:space="preserve">La institución revisa y evalúa periódicamente los efectos de las actividades de recuperación y sus mecanismos de implementación, y realiza los ajustes pertinentes, con el fin de mejorar los resultados de los estudiantes. </t>
  </si>
  <si>
    <t>SIEE, Planes de nivelación, apoyo y superación, Actas de compromiso, actas de entrega, actas de resultados, sistema de información académica.</t>
  </si>
  <si>
    <t>La institución tiene un plan para realizar el seguimiento a sus egresados, pero la información no es sistemática, ni permite el análisis para aportar al mejoramiento institucional.</t>
  </si>
  <si>
    <t>Pagina web de la Institución, Registro de egresados.</t>
  </si>
  <si>
    <t>La institución asegura que la inclusión y la calidad sean el centro de su desarrollo, lo cual se ve refle- jado  en la misión, la visión y los principios están claramente definidos para la institución integra- da e inclusiva y son revisados y ajustados periódi- camente, en función de los nuevos retos externos y de las necesidades de los estudiantes</t>
  </si>
  <si>
    <t>PEI, convenio  con uniminuto, UFPS, Secretaria de educacion, actas</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</si>
  <si>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</si>
  <si>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PEI, proyecto jornada unica y convenio con unniminuto</t>
  </si>
  <si>
    <t>La institución evalúa periódicamente los niveles de conocimiento y apropiación del direcciona- miento estratégico por parte de los miembros de la comunidad educativa y realiza acciones para lograr dicha apropiación.</t>
  </si>
  <si>
    <t>actas de reuniòn de profesores, circulares, carteleras, pendones, redes sociales, periodico institucional, pagina web institucional</t>
  </si>
  <si>
    <t>La institución evalúa periódicamente su estrategia de inclusión de personas de diferentes grupos poblacionales o diversidad cultural, e introduce los ajustes pertinentes para fortalecerla.</t>
  </si>
  <si>
    <t>documento piar, actas, simat, PEI, sistema de informacion academica.</t>
  </si>
  <si>
    <t>La institución evalúa periódicamente la eficiencia y pertinencia de los criterios establecidos para su manejo y realiza ajustes para mejorarlos y lograr mayor cohesión. Se trabaja en equipo y se apli- can distintas formas para resolver los problema</t>
  </si>
  <si>
    <t>Elaboracion de proyectos transversales, planes de areas.</t>
  </si>
  <si>
    <t>Los planes, proyectos y acciones se enmarcan en principios de corresponsabilidad, participa- ción y equidad, articulados al planteamiento estratégico de la institución integrada e inclu- siva, y son conocidos por la comunidad edu- cativa. Se trabaja en equipo para articular las acciones.</t>
  </si>
  <si>
    <t>Proyecto educativo institucional</t>
  </si>
  <si>
    <t>La institución evalúa periódicamente la aplica- ción articulada de la estrategia pedagógica, así como su coherencia con la misión, la visión y los principios institucionales. Con base en ello, intro- duce ajustes pertinentes.</t>
  </si>
  <si>
    <t>planes de asignatura</t>
  </si>
  <si>
    <t>La institución utiliza sistemáticamente la in- 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</si>
  <si>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resultados icfes, circulares internas y externas, resoluciones.</t>
  </si>
  <si>
    <t>La institución implementa un proceso de autoevaluación integral que abarca las dife- rentes sedes, empleando instrumentos y pro- cedimientos claros. Además, cuenta con la participación de los diferentes estamentos de la comunidad educativa</t>
  </si>
  <si>
    <t>autoevaluacion de los diferentes grupos de gestion</t>
  </si>
  <si>
    <t>El consejo directivo se reúne periódicamente de acuerdo con el cronograma establecido. Sin embargo, no hace un seguimiento siste- mático al plan de trabajo</t>
  </si>
  <si>
    <t>actas de reunion, cronograma de reuniones.</t>
  </si>
  <si>
    <t>El consejo académico se reúne periódicamen- te para garantizar que el proyecto pedagógi- co sea coherente con las necesidades de la di- versidad y se implemente en todas las sedes, áreas y niveles. Sin embargo, no hace segui- miento suficiente al mismo.</t>
  </si>
  <si>
    <t>actas de reuniones</t>
  </si>
  <si>
    <t>La comisión de evaluación y promoción evalúa los resultados de sus acciones y decisiones y los utiliza para fortalecer su trabajo.</t>
  </si>
  <si>
    <t>actas periodicas</t>
  </si>
  <si>
    <t>El comité de convivencia se reúne periódica- mente y es reconocido como la instancia en- cargada de analizar y plantear soluciones a los problemas de convivencia que se presen- tan en la institución.</t>
  </si>
  <si>
    <t>El consejo estudiantil se reúne periódicamen- te y es reconocido como la instancia de repre- sentación de los intereses de todos y todas los estudiantes de la institución.</t>
  </si>
  <si>
    <t>actas y documentos</t>
  </si>
  <si>
    <t>El personero elegido desarrolla proyectos y programas a favor de todas y todos los estu- diantes y su labor es reconocida en los diferen- tes estamentos de la comunidad educativa.</t>
  </si>
  <si>
    <t>actas de eleccion.</t>
  </si>
  <si>
    <t>La asamblea de padres de familia se reúne periódicamente y es reconocida como la ins- tancia de representación de estos integrantes de la comunidad educativa.</t>
  </si>
  <si>
    <t>El consejo de padres de familia se reúne perió- dicamente para apoyar al rector o director en el marco del plan de mejoramiento. Sin em- bargo, no hace seguimiento sistemático a los resultados obtenidos.</t>
  </si>
  <si>
    <t>La institución utiliza diferentes medios de co- municación, previamente identificados, para informar, actualizar y motivar a cada uno de los estamentos de la comunidad educativa en el proceso de mejoramiento institucional. Re- conoce y garantiza el acceso a los medios de comunicación, ajustados a las necesidades de la diversidad de la comunidad educativa</t>
  </si>
  <si>
    <t>plataforma, grupos de whatsapp, oficios, resoluciones, memorandos.</t>
  </si>
  <si>
    <t>La institución desarrolla los diferentes proyec- tos institucionales con el apoyo de equipos que tienen una metodología de trabajo cla- ra, orientados a responder por resultados y que generan un ambiente de comunicación y confianza en el que todos y todas se sienten acogidos y pueden expresar sus pensamien- tos sentimientos y emociones.</t>
  </si>
  <si>
    <t>videos, fotos, actas, proyectos</t>
  </si>
  <si>
    <t>La institución tiene un sistema de estímulos y reconocimientos a los logros de los docentes y estudiantes que se aplica de manera cohe- rente, sistemática y organizada. Además, este sistema cuenta con el reconocimiento de la comunidad educativa y es parte de la cultura, las políticas y practicas inclusivas.</t>
  </si>
  <si>
    <t>actas y resoluciones</t>
  </si>
  <si>
    <t>La institución ha implementado un procedi- miento para identificar, divulgar y documentar las buenas prácticas pedagógicas, administra- tivas y culturales que reconocen la diversidad de la población en todos sus componentes de gestión. El intercambio de experiencias propi- cia acciones de mejoramiento.</t>
  </si>
  <si>
    <t>actas, fotografias, videos, reconocimientos.</t>
  </si>
  <si>
    <t>Los estudiantes se identifican con la institu- ción y sienten orgullo de pertenecer a ella. Además, participan activamente en activida- des internas y externas, en su representación. Se resalta el valor de la diversidad y la impor- tancia del ejercicio de los derechos de todos y todas, lo cual permite mayor participación e integración entre todos sus estamentos.</t>
  </si>
  <si>
    <t>resgistro fotografico, registro en el observador estudiantil.</t>
  </si>
  <si>
    <t>registro fotografico</t>
  </si>
  <si>
    <t>La institución cuenta con un programa es- tructurado de inducción y de acogida, el cual está apoyado en materiales y estrategias que se adaptan a las condiciones personales, so- ciales y culturales de todos los integrantes. La inducción se hace al inicio del año escolar a todos los estudiantes nuevos y sus familias.</t>
  </si>
  <si>
    <t>actas y registro fotografico</t>
  </si>
  <si>
    <t>En todas las sedes de la institución se obser- van el entusiasmo y una elevada motivación hacia el aprendizaje, lo que se refleja en toda la comunidad educativa</t>
  </si>
  <si>
    <t>boletines</t>
  </si>
  <si>
    <t>El manual de convivencia es conocido y utiliza- do frecuentemente como un instrumento que orienta los principios, valores, estrategias y ac- tuaciones que favorecen un clima organizacio- nal armónico entre los diferentes integrantes de la comunidad educativa; fomentando el respeto y la valoración de la diversidad.</t>
  </si>
  <si>
    <t>manual de convivencia</t>
  </si>
  <si>
    <t>La institución cuenta con una política y una programación completa de actividades extra- curriculares que propicia la participación de todos, y éstas se orientan a complementar la formación de los estudiantes en los aspectos sociales, artísticos, deportivos, emocionales, éticos, etc.</t>
  </si>
  <si>
    <t>registro fotografico, videos</t>
  </si>
  <si>
    <t>La institución cuenta con un programa com- pleto y adecuado de promoción del bienestar de los estudiantes, con énfasis hacia aquellos que presentan más necesidades. Además, tie- ne el apoyo de otras entidades y de la comu- nidad educativa.</t>
  </si>
  <si>
    <t>piar, fotos, videos, transporte escolar, comedor estudiantil.</t>
  </si>
  <si>
    <t>La comunidad educativa reconoce y utiliza el comité de convivencia para identificar y me- diar los conflictos. Las actividades programa- das para fortalecer la convivencia cuentan con amplia participación de los distintos estamen- tos de la comunidad educativa.</t>
  </si>
  <si>
    <t>actas de compromiso y observador del alumno</t>
  </si>
  <si>
    <t>La institución utiliza mecanismos que combi- nan recursos internos y externos para preve- nir situaciones de riesgo y manejar los casos difíciles, en el marco de su política sobre este tema. Además, hace seguimiento periódico a los mismos.</t>
  </si>
  <si>
    <t>asistencia a capacitaciones y charlas y registro fotografico</t>
  </si>
  <si>
    <t>La institución realiza un intercambio muy ágil y fluido de información con las familias o acu- dientes en el marco de la política definida, lo que facilita la solución oportuna de los pro- blemas.</t>
  </si>
  <si>
    <t>grupos de whatsapp</t>
  </si>
  <si>
    <t>La institución revisa y evalúa las políticas, proce- sos de comunicación e intercambio con las auto- ridades educativas y, con base en estos resulta- dos, realiza los ajustes pertinentes.</t>
  </si>
  <si>
    <t>La institución cuenta con alianzas y acuerdos con diferentes entidades para apoyar la ejecu- ción de sus proyectos. Además, tales alianzas y acuerdos cuentan con la participación de los diferentes estamentos de la comunidad edu- cativa y sectores de la comunidad general.</t>
  </si>
  <si>
    <t>registro fotografico, oficios, actas y asistencias</t>
  </si>
  <si>
    <t>Las alianzas con el sector productivo tienen objetivos y metodologías claras para apoyar el desarrollo de competencias en los estudian- tes y se promueven procesos de seguimiento y evaluación periódicos.</t>
  </si>
  <si>
    <t>actas</t>
  </si>
  <si>
    <t>genera espacios para la eleccion y mesas de trabajo de los estamentos escolares.</t>
  </si>
  <si>
    <t>realiza una eficiente administracion de los recursos materiales y humanos asegurando el adecuado funcionamiento del colegio y la mejora constante de sus condiciones</t>
  </si>
  <si>
    <t>utilizar adecuadamente la informacion interna y externa para la toma de desiciones.</t>
  </si>
  <si>
    <t>implementar estrategias que incentiven a la motivacion del aprendizaje</t>
  </si>
  <si>
    <t>establecer alianzas con otras instituciones que permitan fortalecer la politica educativa de la institucion</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</si>
  <si>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</si>
  <si>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La institución cuenta con un sistema de archivo organizado donde se integra la información histórica de los estudiantes de todas las sedes.</t>
  </si>
  <si>
    <t>La institución cuenta con una política unificada para administrar la expedición de boletines de calificaciones en todas sus sedes.</t>
  </si>
  <si>
    <t>La institución revisa y evalúa periódicamente su programa de adecuación, accesibilidad y embellecimiento de su planta física y los resultados propician acciones de mejoramiento.</t>
  </si>
  <si>
    <t>La institución revisa y evalúa periódicamente el plan de uso de cada uno de sus espacios físicos y diseña acciones para optimizarlos.</t>
  </si>
  <si>
    <t>La institución cuenta con un plan para la adquisición de los recursos para el aprendizaje que consulta las demandas de su direccionamiento estratégico y las necesidades de los docentes y estudiantes</t>
  </si>
  <si>
    <t>El proceso para determinar las necesidades de adquisición de suministro de insumos, recursos y mantenimiento de los mismos, es participativo, se hace oportunamente y está articulado con la propuesta pedagógica de la institución.</t>
  </si>
  <si>
    <t>La institución revisa y actualiza periódicamente el panorama de riesgos.</t>
  </si>
  <si>
    <t>La institución revisa y evalúa periódicamente la cobertura, calidad y oportunidad de los servicios complementarios y recursos y promueve acciones correctivas en función de las necesidades del estudiantado.</t>
  </si>
  <si>
    <t>La institución revisa y evalúa continuamente su programa de formación y capacitación en función de su incidencia en el mejoramiento de los procesos de enseñanza y aprendizaje y en el desarrollo institucional.</t>
  </si>
  <si>
    <t>Una parte importante del personal vinculado a la institución comparte la filosofía, principios, valores y objetivos y dedica algún tiempo a la realización de actividades relacionadas con estos aspectos.</t>
  </si>
  <si>
    <t>La institución discute y perfecciona sus planes de investigación y busca fuentes de financiación que permitan su realización.</t>
  </si>
  <si>
    <t>La institución revisa periódicamente sus estrategias de mediación de conflictos y los ajusta de acuerdo con las necesidades.</t>
  </si>
  <si>
    <t>La institución revisa y evalúa continuamente su
programa de bienestar del personal vinculado y
los ajusta de acuerdo con los resultados obtenidos y las nuevas necesidades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</si>
  <si>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</si>
  <si>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institución revisa y hace seguimiento a los resultados de los informes financieros, para que éstos sean un elemento clave en el momento de planear las acciones, tomar decisiones y evaluar los resultados de las mismas.</t>
  </si>
  <si>
    <t>Hay un plan de estudios institucional
que cuenta con proyectos
pedagógicos y contenidos transversales,
y en su elaboración se
tuvieron en cuenta las características
del entorno, la diversidad
de la población, el PEI, los lineamientos
curriculares y los estándares
básicos de competencias
establecidos por el MEN.</t>
  </si>
  <si>
    <t>Planes, proyectos en plataforma</t>
  </si>
  <si>
    <t>La institución cuenta con un
enfoque metodológico que
hacen explícitos los acuerdos
básicos relativos a métodos de
enseñanza, relación pedagógica
y usos de recursos que responde
a las características de
la diversidad de la población.</t>
  </si>
  <si>
    <t>Cantidad de estudiantes promovidos</t>
  </si>
  <si>
    <t>La política institucional de dotación, uso y
mantenimiento de los recursos para el aprendizaje
permite apoyar el trabajo académico de
la diversidad de sus estudiantes y docentes.</t>
  </si>
  <si>
    <t>Presupuesto y planes de compra</t>
  </si>
  <si>
    <t>Los mecanismos para el seguimiento a las horas
efectivas de clase recibidas por los estudiantes
hacen parte de un sistema de mejoramiento
institucional que se implementa en todas las
sedes y es aplicado por los docentes.</t>
  </si>
  <si>
    <t>Horarios establecidos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</si>
  <si>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</si>
  <si>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Boletines periodicos</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</si>
  <si>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</si>
  <si>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porcentaje de estudiantes promocionados</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</si>
  <si>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</si>
  <si>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Encuestas de satisfacción</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</si>
  <si>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</si>
  <si>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tiene una política sobre el uso
de los recursos para el aprendizaje que está
articulada con su propuesta pedagógica. Además,
ésta es aplicada por todos.</t>
  </si>
  <si>
    <t>Los equipos docentes han realizado
esfuerzos coordinados
para apoyar el proceso de
enseñanza-aprendizaje en la
comunicación recíproca, las
relaciones horizontales y la negociación
con los estudiantes.</t>
  </si>
  <si>
    <t>Encuestas de satisfacción y estadisticas</t>
  </si>
  <si>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</si>
  <si>
    <t>Planes en plataforma</t>
  </si>
  <si>
    <t>En la institución se presentan
esfuerzos colectivos por trabajar
con estrategias alternativas
a la clase magistral. Además,
se tienen en cuenta los intereses,
ideas y experiencias de los
estudiantes como base para
estructurar las actividades pedagógicas.</t>
  </si>
  <si>
    <t>Los mecanismos de evaluación del
rendimiento académico son conocidos
por la comunidad educativa,
se eligen estrategias de evaluación
de acuerdo con las características
de la población, pero sólo se
aplican ocasionalmente.</t>
  </si>
  <si>
    <t>Resultados en pruebas</t>
  </si>
  <si>
    <t>El cuerpo docente hace un
seguimiento periódico y sistemático
al desempeño académico
de los estudiantes para
diseñar acciones de apoyo a
los mismos.</t>
  </si>
  <si>
    <t>Resultados académicos</t>
  </si>
  <si>
    <t>El análisis de los resultados
de los estudiantes en las evaluaciones
externas (pruebas
SABER y exámenes de Estado)
origina acciones para fortalecer
los aprendizajes de los estudiantes.</t>
  </si>
  <si>
    <t>La institución cuenta con una
política clara para el control,
análisis y tratamiento de las
causas de ausentismo</t>
  </si>
  <si>
    <t>Actas de seguimiento</t>
  </si>
  <si>
    <t>Las prácticas de los docentes incorporan actividades
de recuperación basadas en estrategias
que tienen como finalidad ofrecer un
apoyo real al desarrollo de las competencias
básicas de los estudiantes y al mejoramiento
de sus resultados.</t>
  </si>
  <si>
    <t>La institución cuenta con políticas
y mecanismos para abordar
los casos de bajo rendimiento
y problemas de aprendizaje,
pero no se hace seguimiento a
los mismos, ni se acude a recursos
externos.</t>
  </si>
  <si>
    <t>La institución tiene un plan
para realizar el seguimiento a
sus egresados, pero la información
no es sistemática, ni
permite el análisis para aportar
al mejoramiento institucional</t>
  </si>
  <si>
    <t xml:space="preserve">1. La intitución tiene una trayectoria de seguimiento al PMI en la gestión académica con esfuerzos en la diferentes áreas del aprendizaje que le permite un trabajo de equipo con criterios bien establecidos y desarrollados con firmeza. </t>
  </si>
  <si>
    <t>2. Se cuenta con el apoyo directivo para emprender acciones que redundan en un mejoramiento permanente.</t>
  </si>
  <si>
    <t xml:space="preserve">1. Mejorar los procesos y  las estrategias didacticas con estudiantes en dificultades de aprendizaje </t>
  </si>
  <si>
    <t>2. Promover los aprendizajes adecuados en los tiempos destinados para garantizar el derecho a etudiantes avanzados y con debilidades</t>
  </si>
  <si>
    <t>3. Generar ambientes propicios en los diferentes momentos de la clase atendiendo las caracteristicas de las áreas en un marco de mejoramiento continuo.</t>
  </si>
  <si>
    <t xml:space="preserve">Ha sido muy importante y fundamental el soporte financiero y contable de nuestros institución en el desarrollo de las actividades en el año 2023. </t>
  </si>
  <si>
    <t>Continúan siendo las servicios complementarios que se brindan en la institución parte fundamental en el desarrollo de los procesos de fortalecimiento en las competencias de nuestros estudiantes.</t>
  </si>
  <si>
    <t xml:space="preserve"> Con la nueva administración de nuestra Institución se han recuperado espacios físicos que estaban en deterioro durante mucho tiempo. </t>
  </si>
  <si>
    <t xml:space="preserve">Los recursos económicos que se están obteniendo con aportes de padres de familia y asociación se realizarán importantes obras de mejoramiento en la institución. </t>
  </si>
  <si>
    <t>Se deben realizar actividades que conlleven a la consecución de nuevos recursos económicos para complementar y desarrollar los objetivos propuestos para presente  año.</t>
  </si>
  <si>
    <t>Ha sido muy importante los nombramiento de nuevos docentes con excelentes perfiles en areas fundamentales en nuestra institucion y el mantener en propiedad al sr. Rector.</t>
  </si>
  <si>
    <t>El apoyo constante de la secretaria municipal de educacion de nuestro municipio de Ocaña en nombramiento provisional del docente de area de danzas lo cual no ha catapultado de exitos a nivel regional y nacional.</t>
  </si>
  <si>
    <t>Realizar la reconstruccion de la casona para implimentar los espacios administrativos de la institucion educativa .</t>
  </si>
  <si>
    <t>Lograr la construcion en tipo placa huella de la via de acceso principal de la institucion educativa R.C.N.</t>
  </si>
  <si>
    <t>Colegio Artistico - Rafael Contreras Navarro</t>
  </si>
  <si>
    <t xml:space="preserve">Ocaña Norte de Santander </t>
  </si>
  <si>
    <t>iecolartisticorcn@gmail.com</t>
  </si>
  <si>
    <t>LUIS ALFREDO MORENO BONILLA</t>
  </si>
  <si>
    <t>Ocaña</t>
  </si>
  <si>
    <t>MARÍA ANTONIA VILLAMIZAR VILLAMIZAR</t>
  </si>
  <si>
    <t>JESÚS JAVIER BAYONA LEÓN</t>
  </si>
  <si>
    <t xml:space="preserve">LUIS EDUARDO SALAZAR CALDERÓN </t>
  </si>
  <si>
    <t xml:space="preserve">JAMER PICÓN REYES </t>
  </si>
  <si>
    <t>CLARO GARCIA DAVID ERNESTO</t>
  </si>
  <si>
    <t>Jefe de Gestión Académica</t>
  </si>
  <si>
    <t>Jefe de Gestión Directiva</t>
  </si>
  <si>
    <t>Jefe de Gestión Administrativa</t>
  </si>
  <si>
    <t>Jefe de Gestión de la Comunidad</t>
  </si>
  <si>
    <t>Rector</t>
  </si>
  <si>
    <t>Coordinadora</t>
  </si>
  <si>
    <t>blacklamb2005@gmail.com</t>
  </si>
  <si>
    <t>wirome2010@gmail.com</t>
  </si>
  <si>
    <t>piconjamer@iecolartisticorcn.edu.co</t>
  </si>
  <si>
    <t>Todas</t>
  </si>
  <si>
    <t>Gestión Académica</t>
  </si>
  <si>
    <t>Gestión Directiva</t>
  </si>
  <si>
    <t>Gestión Administrativa</t>
  </si>
  <si>
    <t>Gestión de la Comunidad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</si>
</sst>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1"/>
      <color rgb="FF4D5156"/>
      <name val="Arial"/>
      <family val="2"/>
    </font>
    <font>
      <sz val="11"/>
      <color rgb="FF040C28"/>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13" borderId="3" xfId="0" applyFont="1" applyFill="1" applyBorder="1" applyAlignment="1" applyProtection="1">
      <alignment horizontal="left" vertical="center" wrapText="1"/>
      <protection locked="0"/>
    </xf>
    <xf numFmtId="0" fontId="0" fillId="13" borderId="2" xfId="0" applyFill="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2" xfId="0" applyFont="1" applyBorder="1" applyAlignment="1" applyProtection="1">
      <alignment horizontal="center" vertical="top" wrapText="1"/>
      <protection locked="0"/>
    </xf>
    <xf numFmtId="0" fontId="29" fillId="0" borderId="22" xfId="0" applyFont="1" applyBorder="1" applyAlignment="1" applyProtection="1">
      <alignment horizontal="center"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57377736"/>
        <c:axId val="357378128"/>
        <c:axId val="0"/>
      </c:bar3DChart>
      <c:catAx>
        <c:axId val="357377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78128"/>
        <c:crosses val="autoZero"/>
        <c:auto val="1"/>
        <c:lblAlgn val="ctr"/>
        <c:lblOffset val="100"/>
        <c:noMultiLvlLbl val="0"/>
      </c:catAx>
      <c:valAx>
        <c:axId val="357378128"/>
        <c:scaling>
          <c:orientation val="minMax"/>
        </c:scaling>
        <c:delete val="1"/>
        <c:axPos val="l"/>
        <c:numFmt formatCode="0%" sourceLinked="1"/>
        <c:majorTickMark val="out"/>
        <c:minorTickMark val="none"/>
        <c:tickLblPos val="nextTo"/>
        <c:crossAx val="357377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57387928"/>
        <c:axId val="357389496"/>
      </c:lineChart>
      <c:catAx>
        <c:axId val="35738792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357389496"/>
        <c:crosses val="autoZero"/>
        <c:auto val="1"/>
        <c:lblAlgn val="ctr"/>
        <c:lblOffset val="100"/>
        <c:noMultiLvlLbl val="0"/>
      </c:catAx>
      <c:valAx>
        <c:axId val="357389496"/>
        <c:scaling>
          <c:orientation val="minMax"/>
        </c:scaling>
        <c:delete val="1"/>
        <c:axPos val="l"/>
        <c:numFmt formatCode="0%" sourceLinked="1"/>
        <c:majorTickMark val="out"/>
        <c:minorTickMark val="none"/>
        <c:tickLblPos val="nextTo"/>
        <c:crossAx val="35738792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F7A-4BAB-A748-0D59DDE7E9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F7A-4BAB-A748-0D59DDE7E9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F7A-4BAB-A748-0D59DDE7E9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F7A-4BAB-A748-0D59DDE7E9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F7A-4BAB-A748-0D59DDE7E9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F7A-4BAB-A748-0D59DDE7E9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F7A-4BAB-A748-0D59DDE7E9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F7A-4BAB-A748-0D59DDE7E9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F7A-4BAB-A748-0D59DDE7E9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F7A-4BAB-A748-0D59DDE7E9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57386360"/>
        <c:axId val="357388712"/>
      </c:lineChart>
      <c:catAx>
        <c:axId val="357386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88712"/>
        <c:crosses val="autoZero"/>
        <c:auto val="1"/>
        <c:lblAlgn val="ctr"/>
        <c:lblOffset val="100"/>
        <c:noMultiLvlLbl val="0"/>
      </c:catAx>
      <c:valAx>
        <c:axId val="357388712"/>
        <c:scaling>
          <c:orientation val="minMax"/>
        </c:scaling>
        <c:delete val="1"/>
        <c:axPos val="l"/>
        <c:numFmt formatCode="0%" sourceLinked="1"/>
        <c:majorTickMark val="out"/>
        <c:minorTickMark val="none"/>
        <c:tickLblPos val="nextTo"/>
        <c:crossAx val="3573863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57384792"/>
        <c:axId val="357389104"/>
      </c:lineChart>
      <c:catAx>
        <c:axId val="357384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89104"/>
        <c:crosses val="autoZero"/>
        <c:auto val="1"/>
        <c:lblAlgn val="ctr"/>
        <c:lblOffset val="100"/>
        <c:noMultiLvlLbl val="0"/>
      </c:catAx>
      <c:valAx>
        <c:axId val="357389104"/>
        <c:scaling>
          <c:orientation val="minMax"/>
        </c:scaling>
        <c:delete val="1"/>
        <c:axPos val="l"/>
        <c:numFmt formatCode="0%" sourceLinked="1"/>
        <c:majorTickMark val="out"/>
        <c:minorTickMark val="none"/>
        <c:tickLblPos val="nextTo"/>
        <c:crossAx val="3573847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57389888"/>
        <c:axId val="357390280"/>
        <c:axId val="0"/>
      </c:bar3DChart>
      <c:catAx>
        <c:axId val="35738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0280"/>
        <c:crosses val="autoZero"/>
        <c:auto val="1"/>
        <c:lblAlgn val="ctr"/>
        <c:lblOffset val="100"/>
        <c:noMultiLvlLbl val="0"/>
      </c:catAx>
      <c:valAx>
        <c:axId val="357390280"/>
        <c:scaling>
          <c:orientation val="minMax"/>
        </c:scaling>
        <c:delete val="1"/>
        <c:axPos val="l"/>
        <c:numFmt formatCode="0%" sourceLinked="1"/>
        <c:majorTickMark val="out"/>
        <c:minorTickMark val="none"/>
        <c:tickLblPos val="nextTo"/>
        <c:crossAx val="357389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57391848"/>
        <c:axId val="357392240"/>
        <c:axId val="0"/>
      </c:bar3DChart>
      <c:catAx>
        <c:axId val="357391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2240"/>
        <c:crosses val="autoZero"/>
        <c:auto val="1"/>
        <c:lblAlgn val="ctr"/>
        <c:lblOffset val="100"/>
        <c:noMultiLvlLbl val="0"/>
      </c:catAx>
      <c:valAx>
        <c:axId val="357392240"/>
        <c:scaling>
          <c:orientation val="minMax"/>
        </c:scaling>
        <c:delete val="1"/>
        <c:axPos val="l"/>
        <c:numFmt formatCode="0%" sourceLinked="1"/>
        <c:majorTickMark val="out"/>
        <c:minorTickMark val="none"/>
        <c:tickLblPos val="nextTo"/>
        <c:crossAx val="357391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57385576"/>
        <c:axId val="357393808"/>
        <c:axId val="0"/>
      </c:bar3DChart>
      <c:catAx>
        <c:axId val="357385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3808"/>
        <c:crosses val="autoZero"/>
        <c:auto val="1"/>
        <c:lblAlgn val="ctr"/>
        <c:lblOffset val="100"/>
        <c:noMultiLvlLbl val="0"/>
      </c:catAx>
      <c:valAx>
        <c:axId val="357393808"/>
        <c:scaling>
          <c:orientation val="minMax"/>
        </c:scaling>
        <c:delete val="1"/>
        <c:axPos val="l"/>
        <c:numFmt formatCode="0%" sourceLinked="1"/>
        <c:majorTickMark val="out"/>
        <c:minorTickMark val="none"/>
        <c:tickLblPos val="nextTo"/>
        <c:crossAx val="357385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57394592"/>
        <c:axId val="357382440"/>
      </c:lineChart>
      <c:catAx>
        <c:axId val="3573945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82440"/>
        <c:crosses val="autoZero"/>
        <c:auto val="1"/>
        <c:lblAlgn val="ctr"/>
        <c:lblOffset val="100"/>
        <c:noMultiLvlLbl val="0"/>
      </c:catAx>
      <c:valAx>
        <c:axId val="357382440"/>
        <c:scaling>
          <c:orientation val="minMax"/>
        </c:scaling>
        <c:delete val="1"/>
        <c:axPos val="l"/>
        <c:numFmt formatCode="0%" sourceLinked="1"/>
        <c:majorTickMark val="out"/>
        <c:minorTickMark val="none"/>
        <c:tickLblPos val="nextTo"/>
        <c:crossAx val="3573945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57383616"/>
        <c:axId val="357384400"/>
        <c:axId val="0"/>
      </c:bar3DChart>
      <c:catAx>
        <c:axId val="357383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84400"/>
        <c:crosses val="autoZero"/>
        <c:auto val="1"/>
        <c:lblAlgn val="ctr"/>
        <c:lblOffset val="100"/>
        <c:noMultiLvlLbl val="0"/>
      </c:catAx>
      <c:valAx>
        <c:axId val="357384400"/>
        <c:scaling>
          <c:orientation val="minMax"/>
        </c:scaling>
        <c:delete val="1"/>
        <c:axPos val="l"/>
        <c:numFmt formatCode="0%" sourceLinked="1"/>
        <c:majorTickMark val="out"/>
        <c:minorTickMark val="none"/>
        <c:tickLblPos val="nextTo"/>
        <c:crossAx val="357383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57395768"/>
        <c:axId val="357396944"/>
        <c:axId val="0"/>
      </c:bar3DChart>
      <c:catAx>
        <c:axId val="357395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6944"/>
        <c:crosses val="autoZero"/>
        <c:auto val="1"/>
        <c:lblAlgn val="ctr"/>
        <c:lblOffset val="100"/>
        <c:noMultiLvlLbl val="0"/>
      </c:catAx>
      <c:valAx>
        <c:axId val="357396944"/>
        <c:scaling>
          <c:orientation val="minMax"/>
        </c:scaling>
        <c:delete val="1"/>
        <c:axPos val="l"/>
        <c:numFmt formatCode="0%" sourceLinked="1"/>
        <c:majorTickMark val="out"/>
        <c:minorTickMark val="none"/>
        <c:tickLblPos val="nextTo"/>
        <c:crossAx val="357395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57403216"/>
        <c:axId val="357397728"/>
        <c:axId val="0"/>
      </c:bar3DChart>
      <c:catAx>
        <c:axId val="35740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7728"/>
        <c:crosses val="autoZero"/>
        <c:auto val="1"/>
        <c:lblAlgn val="ctr"/>
        <c:lblOffset val="100"/>
        <c:noMultiLvlLbl val="0"/>
      </c:catAx>
      <c:valAx>
        <c:axId val="357397728"/>
        <c:scaling>
          <c:orientation val="minMax"/>
        </c:scaling>
        <c:delete val="1"/>
        <c:axPos val="l"/>
        <c:numFmt formatCode="0%" sourceLinked="1"/>
        <c:majorTickMark val="out"/>
        <c:minorTickMark val="none"/>
        <c:tickLblPos val="nextTo"/>
        <c:crossAx val="35740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357370680"/>
        <c:axId val="357381656"/>
        <c:axId val="0"/>
      </c:bar3DChart>
      <c:catAx>
        <c:axId val="357370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81656"/>
        <c:crosses val="autoZero"/>
        <c:auto val="1"/>
        <c:lblAlgn val="ctr"/>
        <c:lblOffset val="100"/>
        <c:noMultiLvlLbl val="0"/>
      </c:catAx>
      <c:valAx>
        <c:axId val="357381656"/>
        <c:scaling>
          <c:orientation val="minMax"/>
        </c:scaling>
        <c:delete val="1"/>
        <c:axPos val="l"/>
        <c:numFmt formatCode="0%" sourceLinked="1"/>
        <c:majorTickMark val="out"/>
        <c:minorTickMark val="none"/>
        <c:tickLblPos val="nextTo"/>
        <c:crossAx val="357370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15-43DE-9526-75CBAD73BF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15-43DE-9526-75CBAD73BF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715-43DE-9526-75CBAD73BF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15-43DE-9526-75CBAD73BF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15-43DE-9526-75CBAD73BF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15-43DE-9526-75CBAD73BF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15-43DE-9526-75CBAD73BF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715-43DE-9526-75CBAD73BF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15-43DE-9526-75CBAD73BF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15-43DE-9526-75CBAD73BF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57394984"/>
        <c:axId val="357397336"/>
      </c:lineChart>
      <c:catAx>
        <c:axId val="357394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97336"/>
        <c:crosses val="autoZero"/>
        <c:auto val="1"/>
        <c:lblAlgn val="ctr"/>
        <c:lblOffset val="100"/>
        <c:noMultiLvlLbl val="0"/>
      </c:catAx>
      <c:valAx>
        <c:axId val="357397336"/>
        <c:scaling>
          <c:orientation val="minMax"/>
        </c:scaling>
        <c:delete val="1"/>
        <c:axPos val="l"/>
        <c:numFmt formatCode="0%" sourceLinked="1"/>
        <c:majorTickMark val="out"/>
        <c:minorTickMark val="none"/>
        <c:tickLblPos val="nextTo"/>
        <c:crossAx val="357394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57402040"/>
        <c:axId val="357396160"/>
        <c:axId val="0"/>
      </c:bar3DChart>
      <c:catAx>
        <c:axId val="357402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6160"/>
        <c:crosses val="autoZero"/>
        <c:auto val="1"/>
        <c:lblAlgn val="ctr"/>
        <c:lblOffset val="100"/>
        <c:noMultiLvlLbl val="0"/>
      </c:catAx>
      <c:valAx>
        <c:axId val="357396160"/>
        <c:scaling>
          <c:orientation val="minMax"/>
        </c:scaling>
        <c:delete val="1"/>
        <c:axPos val="l"/>
        <c:numFmt formatCode="0%" sourceLinked="1"/>
        <c:majorTickMark val="out"/>
        <c:minorTickMark val="none"/>
        <c:tickLblPos val="nextTo"/>
        <c:crossAx val="357402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57398120"/>
        <c:axId val="357405176"/>
        <c:axId val="0"/>
      </c:bar3DChart>
      <c:catAx>
        <c:axId val="357398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405176"/>
        <c:crosses val="autoZero"/>
        <c:auto val="1"/>
        <c:lblAlgn val="ctr"/>
        <c:lblOffset val="100"/>
        <c:noMultiLvlLbl val="0"/>
      </c:catAx>
      <c:valAx>
        <c:axId val="357405176"/>
        <c:scaling>
          <c:orientation val="minMax"/>
        </c:scaling>
        <c:delete val="1"/>
        <c:axPos val="l"/>
        <c:numFmt formatCode="0%" sourceLinked="1"/>
        <c:majorTickMark val="out"/>
        <c:minorTickMark val="none"/>
        <c:tickLblPos val="nextTo"/>
        <c:crossAx val="357398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57400864"/>
        <c:axId val="357402824"/>
        <c:axId val="0"/>
      </c:bar3DChart>
      <c:catAx>
        <c:axId val="357400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402824"/>
        <c:crosses val="autoZero"/>
        <c:auto val="1"/>
        <c:lblAlgn val="ctr"/>
        <c:lblOffset val="100"/>
        <c:noMultiLvlLbl val="0"/>
      </c:catAx>
      <c:valAx>
        <c:axId val="357402824"/>
        <c:scaling>
          <c:orientation val="minMax"/>
        </c:scaling>
        <c:delete val="1"/>
        <c:axPos val="l"/>
        <c:numFmt formatCode="0%" sourceLinked="1"/>
        <c:majorTickMark val="out"/>
        <c:minorTickMark val="none"/>
        <c:tickLblPos val="nextTo"/>
        <c:crossAx val="357400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E34-4157-B69E-A97E9C3096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E34-4157-B69E-A97E9C309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E34-4157-B69E-A97E9C3096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E34-4157-B69E-A97E9C3096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E34-4157-B69E-A97E9C3096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E34-4157-B69E-A97E9C309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E34-4157-B69E-A97E9C3096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E34-4157-B69E-A97E9C3096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E34-4157-B69E-A97E9C3096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E34-4157-B69E-A97E9C309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57398512"/>
        <c:axId val="357398904"/>
      </c:lineChart>
      <c:catAx>
        <c:axId val="357398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98904"/>
        <c:crosses val="autoZero"/>
        <c:auto val="1"/>
        <c:lblAlgn val="ctr"/>
        <c:lblOffset val="100"/>
        <c:noMultiLvlLbl val="0"/>
      </c:catAx>
      <c:valAx>
        <c:axId val="357398904"/>
        <c:scaling>
          <c:orientation val="minMax"/>
        </c:scaling>
        <c:delete val="1"/>
        <c:axPos val="l"/>
        <c:numFmt formatCode="0%" sourceLinked="1"/>
        <c:majorTickMark val="out"/>
        <c:minorTickMark val="none"/>
        <c:tickLblPos val="nextTo"/>
        <c:crossAx val="357398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57406744"/>
        <c:axId val="357404392"/>
        <c:axId val="0"/>
      </c:bar3DChart>
      <c:catAx>
        <c:axId val="357406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404392"/>
        <c:crosses val="autoZero"/>
        <c:auto val="1"/>
        <c:lblAlgn val="ctr"/>
        <c:lblOffset val="100"/>
        <c:noMultiLvlLbl val="0"/>
      </c:catAx>
      <c:valAx>
        <c:axId val="357404392"/>
        <c:scaling>
          <c:orientation val="minMax"/>
        </c:scaling>
        <c:delete val="1"/>
        <c:axPos val="l"/>
        <c:numFmt formatCode="0%" sourceLinked="1"/>
        <c:majorTickMark val="out"/>
        <c:minorTickMark val="none"/>
        <c:tickLblPos val="nextTo"/>
        <c:crossAx val="357406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57405960"/>
        <c:axId val="357400472"/>
        <c:axId val="0"/>
      </c:bar3DChart>
      <c:catAx>
        <c:axId val="357405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400472"/>
        <c:crosses val="autoZero"/>
        <c:auto val="1"/>
        <c:lblAlgn val="ctr"/>
        <c:lblOffset val="100"/>
        <c:noMultiLvlLbl val="0"/>
      </c:catAx>
      <c:valAx>
        <c:axId val="357400472"/>
        <c:scaling>
          <c:orientation val="minMax"/>
        </c:scaling>
        <c:delete val="1"/>
        <c:axPos val="l"/>
        <c:numFmt formatCode="0%" sourceLinked="1"/>
        <c:majorTickMark val="out"/>
        <c:minorTickMark val="none"/>
        <c:tickLblPos val="nextTo"/>
        <c:crossAx val="357405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57399688"/>
        <c:axId val="357400080"/>
        <c:axId val="0"/>
      </c:bar3DChart>
      <c:catAx>
        <c:axId val="357399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400080"/>
        <c:crosses val="autoZero"/>
        <c:auto val="1"/>
        <c:lblAlgn val="ctr"/>
        <c:lblOffset val="100"/>
        <c:noMultiLvlLbl val="0"/>
      </c:catAx>
      <c:valAx>
        <c:axId val="357400080"/>
        <c:scaling>
          <c:orientation val="minMax"/>
        </c:scaling>
        <c:delete val="1"/>
        <c:axPos val="l"/>
        <c:numFmt formatCode="0%" sourceLinked="1"/>
        <c:majorTickMark val="out"/>
        <c:minorTickMark val="none"/>
        <c:tickLblPos val="nextTo"/>
        <c:crossAx val="357399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57401256"/>
        <c:axId val="357409488"/>
        <c:axId val="0"/>
      </c:bar3DChart>
      <c:catAx>
        <c:axId val="357401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409488"/>
        <c:crosses val="autoZero"/>
        <c:auto val="1"/>
        <c:lblAlgn val="ctr"/>
        <c:lblOffset val="100"/>
        <c:noMultiLvlLbl val="0"/>
      </c:catAx>
      <c:valAx>
        <c:axId val="357409488"/>
        <c:scaling>
          <c:orientation val="minMax"/>
        </c:scaling>
        <c:delete val="1"/>
        <c:axPos val="l"/>
        <c:numFmt formatCode="0%" sourceLinked="1"/>
        <c:majorTickMark val="out"/>
        <c:minorTickMark val="none"/>
        <c:tickLblPos val="nextTo"/>
        <c:crossAx val="357401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57408704"/>
        <c:axId val="357407920"/>
        <c:axId val="0"/>
      </c:bar3DChart>
      <c:catAx>
        <c:axId val="357408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407920"/>
        <c:crosses val="autoZero"/>
        <c:auto val="1"/>
        <c:lblAlgn val="ctr"/>
        <c:lblOffset val="100"/>
        <c:noMultiLvlLbl val="0"/>
      </c:catAx>
      <c:valAx>
        <c:axId val="357407920"/>
        <c:scaling>
          <c:orientation val="minMax"/>
        </c:scaling>
        <c:delete val="1"/>
        <c:axPos val="l"/>
        <c:numFmt formatCode="0%" sourceLinked="1"/>
        <c:majorTickMark val="out"/>
        <c:minorTickMark val="none"/>
        <c:tickLblPos val="nextTo"/>
        <c:crossAx val="3574087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57376560"/>
        <c:axId val="357378912"/>
        <c:axId val="0"/>
      </c:bar3DChart>
      <c:catAx>
        <c:axId val="357376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78912"/>
        <c:crosses val="autoZero"/>
        <c:auto val="1"/>
        <c:lblAlgn val="ctr"/>
        <c:lblOffset val="100"/>
        <c:noMultiLvlLbl val="0"/>
      </c:catAx>
      <c:valAx>
        <c:axId val="357378912"/>
        <c:scaling>
          <c:orientation val="minMax"/>
        </c:scaling>
        <c:delete val="1"/>
        <c:axPos val="l"/>
        <c:numFmt formatCode="0%" sourceLinked="1"/>
        <c:majorTickMark val="out"/>
        <c:minorTickMark val="none"/>
        <c:tickLblPos val="nextTo"/>
        <c:crossAx val="357376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57408312"/>
        <c:axId val="357409096"/>
        <c:axId val="0"/>
      </c:bar3DChart>
      <c:catAx>
        <c:axId val="357408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409096"/>
        <c:crosses val="autoZero"/>
        <c:auto val="1"/>
        <c:lblAlgn val="ctr"/>
        <c:lblOffset val="100"/>
        <c:noMultiLvlLbl val="0"/>
      </c:catAx>
      <c:valAx>
        <c:axId val="357409096"/>
        <c:scaling>
          <c:orientation val="minMax"/>
        </c:scaling>
        <c:delete val="1"/>
        <c:axPos val="l"/>
        <c:numFmt formatCode="0%" sourceLinked="1"/>
        <c:majorTickMark val="out"/>
        <c:minorTickMark val="none"/>
        <c:tickLblPos val="nextTo"/>
        <c:crossAx val="357408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57354216"/>
        <c:axId val="357355000"/>
        <c:axId val="0"/>
      </c:bar3DChart>
      <c:catAx>
        <c:axId val="357354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5000"/>
        <c:crosses val="autoZero"/>
        <c:auto val="1"/>
        <c:lblAlgn val="ctr"/>
        <c:lblOffset val="100"/>
        <c:noMultiLvlLbl val="0"/>
      </c:catAx>
      <c:valAx>
        <c:axId val="357355000"/>
        <c:scaling>
          <c:orientation val="minMax"/>
        </c:scaling>
        <c:delete val="1"/>
        <c:axPos val="l"/>
        <c:numFmt formatCode="0%" sourceLinked="1"/>
        <c:majorTickMark val="out"/>
        <c:minorTickMark val="none"/>
        <c:tickLblPos val="nextTo"/>
        <c:crossAx val="357354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57348336"/>
        <c:axId val="357355392"/>
        <c:axId val="0"/>
      </c:bar3DChart>
      <c:catAx>
        <c:axId val="357348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5392"/>
        <c:crosses val="autoZero"/>
        <c:auto val="1"/>
        <c:lblAlgn val="ctr"/>
        <c:lblOffset val="100"/>
        <c:noMultiLvlLbl val="0"/>
      </c:catAx>
      <c:valAx>
        <c:axId val="357355392"/>
        <c:scaling>
          <c:orientation val="minMax"/>
        </c:scaling>
        <c:delete val="1"/>
        <c:axPos val="l"/>
        <c:numFmt formatCode="0%" sourceLinked="1"/>
        <c:majorTickMark val="out"/>
        <c:minorTickMark val="none"/>
        <c:tickLblPos val="nextTo"/>
        <c:crossAx val="357348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57355784"/>
        <c:axId val="357353824"/>
        <c:axId val="0"/>
      </c:bar3DChart>
      <c:catAx>
        <c:axId val="357355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3824"/>
        <c:crosses val="autoZero"/>
        <c:auto val="1"/>
        <c:lblAlgn val="ctr"/>
        <c:lblOffset val="100"/>
        <c:noMultiLvlLbl val="0"/>
      </c:catAx>
      <c:valAx>
        <c:axId val="357353824"/>
        <c:scaling>
          <c:orientation val="minMax"/>
        </c:scaling>
        <c:delete val="1"/>
        <c:axPos val="l"/>
        <c:numFmt formatCode="0%" sourceLinked="1"/>
        <c:majorTickMark val="out"/>
        <c:minorTickMark val="none"/>
        <c:tickLblPos val="nextTo"/>
        <c:crossAx val="357355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57351080"/>
        <c:axId val="357356960"/>
        <c:axId val="0"/>
      </c:bar3DChart>
      <c:catAx>
        <c:axId val="357351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6960"/>
        <c:crosses val="autoZero"/>
        <c:auto val="1"/>
        <c:lblAlgn val="ctr"/>
        <c:lblOffset val="100"/>
        <c:noMultiLvlLbl val="0"/>
      </c:catAx>
      <c:valAx>
        <c:axId val="357356960"/>
        <c:scaling>
          <c:orientation val="minMax"/>
        </c:scaling>
        <c:delete val="1"/>
        <c:axPos val="l"/>
        <c:numFmt formatCode="0%" sourceLinked="1"/>
        <c:majorTickMark val="out"/>
        <c:minorTickMark val="none"/>
        <c:tickLblPos val="nextTo"/>
        <c:crossAx val="357351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57345984"/>
        <c:axId val="357347944"/>
        <c:axId val="0"/>
      </c:bar3DChart>
      <c:catAx>
        <c:axId val="357345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47944"/>
        <c:crosses val="autoZero"/>
        <c:auto val="1"/>
        <c:lblAlgn val="ctr"/>
        <c:lblOffset val="100"/>
        <c:noMultiLvlLbl val="0"/>
      </c:catAx>
      <c:valAx>
        <c:axId val="357347944"/>
        <c:scaling>
          <c:orientation val="minMax"/>
        </c:scaling>
        <c:delete val="1"/>
        <c:axPos val="l"/>
        <c:numFmt formatCode="0%" sourceLinked="1"/>
        <c:majorTickMark val="out"/>
        <c:minorTickMark val="none"/>
        <c:tickLblPos val="nextTo"/>
        <c:crossAx val="357345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57344808"/>
        <c:axId val="357349512"/>
        <c:axId val="0"/>
      </c:bar3DChart>
      <c:catAx>
        <c:axId val="357344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49512"/>
        <c:crosses val="autoZero"/>
        <c:auto val="1"/>
        <c:lblAlgn val="ctr"/>
        <c:lblOffset val="100"/>
        <c:noMultiLvlLbl val="0"/>
      </c:catAx>
      <c:valAx>
        <c:axId val="357349512"/>
        <c:scaling>
          <c:orientation val="minMax"/>
        </c:scaling>
        <c:delete val="1"/>
        <c:axPos val="l"/>
        <c:numFmt formatCode="0%" sourceLinked="1"/>
        <c:majorTickMark val="out"/>
        <c:minorTickMark val="none"/>
        <c:tickLblPos val="nextTo"/>
        <c:crossAx val="3573448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57346376"/>
        <c:axId val="357346768"/>
        <c:axId val="0"/>
      </c:bar3DChart>
      <c:catAx>
        <c:axId val="357346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46768"/>
        <c:crosses val="autoZero"/>
        <c:auto val="1"/>
        <c:lblAlgn val="ctr"/>
        <c:lblOffset val="100"/>
        <c:noMultiLvlLbl val="0"/>
      </c:catAx>
      <c:valAx>
        <c:axId val="357346768"/>
        <c:scaling>
          <c:orientation val="minMax"/>
        </c:scaling>
        <c:delete val="1"/>
        <c:axPos val="l"/>
        <c:numFmt formatCode="0%" sourceLinked="1"/>
        <c:majorTickMark val="out"/>
        <c:minorTickMark val="none"/>
        <c:tickLblPos val="nextTo"/>
        <c:crossAx val="357346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57349120"/>
        <c:axId val="357352648"/>
        <c:axId val="0"/>
      </c:bar3DChart>
      <c:catAx>
        <c:axId val="357349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2648"/>
        <c:crosses val="autoZero"/>
        <c:auto val="1"/>
        <c:lblAlgn val="ctr"/>
        <c:lblOffset val="100"/>
        <c:noMultiLvlLbl val="0"/>
      </c:catAx>
      <c:valAx>
        <c:axId val="357352648"/>
        <c:scaling>
          <c:orientation val="minMax"/>
        </c:scaling>
        <c:delete val="1"/>
        <c:axPos val="l"/>
        <c:numFmt formatCode="0%" sourceLinked="1"/>
        <c:majorTickMark val="out"/>
        <c:minorTickMark val="none"/>
        <c:tickLblPos val="nextTo"/>
        <c:crossAx val="357349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57350296"/>
        <c:axId val="357350688"/>
        <c:axId val="0"/>
      </c:bar3DChart>
      <c:catAx>
        <c:axId val="357350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0688"/>
        <c:crosses val="autoZero"/>
        <c:auto val="1"/>
        <c:lblAlgn val="ctr"/>
        <c:lblOffset val="100"/>
        <c:noMultiLvlLbl val="0"/>
      </c:catAx>
      <c:valAx>
        <c:axId val="357350688"/>
        <c:scaling>
          <c:orientation val="minMax"/>
        </c:scaling>
        <c:delete val="1"/>
        <c:axPos val="l"/>
        <c:numFmt formatCode="0%" sourceLinked="1"/>
        <c:majorTickMark val="out"/>
        <c:minorTickMark val="none"/>
        <c:tickLblPos val="nextTo"/>
        <c:crossAx val="357350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57379304"/>
        <c:axId val="357372640"/>
        <c:axId val="0"/>
      </c:bar3DChart>
      <c:catAx>
        <c:axId val="357379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72640"/>
        <c:crosses val="autoZero"/>
        <c:auto val="1"/>
        <c:lblAlgn val="ctr"/>
        <c:lblOffset val="100"/>
        <c:noMultiLvlLbl val="0"/>
      </c:catAx>
      <c:valAx>
        <c:axId val="357372640"/>
        <c:scaling>
          <c:orientation val="minMax"/>
        </c:scaling>
        <c:delete val="1"/>
        <c:axPos val="l"/>
        <c:numFmt formatCode="0%" sourceLinked="1"/>
        <c:majorTickMark val="out"/>
        <c:minorTickMark val="none"/>
        <c:tickLblPos val="nextTo"/>
        <c:crossAx val="357379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51-4D07-9D2C-AE01FC20DC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51-4D07-9D2C-AE01FC20DC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451-4D07-9D2C-AE01FC20DC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51-4D07-9D2C-AE01FC20DC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51-4D07-9D2C-AE01FC20DC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51-4D07-9D2C-AE01FC20DC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51-4D07-9D2C-AE01FC20DC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451-4D07-9D2C-AE01FC20DC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51-4D07-9D2C-AE01FC20DC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51-4D07-9D2C-AE01FC20DC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57353432"/>
        <c:axId val="357351472"/>
      </c:lineChart>
      <c:catAx>
        <c:axId val="357353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51472"/>
        <c:crosses val="autoZero"/>
        <c:auto val="1"/>
        <c:lblAlgn val="ctr"/>
        <c:lblOffset val="100"/>
        <c:noMultiLvlLbl val="0"/>
      </c:catAx>
      <c:valAx>
        <c:axId val="357351472"/>
        <c:scaling>
          <c:orientation val="minMax"/>
        </c:scaling>
        <c:delete val="1"/>
        <c:axPos val="l"/>
        <c:numFmt formatCode="0%" sourceLinked="1"/>
        <c:majorTickMark val="out"/>
        <c:minorTickMark val="none"/>
        <c:tickLblPos val="nextTo"/>
        <c:crossAx val="3573534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DF2-4CF3-B1A3-473D5ACF80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DF2-4CF3-B1A3-473D5ACF80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DF2-4CF3-B1A3-473D5ACF80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DF2-4CF3-B1A3-473D5ACF80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DF2-4CF3-B1A3-473D5ACF80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DF2-4CF3-B1A3-473D5ACF80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DF2-4CF3-B1A3-473D5ACF80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DF2-4CF3-B1A3-473D5ACF80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DF2-4CF3-B1A3-473D5ACF80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DF2-4CF3-B1A3-473D5ACF80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57353040"/>
        <c:axId val="357362840"/>
      </c:lineChart>
      <c:catAx>
        <c:axId val="35735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62840"/>
        <c:crosses val="autoZero"/>
        <c:auto val="1"/>
        <c:lblAlgn val="ctr"/>
        <c:lblOffset val="100"/>
        <c:noMultiLvlLbl val="0"/>
      </c:catAx>
      <c:valAx>
        <c:axId val="357362840"/>
        <c:scaling>
          <c:orientation val="minMax"/>
        </c:scaling>
        <c:delete val="1"/>
        <c:axPos val="l"/>
        <c:numFmt formatCode="0%" sourceLinked="1"/>
        <c:majorTickMark val="out"/>
        <c:minorTickMark val="none"/>
        <c:tickLblPos val="nextTo"/>
        <c:crossAx val="3573530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E3-49BE-938B-B19F9030A5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E3-49BE-938B-B19F9030A5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9E3-49BE-938B-B19F9030A5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E3-49BE-938B-B19F9030A5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E3-49BE-938B-B19F9030A5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E3-49BE-938B-B19F9030A5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E3-49BE-938B-B19F9030A5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9E3-49BE-938B-B19F9030A5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E3-49BE-938B-B19F9030A5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E3-49BE-938B-B19F9030A5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57361664"/>
        <c:axId val="357363232"/>
      </c:lineChart>
      <c:catAx>
        <c:axId val="357361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63232"/>
        <c:crosses val="autoZero"/>
        <c:auto val="1"/>
        <c:lblAlgn val="ctr"/>
        <c:lblOffset val="100"/>
        <c:noMultiLvlLbl val="0"/>
      </c:catAx>
      <c:valAx>
        <c:axId val="357363232"/>
        <c:scaling>
          <c:orientation val="minMax"/>
        </c:scaling>
        <c:delete val="1"/>
        <c:axPos val="l"/>
        <c:numFmt formatCode="0%" sourceLinked="1"/>
        <c:majorTickMark val="out"/>
        <c:minorTickMark val="none"/>
        <c:tickLblPos val="nextTo"/>
        <c:crossAx val="3573616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57362056"/>
        <c:axId val="357365584"/>
        <c:axId val="0"/>
      </c:bar3DChart>
      <c:catAx>
        <c:axId val="357362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65584"/>
        <c:crosses val="autoZero"/>
        <c:auto val="1"/>
        <c:lblAlgn val="ctr"/>
        <c:lblOffset val="100"/>
        <c:noMultiLvlLbl val="0"/>
      </c:catAx>
      <c:valAx>
        <c:axId val="357365584"/>
        <c:scaling>
          <c:orientation val="minMax"/>
        </c:scaling>
        <c:delete val="1"/>
        <c:axPos val="l"/>
        <c:numFmt formatCode="0%" sourceLinked="1"/>
        <c:majorTickMark val="out"/>
        <c:minorTickMark val="none"/>
        <c:tickLblPos val="nextTo"/>
        <c:crossAx val="357362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57360096"/>
        <c:axId val="357358136"/>
        <c:axId val="0"/>
      </c:bar3DChart>
      <c:catAx>
        <c:axId val="357360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58136"/>
        <c:crosses val="autoZero"/>
        <c:auto val="1"/>
        <c:lblAlgn val="ctr"/>
        <c:lblOffset val="100"/>
        <c:noMultiLvlLbl val="0"/>
      </c:catAx>
      <c:valAx>
        <c:axId val="357358136"/>
        <c:scaling>
          <c:orientation val="minMax"/>
        </c:scaling>
        <c:delete val="1"/>
        <c:axPos val="l"/>
        <c:numFmt formatCode="0%" sourceLinked="1"/>
        <c:majorTickMark val="out"/>
        <c:minorTickMark val="none"/>
        <c:tickLblPos val="nextTo"/>
        <c:crossAx val="357360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57357744"/>
        <c:axId val="357360488"/>
        <c:axId val="0"/>
      </c:bar3DChart>
      <c:catAx>
        <c:axId val="357357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60488"/>
        <c:crosses val="autoZero"/>
        <c:auto val="1"/>
        <c:lblAlgn val="ctr"/>
        <c:lblOffset val="100"/>
        <c:noMultiLvlLbl val="0"/>
      </c:catAx>
      <c:valAx>
        <c:axId val="357360488"/>
        <c:scaling>
          <c:orientation val="minMax"/>
        </c:scaling>
        <c:delete val="1"/>
        <c:axPos val="l"/>
        <c:numFmt formatCode="0%" sourceLinked="1"/>
        <c:majorTickMark val="out"/>
        <c:minorTickMark val="none"/>
        <c:tickLblPos val="nextTo"/>
        <c:crossAx val="357357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57367152"/>
        <c:axId val="357366368"/>
      </c:lineChart>
      <c:catAx>
        <c:axId val="3573671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7366368"/>
        <c:crosses val="autoZero"/>
        <c:auto val="1"/>
        <c:lblAlgn val="ctr"/>
        <c:lblOffset val="100"/>
        <c:noMultiLvlLbl val="0"/>
      </c:catAx>
      <c:valAx>
        <c:axId val="357366368"/>
        <c:scaling>
          <c:orientation val="minMax"/>
        </c:scaling>
        <c:delete val="1"/>
        <c:axPos val="l"/>
        <c:numFmt formatCode="0%" sourceLinked="1"/>
        <c:majorTickMark val="out"/>
        <c:minorTickMark val="none"/>
        <c:tickLblPos val="nextTo"/>
        <c:crossAx val="3573671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57366760"/>
        <c:axId val="357364800"/>
        <c:axId val="0"/>
      </c:bar3DChart>
      <c:catAx>
        <c:axId val="357366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364800"/>
        <c:crosses val="autoZero"/>
        <c:auto val="1"/>
        <c:lblAlgn val="ctr"/>
        <c:lblOffset val="100"/>
        <c:noMultiLvlLbl val="0"/>
      </c:catAx>
      <c:valAx>
        <c:axId val="357364800"/>
        <c:scaling>
          <c:orientation val="minMax"/>
        </c:scaling>
        <c:delete val="1"/>
        <c:axPos val="l"/>
        <c:numFmt formatCode="0%" sourceLinked="1"/>
        <c:majorTickMark val="out"/>
        <c:minorTickMark val="none"/>
        <c:tickLblPos val="nextTo"/>
        <c:crossAx val="357366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57368720"/>
        <c:axId val="357367544"/>
        <c:axId val="0"/>
      </c:bar3DChart>
      <c:catAx>
        <c:axId val="357368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367544"/>
        <c:crosses val="autoZero"/>
        <c:auto val="1"/>
        <c:lblAlgn val="ctr"/>
        <c:lblOffset val="100"/>
        <c:noMultiLvlLbl val="0"/>
      </c:catAx>
      <c:valAx>
        <c:axId val="357367544"/>
        <c:scaling>
          <c:orientation val="minMax"/>
        </c:scaling>
        <c:delete val="1"/>
        <c:axPos val="l"/>
        <c:numFmt formatCode="0%" sourceLinked="1"/>
        <c:majorTickMark val="out"/>
        <c:minorTickMark val="none"/>
        <c:tickLblPos val="nextTo"/>
        <c:crossAx val="357368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57368328"/>
        <c:axId val="357361272"/>
        <c:axId val="0"/>
      </c:bar3DChart>
      <c:catAx>
        <c:axId val="357368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361272"/>
        <c:crosses val="autoZero"/>
        <c:auto val="1"/>
        <c:lblAlgn val="ctr"/>
        <c:lblOffset val="100"/>
        <c:noMultiLvlLbl val="0"/>
      </c:catAx>
      <c:valAx>
        <c:axId val="357361272"/>
        <c:scaling>
          <c:orientation val="minMax"/>
        </c:scaling>
        <c:delete val="1"/>
        <c:axPos val="l"/>
        <c:numFmt formatCode="0%" sourceLinked="1"/>
        <c:majorTickMark val="out"/>
        <c:minorTickMark val="none"/>
        <c:tickLblPos val="nextTo"/>
        <c:crossAx val="357368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57379696"/>
        <c:axId val="357371856"/>
        <c:axId val="0"/>
      </c:bar3DChart>
      <c:catAx>
        <c:axId val="357379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71856"/>
        <c:crosses val="autoZero"/>
        <c:auto val="1"/>
        <c:lblAlgn val="ctr"/>
        <c:lblOffset val="100"/>
        <c:noMultiLvlLbl val="0"/>
      </c:catAx>
      <c:valAx>
        <c:axId val="357371856"/>
        <c:scaling>
          <c:orientation val="minMax"/>
        </c:scaling>
        <c:delete val="1"/>
        <c:axPos val="l"/>
        <c:numFmt formatCode="0%" sourceLinked="1"/>
        <c:majorTickMark val="out"/>
        <c:minorTickMark val="none"/>
        <c:tickLblPos val="nextTo"/>
        <c:crossAx val="357379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57369112"/>
        <c:axId val="357357352"/>
        <c:axId val="0"/>
      </c:bar3DChart>
      <c:catAx>
        <c:axId val="357369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357352"/>
        <c:crosses val="autoZero"/>
        <c:auto val="1"/>
        <c:lblAlgn val="ctr"/>
        <c:lblOffset val="100"/>
        <c:noMultiLvlLbl val="0"/>
      </c:catAx>
      <c:valAx>
        <c:axId val="357357352"/>
        <c:scaling>
          <c:orientation val="minMax"/>
        </c:scaling>
        <c:delete val="1"/>
        <c:axPos val="l"/>
        <c:numFmt formatCode="0%" sourceLinked="1"/>
        <c:majorTickMark val="out"/>
        <c:minorTickMark val="none"/>
        <c:tickLblPos val="nextTo"/>
        <c:crossAx val="357369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57359704"/>
        <c:axId val="278958024"/>
        <c:axId val="0"/>
      </c:bar3DChart>
      <c:catAx>
        <c:axId val="357359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58024"/>
        <c:crosses val="autoZero"/>
        <c:auto val="1"/>
        <c:lblAlgn val="ctr"/>
        <c:lblOffset val="100"/>
        <c:noMultiLvlLbl val="0"/>
      </c:catAx>
      <c:valAx>
        <c:axId val="278958024"/>
        <c:scaling>
          <c:orientation val="minMax"/>
        </c:scaling>
        <c:delete val="1"/>
        <c:axPos val="l"/>
        <c:numFmt formatCode="0%" sourceLinked="1"/>
        <c:majorTickMark val="out"/>
        <c:minorTickMark val="none"/>
        <c:tickLblPos val="nextTo"/>
        <c:crossAx val="357359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278967040"/>
        <c:axId val="278961552"/>
        <c:axId val="0"/>
      </c:bar3DChart>
      <c:catAx>
        <c:axId val="27896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61552"/>
        <c:crosses val="autoZero"/>
        <c:auto val="1"/>
        <c:lblAlgn val="ctr"/>
        <c:lblOffset val="100"/>
        <c:noMultiLvlLbl val="0"/>
      </c:catAx>
      <c:valAx>
        <c:axId val="278961552"/>
        <c:scaling>
          <c:orientation val="minMax"/>
        </c:scaling>
        <c:delete val="1"/>
        <c:axPos val="l"/>
        <c:numFmt formatCode="0%" sourceLinked="1"/>
        <c:majorTickMark val="out"/>
        <c:minorTickMark val="none"/>
        <c:tickLblPos val="nextTo"/>
        <c:crossAx val="278967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278966648"/>
        <c:axId val="278962336"/>
        <c:axId val="0"/>
      </c:bar3DChart>
      <c:catAx>
        <c:axId val="278966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62336"/>
        <c:crosses val="autoZero"/>
        <c:auto val="1"/>
        <c:lblAlgn val="ctr"/>
        <c:lblOffset val="100"/>
        <c:noMultiLvlLbl val="0"/>
      </c:catAx>
      <c:valAx>
        <c:axId val="278962336"/>
        <c:scaling>
          <c:orientation val="minMax"/>
        </c:scaling>
        <c:delete val="1"/>
        <c:axPos val="l"/>
        <c:numFmt formatCode="0%" sourceLinked="1"/>
        <c:majorTickMark val="out"/>
        <c:minorTickMark val="none"/>
        <c:tickLblPos val="nextTo"/>
        <c:crossAx val="278966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0.42857142857142855</c:v>
                </c:pt>
                <c:pt idx="3">
                  <c:v>0.5714285714285714</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278967824"/>
        <c:axId val="278960376"/>
        <c:axId val="0"/>
      </c:bar3DChart>
      <c:catAx>
        <c:axId val="278967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60376"/>
        <c:crosses val="autoZero"/>
        <c:auto val="1"/>
        <c:lblAlgn val="ctr"/>
        <c:lblOffset val="100"/>
        <c:noMultiLvlLbl val="0"/>
      </c:catAx>
      <c:valAx>
        <c:axId val="278960376"/>
        <c:scaling>
          <c:orientation val="minMax"/>
        </c:scaling>
        <c:delete val="1"/>
        <c:axPos val="l"/>
        <c:numFmt formatCode="0%" sourceLinked="1"/>
        <c:majorTickMark val="out"/>
        <c:minorTickMark val="none"/>
        <c:tickLblPos val="nextTo"/>
        <c:crossAx val="278967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278968216"/>
        <c:axId val="278959984"/>
        <c:axId val="0"/>
      </c:bar3DChart>
      <c:catAx>
        <c:axId val="278968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59984"/>
        <c:crosses val="autoZero"/>
        <c:auto val="1"/>
        <c:lblAlgn val="ctr"/>
        <c:lblOffset val="100"/>
        <c:noMultiLvlLbl val="0"/>
      </c:catAx>
      <c:valAx>
        <c:axId val="278959984"/>
        <c:scaling>
          <c:orientation val="minMax"/>
        </c:scaling>
        <c:delete val="1"/>
        <c:axPos val="l"/>
        <c:numFmt formatCode="0%" sourceLinked="1"/>
        <c:majorTickMark val="out"/>
        <c:minorTickMark val="none"/>
        <c:tickLblPos val="nextTo"/>
        <c:crossAx val="278968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278963120"/>
        <c:axId val="278960768"/>
        <c:axId val="0"/>
      </c:bar3DChart>
      <c:catAx>
        <c:axId val="278963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60768"/>
        <c:crosses val="autoZero"/>
        <c:auto val="1"/>
        <c:lblAlgn val="ctr"/>
        <c:lblOffset val="100"/>
        <c:noMultiLvlLbl val="0"/>
      </c:catAx>
      <c:valAx>
        <c:axId val="278960768"/>
        <c:scaling>
          <c:orientation val="minMax"/>
        </c:scaling>
        <c:delete val="1"/>
        <c:axPos val="l"/>
        <c:numFmt formatCode="0%" sourceLinked="1"/>
        <c:majorTickMark val="out"/>
        <c:minorTickMark val="none"/>
        <c:tickLblPos val="nextTo"/>
        <c:crossAx val="278963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278961160"/>
        <c:axId val="278957632"/>
        <c:axId val="0"/>
      </c:bar3DChart>
      <c:catAx>
        <c:axId val="278961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57632"/>
        <c:crosses val="autoZero"/>
        <c:auto val="1"/>
        <c:lblAlgn val="ctr"/>
        <c:lblOffset val="100"/>
        <c:noMultiLvlLbl val="0"/>
      </c:catAx>
      <c:valAx>
        <c:axId val="278957632"/>
        <c:scaling>
          <c:orientation val="minMax"/>
        </c:scaling>
        <c:delete val="1"/>
        <c:axPos val="l"/>
        <c:numFmt formatCode="0%" sourceLinked="1"/>
        <c:majorTickMark val="out"/>
        <c:minorTickMark val="none"/>
        <c:tickLblPos val="nextTo"/>
        <c:crossAx val="278961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278958416"/>
        <c:axId val="278961944"/>
        <c:axId val="0"/>
      </c:bar3DChart>
      <c:catAx>
        <c:axId val="278958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61944"/>
        <c:crosses val="autoZero"/>
        <c:auto val="1"/>
        <c:lblAlgn val="ctr"/>
        <c:lblOffset val="100"/>
        <c:noMultiLvlLbl val="0"/>
      </c:catAx>
      <c:valAx>
        <c:axId val="278961944"/>
        <c:scaling>
          <c:orientation val="minMax"/>
        </c:scaling>
        <c:delete val="1"/>
        <c:axPos val="l"/>
        <c:numFmt formatCode="0%" sourceLinked="1"/>
        <c:majorTickMark val="out"/>
        <c:minorTickMark val="none"/>
        <c:tickLblPos val="nextTo"/>
        <c:crossAx val="278958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278959200"/>
        <c:axId val="278958808"/>
        <c:axId val="0"/>
      </c:bar3DChart>
      <c:catAx>
        <c:axId val="27895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58808"/>
        <c:crosses val="autoZero"/>
        <c:auto val="1"/>
        <c:lblAlgn val="ctr"/>
        <c:lblOffset val="100"/>
        <c:noMultiLvlLbl val="0"/>
      </c:catAx>
      <c:valAx>
        <c:axId val="278958808"/>
        <c:scaling>
          <c:orientation val="minMax"/>
        </c:scaling>
        <c:delete val="1"/>
        <c:axPos val="l"/>
        <c:numFmt formatCode="0%" sourceLinked="1"/>
        <c:majorTickMark val="out"/>
        <c:minorTickMark val="none"/>
        <c:tickLblPos val="nextTo"/>
        <c:crossAx val="278959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57380480"/>
        <c:axId val="357380872"/>
        <c:axId val="0"/>
      </c:bar3DChart>
      <c:catAx>
        <c:axId val="35738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80872"/>
        <c:crosses val="autoZero"/>
        <c:auto val="1"/>
        <c:lblAlgn val="ctr"/>
        <c:lblOffset val="100"/>
        <c:noMultiLvlLbl val="0"/>
      </c:catAx>
      <c:valAx>
        <c:axId val="357380872"/>
        <c:scaling>
          <c:orientation val="minMax"/>
        </c:scaling>
        <c:delete val="1"/>
        <c:axPos val="l"/>
        <c:numFmt formatCode="0%" sourceLinked="1"/>
        <c:majorTickMark val="out"/>
        <c:minorTickMark val="none"/>
        <c:tickLblPos val="nextTo"/>
        <c:crossAx val="357380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24B-4928-93A1-B41911F405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24B-4928-93A1-B41911F40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24B-4928-93A1-B41911F405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24B-4928-93A1-B41911F405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24B-4928-93A1-B41911F405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24B-4928-93A1-B41911F40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24B-4928-93A1-B41911F405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24B-4928-93A1-B41911F405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24B-4928-93A1-B41911F405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24B-4928-93A1-B41911F40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278964688"/>
        <c:axId val="278965080"/>
      </c:lineChart>
      <c:catAx>
        <c:axId val="278964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965080"/>
        <c:crosses val="autoZero"/>
        <c:auto val="1"/>
        <c:lblAlgn val="ctr"/>
        <c:lblOffset val="100"/>
        <c:noMultiLvlLbl val="0"/>
      </c:catAx>
      <c:valAx>
        <c:axId val="278965080"/>
        <c:scaling>
          <c:orientation val="minMax"/>
        </c:scaling>
        <c:delete val="1"/>
        <c:axPos val="l"/>
        <c:numFmt formatCode="0%" sourceLinked="1"/>
        <c:majorTickMark val="out"/>
        <c:minorTickMark val="none"/>
        <c:tickLblPos val="nextTo"/>
        <c:crossAx val="2789646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0.42857142857142855</c:v>
                </c:pt>
                <c:pt idx="3">
                  <c:v>0.5714285714285714</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278965472"/>
        <c:axId val="278965864"/>
      </c:lineChart>
      <c:catAx>
        <c:axId val="278965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965864"/>
        <c:crosses val="autoZero"/>
        <c:auto val="1"/>
        <c:lblAlgn val="ctr"/>
        <c:lblOffset val="100"/>
        <c:noMultiLvlLbl val="0"/>
      </c:catAx>
      <c:valAx>
        <c:axId val="278965864"/>
        <c:scaling>
          <c:orientation val="minMax"/>
        </c:scaling>
        <c:delete val="1"/>
        <c:axPos val="l"/>
        <c:numFmt formatCode="0%" sourceLinked="1"/>
        <c:majorTickMark val="out"/>
        <c:minorTickMark val="none"/>
        <c:tickLblPos val="nextTo"/>
        <c:crossAx val="2789654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E61-42E2-B9DC-7ACDFFB0CD7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E61-42E2-B9DC-7ACDFFB0CD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E61-42E2-B9DC-7ACDFFB0CD7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E61-42E2-B9DC-7ACDFFB0CD7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E61-42E2-B9DC-7ACDFFB0CD7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E61-42E2-B9DC-7ACDFFB0CD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E61-42E2-B9DC-7ACDFFB0CD7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E61-42E2-B9DC-7ACDFFB0CD7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E61-42E2-B9DC-7ACDFFB0CD7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E61-42E2-B9DC-7ACDFFB0CD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278970568"/>
        <c:axId val="278971352"/>
      </c:lineChart>
      <c:catAx>
        <c:axId val="278970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971352"/>
        <c:crosses val="autoZero"/>
        <c:auto val="1"/>
        <c:lblAlgn val="ctr"/>
        <c:lblOffset val="100"/>
        <c:noMultiLvlLbl val="0"/>
      </c:catAx>
      <c:valAx>
        <c:axId val="278971352"/>
        <c:scaling>
          <c:orientation val="minMax"/>
        </c:scaling>
        <c:delete val="1"/>
        <c:axPos val="l"/>
        <c:numFmt formatCode="0%" sourceLinked="1"/>
        <c:majorTickMark val="out"/>
        <c:minorTickMark val="none"/>
        <c:tickLblPos val="nextTo"/>
        <c:crossAx val="2789705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0.2</c:v>
                </c:pt>
                <c:pt idx="3">
                  <c:v>0.8</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278972136"/>
        <c:axId val="278969784"/>
        <c:axId val="0"/>
      </c:bar3DChart>
      <c:catAx>
        <c:axId val="27897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69784"/>
        <c:crosses val="autoZero"/>
        <c:auto val="1"/>
        <c:lblAlgn val="ctr"/>
        <c:lblOffset val="100"/>
        <c:noMultiLvlLbl val="0"/>
      </c:catAx>
      <c:valAx>
        <c:axId val="278969784"/>
        <c:scaling>
          <c:orientation val="minMax"/>
        </c:scaling>
        <c:delete val="1"/>
        <c:axPos val="l"/>
        <c:numFmt formatCode="0%" sourceLinked="1"/>
        <c:majorTickMark val="out"/>
        <c:minorTickMark val="none"/>
        <c:tickLblPos val="nextTo"/>
        <c:crossAx val="278972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278972920"/>
        <c:axId val="278973312"/>
        <c:axId val="0"/>
      </c:bar3DChart>
      <c:catAx>
        <c:axId val="278972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73312"/>
        <c:crosses val="autoZero"/>
        <c:auto val="1"/>
        <c:lblAlgn val="ctr"/>
        <c:lblOffset val="100"/>
        <c:noMultiLvlLbl val="0"/>
      </c:catAx>
      <c:valAx>
        <c:axId val="278973312"/>
        <c:scaling>
          <c:orientation val="minMax"/>
        </c:scaling>
        <c:delete val="1"/>
        <c:axPos val="l"/>
        <c:numFmt formatCode="0%" sourceLinked="1"/>
        <c:majorTickMark val="out"/>
        <c:minorTickMark val="none"/>
        <c:tickLblPos val="nextTo"/>
        <c:crossAx val="278972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278976448"/>
        <c:axId val="278973704"/>
        <c:axId val="0"/>
      </c:bar3DChart>
      <c:catAx>
        <c:axId val="278976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73704"/>
        <c:crosses val="autoZero"/>
        <c:auto val="1"/>
        <c:lblAlgn val="ctr"/>
        <c:lblOffset val="100"/>
        <c:noMultiLvlLbl val="0"/>
      </c:catAx>
      <c:valAx>
        <c:axId val="278973704"/>
        <c:scaling>
          <c:orientation val="minMax"/>
        </c:scaling>
        <c:delete val="1"/>
        <c:axPos val="l"/>
        <c:numFmt formatCode="0%" sourceLinked="1"/>
        <c:majorTickMark val="out"/>
        <c:minorTickMark val="none"/>
        <c:tickLblPos val="nextTo"/>
        <c:crossAx val="278976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02-46F4-9BDF-7393E930971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02-46F4-9BDF-7393E93097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D02-46F4-9BDF-7393E930971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02-46F4-9BDF-7393E930971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02-46F4-9BDF-7393E930971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02-46F4-9BDF-7393E93097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02-46F4-9BDF-7393E930971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D02-46F4-9BDF-7393E930971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02-46F4-9BDF-7393E930971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02-46F4-9BDF-7393E93097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278970176"/>
        <c:axId val="278974488"/>
      </c:lineChart>
      <c:catAx>
        <c:axId val="278970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974488"/>
        <c:crosses val="autoZero"/>
        <c:auto val="1"/>
        <c:lblAlgn val="ctr"/>
        <c:lblOffset val="100"/>
        <c:noMultiLvlLbl val="0"/>
      </c:catAx>
      <c:valAx>
        <c:axId val="278974488"/>
        <c:scaling>
          <c:orientation val="minMax"/>
        </c:scaling>
        <c:delete val="1"/>
        <c:axPos val="l"/>
        <c:numFmt formatCode="0%" sourceLinked="1"/>
        <c:majorTickMark val="out"/>
        <c:minorTickMark val="none"/>
        <c:tickLblPos val="nextTo"/>
        <c:crossAx val="2789701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278974880"/>
        <c:axId val="278970960"/>
        <c:axId val="0"/>
      </c:bar3DChart>
      <c:catAx>
        <c:axId val="27897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70960"/>
        <c:crosses val="autoZero"/>
        <c:auto val="1"/>
        <c:lblAlgn val="ctr"/>
        <c:lblOffset val="100"/>
        <c:noMultiLvlLbl val="0"/>
      </c:catAx>
      <c:valAx>
        <c:axId val="278970960"/>
        <c:scaling>
          <c:orientation val="minMax"/>
        </c:scaling>
        <c:delete val="1"/>
        <c:axPos val="l"/>
        <c:numFmt formatCode="0%" sourceLinked="1"/>
        <c:majorTickMark val="out"/>
        <c:minorTickMark val="none"/>
        <c:tickLblPos val="nextTo"/>
        <c:crossAx val="278974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278951360"/>
        <c:axId val="278947440"/>
        <c:axId val="0"/>
      </c:bar3DChart>
      <c:catAx>
        <c:axId val="278951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47440"/>
        <c:crosses val="autoZero"/>
        <c:auto val="1"/>
        <c:lblAlgn val="ctr"/>
        <c:lblOffset val="100"/>
        <c:noMultiLvlLbl val="0"/>
      </c:catAx>
      <c:valAx>
        <c:axId val="278947440"/>
        <c:scaling>
          <c:orientation val="minMax"/>
        </c:scaling>
        <c:delete val="1"/>
        <c:axPos val="l"/>
        <c:numFmt formatCode="0%" sourceLinked="1"/>
        <c:majorTickMark val="out"/>
        <c:minorTickMark val="none"/>
        <c:tickLblPos val="nextTo"/>
        <c:crossAx val="278951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278956848"/>
        <c:axId val="278955672"/>
        <c:axId val="0"/>
      </c:bar3DChart>
      <c:catAx>
        <c:axId val="27895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55672"/>
        <c:crosses val="autoZero"/>
        <c:auto val="1"/>
        <c:lblAlgn val="ctr"/>
        <c:lblOffset val="100"/>
        <c:noMultiLvlLbl val="0"/>
      </c:catAx>
      <c:valAx>
        <c:axId val="278955672"/>
        <c:scaling>
          <c:orientation val="minMax"/>
        </c:scaling>
        <c:delete val="1"/>
        <c:axPos val="l"/>
        <c:numFmt formatCode="0%" sourceLinked="1"/>
        <c:majorTickMark val="out"/>
        <c:minorTickMark val="none"/>
        <c:tickLblPos val="nextTo"/>
        <c:crossAx val="278956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57387536"/>
        <c:axId val="357383224"/>
        <c:axId val="0"/>
      </c:bar3DChart>
      <c:catAx>
        <c:axId val="35738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83224"/>
        <c:crosses val="autoZero"/>
        <c:auto val="1"/>
        <c:lblAlgn val="ctr"/>
        <c:lblOffset val="100"/>
        <c:noMultiLvlLbl val="0"/>
      </c:catAx>
      <c:valAx>
        <c:axId val="357383224"/>
        <c:scaling>
          <c:orientation val="minMax"/>
        </c:scaling>
        <c:delete val="1"/>
        <c:axPos val="l"/>
        <c:numFmt formatCode="0%" sourceLinked="1"/>
        <c:majorTickMark val="out"/>
        <c:minorTickMark val="none"/>
        <c:tickLblPos val="nextTo"/>
        <c:crossAx val="357387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9C3-4FF3-BFF0-DAC1718D32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9C3-4FF3-BFF0-DAC1718D32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9C3-4FF3-BFF0-DAC1718D32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9C3-4FF3-BFF0-DAC1718D32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9C3-4FF3-BFF0-DAC1718D32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9C3-4FF3-BFF0-DAC1718D32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9C3-4FF3-BFF0-DAC1718D32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9C3-4FF3-BFF0-DAC1718D32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9C3-4FF3-BFF0-DAC1718D32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9C3-4FF3-BFF0-DAC1718D32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278952144"/>
        <c:axId val="278952928"/>
      </c:lineChart>
      <c:catAx>
        <c:axId val="278952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952928"/>
        <c:crosses val="autoZero"/>
        <c:auto val="1"/>
        <c:lblAlgn val="ctr"/>
        <c:lblOffset val="100"/>
        <c:noMultiLvlLbl val="0"/>
      </c:catAx>
      <c:valAx>
        <c:axId val="278952928"/>
        <c:scaling>
          <c:orientation val="minMax"/>
        </c:scaling>
        <c:delete val="1"/>
        <c:axPos val="l"/>
        <c:numFmt formatCode="0%" sourceLinked="1"/>
        <c:majorTickMark val="out"/>
        <c:minorTickMark val="none"/>
        <c:tickLblPos val="nextTo"/>
        <c:crossAx val="278952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278952536"/>
        <c:axId val="278949792"/>
        <c:axId val="0"/>
      </c:bar3DChart>
      <c:catAx>
        <c:axId val="278952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8949792"/>
        <c:crosses val="autoZero"/>
        <c:auto val="1"/>
        <c:lblAlgn val="ctr"/>
        <c:lblOffset val="100"/>
        <c:noMultiLvlLbl val="0"/>
      </c:catAx>
      <c:valAx>
        <c:axId val="278949792"/>
        <c:scaling>
          <c:orientation val="minMax"/>
        </c:scaling>
        <c:delete val="1"/>
        <c:axPos val="l"/>
        <c:numFmt formatCode="0%" sourceLinked="1"/>
        <c:majorTickMark val="out"/>
        <c:minorTickMark val="none"/>
        <c:tickLblPos val="nextTo"/>
        <c:crossAx val="278952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278950184"/>
        <c:axId val="278949008"/>
        <c:axId val="0"/>
      </c:bar3DChart>
      <c:catAx>
        <c:axId val="278950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8949008"/>
        <c:crosses val="autoZero"/>
        <c:auto val="1"/>
        <c:lblAlgn val="ctr"/>
        <c:lblOffset val="100"/>
        <c:noMultiLvlLbl val="0"/>
      </c:catAx>
      <c:valAx>
        <c:axId val="278949008"/>
        <c:scaling>
          <c:orientation val="minMax"/>
        </c:scaling>
        <c:delete val="1"/>
        <c:axPos val="l"/>
        <c:numFmt formatCode="0%" sourceLinked="1"/>
        <c:majorTickMark val="out"/>
        <c:minorTickMark val="none"/>
        <c:tickLblPos val="nextTo"/>
        <c:crossAx val="278950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278953712"/>
        <c:axId val="278954888"/>
        <c:axId val="0"/>
      </c:bar3DChart>
      <c:catAx>
        <c:axId val="278953712"/>
        <c:scaling>
          <c:orientation val="minMax"/>
        </c:scaling>
        <c:delete val="1"/>
        <c:axPos val="b"/>
        <c:majorTickMark val="out"/>
        <c:minorTickMark val="none"/>
        <c:tickLblPos val="nextTo"/>
        <c:crossAx val="278954888"/>
        <c:crosses val="autoZero"/>
        <c:auto val="1"/>
        <c:lblAlgn val="ctr"/>
        <c:lblOffset val="100"/>
        <c:noMultiLvlLbl val="0"/>
      </c:catAx>
      <c:valAx>
        <c:axId val="278954888"/>
        <c:scaling>
          <c:orientation val="minMax"/>
        </c:scaling>
        <c:delete val="1"/>
        <c:axPos val="l"/>
        <c:numFmt formatCode="0%" sourceLinked="1"/>
        <c:majorTickMark val="out"/>
        <c:minorTickMark val="none"/>
        <c:tickLblPos val="nextTo"/>
        <c:crossAx val="278953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278946264"/>
        <c:axId val="278956064"/>
        <c:axId val="0"/>
      </c:bar3DChart>
      <c:catAx>
        <c:axId val="278946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8956064"/>
        <c:crosses val="autoZero"/>
        <c:auto val="1"/>
        <c:lblAlgn val="ctr"/>
        <c:lblOffset val="100"/>
        <c:noMultiLvlLbl val="0"/>
      </c:catAx>
      <c:valAx>
        <c:axId val="278956064"/>
        <c:scaling>
          <c:orientation val="minMax"/>
        </c:scaling>
        <c:delete val="1"/>
        <c:axPos val="l"/>
        <c:numFmt formatCode="0%" sourceLinked="1"/>
        <c:majorTickMark val="out"/>
        <c:minorTickMark val="none"/>
        <c:tickLblPos val="nextTo"/>
        <c:crossAx val="278946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278954104"/>
        <c:axId val="278945480"/>
        <c:axId val="0"/>
      </c:bar3DChart>
      <c:catAx>
        <c:axId val="278954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8945480"/>
        <c:crosses val="autoZero"/>
        <c:auto val="1"/>
        <c:lblAlgn val="ctr"/>
        <c:lblOffset val="100"/>
        <c:noMultiLvlLbl val="0"/>
      </c:catAx>
      <c:valAx>
        <c:axId val="278945480"/>
        <c:scaling>
          <c:orientation val="minMax"/>
        </c:scaling>
        <c:delete val="1"/>
        <c:axPos val="l"/>
        <c:numFmt formatCode="0%" sourceLinked="1"/>
        <c:majorTickMark val="out"/>
        <c:minorTickMark val="none"/>
        <c:tickLblPos val="nextTo"/>
        <c:crossAx val="278954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278954496"/>
        <c:axId val="278950576"/>
        <c:axId val="0"/>
      </c:bar3DChart>
      <c:catAx>
        <c:axId val="27895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50576"/>
        <c:crosses val="autoZero"/>
        <c:auto val="1"/>
        <c:lblAlgn val="ctr"/>
        <c:lblOffset val="100"/>
        <c:noMultiLvlLbl val="0"/>
      </c:catAx>
      <c:valAx>
        <c:axId val="278950576"/>
        <c:scaling>
          <c:orientation val="minMax"/>
        </c:scaling>
        <c:delete val="1"/>
        <c:axPos val="l"/>
        <c:numFmt formatCode="0%" sourceLinked="1"/>
        <c:majorTickMark val="out"/>
        <c:minorTickMark val="none"/>
        <c:tickLblPos val="nextTo"/>
        <c:crossAx val="278954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278950968"/>
        <c:axId val="278946656"/>
        <c:axId val="0"/>
      </c:bar3DChart>
      <c:catAx>
        <c:axId val="278950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46656"/>
        <c:crosses val="autoZero"/>
        <c:auto val="1"/>
        <c:lblAlgn val="ctr"/>
        <c:lblOffset val="100"/>
        <c:noMultiLvlLbl val="0"/>
      </c:catAx>
      <c:valAx>
        <c:axId val="278946656"/>
        <c:scaling>
          <c:orientation val="minMax"/>
        </c:scaling>
        <c:delete val="1"/>
        <c:axPos val="l"/>
        <c:numFmt formatCode="0%" sourceLinked="1"/>
        <c:majorTickMark val="out"/>
        <c:minorTickMark val="none"/>
        <c:tickLblPos val="nextTo"/>
        <c:crossAx val="278950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278947832"/>
        <c:axId val="278948616"/>
        <c:axId val="0"/>
      </c:bar3DChart>
      <c:catAx>
        <c:axId val="278947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948616"/>
        <c:crosses val="autoZero"/>
        <c:auto val="1"/>
        <c:lblAlgn val="ctr"/>
        <c:lblOffset val="100"/>
        <c:noMultiLvlLbl val="0"/>
      </c:catAx>
      <c:valAx>
        <c:axId val="278948616"/>
        <c:scaling>
          <c:orientation val="minMax"/>
        </c:scaling>
        <c:delete val="1"/>
        <c:axPos val="l"/>
        <c:numFmt formatCode="0%" sourceLinked="1"/>
        <c:majorTickMark val="out"/>
        <c:minorTickMark val="none"/>
        <c:tickLblPos val="nextTo"/>
        <c:crossAx val="278947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27661024"/>
        <c:axId val="327670040"/>
        <c:axId val="0"/>
      </c:bar3DChart>
      <c:catAx>
        <c:axId val="32766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670040"/>
        <c:crosses val="autoZero"/>
        <c:auto val="1"/>
        <c:lblAlgn val="ctr"/>
        <c:lblOffset val="100"/>
        <c:noMultiLvlLbl val="0"/>
      </c:catAx>
      <c:valAx>
        <c:axId val="327670040"/>
        <c:scaling>
          <c:orientation val="minMax"/>
        </c:scaling>
        <c:delete val="1"/>
        <c:axPos val="l"/>
        <c:numFmt formatCode="0%" sourceLinked="1"/>
        <c:majorTickMark val="out"/>
        <c:minorTickMark val="none"/>
        <c:tickLblPos val="nextTo"/>
        <c:crossAx val="327661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57387144"/>
        <c:axId val="357385968"/>
        <c:axId val="0"/>
      </c:bar3DChart>
      <c:catAx>
        <c:axId val="357387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85968"/>
        <c:crosses val="autoZero"/>
        <c:auto val="1"/>
        <c:lblAlgn val="ctr"/>
        <c:lblOffset val="100"/>
        <c:noMultiLvlLbl val="0"/>
      </c:catAx>
      <c:valAx>
        <c:axId val="357385968"/>
        <c:scaling>
          <c:orientation val="minMax"/>
        </c:scaling>
        <c:delete val="1"/>
        <c:axPos val="l"/>
        <c:numFmt formatCode="0%" sourceLinked="1"/>
        <c:majorTickMark val="out"/>
        <c:minorTickMark val="none"/>
        <c:tickLblPos val="nextTo"/>
        <c:crossAx val="357387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27661416"/>
        <c:axId val="327662200"/>
        <c:axId val="0"/>
      </c:bar3DChart>
      <c:catAx>
        <c:axId val="327661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662200"/>
        <c:crosses val="autoZero"/>
        <c:auto val="1"/>
        <c:lblAlgn val="ctr"/>
        <c:lblOffset val="100"/>
        <c:noMultiLvlLbl val="0"/>
      </c:catAx>
      <c:valAx>
        <c:axId val="327662200"/>
        <c:scaling>
          <c:orientation val="minMax"/>
        </c:scaling>
        <c:delete val="1"/>
        <c:axPos val="l"/>
        <c:numFmt formatCode="0%" sourceLinked="1"/>
        <c:majorTickMark val="out"/>
        <c:minorTickMark val="none"/>
        <c:tickLblPos val="nextTo"/>
        <c:crossAx val="327661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27667688"/>
        <c:axId val="327665728"/>
        <c:axId val="0"/>
      </c:bar3DChart>
      <c:catAx>
        <c:axId val="327667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665728"/>
        <c:crosses val="autoZero"/>
        <c:auto val="1"/>
        <c:lblAlgn val="ctr"/>
        <c:lblOffset val="100"/>
        <c:noMultiLvlLbl val="0"/>
      </c:catAx>
      <c:valAx>
        <c:axId val="327665728"/>
        <c:scaling>
          <c:orientation val="minMax"/>
        </c:scaling>
        <c:delete val="1"/>
        <c:axPos val="l"/>
        <c:numFmt formatCode="0%" sourceLinked="1"/>
        <c:majorTickMark val="out"/>
        <c:minorTickMark val="none"/>
        <c:tickLblPos val="nextTo"/>
        <c:crossAx val="327667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27666512"/>
        <c:axId val="327670432"/>
        <c:axId val="0"/>
      </c:bar3DChart>
      <c:catAx>
        <c:axId val="327666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670432"/>
        <c:crosses val="autoZero"/>
        <c:auto val="1"/>
        <c:lblAlgn val="ctr"/>
        <c:lblOffset val="100"/>
        <c:noMultiLvlLbl val="0"/>
      </c:catAx>
      <c:valAx>
        <c:axId val="327670432"/>
        <c:scaling>
          <c:orientation val="minMax"/>
        </c:scaling>
        <c:delete val="1"/>
        <c:axPos val="l"/>
        <c:numFmt formatCode="0%" sourceLinked="1"/>
        <c:majorTickMark val="out"/>
        <c:minorTickMark val="none"/>
        <c:tickLblPos val="nextTo"/>
        <c:crossAx val="327666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27672000"/>
        <c:axId val="327660240"/>
        <c:axId val="0"/>
      </c:bar3DChart>
      <c:catAx>
        <c:axId val="32767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660240"/>
        <c:crosses val="autoZero"/>
        <c:auto val="1"/>
        <c:lblAlgn val="ctr"/>
        <c:lblOffset val="100"/>
        <c:noMultiLvlLbl val="0"/>
      </c:catAx>
      <c:valAx>
        <c:axId val="327660240"/>
        <c:scaling>
          <c:orientation val="minMax"/>
        </c:scaling>
        <c:delete val="1"/>
        <c:axPos val="l"/>
        <c:numFmt formatCode="0%" sourceLinked="1"/>
        <c:majorTickMark val="out"/>
        <c:minorTickMark val="none"/>
        <c:tickLblPos val="nextTo"/>
        <c:crossAx val="327672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27676312"/>
        <c:axId val="278584408"/>
        <c:axId val="0"/>
      </c:bar3DChart>
      <c:catAx>
        <c:axId val="327676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584408"/>
        <c:crosses val="autoZero"/>
        <c:auto val="1"/>
        <c:lblAlgn val="ctr"/>
        <c:lblOffset val="100"/>
        <c:noMultiLvlLbl val="0"/>
      </c:catAx>
      <c:valAx>
        <c:axId val="278584408"/>
        <c:scaling>
          <c:orientation val="minMax"/>
        </c:scaling>
        <c:delete val="1"/>
        <c:axPos val="l"/>
        <c:numFmt formatCode="0%" sourceLinked="1"/>
        <c:majorTickMark val="out"/>
        <c:minorTickMark val="none"/>
        <c:tickLblPos val="nextTo"/>
        <c:crossAx val="327676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F65-4497-B2D3-330735DD2B7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F65-4497-B2D3-330735DD2B7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F65-4497-B2D3-330735DD2B7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F65-4497-B2D3-330735DD2B7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F65-4497-B2D3-330735DD2B7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F65-4497-B2D3-330735DD2B7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F65-4497-B2D3-330735DD2B7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F65-4497-B2D3-330735DD2B7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F65-4497-B2D3-330735DD2B7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F65-4497-B2D3-330735DD2B7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27744536"/>
        <c:axId val="327748064"/>
      </c:lineChart>
      <c:catAx>
        <c:axId val="327744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748064"/>
        <c:crosses val="autoZero"/>
        <c:auto val="1"/>
        <c:lblAlgn val="ctr"/>
        <c:lblOffset val="100"/>
        <c:noMultiLvlLbl val="0"/>
      </c:catAx>
      <c:valAx>
        <c:axId val="327748064"/>
        <c:scaling>
          <c:orientation val="minMax"/>
        </c:scaling>
        <c:delete val="1"/>
        <c:axPos val="l"/>
        <c:numFmt formatCode="0%" sourceLinked="1"/>
        <c:majorTickMark val="out"/>
        <c:minorTickMark val="none"/>
        <c:tickLblPos val="nextTo"/>
        <c:crossAx val="327744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60-4CE5-ABB2-39E315BC77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60-4CE5-ABB2-39E315BC77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60-4CE5-ABB2-39E315BC77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60-4CE5-ABB2-39E315BC77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60-4CE5-ABB2-39E315BC77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60-4CE5-ABB2-39E315BC77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60-4CE5-ABB2-39E315BC77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60-4CE5-ABB2-39E315BC77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60-4CE5-ABB2-39E315BC77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60-4CE5-ABB2-39E315BC77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27749240"/>
        <c:axId val="327747672"/>
      </c:lineChart>
      <c:catAx>
        <c:axId val="327749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747672"/>
        <c:crosses val="autoZero"/>
        <c:auto val="1"/>
        <c:lblAlgn val="ctr"/>
        <c:lblOffset val="100"/>
        <c:noMultiLvlLbl val="0"/>
      </c:catAx>
      <c:valAx>
        <c:axId val="327747672"/>
        <c:scaling>
          <c:orientation val="minMax"/>
        </c:scaling>
        <c:delete val="1"/>
        <c:axPos val="l"/>
        <c:numFmt formatCode="0%" sourceLinked="1"/>
        <c:majorTickMark val="out"/>
        <c:minorTickMark val="none"/>
        <c:tickLblPos val="nextTo"/>
        <c:crossAx val="3277492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19D-47DA-8A40-F32214562A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19D-47DA-8A40-F32214562A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19D-47DA-8A40-F32214562A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19D-47DA-8A40-F32214562A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19D-47DA-8A40-F32214562A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19D-47DA-8A40-F32214562A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19D-47DA-8A40-F32214562A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19D-47DA-8A40-F32214562A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19D-47DA-8A40-F32214562A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19D-47DA-8A40-F32214562A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27755120"/>
        <c:axId val="327747280"/>
      </c:lineChart>
      <c:catAx>
        <c:axId val="32775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747280"/>
        <c:crosses val="autoZero"/>
        <c:auto val="1"/>
        <c:lblAlgn val="ctr"/>
        <c:lblOffset val="100"/>
        <c:noMultiLvlLbl val="0"/>
      </c:catAx>
      <c:valAx>
        <c:axId val="327747280"/>
        <c:scaling>
          <c:orientation val="minMax"/>
        </c:scaling>
        <c:delete val="1"/>
        <c:axPos val="l"/>
        <c:numFmt formatCode="0%" sourceLinked="1"/>
        <c:majorTickMark val="out"/>
        <c:minorTickMark val="none"/>
        <c:tickLblPos val="nextTo"/>
        <c:crossAx val="32775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27753552"/>
        <c:axId val="327746888"/>
        <c:axId val="0"/>
      </c:bar3DChart>
      <c:catAx>
        <c:axId val="32775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746888"/>
        <c:crosses val="autoZero"/>
        <c:auto val="1"/>
        <c:lblAlgn val="ctr"/>
        <c:lblOffset val="100"/>
        <c:noMultiLvlLbl val="0"/>
      </c:catAx>
      <c:valAx>
        <c:axId val="327746888"/>
        <c:scaling>
          <c:orientation val="minMax"/>
        </c:scaling>
        <c:delete val="1"/>
        <c:axPos val="l"/>
        <c:numFmt formatCode="0%" sourceLinked="1"/>
        <c:majorTickMark val="out"/>
        <c:minorTickMark val="none"/>
        <c:tickLblPos val="nextTo"/>
        <c:crossAx val="327753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27749632"/>
        <c:axId val="327752376"/>
        <c:axId val="0"/>
      </c:bar3DChart>
      <c:catAx>
        <c:axId val="32774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752376"/>
        <c:crosses val="autoZero"/>
        <c:auto val="1"/>
        <c:lblAlgn val="ctr"/>
        <c:lblOffset val="100"/>
        <c:noMultiLvlLbl val="0"/>
      </c:catAx>
      <c:valAx>
        <c:axId val="327752376"/>
        <c:scaling>
          <c:orientation val="minMax"/>
        </c:scaling>
        <c:delete val="1"/>
        <c:axPos val="l"/>
        <c:numFmt formatCode="0%" sourceLinked="1"/>
        <c:majorTickMark val="out"/>
        <c:minorTickMark val="none"/>
        <c:tickLblPos val="nextTo"/>
        <c:crossAx val="327749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57386752"/>
        <c:axId val="357391456"/>
        <c:axId val="0"/>
      </c:bar3DChart>
      <c:catAx>
        <c:axId val="357386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391456"/>
        <c:crosses val="autoZero"/>
        <c:auto val="1"/>
        <c:lblAlgn val="ctr"/>
        <c:lblOffset val="100"/>
        <c:noMultiLvlLbl val="0"/>
      </c:catAx>
      <c:valAx>
        <c:axId val="357391456"/>
        <c:scaling>
          <c:orientation val="minMax"/>
        </c:scaling>
        <c:delete val="1"/>
        <c:axPos val="l"/>
        <c:numFmt formatCode="0%" sourceLinked="1"/>
        <c:majorTickMark val="out"/>
        <c:minorTickMark val="none"/>
        <c:tickLblPos val="nextTo"/>
        <c:crossAx val="357386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27753160"/>
        <c:axId val="327750024"/>
        <c:axId val="0"/>
      </c:bar3DChart>
      <c:catAx>
        <c:axId val="327753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750024"/>
        <c:crosses val="autoZero"/>
        <c:auto val="1"/>
        <c:lblAlgn val="ctr"/>
        <c:lblOffset val="100"/>
        <c:noMultiLvlLbl val="0"/>
      </c:catAx>
      <c:valAx>
        <c:axId val="327750024"/>
        <c:scaling>
          <c:orientation val="minMax"/>
        </c:scaling>
        <c:delete val="1"/>
        <c:axPos val="l"/>
        <c:numFmt formatCode="0%" sourceLinked="1"/>
        <c:majorTickMark val="out"/>
        <c:minorTickMark val="none"/>
        <c:tickLblPos val="nextTo"/>
        <c:crossAx val="327753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8AD-415C-A437-E64F28B51A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8AD-415C-A437-E64F28B51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8AD-415C-A437-E64F28B51A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8AD-415C-A437-E64F28B51AF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8AD-415C-A437-E64F28B51AF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8AD-415C-A437-E64F28B51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8AD-415C-A437-E64F28B51A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8AD-415C-A437-E64F28B51AF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8AD-415C-A437-E64F28B51AF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8AD-415C-A437-E64F28B51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27748456"/>
        <c:axId val="327750416"/>
      </c:lineChart>
      <c:catAx>
        <c:axId val="327748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750416"/>
        <c:crosses val="autoZero"/>
        <c:auto val="1"/>
        <c:lblAlgn val="ctr"/>
        <c:lblOffset val="100"/>
        <c:noMultiLvlLbl val="0"/>
      </c:catAx>
      <c:valAx>
        <c:axId val="327750416"/>
        <c:scaling>
          <c:orientation val="minMax"/>
        </c:scaling>
        <c:delete val="1"/>
        <c:axPos val="l"/>
        <c:numFmt formatCode="0%" sourceLinked="1"/>
        <c:majorTickMark val="out"/>
        <c:minorTickMark val="none"/>
        <c:tickLblPos val="nextTo"/>
        <c:crossAx val="327748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27751200"/>
        <c:axId val="327751984"/>
        <c:axId val="0"/>
      </c:bar3DChart>
      <c:catAx>
        <c:axId val="327751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751984"/>
        <c:crosses val="autoZero"/>
        <c:auto val="1"/>
        <c:lblAlgn val="ctr"/>
        <c:lblOffset val="100"/>
        <c:noMultiLvlLbl val="0"/>
      </c:catAx>
      <c:valAx>
        <c:axId val="327751984"/>
        <c:scaling>
          <c:orientation val="minMax"/>
        </c:scaling>
        <c:delete val="1"/>
        <c:axPos val="l"/>
        <c:numFmt formatCode="0%" sourceLinked="1"/>
        <c:majorTickMark val="out"/>
        <c:minorTickMark val="none"/>
        <c:tickLblPos val="nextTo"/>
        <c:crossAx val="327751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27755512"/>
        <c:axId val="327755904"/>
        <c:axId val="0"/>
      </c:bar3DChart>
      <c:catAx>
        <c:axId val="327755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755904"/>
        <c:crosses val="autoZero"/>
        <c:auto val="1"/>
        <c:lblAlgn val="ctr"/>
        <c:lblOffset val="100"/>
        <c:noMultiLvlLbl val="0"/>
      </c:catAx>
      <c:valAx>
        <c:axId val="327755904"/>
        <c:scaling>
          <c:orientation val="minMax"/>
        </c:scaling>
        <c:delete val="1"/>
        <c:axPos val="l"/>
        <c:numFmt formatCode="0%" sourceLinked="1"/>
        <c:majorTickMark val="out"/>
        <c:minorTickMark val="none"/>
        <c:tickLblPos val="nextTo"/>
        <c:crossAx val="327755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27756296"/>
        <c:axId val="327756688"/>
        <c:axId val="0"/>
      </c:bar3DChart>
      <c:catAx>
        <c:axId val="327756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756688"/>
        <c:crosses val="autoZero"/>
        <c:auto val="1"/>
        <c:lblAlgn val="ctr"/>
        <c:lblOffset val="100"/>
        <c:noMultiLvlLbl val="0"/>
      </c:catAx>
      <c:valAx>
        <c:axId val="327756688"/>
        <c:scaling>
          <c:orientation val="minMax"/>
        </c:scaling>
        <c:delete val="1"/>
        <c:axPos val="l"/>
        <c:numFmt formatCode="0%" sourceLinked="1"/>
        <c:majorTickMark val="out"/>
        <c:minorTickMark val="none"/>
        <c:tickLblPos val="nextTo"/>
        <c:crossAx val="327756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27746104"/>
        <c:axId val="327764920"/>
        <c:axId val="0"/>
      </c:bar3DChart>
      <c:catAx>
        <c:axId val="327746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764920"/>
        <c:crosses val="autoZero"/>
        <c:auto val="1"/>
        <c:lblAlgn val="ctr"/>
        <c:lblOffset val="100"/>
        <c:noMultiLvlLbl val="0"/>
      </c:catAx>
      <c:valAx>
        <c:axId val="327764920"/>
        <c:scaling>
          <c:orientation val="minMax"/>
        </c:scaling>
        <c:delete val="1"/>
        <c:axPos val="l"/>
        <c:numFmt formatCode="0%" sourceLinked="1"/>
        <c:majorTickMark val="out"/>
        <c:minorTickMark val="none"/>
        <c:tickLblPos val="nextTo"/>
        <c:crossAx val="327746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K28" sqref="K28"/>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204"/>
      <c r="B1" s="205"/>
      <c r="C1" s="212" t="s">
        <v>168</v>
      </c>
      <c r="D1" s="213"/>
      <c r="E1" s="213"/>
      <c r="F1" s="213"/>
      <c r="G1" s="213"/>
      <c r="H1" s="210" t="s">
        <v>169</v>
      </c>
      <c r="I1" s="211"/>
    </row>
    <row r="2" spans="1:13" ht="18.75" customHeight="1" x14ac:dyDescent="0.35">
      <c r="A2" s="206"/>
      <c r="B2" s="207"/>
      <c r="C2" s="212" t="s">
        <v>170</v>
      </c>
      <c r="D2" s="213"/>
      <c r="E2" s="213"/>
      <c r="F2" s="213"/>
      <c r="G2" s="213"/>
      <c r="H2" s="44">
        <v>41241</v>
      </c>
      <c r="I2" s="45" t="s">
        <v>174</v>
      </c>
    </row>
    <row r="3" spans="1:13" ht="21" customHeight="1" x14ac:dyDescent="0.35">
      <c r="A3" s="208"/>
      <c r="B3" s="209"/>
      <c r="C3" s="212" t="s">
        <v>171</v>
      </c>
      <c r="D3" s="213"/>
      <c r="E3" s="213"/>
      <c r="F3" s="213"/>
      <c r="G3" s="213"/>
      <c r="H3" s="210" t="s">
        <v>172</v>
      </c>
      <c r="I3" s="211"/>
    </row>
    <row r="4" spans="1:13" ht="5.25" customHeight="1" x14ac:dyDescent="0.3"/>
    <row r="5" spans="1:13" ht="34.5" customHeight="1" x14ac:dyDescent="0.3">
      <c r="A5" s="163" t="s">
        <v>163</v>
      </c>
      <c r="B5" s="163"/>
      <c r="C5" s="163"/>
      <c r="D5" s="163"/>
      <c r="E5" s="163"/>
      <c r="F5" s="163"/>
      <c r="G5" s="163"/>
      <c r="H5" s="163"/>
      <c r="I5" s="163"/>
      <c r="K5" s="164" t="s">
        <v>139</v>
      </c>
      <c r="L5" s="164"/>
      <c r="M5" s="164"/>
    </row>
    <row r="6" spans="1:13" ht="23.25" customHeight="1" x14ac:dyDescent="0.3">
      <c r="A6" s="165" t="s">
        <v>161</v>
      </c>
      <c r="B6" s="166"/>
      <c r="C6" s="166"/>
      <c r="D6" s="166"/>
      <c r="E6" s="166"/>
      <c r="F6" s="195" t="s">
        <v>140</v>
      </c>
      <c r="G6" s="196"/>
      <c r="H6" s="196"/>
      <c r="I6" s="196"/>
      <c r="K6" s="47" t="s">
        <v>141</v>
      </c>
      <c r="L6" s="48" t="s">
        <v>142</v>
      </c>
      <c r="M6" s="49" t="s">
        <v>143</v>
      </c>
    </row>
    <row r="7" spans="1:13" ht="20.149999999999999" customHeight="1" x14ac:dyDescent="0.3">
      <c r="A7" s="167" t="s">
        <v>497</v>
      </c>
      <c r="B7" s="168"/>
      <c r="C7" s="168"/>
      <c r="D7" s="168"/>
      <c r="E7" s="168"/>
      <c r="F7" s="197"/>
      <c r="G7" s="197"/>
      <c r="H7" s="197"/>
      <c r="I7" s="197"/>
      <c r="K7" s="169" t="s">
        <v>165</v>
      </c>
      <c r="L7" s="57" t="s">
        <v>144</v>
      </c>
      <c r="M7" s="170" t="s">
        <v>145</v>
      </c>
    </row>
    <row r="8" spans="1:13" ht="33.75" customHeight="1" x14ac:dyDescent="0.3">
      <c r="A8" s="167"/>
      <c r="B8" s="168"/>
      <c r="C8" s="168"/>
      <c r="D8" s="168"/>
      <c r="E8" s="168"/>
      <c r="F8" s="171" t="s">
        <v>159</v>
      </c>
      <c r="G8" s="172"/>
      <c r="H8" s="173">
        <v>154498001944</v>
      </c>
      <c r="I8" s="174"/>
      <c r="K8" s="170"/>
      <c r="L8" s="57" t="s">
        <v>158</v>
      </c>
      <c r="M8" s="170"/>
    </row>
    <row r="9" spans="1:13" ht="20.149999999999999" customHeight="1" x14ac:dyDescent="0.3">
      <c r="A9" s="42" t="s">
        <v>146</v>
      </c>
      <c r="B9" s="43"/>
      <c r="C9" s="200" t="s">
        <v>498</v>
      </c>
      <c r="D9" s="200"/>
      <c r="E9" s="201"/>
      <c r="F9" s="202" t="s">
        <v>162</v>
      </c>
      <c r="G9" s="203"/>
      <c r="H9" s="177" t="s">
        <v>501</v>
      </c>
      <c r="I9" s="178"/>
      <c r="K9" s="170"/>
      <c r="L9" s="57" t="s">
        <v>147</v>
      </c>
      <c r="M9" s="170" t="s">
        <v>148</v>
      </c>
    </row>
    <row r="10" spans="1:13" ht="20.149999999999999" customHeight="1" x14ac:dyDescent="0.3">
      <c r="A10" s="198" t="s">
        <v>167</v>
      </c>
      <c r="B10" s="199"/>
      <c r="C10" s="200" t="s">
        <v>499</v>
      </c>
      <c r="D10" s="200"/>
      <c r="E10" s="200"/>
      <c r="F10" s="201"/>
      <c r="G10" s="46" t="s">
        <v>149</v>
      </c>
      <c r="H10" s="175">
        <v>3208351750</v>
      </c>
      <c r="I10" s="176"/>
      <c r="K10" s="170"/>
      <c r="L10" s="57" t="s">
        <v>150</v>
      </c>
      <c r="M10" s="170"/>
    </row>
    <row r="11" spans="1:13" ht="20.149999999999999" customHeight="1" x14ac:dyDescent="0.3">
      <c r="A11" s="198" t="s">
        <v>164</v>
      </c>
      <c r="B11" s="199"/>
      <c r="C11" s="200" t="s">
        <v>500</v>
      </c>
      <c r="D11" s="200"/>
      <c r="E11" s="200"/>
      <c r="F11" s="201"/>
      <c r="G11" s="46" t="s">
        <v>173</v>
      </c>
      <c r="H11" s="179">
        <v>2024</v>
      </c>
      <c r="I11" s="180"/>
      <c r="K11" s="181"/>
      <c r="L11" s="58"/>
      <c r="M11" s="58"/>
    </row>
    <row r="12" spans="1:13" ht="19.5" customHeight="1" x14ac:dyDescent="0.3">
      <c r="A12" s="183" t="s">
        <v>151</v>
      </c>
      <c r="B12" s="184"/>
      <c r="C12" s="184"/>
      <c r="D12" s="184"/>
      <c r="E12" s="184"/>
      <c r="F12" s="184"/>
      <c r="G12" s="184"/>
      <c r="H12" s="184"/>
      <c r="I12" s="185"/>
      <c r="K12" s="182"/>
      <c r="L12" s="58"/>
      <c r="M12" s="182"/>
    </row>
    <row r="13" spans="1:13" ht="20.149999999999999" customHeight="1" x14ac:dyDescent="0.3">
      <c r="A13" s="186" t="s">
        <v>152</v>
      </c>
      <c r="B13" s="186"/>
      <c r="C13" s="186"/>
      <c r="D13" s="186" t="s">
        <v>153</v>
      </c>
      <c r="E13" s="186"/>
      <c r="F13" s="186"/>
      <c r="G13" s="186" t="s">
        <v>160</v>
      </c>
      <c r="H13" s="186"/>
      <c r="I13" s="186"/>
      <c r="K13" s="182"/>
      <c r="L13" s="58"/>
      <c r="M13" s="182"/>
    </row>
    <row r="14" spans="1:13" ht="20.149999999999999" customHeight="1" x14ac:dyDescent="0.3">
      <c r="A14" s="187" t="s">
        <v>500</v>
      </c>
      <c r="B14" s="187"/>
      <c r="C14" s="187"/>
      <c r="D14" s="187" t="s">
        <v>511</v>
      </c>
      <c r="E14" s="187"/>
      <c r="F14" s="187"/>
      <c r="G14" s="187" t="s">
        <v>513</v>
      </c>
      <c r="H14" s="187"/>
      <c r="I14" s="187"/>
      <c r="K14" s="182"/>
      <c r="L14" s="58"/>
      <c r="M14" s="182"/>
    </row>
    <row r="15" spans="1:13" ht="20.149999999999999" customHeight="1" x14ac:dyDescent="0.3">
      <c r="A15" s="187" t="s">
        <v>502</v>
      </c>
      <c r="B15" s="187"/>
      <c r="C15" s="187"/>
      <c r="D15" s="187" t="s">
        <v>512</v>
      </c>
      <c r="E15" s="187"/>
      <c r="F15" s="187"/>
      <c r="G15" s="187" t="s">
        <v>514</v>
      </c>
      <c r="H15" s="187"/>
      <c r="I15" s="187"/>
      <c r="K15" s="182"/>
      <c r="L15" s="58"/>
      <c r="M15" s="58"/>
    </row>
    <row r="16" spans="1:13" ht="20.149999999999999" customHeight="1" x14ac:dyDescent="0.3">
      <c r="A16" s="187" t="s">
        <v>503</v>
      </c>
      <c r="B16" s="187"/>
      <c r="C16" s="187"/>
      <c r="D16" s="187" t="s">
        <v>507</v>
      </c>
      <c r="E16" s="187"/>
      <c r="F16" s="187"/>
      <c r="G16" s="187"/>
      <c r="H16" s="187"/>
      <c r="I16" s="187"/>
      <c r="K16" s="182"/>
      <c r="L16" s="58"/>
      <c r="M16" s="58"/>
    </row>
    <row r="17" spans="1:13" ht="20.149999999999999" customHeight="1" x14ac:dyDescent="0.3">
      <c r="A17" s="187" t="s">
        <v>504</v>
      </c>
      <c r="B17" s="187"/>
      <c r="C17" s="187"/>
      <c r="D17" s="187" t="s">
        <v>508</v>
      </c>
      <c r="E17" s="187"/>
      <c r="F17" s="187"/>
      <c r="G17" s="187"/>
      <c r="H17" s="187"/>
      <c r="I17" s="187"/>
      <c r="K17" s="182"/>
      <c r="L17" s="58"/>
      <c r="M17" s="58"/>
    </row>
    <row r="18" spans="1:13" ht="20.149999999999999" customHeight="1" x14ac:dyDescent="0.3">
      <c r="A18" s="187" t="s">
        <v>505</v>
      </c>
      <c r="B18" s="187"/>
      <c r="C18" s="187"/>
      <c r="D18" s="187" t="s">
        <v>509</v>
      </c>
      <c r="E18" s="187"/>
      <c r="F18" s="187"/>
      <c r="G18" s="187" t="s">
        <v>515</v>
      </c>
      <c r="H18" s="187"/>
      <c r="I18" s="187"/>
      <c r="K18" s="188"/>
      <c r="L18" s="58"/>
      <c r="M18" s="58"/>
    </row>
    <row r="19" spans="1:13" ht="20.149999999999999" customHeight="1" x14ac:dyDescent="0.3">
      <c r="A19" s="187" t="s">
        <v>506</v>
      </c>
      <c r="B19" s="187"/>
      <c r="C19" s="187"/>
      <c r="D19" s="187" t="s">
        <v>510</v>
      </c>
      <c r="E19" s="187"/>
      <c r="F19" s="187"/>
      <c r="G19" s="187"/>
      <c r="H19" s="187"/>
      <c r="I19" s="187"/>
      <c r="K19" s="182"/>
      <c r="L19" s="58"/>
      <c r="M19" s="58"/>
    </row>
    <row r="20" spans="1:13" ht="20.149999999999999" customHeight="1" x14ac:dyDescent="0.3">
      <c r="A20" s="187"/>
      <c r="B20" s="187"/>
      <c r="C20" s="187"/>
      <c r="D20" s="187"/>
      <c r="E20" s="187"/>
      <c r="F20" s="187"/>
      <c r="G20" s="187"/>
      <c r="H20" s="187"/>
      <c r="I20" s="187"/>
      <c r="K20" s="182"/>
      <c r="L20" s="58"/>
      <c r="M20" s="58"/>
    </row>
    <row r="21" spans="1:13" ht="20.149999999999999" customHeight="1" x14ac:dyDescent="0.3">
      <c r="A21" s="187"/>
      <c r="B21" s="187"/>
      <c r="C21" s="187"/>
      <c r="D21" s="187"/>
      <c r="E21" s="187"/>
      <c r="F21" s="187"/>
      <c r="G21" s="187"/>
      <c r="H21" s="187"/>
      <c r="I21" s="187"/>
      <c r="K21" s="182"/>
      <c r="L21" s="58"/>
      <c r="M21" s="59"/>
    </row>
    <row r="22" spans="1:13" ht="20.149999999999999" customHeight="1" x14ac:dyDescent="0.3">
      <c r="A22" s="187"/>
      <c r="B22" s="187"/>
      <c r="C22" s="187"/>
      <c r="D22" s="187"/>
      <c r="E22" s="187"/>
      <c r="F22" s="187"/>
      <c r="G22" s="187"/>
      <c r="H22" s="187"/>
      <c r="I22" s="187"/>
    </row>
    <row r="23" spans="1:13" s="19" customFormat="1" ht="20" x14ac:dyDescent="0.4">
      <c r="A23" s="189"/>
      <c r="B23" s="189"/>
      <c r="C23" s="189"/>
      <c r="D23" s="189"/>
      <c r="E23" s="189"/>
      <c r="F23" s="189"/>
      <c r="G23" s="189"/>
      <c r="H23" s="189"/>
      <c r="I23" s="189"/>
      <c r="K23" s="190"/>
      <c r="L23" s="190"/>
    </row>
    <row r="24" spans="1:13" ht="30" customHeight="1" x14ac:dyDescent="0.3">
      <c r="A24" s="191" t="s">
        <v>154</v>
      </c>
      <c r="B24" s="191"/>
      <c r="C24" s="191"/>
      <c r="D24" s="191"/>
      <c r="E24" s="191"/>
      <c r="F24" s="191"/>
      <c r="G24" s="191"/>
      <c r="H24" s="191"/>
      <c r="I24" s="191"/>
      <c r="K24" s="20"/>
      <c r="L24" s="20"/>
    </row>
    <row r="25" spans="1:13" ht="33.75" customHeight="1" x14ac:dyDescent="0.3">
      <c r="A25" s="186" t="s">
        <v>152</v>
      </c>
      <c r="B25" s="186"/>
      <c r="C25" s="186"/>
      <c r="D25" s="186" t="s">
        <v>153</v>
      </c>
      <c r="E25" s="186"/>
      <c r="F25" s="186"/>
      <c r="G25" s="186" t="s">
        <v>22</v>
      </c>
      <c r="H25" s="186"/>
      <c r="I25" s="186"/>
      <c r="K25" s="21"/>
      <c r="L25" s="22"/>
      <c r="M25" s="18" t="s">
        <v>155</v>
      </c>
    </row>
    <row r="26" spans="1:13" ht="20.149999999999999" customHeight="1" x14ac:dyDescent="0.3">
      <c r="A26" s="187" t="s">
        <v>500</v>
      </c>
      <c r="B26" s="187"/>
      <c r="C26" s="187"/>
      <c r="D26" s="187" t="s">
        <v>511</v>
      </c>
      <c r="E26" s="187"/>
      <c r="F26" s="187"/>
      <c r="G26" s="187" t="s">
        <v>516</v>
      </c>
      <c r="H26" s="187"/>
      <c r="I26" s="187"/>
      <c r="K26" s="21"/>
      <c r="L26" s="22"/>
    </row>
    <row r="27" spans="1:13" ht="20.149999999999999" customHeight="1" x14ac:dyDescent="0.3">
      <c r="A27" s="187" t="s">
        <v>502</v>
      </c>
      <c r="B27" s="187"/>
      <c r="C27" s="187"/>
      <c r="D27" s="187" t="s">
        <v>512</v>
      </c>
      <c r="E27" s="187"/>
      <c r="F27" s="187"/>
      <c r="G27" s="187" t="s">
        <v>516</v>
      </c>
      <c r="H27" s="187"/>
      <c r="I27" s="187"/>
      <c r="K27" s="21"/>
      <c r="L27" s="23"/>
    </row>
    <row r="28" spans="1:13" ht="20.149999999999999" customHeight="1" x14ac:dyDescent="0.3">
      <c r="A28" s="187" t="s">
        <v>503</v>
      </c>
      <c r="B28" s="187"/>
      <c r="C28" s="187"/>
      <c r="D28" s="187" t="s">
        <v>507</v>
      </c>
      <c r="E28" s="187"/>
      <c r="F28" s="187"/>
      <c r="G28" s="187" t="s">
        <v>517</v>
      </c>
      <c r="H28" s="187"/>
      <c r="I28" s="187"/>
      <c r="K28" s="21"/>
      <c r="L28" s="23"/>
    </row>
    <row r="29" spans="1:13" ht="20.149999999999999" customHeight="1" x14ac:dyDescent="0.3">
      <c r="A29" s="187" t="s">
        <v>504</v>
      </c>
      <c r="B29" s="187"/>
      <c r="C29" s="187"/>
      <c r="D29" s="187" t="s">
        <v>508</v>
      </c>
      <c r="E29" s="187"/>
      <c r="F29" s="187"/>
      <c r="G29" s="187" t="s">
        <v>518</v>
      </c>
      <c r="H29" s="187"/>
      <c r="I29" s="187"/>
      <c r="K29" s="21"/>
      <c r="L29" s="22"/>
    </row>
    <row r="30" spans="1:13" ht="20.149999999999999" customHeight="1" x14ac:dyDescent="0.3">
      <c r="A30" s="187" t="s">
        <v>505</v>
      </c>
      <c r="B30" s="187"/>
      <c r="C30" s="187"/>
      <c r="D30" s="187" t="s">
        <v>509</v>
      </c>
      <c r="E30" s="187"/>
      <c r="F30" s="187"/>
      <c r="G30" s="187" t="s">
        <v>519</v>
      </c>
      <c r="H30" s="187"/>
      <c r="I30" s="187"/>
      <c r="K30" s="21"/>
      <c r="L30" s="23"/>
    </row>
    <row r="31" spans="1:13" ht="20.149999999999999" customHeight="1" x14ac:dyDescent="0.3">
      <c r="A31" s="187" t="s">
        <v>506</v>
      </c>
      <c r="B31" s="187"/>
      <c r="C31" s="187"/>
      <c r="D31" s="187" t="s">
        <v>510</v>
      </c>
      <c r="E31" s="187"/>
      <c r="F31" s="187"/>
      <c r="G31" s="187" t="s">
        <v>520</v>
      </c>
      <c r="H31" s="187"/>
      <c r="I31" s="187"/>
      <c r="K31" s="21"/>
      <c r="L31" s="24"/>
    </row>
    <row r="32" spans="1:13" ht="20.149999999999999" customHeight="1" x14ac:dyDescent="0.3">
      <c r="A32" s="187"/>
      <c r="B32" s="187"/>
      <c r="C32" s="187"/>
      <c r="D32" s="187"/>
      <c r="E32" s="187"/>
      <c r="F32" s="187"/>
      <c r="G32" s="187"/>
      <c r="H32" s="187"/>
      <c r="I32" s="187"/>
      <c r="K32" s="192"/>
      <c r="L32" s="22"/>
    </row>
    <row r="33" spans="11:12" ht="15.5" x14ac:dyDescent="0.35">
      <c r="K33" s="192"/>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93" t="s">
        <v>28</v>
      </c>
      <c r="B65526" s="193"/>
      <c r="C65526" s="193"/>
      <c r="D65526" s="193"/>
      <c r="E65526" s="193"/>
    </row>
    <row r="65527" spans="1:5" x14ac:dyDescent="0.3">
      <c r="A65527" s="194" t="s">
        <v>29</v>
      </c>
      <c r="B65527" s="194"/>
      <c r="C65527" s="194"/>
      <c r="D65527" s="194"/>
      <c r="E65527" s="194"/>
    </row>
    <row r="65528" spans="1:5" x14ac:dyDescent="0.3">
      <c r="A65528" s="194" t="s">
        <v>30</v>
      </c>
      <c r="B65528" s="194"/>
      <c r="C65528" s="194"/>
      <c r="D65528" s="194"/>
      <c r="E65528" s="194"/>
    </row>
    <row r="65529" spans="1:5" x14ac:dyDescent="0.3">
      <c r="A65529" s="18" t="s">
        <v>156</v>
      </c>
      <c r="D65529" s="18" t="s">
        <v>157</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34" zoomScale="80" zoomScaleNormal="80" workbookViewId="0">
      <selection activeCell="N9" sqref="N9"/>
    </sheetView>
  </sheetViews>
  <sheetFormatPr baseColWidth="10" defaultColWidth="11.453125" defaultRowHeight="14" x14ac:dyDescent="0.3"/>
  <cols>
    <col min="1" max="1" width="0.453125" style="86" customWidth="1"/>
    <col min="2" max="2" width="1.453125" style="86" customWidth="1"/>
    <col min="3" max="3" width="44.7265625" style="86" customWidth="1"/>
    <col min="4" max="4" width="11.7265625" style="139" customWidth="1"/>
    <col min="5" max="6" width="33.7265625" style="121" customWidth="1"/>
    <col min="7" max="7" width="11.7265625" style="139" customWidth="1"/>
    <col min="8" max="9" width="33.7265625" style="121" customWidth="1"/>
    <col min="10" max="10" width="11.7265625" style="139" customWidth="1"/>
    <col min="11" max="12" width="33.7265625" style="121" customWidth="1"/>
    <col min="13" max="13" width="11.7265625" style="139" customWidth="1"/>
    <col min="14" max="15" width="33.7265625" style="121" customWidth="1"/>
    <col min="16" max="16" width="3.1796875" style="86" customWidth="1"/>
    <col min="17" max="17" width="2.453125" style="86" customWidth="1"/>
    <col min="18" max="18" width="7.453125" style="86" hidden="1" customWidth="1"/>
    <col min="19" max="20" width="7.1796875" style="86" hidden="1" customWidth="1"/>
    <col min="21" max="21" width="7" style="86" hidden="1" customWidth="1"/>
    <col min="22" max="22" width="11.453125" style="86"/>
    <col min="23" max="23" width="13" style="86" customWidth="1"/>
    <col min="24" max="24" width="15.81640625" style="86" customWidth="1"/>
    <col min="25" max="25" width="13" style="86" customWidth="1"/>
    <col min="26" max="27" width="11.453125" style="86" customWidth="1"/>
    <col min="28" max="16384" width="11.453125" style="86"/>
  </cols>
  <sheetData>
    <row r="1" spans="1:21" ht="33" customHeight="1" x14ac:dyDescent="0.3">
      <c r="B1" s="259" t="s">
        <v>123</v>
      </c>
      <c r="C1" s="259"/>
      <c r="D1" s="259"/>
      <c r="E1" s="259"/>
      <c r="F1" s="259"/>
      <c r="G1" s="259"/>
      <c r="H1" s="259"/>
      <c r="I1" s="259"/>
      <c r="J1" s="260"/>
      <c r="K1" s="260"/>
      <c r="L1" s="87"/>
      <c r="M1" s="87"/>
      <c r="N1" s="87"/>
      <c r="O1" s="87"/>
    </row>
    <row r="2" spans="1:21" ht="15.5" x14ac:dyDescent="0.3">
      <c r="B2" s="261" t="s">
        <v>26</v>
      </c>
      <c r="C2" s="261"/>
      <c r="D2" s="215" t="s">
        <v>176</v>
      </c>
      <c r="E2" s="215"/>
      <c r="F2" s="215"/>
      <c r="G2" s="216" t="s">
        <v>177</v>
      </c>
      <c r="H2" s="216"/>
      <c r="I2" s="216"/>
      <c r="J2" s="217" t="s">
        <v>178</v>
      </c>
      <c r="K2" s="217"/>
      <c r="L2" s="217"/>
      <c r="M2" s="276" t="s">
        <v>179</v>
      </c>
      <c r="N2" s="276"/>
      <c r="O2" s="276"/>
      <c r="Q2" s="86">
        <v>1</v>
      </c>
    </row>
    <row r="3" spans="1:21" ht="15" customHeight="1" x14ac:dyDescent="0.3">
      <c r="B3" s="261"/>
      <c r="C3" s="261"/>
      <c r="D3" s="222" t="s">
        <v>33</v>
      </c>
      <c r="E3" s="220" t="s">
        <v>121</v>
      </c>
      <c r="F3" s="220" t="s">
        <v>124</v>
      </c>
      <c r="G3" s="218" t="s">
        <v>33</v>
      </c>
      <c r="H3" s="220" t="s">
        <v>121</v>
      </c>
      <c r="I3" s="220" t="s">
        <v>124</v>
      </c>
      <c r="J3" s="218" t="s">
        <v>33</v>
      </c>
      <c r="K3" s="227" t="s">
        <v>121</v>
      </c>
      <c r="L3" s="221" t="s">
        <v>124</v>
      </c>
      <c r="M3" s="218" t="s">
        <v>33</v>
      </c>
      <c r="N3" s="227" t="s">
        <v>121</v>
      </c>
      <c r="O3" s="221" t="s">
        <v>124</v>
      </c>
      <c r="Q3" s="86">
        <v>2</v>
      </c>
    </row>
    <row r="4" spans="1:21" ht="15.75" customHeight="1" x14ac:dyDescent="0.3">
      <c r="B4" s="261"/>
      <c r="C4" s="261"/>
      <c r="D4" s="223"/>
      <c r="E4" s="221"/>
      <c r="F4" s="221"/>
      <c r="G4" s="219"/>
      <c r="H4" s="221"/>
      <c r="I4" s="221"/>
      <c r="J4" s="219"/>
      <c r="K4" s="228"/>
      <c r="L4" s="238"/>
      <c r="M4" s="219"/>
      <c r="N4" s="228"/>
      <c r="O4" s="238"/>
      <c r="Q4" s="86">
        <v>3</v>
      </c>
    </row>
    <row r="5" spans="1:21" ht="15.5" x14ac:dyDescent="0.3">
      <c r="B5" s="261"/>
      <c r="C5" s="261"/>
      <c r="D5" s="88"/>
      <c r="E5" s="89"/>
      <c r="F5" s="89"/>
      <c r="G5" s="90"/>
      <c r="H5" s="91"/>
      <c r="I5" s="91"/>
      <c r="J5" s="90"/>
      <c r="K5" s="92"/>
      <c r="L5" s="91"/>
      <c r="M5" s="90"/>
      <c r="N5" s="92"/>
      <c r="O5" s="91"/>
      <c r="Q5" s="86">
        <v>4</v>
      </c>
    </row>
    <row r="6" spans="1:21" ht="17.5" x14ac:dyDescent="0.3">
      <c r="A6" s="214"/>
      <c r="B6" s="269"/>
      <c r="C6" s="93" t="s">
        <v>72</v>
      </c>
      <c r="D6" s="94"/>
      <c r="E6" s="94"/>
      <c r="F6" s="94"/>
      <c r="G6" s="94"/>
      <c r="H6" s="94"/>
      <c r="I6" s="94"/>
      <c r="J6" s="94"/>
      <c r="K6" s="94"/>
      <c r="L6" s="95"/>
      <c r="M6" s="94"/>
      <c r="N6" s="94"/>
      <c r="O6" s="95"/>
    </row>
    <row r="7" spans="1:21" ht="40" customHeight="1" x14ac:dyDescent="0.3">
      <c r="A7" s="214"/>
      <c r="B7" s="270"/>
      <c r="C7" s="96" t="s">
        <v>32</v>
      </c>
      <c r="D7" s="26">
        <v>4</v>
      </c>
      <c r="E7" s="60" t="s">
        <v>268</v>
      </c>
      <c r="F7" s="60" t="s">
        <v>269</v>
      </c>
      <c r="G7" s="79">
        <v>4</v>
      </c>
      <c r="H7" s="61" t="s">
        <v>368</v>
      </c>
      <c r="I7" s="61" t="s">
        <v>369</v>
      </c>
      <c r="J7" s="82"/>
      <c r="K7" s="62"/>
      <c r="L7" s="63"/>
      <c r="M7" s="84"/>
      <c r="N7" s="64"/>
      <c r="O7" s="65"/>
      <c r="R7" s="86">
        <f>COUNTIF(D7:D10,"1")</f>
        <v>0</v>
      </c>
      <c r="S7" s="86">
        <f>COUNTIF(G7:G10,"1")</f>
        <v>0</v>
      </c>
      <c r="T7" s="86">
        <f>COUNTIF(J7:J10,"1")</f>
        <v>0</v>
      </c>
      <c r="U7" s="86">
        <f>COUNTIF(M7:M10,"1")</f>
        <v>0</v>
      </c>
    </row>
    <row r="8" spans="1:21" ht="40" customHeight="1" x14ac:dyDescent="0.3">
      <c r="A8" s="214"/>
      <c r="B8" s="270"/>
      <c r="C8" s="97" t="s">
        <v>34</v>
      </c>
      <c r="D8" s="26">
        <v>4</v>
      </c>
      <c r="E8" s="60" t="s">
        <v>270</v>
      </c>
      <c r="F8" s="60" t="s">
        <v>271</v>
      </c>
      <c r="G8" s="79">
        <v>4</v>
      </c>
      <c r="H8" s="66" t="s">
        <v>370</v>
      </c>
      <c r="I8" s="61" t="s">
        <v>371</v>
      </c>
      <c r="J8" s="82"/>
      <c r="K8" s="67"/>
      <c r="L8" s="63"/>
      <c r="M8" s="84"/>
      <c r="N8" s="68"/>
      <c r="O8" s="65"/>
      <c r="R8" s="86">
        <f>COUNTIF(D7:D10,"2")</f>
        <v>0</v>
      </c>
      <c r="S8" s="86">
        <f>COUNTIF(G7:G10,"2")</f>
        <v>0</v>
      </c>
      <c r="T8" s="86">
        <f>COUNTIF(J7:J10,"2")</f>
        <v>0</v>
      </c>
      <c r="U8" s="86">
        <f>COUNTIF(M7:M10,"2")</f>
        <v>0</v>
      </c>
    </row>
    <row r="9" spans="1:21" ht="40" customHeight="1" x14ac:dyDescent="0.3">
      <c r="A9" s="214"/>
      <c r="B9" s="270"/>
      <c r="C9" s="98" t="s">
        <v>35</v>
      </c>
      <c r="D9" s="26">
        <v>4</v>
      </c>
      <c r="E9" s="60" t="s">
        <v>272</v>
      </c>
      <c r="F9" s="60" t="s">
        <v>273</v>
      </c>
      <c r="G9" s="79">
        <v>4</v>
      </c>
      <c r="H9" s="66" t="s">
        <v>372</v>
      </c>
      <c r="I9" s="61" t="s">
        <v>373</v>
      </c>
      <c r="J9" s="82"/>
      <c r="K9" s="67"/>
      <c r="L9" s="63"/>
      <c r="M9" s="84"/>
      <c r="N9" s="68"/>
      <c r="O9" s="65"/>
      <c r="R9" s="86">
        <f>COUNTIF(D7:D10,"3")</f>
        <v>0</v>
      </c>
      <c r="S9" s="86">
        <f>COUNTIF(G7:G10,"3")</f>
        <v>0</v>
      </c>
      <c r="T9" s="86">
        <f>COUNTIF(J7:J10,"3")</f>
        <v>0</v>
      </c>
      <c r="U9" s="86">
        <f>COUNTIF(M7:M10,"3")</f>
        <v>0</v>
      </c>
    </row>
    <row r="10" spans="1:21" ht="40" customHeight="1" x14ac:dyDescent="0.3">
      <c r="A10" s="214"/>
      <c r="B10" s="271"/>
      <c r="C10" s="98" t="s">
        <v>36</v>
      </c>
      <c r="D10" s="26">
        <v>4</v>
      </c>
      <c r="E10" s="60" t="s">
        <v>274</v>
      </c>
      <c r="F10" s="60" t="s">
        <v>275</v>
      </c>
      <c r="G10" s="79">
        <v>4</v>
      </c>
      <c r="H10" s="66" t="s">
        <v>374</v>
      </c>
      <c r="I10" s="61" t="s">
        <v>375</v>
      </c>
      <c r="J10" s="82"/>
      <c r="K10" s="67"/>
      <c r="L10" s="63"/>
      <c r="M10" s="84"/>
      <c r="N10" s="68"/>
      <c r="O10" s="65"/>
      <c r="R10" s="86">
        <f>COUNTIF(D7:D10,"4")</f>
        <v>4</v>
      </c>
      <c r="S10" s="86">
        <f>COUNTIF(G7:G10,"4")</f>
        <v>4</v>
      </c>
      <c r="T10" s="86">
        <f>COUNTIF(J7:J10,"4")</f>
        <v>0</v>
      </c>
      <c r="U10" s="86">
        <f>COUNTIF(M7:M10,"4")</f>
        <v>0</v>
      </c>
    </row>
    <row r="11" spans="1:21" ht="6" customHeight="1" x14ac:dyDescent="0.3">
      <c r="B11" s="266"/>
      <c r="C11" s="267"/>
      <c r="D11" s="267"/>
      <c r="E11" s="267"/>
      <c r="F11" s="267"/>
      <c r="G11" s="267"/>
      <c r="H11" s="267"/>
      <c r="I11" s="267"/>
      <c r="J11" s="267"/>
      <c r="K11" s="268"/>
      <c r="L11" s="99"/>
      <c r="M11" s="100"/>
      <c r="N11" s="99"/>
      <c r="O11" s="99"/>
      <c r="Q11" s="86">
        <f>COUNTIF(D7:D10,"1")</f>
        <v>0</v>
      </c>
      <c r="R11" s="86">
        <f>COUNTIF(D7:D10,"1")</f>
        <v>0</v>
      </c>
      <c r="S11" s="86">
        <f>COUNTIF(D7:D10,"3")</f>
        <v>0</v>
      </c>
    </row>
    <row r="12" spans="1:21" ht="17.5" x14ac:dyDescent="0.3">
      <c r="A12" s="214"/>
      <c r="B12" s="235"/>
      <c r="C12" s="101" t="s">
        <v>71</v>
      </c>
      <c r="D12" s="102"/>
      <c r="E12" s="102"/>
      <c r="F12" s="102"/>
      <c r="G12" s="102"/>
      <c r="H12" s="102"/>
      <c r="I12" s="102"/>
      <c r="J12" s="102"/>
      <c r="K12" s="103"/>
      <c r="L12" s="104"/>
      <c r="M12" s="102"/>
      <c r="N12" s="103"/>
      <c r="O12" s="104"/>
    </row>
    <row r="13" spans="1:21" ht="40" customHeight="1" x14ac:dyDescent="0.3">
      <c r="A13" s="214"/>
      <c r="B13" s="236"/>
      <c r="C13" s="105" t="s">
        <v>37</v>
      </c>
      <c r="D13" s="27">
        <v>4</v>
      </c>
      <c r="E13" s="60" t="s">
        <v>276</v>
      </c>
      <c r="F13" s="69" t="s">
        <v>277</v>
      </c>
      <c r="G13" s="80">
        <v>4</v>
      </c>
      <c r="H13" s="61" t="s">
        <v>376</v>
      </c>
      <c r="I13" s="61" t="s">
        <v>377</v>
      </c>
      <c r="J13" s="83"/>
      <c r="K13" s="70"/>
      <c r="L13" s="71"/>
      <c r="M13" s="85"/>
      <c r="N13" s="72"/>
      <c r="O13" s="73"/>
      <c r="R13" s="86">
        <f>COUNTIF(D13:D17,"1")</f>
        <v>0</v>
      </c>
      <c r="S13" s="86">
        <f>COUNTIF(G13:G17,"1")</f>
        <v>0</v>
      </c>
      <c r="T13" s="86">
        <f>COUNTIF(J13:J17,"1")</f>
        <v>0</v>
      </c>
      <c r="U13" s="86">
        <f>COUNTIF(M13:M17,"1")</f>
        <v>0</v>
      </c>
    </row>
    <row r="14" spans="1:21" ht="40" customHeight="1" x14ac:dyDescent="0.3">
      <c r="A14" s="214"/>
      <c r="B14" s="236"/>
      <c r="C14" s="97" t="s">
        <v>38</v>
      </c>
      <c r="D14" s="27">
        <v>3</v>
      </c>
      <c r="E14" s="74" t="s">
        <v>278</v>
      </c>
      <c r="F14" s="69" t="s">
        <v>279</v>
      </c>
      <c r="G14" s="80">
        <v>3</v>
      </c>
      <c r="H14" s="66" t="s">
        <v>378</v>
      </c>
      <c r="I14" s="61" t="s">
        <v>379</v>
      </c>
      <c r="J14" s="83"/>
      <c r="K14" s="71"/>
      <c r="L14" s="71"/>
      <c r="M14" s="85"/>
      <c r="N14" s="73"/>
      <c r="O14" s="73"/>
      <c r="R14" s="86">
        <f>COUNTIF(D13:D17,"2")</f>
        <v>0</v>
      </c>
      <c r="S14" s="86">
        <f>COUNTIF(G13:G17,"2")</f>
        <v>0</v>
      </c>
      <c r="T14" s="86">
        <f>COUNTIF(J13:J17,"2")</f>
        <v>0</v>
      </c>
      <c r="U14" s="86">
        <f>COUNTIF(M13:M17,"2")</f>
        <v>0</v>
      </c>
    </row>
    <row r="15" spans="1:21" ht="40" customHeight="1" x14ac:dyDescent="0.3">
      <c r="A15" s="214"/>
      <c r="B15" s="236"/>
      <c r="C15" s="97" t="s">
        <v>39</v>
      </c>
      <c r="D15" s="27">
        <v>4</v>
      </c>
      <c r="E15" s="74" t="s">
        <v>280</v>
      </c>
      <c r="F15" s="69" t="s">
        <v>281</v>
      </c>
      <c r="G15" s="80">
        <v>4</v>
      </c>
      <c r="H15" s="66" t="s">
        <v>380</v>
      </c>
      <c r="I15" s="61" t="s">
        <v>381</v>
      </c>
      <c r="J15" s="83"/>
      <c r="K15" s="71"/>
      <c r="L15" s="71"/>
      <c r="M15" s="85"/>
      <c r="N15" s="73"/>
      <c r="O15" s="73"/>
      <c r="R15" s="86">
        <f>COUNTIF(D13:D17,"3")</f>
        <v>3</v>
      </c>
      <c r="S15" s="86">
        <f>COUNTIF(G13:G17,"3")</f>
        <v>3</v>
      </c>
      <c r="T15" s="86">
        <f>COUNTIF(J13:J17,"3")</f>
        <v>0</v>
      </c>
      <c r="U15" s="86">
        <f>COUNTIF(M13:M17,"3")</f>
        <v>0</v>
      </c>
    </row>
    <row r="16" spans="1:21" ht="40" customHeight="1" x14ac:dyDescent="0.3">
      <c r="A16" s="214"/>
      <c r="B16" s="236"/>
      <c r="C16" s="98" t="s">
        <v>40</v>
      </c>
      <c r="D16" s="27">
        <v>3</v>
      </c>
      <c r="E16" s="74" t="s">
        <v>282</v>
      </c>
      <c r="F16" s="69" t="s">
        <v>283</v>
      </c>
      <c r="G16" s="80">
        <v>3</v>
      </c>
      <c r="H16" s="66" t="s">
        <v>382</v>
      </c>
      <c r="I16" s="61" t="s">
        <v>383</v>
      </c>
      <c r="J16" s="83"/>
      <c r="K16" s="71"/>
      <c r="L16" s="71"/>
      <c r="M16" s="85"/>
      <c r="N16" s="73"/>
      <c r="O16" s="73"/>
      <c r="R16" s="86">
        <f>COUNTIF(D13:D17,"4")</f>
        <v>2</v>
      </c>
      <c r="S16" s="86">
        <f>COUNTIF(G13:G17,"4")</f>
        <v>2</v>
      </c>
      <c r="T16" s="86">
        <f>COUNTIF(J13:J17,"4")</f>
        <v>0</v>
      </c>
      <c r="U16" s="86">
        <f>COUNTIF(M13:M17,"4")</f>
        <v>0</v>
      </c>
    </row>
    <row r="17" spans="1:21" ht="40" customHeight="1" x14ac:dyDescent="0.3">
      <c r="A17" s="214"/>
      <c r="B17" s="237"/>
      <c r="C17" s="97" t="s">
        <v>41</v>
      </c>
      <c r="D17" s="27">
        <v>3</v>
      </c>
      <c r="E17" s="74" t="s">
        <v>284</v>
      </c>
      <c r="F17" s="69" t="s">
        <v>285</v>
      </c>
      <c r="G17" s="80">
        <v>3</v>
      </c>
      <c r="H17" s="66" t="s">
        <v>384</v>
      </c>
      <c r="I17" s="61" t="s">
        <v>385</v>
      </c>
      <c r="J17" s="83"/>
      <c r="K17" s="71"/>
      <c r="L17" s="71"/>
      <c r="M17" s="85"/>
      <c r="N17" s="73"/>
      <c r="O17" s="73"/>
    </row>
    <row r="18" spans="1:21" ht="7.5" customHeight="1" x14ac:dyDescent="0.3">
      <c r="B18" s="224"/>
      <c r="C18" s="225"/>
      <c r="D18" s="225"/>
      <c r="E18" s="225"/>
      <c r="F18" s="225"/>
      <c r="G18" s="225"/>
      <c r="H18" s="225"/>
      <c r="I18" s="225"/>
      <c r="J18" s="225"/>
      <c r="K18" s="226"/>
      <c r="L18" s="99"/>
      <c r="M18" s="100"/>
      <c r="N18" s="99"/>
      <c r="O18" s="99"/>
    </row>
    <row r="19" spans="1:21" ht="17.5" x14ac:dyDescent="0.3">
      <c r="A19" s="214"/>
      <c r="B19" s="235"/>
      <c r="C19" s="101" t="s">
        <v>42</v>
      </c>
      <c r="D19" s="102"/>
      <c r="E19" s="102"/>
      <c r="F19" s="102"/>
      <c r="G19" s="102"/>
      <c r="H19" s="102"/>
      <c r="I19" s="102"/>
      <c r="J19" s="102"/>
      <c r="K19" s="103"/>
      <c r="L19" s="104"/>
      <c r="M19" s="102"/>
      <c r="N19" s="103"/>
      <c r="O19" s="104"/>
    </row>
    <row r="20" spans="1:21" ht="40" customHeight="1" x14ac:dyDescent="0.3">
      <c r="A20" s="214"/>
      <c r="B20" s="272"/>
      <c r="C20" s="106" t="s">
        <v>43</v>
      </c>
      <c r="D20" s="27">
        <v>3</v>
      </c>
      <c r="E20" s="60" t="s">
        <v>286</v>
      </c>
      <c r="F20" s="60" t="s">
        <v>287</v>
      </c>
      <c r="G20" s="80">
        <v>3</v>
      </c>
      <c r="H20" s="61" t="s">
        <v>386</v>
      </c>
      <c r="I20" s="61" t="s">
        <v>387</v>
      </c>
      <c r="J20" s="83"/>
      <c r="K20" s="75"/>
      <c r="L20" s="76"/>
      <c r="M20" s="85"/>
      <c r="N20" s="77"/>
      <c r="O20" s="78"/>
      <c r="R20" s="86">
        <f>COUNTIF(D20:D27,"1")</f>
        <v>0</v>
      </c>
      <c r="S20" s="86">
        <f>COUNTIF(G20:G27,"1")</f>
        <v>0</v>
      </c>
      <c r="T20" s="86">
        <f>COUNTIF(J20:J27,"1")</f>
        <v>0</v>
      </c>
      <c r="U20" s="86">
        <f>COUNTIF(M20:M27,"1")</f>
        <v>0</v>
      </c>
    </row>
    <row r="21" spans="1:21" ht="40" customHeight="1" x14ac:dyDescent="0.3">
      <c r="A21" s="214"/>
      <c r="B21" s="272"/>
      <c r="C21" s="107" t="s">
        <v>44</v>
      </c>
      <c r="D21" s="27">
        <v>3</v>
      </c>
      <c r="E21" s="74" t="s">
        <v>288</v>
      </c>
      <c r="F21" s="60" t="s">
        <v>289</v>
      </c>
      <c r="G21" s="80">
        <v>3</v>
      </c>
      <c r="H21" s="66" t="s">
        <v>388</v>
      </c>
      <c r="I21" s="61" t="s">
        <v>389</v>
      </c>
      <c r="J21" s="83"/>
      <c r="K21" s="76"/>
      <c r="L21" s="76"/>
      <c r="M21" s="85"/>
      <c r="N21" s="78"/>
      <c r="O21" s="78"/>
      <c r="R21" s="86">
        <f>COUNTIF(D20:D27,"2")</f>
        <v>0</v>
      </c>
      <c r="S21" s="86">
        <f>COUNTIF(G20:G27,"2")</f>
        <v>0</v>
      </c>
      <c r="T21" s="86">
        <f>COUNTIF(J20:J27,"2")</f>
        <v>0</v>
      </c>
      <c r="U21" s="86">
        <f>COUNTIF(M20:M27,"2")</f>
        <v>0</v>
      </c>
    </row>
    <row r="22" spans="1:21" ht="40" customHeight="1" x14ac:dyDescent="0.3">
      <c r="A22" s="214"/>
      <c r="B22" s="272"/>
      <c r="C22" s="107" t="s">
        <v>45</v>
      </c>
      <c r="D22" s="27">
        <v>4</v>
      </c>
      <c r="E22" s="74" t="s">
        <v>290</v>
      </c>
      <c r="F22" s="60" t="s">
        <v>291</v>
      </c>
      <c r="G22" s="80">
        <v>4</v>
      </c>
      <c r="H22" s="66" t="s">
        <v>390</v>
      </c>
      <c r="I22" s="61" t="s">
        <v>391</v>
      </c>
      <c r="J22" s="83"/>
      <c r="K22" s="76"/>
      <c r="L22" s="76"/>
      <c r="M22" s="85"/>
      <c r="N22" s="78"/>
      <c r="O22" s="78"/>
      <c r="R22" s="86">
        <f>COUNTIF(D20:D27,"3")</f>
        <v>6</v>
      </c>
      <c r="S22" s="86">
        <f>COUNTIF(G20:G27,"3")</f>
        <v>7</v>
      </c>
      <c r="T22" s="86">
        <f>COUNTIF(J20:J27,"3")</f>
        <v>0</v>
      </c>
      <c r="U22" s="86">
        <f>COUNTIF(M20:M27,"3")</f>
        <v>0</v>
      </c>
    </row>
    <row r="23" spans="1:21" ht="40" customHeight="1" x14ac:dyDescent="0.3">
      <c r="A23" s="214"/>
      <c r="B23" s="272"/>
      <c r="C23" s="107" t="s">
        <v>46</v>
      </c>
      <c r="D23" s="27">
        <v>3</v>
      </c>
      <c r="E23" s="74" t="s">
        <v>292</v>
      </c>
      <c r="F23" s="60" t="s">
        <v>293</v>
      </c>
      <c r="G23" s="80">
        <v>3</v>
      </c>
      <c r="H23" s="66" t="s">
        <v>392</v>
      </c>
      <c r="I23" s="61" t="s">
        <v>389</v>
      </c>
      <c r="J23" s="83"/>
      <c r="K23" s="76"/>
      <c r="L23" s="76"/>
      <c r="M23" s="85"/>
      <c r="N23" s="78"/>
      <c r="O23" s="78"/>
      <c r="R23" s="86">
        <f>COUNTIF(D20:D27,"4")</f>
        <v>2</v>
      </c>
      <c r="S23" s="86">
        <f>COUNTIF(G20:G27,"4")</f>
        <v>1</v>
      </c>
      <c r="T23" s="86">
        <f>COUNTIF(J20:J27,"4")</f>
        <v>0</v>
      </c>
      <c r="U23" s="86">
        <f>COUNTIF(M20:M27,"4")</f>
        <v>0</v>
      </c>
    </row>
    <row r="24" spans="1:21" ht="40" customHeight="1" x14ac:dyDescent="0.3">
      <c r="A24" s="214"/>
      <c r="B24" s="272"/>
      <c r="C24" s="107" t="s">
        <v>47</v>
      </c>
      <c r="D24" s="27">
        <v>3</v>
      </c>
      <c r="E24" s="74" t="s">
        <v>294</v>
      </c>
      <c r="F24" s="60" t="s">
        <v>295</v>
      </c>
      <c r="G24" s="80">
        <v>3</v>
      </c>
      <c r="H24" s="66" t="s">
        <v>393</v>
      </c>
      <c r="I24" s="61" t="s">
        <v>394</v>
      </c>
      <c r="J24" s="83"/>
      <c r="K24" s="76"/>
      <c r="L24" s="76"/>
      <c r="M24" s="85"/>
      <c r="N24" s="78"/>
      <c r="O24" s="78"/>
    </row>
    <row r="25" spans="1:21" ht="40" customHeight="1" x14ac:dyDescent="0.3">
      <c r="A25" s="214"/>
      <c r="B25" s="272"/>
      <c r="C25" s="107" t="s">
        <v>48</v>
      </c>
      <c r="D25" s="27">
        <v>3</v>
      </c>
      <c r="E25" s="74" t="s">
        <v>296</v>
      </c>
      <c r="F25" s="60" t="s">
        <v>295</v>
      </c>
      <c r="G25" s="80">
        <v>3</v>
      </c>
      <c r="H25" s="66" t="s">
        <v>395</v>
      </c>
      <c r="I25" s="61" t="s">
        <v>396</v>
      </c>
      <c r="J25" s="83"/>
      <c r="K25" s="76"/>
      <c r="L25" s="76"/>
      <c r="M25" s="85"/>
      <c r="N25" s="78"/>
      <c r="O25" s="78"/>
    </row>
    <row r="26" spans="1:21" ht="40" customHeight="1" x14ac:dyDescent="0.3">
      <c r="A26" s="214"/>
      <c r="B26" s="272"/>
      <c r="C26" s="107" t="s">
        <v>49</v>
      </c>
      <c r="D26" s="27">
        <v>4</v>
      </c>
      <c r="E26" s="74" t="s">
        <v>297</v>
      </c>
      <c r="F26" s="60" t="s">
        <v>298</v>
      </c>
      <c r="G26" s="80">
        <v>3</v>
      </c>
      <c r="H26" s="66" t="s">
        <v>397</v>
      </c>
      <c r="I26" s="61" t="s">
        <v>389</v>
      </c>
      <c r="J26" s="83"/>
      <c r="K26" s="76"/>
      <c r="L26" s="76"/>
      <c r="M26" s="85"/>
      <c r="N26" s="78"/>
      <c r="O26" s="78"/>
    </row>
    <row r="27" spans="1:21" ht="40" customHeight="1" x14ac:dyDescent="0.3">
      <c r="A27" s="214"/>
      <c r="B27" s="273"/>
      <c r="C27" s="107" t="s">
        <v>50</v>
      </c>
      <c r="D27" s="27">
        <v>3</v>
      </c>
      <c r="E27" s="74" t="s">
        <v>299</v>
      </c>
      <c r="F27" s="60" t="s">
        <v>298</v>
      </c>
      <c r="G27" s="80">
        <v>3</v>
      </c>
      <c r="H27" s="66" t="s">
        <v>398</v>
      </c>
      <c r="I27" s="61" t="s">
        <v>389</v>
      </c>
      <c r="J27" s="83"/>
      <c r="K27" s="76"/>
      <c r="L27" s="76"/>
      <c r="M27" s="85"/>
      <c r="N27" s="78"/>
      <c r="O27" s="78"/>
    </row>
    <row r="28" spans="1:21" ht="7.5" customHeight="1" x14ac:dyDescent="0.3">
      <c r="B28" s="251"/>
      <c r="C28" s="252"/>
      <c r="D28" s="252"/>
      <c r="E28" s="252"/>
      <c r="F28" s="252"/>
      <c r="G28" s="252"/>
      <c r="H28" s="252"/>
      <c r="I28" s="252"/>
      <c r="J28" s="252"/>
      <c r="K28" s="274"/>
      <c r="L28" s="99"/>
      <c r="M28" s="100"/>
      <c r="N28" s="99"/>
      <c r="O28" s="99"/>
    </row>
    <row r="29" spans="1:21" ht="17.5" x14ac:dyDescent="0.3">
      <c r="A29" s="214"/>
      <c r="B29" s="235"/>
      <c r="C29" s="101" t="s">
        <v>51</v>
      </c>
      <c r="D29" s="102"/>
      <c r="E29" s="102"/>
      <c r="F29" s="102"/>
      <c r="G29" s="102"/>
      <c r="H29" s="102"/>
      <c r="I29" s="102"/>
      <c r="J29" s="102"/>
      <c r="K29" s="103"/>
      <c r="L29" s="104"/>
      <c r="M29" s="102"/>
      <c r="N29" s="103"/>
      <c r="O29" s="104"/>
    </row>
    <row r="30" spans="1:21" ht="40" customHeight="1" x14ac:dyDescent="0.3">
      <c r="A30" s="214"/>
      <c r="B30" s="236"/>
      <c r="C30" s="105" t="s">
        <v>52</v>
      </c>
      <c r="D30" s="27">
        <v>3</v>
      </c>
      <c r="E30" s="60" t="s">
        <v>300</v>
      </c>
      <c r="F30" s="60" t="s">
        <v>301</v>
      </c>
      <c r="G30" s="80">
        <v>3</v>
      </c>
      <c r="H30" s="61" t="s">
        <v>399</v>
      </c>
      <c r="I30" s="61" t="s">
        <v>400</v>
      </c>
      <c r="J30" s="83"/>
      <c r="K30" s="75"/>
      <c r="L30" s="76"/>
      <c r="M30" s="85"/>
      <c r="N30" s="77"/>
      <c r="O30" s="78"/>
      <c r="R30" s="86">
        <f>COUNTIF(D30:D33,"1")</f>
        <v>0</v>
      </c>
      <c r="S30" s="86">
        <f>COUNTIF(G30:G33,"1")</f>
        <v>0</v>
      </c>
      <c r="T30" s="86">
        <f>COUNTIF(J30:J33,"1")</f>
        <v>0</v>
      </c>
      <c r="U30" s="86">
        <f>COUNTIF(M30:M33,"1")</f>
        <v>0</v>
      </c>
    </row>
    <row r="31" spans="1:21" ht="40" customHeight="1" x14ac:dyDescent="0.3">
      <c r="A31" s="214"/>
      <c r="B31" s="236"/>
      <c r="C31" s="97" t="s">
        <v>53</v>
      </c>
      <c r="D31" s="27">
        <v>3</v>
      </c>
      <c r="E31" s="74" t="s">
        <v>302</v>
      </c>
      <c r="F31" s="60" t="s">
        <v>303</v>
      </c>
      <c r="G31" s="80">
        <v>3</v>
      </c>
      <c r="H31" s="66" t="s">
        <v>401</v>
      </c>
      <c r="I31" s="61" t="s">
        <v>402</v>
      </c>
      <c r="J31" s="83"/>
      <c r="K31" s="76"/>
      <c r="L31" s="76"/>
      <c r="M31" s="85"/>
      <c r="N31" s="78"/>
      <c r="O31" s="78"/>
      <c r="R31" s="86">
        <f>COUNTIF(D30:D33,"2")</f>
        <v>0</v>
      </c>
      <c r="S31" s="86">
        <f>COUNTIF(G30:G33,"2")</f>
        <v>0</v>
      </c>
      <c r="T31" s="86">
        <f>COUNTIF(J30:J33,"2")</f>
        <v>0</v>
      </c>
      <c r="U31" s="86">
        <f>COUNTIF(M30:M33,"2")</f>
        <v>0</v>
      </c>
    </row>
    <row r="32" spans="1:21" ht="40" customHeight="1" x14ac:dyDescent="0.3">
      <c r="A32" s="214"/>
      <c r="B32" s="236"/>
      <c r="C32" s="97" t="s">
        <v>54</v>
      </c>
      <c r="D32" s="27">
        <v>3</v>
      </c>
      <c r="E32" s="74" t="s">
        <v>304</v>
      </c>
      <c r="F32" s="60" t="s">
        <v>303</v>
      </c>
      <c r="G32" s="80">
        <v>3</v>
      </c>
      <c r="H32" s="66" t="s">
        <v>403</v>
      </c>
      <c r="I32" s="61" t="s">
        <v>404</v>
      </c>
      <c r="J32" s="83"/>
      <c r="K32" s="76"/>
      <c r="L32" s="76"/>
      <c r="M32" s="85"/>
      <c r="N32" s="78"/>
      <c r="O32" s="78"/>
      <c r="R32" s="86">
        <f>COUNTIF(D30:D33,"3")</f>
        <v>4</v>
      </c>
      <c r="S32" s="86">
        <f>COUNTIF(G30:G33,"3")</f>
        <v>4</v>
      </c>
      <c r="T32" s="86">
        <f>COUNTIF(J30:J33,"31")</f>
        <v>0</v>
      </c>
      <c r="U32" s="86">
        <f>COUNTIF(M30:M33,"3")</f>
        <v>0</v>
      </c>
    </row>
    <row r="33" spans="1:21" ht="40" customHeight="1" x14ac:dyDescent="0.3">
      <c r="A33" s="214"/>
      <c r="B33" s="237"/>
      <c r="C33" s="97" t="s">
        <v>55</v>
      </c>
      <c r="D33" s="27">
        <v>3</v>
      </c>
      <c r="E33" s="74" t="s">
        <v>305</v>
      </c>
      <c r="F33" s="60" t="s">
        <v>306</v>
      </c>
      <c r="G33" s="80">
        <v>3</v>
      </c>
      <c r="H33" s="66" t="s">
        <v>405</v>
      </c>
      <c r="I33" s="61" t="s">
        <v>406</v>
      </c>
      <c r="J33" s="83"/>
      <c r="K33" s="76"/>
      <c r="L33" s="76"/>
      <c r="M33" s="85"/>
      <c r="N33" s="78"/>
      <c r="O33" s="78"/>
      <c r="R33" s="86">
        <f>COUNTIF(D30:D33,"4")</f>
        <v>0</v>
      </c>
      <c r="S33" s="86">
        <f>COUNTIF(G30:G33,"4")</f>
        <v>0</v>
      </c>
      <c r="T33" s="86">
        <f>COUNTIF(J30:J33,"4")</f>
        <v>0</v>
      </c>
      <c r="U33" s="86">
        <f>COUNTIF(M30:M33,"4")</f>
        <v>0</v>
      </c>
    </row>
    <row r="34" spans="1:21" ht="9" customHeight="1" x14ac:dyDescent="0.3">
      <c r="B34" s="224"/>
      <c r="C34" s="225"/>
      <c r="D34" s="225"/>
      <c r="E34" s="225"/>
      <c r="F34" s="225"/>
      <c r="G34" s="225"/>
      <c r="H34" s="225"/>
      <c r="I34" s="225"/>
      <c r="J34" s="225"/>
      <c r="K34" s="226"/>
      <c r="L34" s="99"/>
      <c r="M34" s="100"/>
      <c r="N34" s="99"/>
      <c r="O34" s="99"/>
    </row>
    <row r="35" spans="1:21" ht="17.5" x14ac:dyDescent="0.3">
      <c r="A35" s="214"/>
      <c r="B35" s="235"/>
      <c r="C35" s="108" t="s">
        <v>56</v>
      </c>
      <c r="D35" s="275"/>
      <c r="E35" s="275"/>
      <c r="F35" s="275"/>
      <c r="G35" s="275"/>
      <c r="H35" s="275"/>
      <c r="I35" s="275"/>
      <c r="J35" s="275"/>
      <c r="K35" s="275"/>
      <c r="L35" s="109"/>
      <c r="M35" s="110"/>
      <c r="N35" s="110"/>
      <c r="O35" s="109"/>
    </row>
    <row r="36" spans="1:21" ht="40" customHeight="1" x14ac:dyDescent="0.3">
      <c r="A36" s="214"/>
      <c r="B36" s="236"/>
      <c r="C36" s="105" t="s">
        <v>57</v>
      </c>
      <c r="D36" s="27">
        <v>3</v>
      </c>
      <c r="E36" s="60" t="s">
        <v>307</v>
      </c>
      <c r="F36" s="60" t="s">
        <v>308</v>
      </c>
      <c r="G36" s="80">
        <v>3</v>
      </c>
      <c r="H36" s="61" t="s">
        <v>407</v>
      </c>
      <c r="I36" s="61" t="s">
        <v>408</v>
      </c>
      <c r="J36" s="83"/>
      <c r="K36" s="75"/>
      <c r="L36" s="76"/>
      <c r="M36" s="85"/>
      <c r="N36" s="77"/>
      <c r="O36" s="78"/>
      <c r="R36" s="86">
        <f>COUNTIF(D36:D44,"1")</f>
        <v>0</v>
      </c>
      <c r="S36" s="86">
        <f>COUNTIF(G36:G44,"1")</f>
        <v>0</v>
      </c>
      <c r="T36" s="86">
        <f>COUNTIF(J36:J44,"1")</f>
        <v>0</v>
      </c>
      <c r="U36" s="86">
        <f>COUNTIF(M36:M44,"1")</f>
        <v>0</v>
      </c>
    </row>
    <row r="37" spans="1:21" ht="40" customHeight="1" x14ac:dyDescent="0.3">
      <c r="A37" s="214"/>
      <c r="B37" s="236"/>
      <c r="C37" s="97" t="s">
        <v>58</v>
      </c>
      <c r="D37" s="27">
        <v>2</v>
      </c>
      <c r="E37" s="74" t="s">
        <v>309</v>
      </c>
      <c r="F37" s="60" t="s">
        <v>310</v>
      </c>
      <c r="G37" s="80">
        <v>3</v>
      </c>
      <c r="H37" s="66" t="s">
        <v>309</v>
      </c>
      <c r="I37" s="61" t="s">
        <v>409</v>
      </c>
      <c r="J37" s="83"/>
      <c r="K37" s="76"/>
      <c r="L37" s="76"/>
      <c r="M37" s="85"/>
      <c r="N37" s="78"/>
      <c r="O37" s="78"/>
      <c r="R37" s="86">
        <f>COUNTIF(D36:D44,"2")</f>
        <v>1</v>
      </c>
      <c r="S37" s="86">
        <f>COUNTIF(G36:G44,"2")</f>
        <v>0</v>
      </c>
      <c r="T37" s="86">
        <f>COUNTIF(J36:J44,"2")</f>
        <v>0</v>
      </c>
      <c r="U37" s="86">
        <f>COUNTIF(M36:M44,"2")</f>
        <v>0</v>
      </c>
    </row>
    <row r="38" spans="1:21" ht="40" customHeight="1" x14ac:dyDescent="0.3">
      <c r="A38" s="214"/>
      <c r="B38" s="236"/>
      <c r="C38" s="97" t="s">
        <v>59</v>
      </c>
      <c r="D38" s="27">
        <v>3</v>
      </c>
      <c r="E38" s="74" t="s">
        <v>311</v>
      </c>
      <c r="F38" s="60" t="s">
        <v>312</v>
      </c>
      <c r="G38" s="80">
        <v>3</v>
      </c>
      <c r="H38" s="66" t="s">
        <v>410</v>
      </c>
      <c r="I38" s="61" t="s">
        <v>411</v>
      </c>
      <c r="J38" s="83"/>
      <c r="K38" s="76"/>
      <c r="L38" s="76"/>
      <c r="M38" s="85"/>
      <c r="N38" s="78"/>
      <c r="O38" s="78"/>
      <c r="R38" s="86">
        <f>COUNTIF(D36:D44,"3")</f>
        <v>7</v>
      </c>
      <c r="S38" s="86">
        <f>COUNTIF(G36:G44,"3")</f>
        <v>9</v>
      </c>
      <c r="T38" s="86">
        <f>COUNTIF(J36:J44,"3")</f>
        <v>0</v>
      </c>
      <c r="U38" s="86">
        <f>COUNTIF(M36:M44,"3")</f>
        <v>0</v>
      </c>
    </row>
    <row r="39" spans="1:21" ht="40" customHeight="1" x14ac:dyDescent="0.3">
      <c r="A39" s="214"/>
      <c r="B39" s="236"/>
      <c r="C39" s="97" t="s">
        <v>60</v>
      </c>
      <c r="D39" s="27">
        <v>3</v>
      </c>
      <c r="E39" s="74" t="s">
        <v>313</v>
      </c>
      <c r="F39" s="60" t="s">
        <v>314</v>
      </c>
      <c r="G39" s="80">
        <v>3</v>
      </c>
      <c r="H39" s="66" t="s">
        <v>412</v>
      </c>
      <c r="I39" s="61" t="s">
        <v>413</v>
      </c>
      <c r="J39" s="83"/>
      <c r="K39" s="76"/>
      <c r="L39" s="76"/>
      <c r="M39" s="85"/>
      <c r="N39" s="78"/>
      <c r="O39" s="78"/>
      <c r="R39" s="86">
        <f>COUNTIF(D36:D44,"4")</f>
        <v>1</v>
      </c>
      <c r="S39" s="86">
        <f>COUNTIF(G36:G44,"4")</f>
        <v>0</v>
      </c>
      <c r="T39" s="86">
        <f>COUNTIF(J36:J44,"4")</f>
        <v>0</v>
      </c>
      <c r="U39" s="86">
        <f>COUNTIF(M36:M44,"4")</f>
        <v>0</v>
      </c>
    </row>
    <row r="40" spans="1:21" ht="40" customHeight="1" x14ac:dyDescent="0.3">
      <c r="A40" s="214"/>
      <c r="B40" s="236"/>
      <c r="C40" s="97" t="s">
        <v>61</v>
      </c>
      <c r="D40" s="27">
        <v>3</v>
      </c>
      <c r="E40" s="74" t="s">
        <v>315</v>
      </c>
      <c r="F40" s="60" t="s">
        <v>316</v>
      </c>
      <c r="G40" s="80">
        <v>3</v>
      </c>
      <c r="H40" s="66" t="s">
        <v>414</v>
      </c>
      <c r="I40" s="61" t="s">
        <v>415</v>
      </c>
      <c r="J40" s="83"/>
      <c r="K40" s="76"/>
      <c r="L40" s="76"/>
      <c r="M40" s="85"/>
      <c r="N40" s="78"/>
      <c r="O40" s="78"/>
    </row>
    <row r="41" spans="1:21" ht="40" customHeight="1" x14ac:dyDescent="0.3">
      <c r="A41" s="214"/>
      <c r="B41" s="236"/>
      <c r="C41" s="97" t="s">
        <v>62</v>
      </c>
      <c r="D41" s="27">
        <v>3</v>
      </c>
      <c r="E41" s="74" t="s">
        <v>317</v>
      </c>
      <c r="F41" s="60" t="s">
        <v>318</v>
      </c>
      <c r="G41" s="80">
        <v>3</v>
      </c>
      <c r="H41" s="66" t="s">
        <v>416</v>
      </c>
      <c r="I41" s="61" t="s">
        <v>417</v>
      </c>
      <c r="J41" s="83"/>
      <c r="K41" s="76"/>
      <c r="L41" s="76"/>
      <c r="M41" s="85"/>
      <c r="N41" s="78"/>
      <c r="O41" s="78"/>
    </row>
    <row r="42" spans="1:21" ht="40" customHeight="1" x14ac:dyDescent="0.3">
      <c r="A42" s="214"/>
      <c r="B42" s="236"/>
      <c r="C42" s="97" t="s">
        <v>63</v>
      </c>
      <c r="D42" s="27">
        <v>4</v>
      </c>
      <c r="E42" s="74" t="s">
        <v>319</v>
      </c>
      <c r="F42" s="60" t="s">
        <v>320</v>
      </c>
      <c r="G42" s="80">
        <v>3</v>
      </c>
      <c r="H42" s="66" t="s">
        <v>418</v>
      </c>
      <c r="I42" s="61" t="s">
        <v>419</v>
      </c>
      <c r="J42" s="83"/>
      <c r="K42" s="76"/>
      <c r="L42" s="76"/>
      <c r="M42" s="85"/>
      <c r="N42" s="78"/>
      <c r="O42" s="78"/>
    </row>
    <row r="43" spans="1:21" ht="40" customHeight="1" x14ac:dyDescent="0.3">
      <c r="A43" s="214"/>
      <c r="B43" s="236"/>
      <c r="C43" s="97" t="s">
        <v>64</v>
      </c>
      <c r="D43" s="27">
        <v>3</v>
      </c>
      <c r="E43" s="74" t="s">
        <v>321</v>
      </c>
      <c r="F43" s="60" t="s">
        <v>322</v>
      </c>
      <c r="G43" s="80">
        <v>3</v>
      </c>
      <c r="H43" s="66" t="s">
        <v>420</v>
      </c>
      <c r="I43" s="61" t="s">
        <v>421</v>
      </c>
      <c r="J43" s="83"/>
      <c r="K43" s="76"/>
      <c r="L43" s="76"/>
      <c r="M43" s="85"/>
      <c r="N43" s="78"/>
      <c r="O43" s="78"/>
    </row>
    <row r="44" spans="1:21" ht="40" customHeight="1" x14ac:dyDescent="0.3">
      <c r="A44" s="214"/>
      <c r="B44" s="237"/>
      <c r="C44" s="97" t="s">
        <v>65</v>
      </c>
      <c r="D44" s="27">
        <v>3</v>
      </c>
      <c r="E44" s="74" t="s">
        <v>323</v>
      </c>
      <c r="F44" s="60" t="s">
        <v>322</v>
      </c>
      <c r="G44" s="80">
        <v>3</v>
      </c>
      <c r="H44" s="66" t="s">
        <v>422</v>
      </c>
      <c r="I44" s="61" t="s">
        <v>423</v>
      </c>
      <c r="J44" s="83"/>
      <c r="K44" s="76"/>
      <c r="L44" s="76"/>
      <c r="M44" s="85"/>
      <c r="N44" s="78"/>
      <c r="O44" s="78"/>
    </row>
    <row r="45" spans="1:21" ht="6.75" customHeight="1" x14ac:dyDescent="0.3">
      <c r="B45" s="224"/>
      <c r="C45" s="225"/>
      <c r="D45" s="225"/>
      <c r="E45" s="225"/>
      <c r="F45" s="225"/>
      <c r="G45" s="225"/>
      <c r="H45" s="225"/>
      <c r="I45" s="225"/>
      <c r="J45" s="225"/>
      <c r="K45" s="226"/>
      <c r="L45" s="99"/>
      <c r="M45" s="100"/>
      <c r="N45" s="99"/>
      <c r="O45" s="99"/>
    </row>
    <row r="46" spans="1:21" ht="17.5" x14ac:dyDescent="0.3">
      <c r="A46" s="214"/>
      <c r="B46" s="235"/>
      <c r="C46" s="101" t="s">
        <v>66</v>
      </c>
      <c r="D46" s="102"/>
      <c r="E46" s="102"/>
      <c r="F46" s="102"/>
      <c r="G46" s="102"/>
      <c r="H46" s="102"/>
      <c r="I46" s="102"/>
      <c r="J46" s="102"/>
      <c r="K46" s="103"/>
      <c r="L46" s="104"/>
      <c r="M46" s="102"/>
      <c r="N46" s="103"/>
      <c r="O46" s="104"/>
    </row>
    <row r="47" spans="1:21" ht="40" customHeight="1" x14ac:dyDescent="0.3">
      <c r="A47" s="214"/>
      <c r="B47" s="236"/>
      <c r="C47" s="105" t="s">
        <v>67</v>
      </c>
      <c r="D47" s="27">
        <v>3</v>
      </c>
      <c r="E47" s="30" t="s">
        <v>324</v>
      </c>
      <c r="F47" s="30" t="s">
        <v>325</v>
      </c>
      <c r="G47" s="28">
        <v>3</v>
      </c>
      <c r="H47" s="32" t="s">
        <v>424</v>
      </c>
      <c r="I47" s="32" t="s">
        <v>425</v>
      </c>
      <c r="J47" s="29"/>
      <c r="K47" s="34"/>
      <c r="L47" s="35"/>
      <c r="M47" s="52"/>
      <c r="N47" s="50"/>
      <c r="O47" s="51"/>
      <c r="R47" s="86">
        <f>COUNTIF(D47:D50,"1")</f>
        <v>0</v>
      </c>
      <c r="S47" s="86">
        <f>COUNTIF(G47:G50,"1")</f>
        <v>0</v>
      </c>
      <c r="T47" s="86">
        <f>COUNTIF(J47:J50,"1")</f>
        <v>0</v>
      </c>
      <c r="U47" s="86">
        <f>COUNTIF(M47:M50,"1")</f>
        <v>0</v>
      </c>
    </row>
    <row r="48" spans="1:21" ht="40" customHeight="1" x14ac:dyDescent="0.3">
      <c r="A48" s="214"/>
      <c r="B48" s="236"/>
      <c r="C48" s="97" t="s">
        <v>68</v>
      </c>
      <c r="D48" s="27">
        <v>4</v>
      </c>
      <c r="E48" s="31" t="s">
        <v>326</v>
      </c>
      <c r="F48" s="30" t="s">
        <v>327</v>
      </c>
      <c r="G48" s="28">
        <v>4</v>
      </c>
      <c r="H48" s="33" t="s">
        <v>426</v>
      </c>
      <c r="I48" s="32" t="s">
        <v>389</v>
      </c>
      <c r="J48" s="29"/>
      <c r="K48" s="35"/>
      <c r="L48" s="35"/>
      <c r="M48" s="52"/>
      <c r="N48" s="51"/>
      <c r="O48" s="51"/>
      <c r="R48" s="86">
        <f>COUNTIF(D47:D50,"2")</f>
        <v>0</v>
      </c>
      <c r="S48" s="86">
        <f>COUNTIF(G47:G50,"2")</f>
        <v>0</v>
      </c>
      <c r="T48" s="86">
        <f>COUNTIF(J47:J50,"2")</f>
        <v>0</v>
      </c>
      <c r="U48" s="86">
        <f>COUNTIF(M47:M50,"2")</f>
        <v>0</v>
      </c>
    </row>
    <row r="49" spans="1:21" ht="40" customHeight="1" x14ac:dyDescent="0.3">
      <c r="A49" s="214"/>
      <c r="B49" s="236"/>
      <c r="C49" s="97" t="s">
        <v>69</v>
      </c>
      <c r="D49" s="27">
        <v>3</v>
      </c>
      <c r="E49" s="31" t="s">
        <v>328</v>
      </c>
      <c r="F49" s="30" t="s">
        <v>329</v>
      </c>
      <c r="G49" s="28">
        <v>3</v>
      </c>
      <c r="H49" s="33" t="s">
        <v>427</v>
      </c>
      <c r="I49" s="32" t="s">
        <v>428</v>
      </c>
      <c r="J49" s="29"/>
      <c r="K49" s="35"/>
      <c r="L49" s="35"/>
      <c r="M49" s="52"/>
      <c r="N49" s="51"/>
      <c r="O49" s="51"/>
      <c r="R49" s="86">
        <f>COUNTIF(D47:D50,"3")</f>
        <v>3</v>
      </c>
      <c r="S49" s="86">
        <f>COUNTIF(G47:G50,"3")</f>
        <v>3</v>
      </c>
      <c r="T49" s="86">
        <f>COUNTIF(J47:J50,"3")</f>
        <v>0</v>
      </c>
      <c r="U49" s="86">
        <f>COUNTIF(M47:M50,"3")</f>
        <v>0</v>
      </c>
    </row>
    <row r="50" spans="1:21" ht="40" customHeight="1" x14ac:dyDescent="0.3">
      <c r="A50" s="214"/>
      <c r="B50" s="237"/>
      <c r="C50" s="97" t="s">
        <v>70</v>
      </c>
      <c r="D50" s="27">
        <v>3</v>
      </c>
      <c r="E50" s="31" t="s">
        <v>330</v>
      </c>
      <c r="F50" s="30" t="s">
        <v>331</v>
      </c>
      <c r="G50" s="28">
        <v>3</v>
      </c>
      <c r="H50" s="33" t="s">
        <v>429</v>
      </c>
      <c r="I50" s="32" t="s">
        <v>430</v>
      </c>
      <c r="J50" s="29"/>
      <c r="K50" s="35"/>
      <c r="L50" s="35"/>
      <c r="M50" s="52"/>
      <c r="N50" s="51"/>
      <c r="O50" s="51"/>
      <c r="R50" s="86">
        <f>COUNTIF(D47:D50,"4")</f>
        <v>1</v>
      </c>
      <c r="S50" s="86">
        <f>COUNTIF(G47:G50,"4")</f>
        <v>1</v>
      </c>
      <c r="T50" s="86">
        <f>COUNTIF(J47:J50,"4")</f>
        <v>0</v>
      </c>
      <c r="U50" s="86">
        <f>COUNTIF(M47:M50,"4")</f>
        <v>0</v>
      </c>
    </row>
    <row r="51" spans="1:21" ht="8.25" customHeight="1" x14ac:dyDescent="0.3">
      <c r="B51" s="224"/>
      <c r="C51" s="225"/>
      <c r="D51" s="225"/>
      <c r="E51" s="225"/>
      <c r="F51" s="225"/>
      <c r="G51" s="225"/>
      <c r="H51" s="225"/>
      <c r="I51" s="225"/>
      <c r="J51" s="225"/>
      <c r="K51" s="226"/>
      <c r="L51" s="99"/>
      <c r="M51" s="100"/>
      <c r="N51" s="99"/>
      <c r="O51" s="99"/>
    </row>
    <row r="52" spans="1:21" ht="24" customHeight="1" x14ac:dyDescent="0.3">
      <c r="B52" s="254" t="s">
        <v>25</v>
      </c>
      <c r="C52" s="255"/>
      <c r="D52" s="246">
        <v>2023</v>
      </c>
      <c r="E52" s="247"/>
      <c r="F52" s="248"/>
      <c r="G52" s="229">
        <v>2024</v>
      </c>
      <c r="H52" s="230"/>
      <c r="I52" s="231"/>
      <c r="J52" s="232">
        <v>2025</v>
      </c>
      <c r="K52" s="233"/>
      <c r="L52" s="234"/>
      <c r="M52" s="277">
        <v>2026</v>
      </c>
      <c r="N52" s="278"/>
      <c r="O52" s="279"/>
    </row>
    <row r="53" spans="1:21" ht="33" customHeight="1" x14ac:dyDescent="0.3">
      <c r="B53" s="256"/>
      <c r="C53" s="257"/>
      <c r="D53" s="111" t="s">
        <v>33</v>
      </c>
      <c r="E53" s="112" t="s">
        <v>121</v>
      </c>
      <c r="F53" s="112" t="s">
        <v>124</v>
      </c>
      <c r="G53" s="111" t="s">
        <v>33</v>
      </c>
      <c r="H53" s="112" t="s">
        <v>121</v>
      </c>
      <c r="I53" s="112" t="s">
        <v>124</v>
      </c>
      <c r="J53" s="111" t="s">
        <v>33</v>
      </c>
      <c r="K53" s="112" t="s">
        <v>121</v>
      </c>
      <c r="L53" s="113" t="s">
        <v>124</v>
      </c>
      <c r="M53" s="111"/>
      <c r="N53" s="112"/>
      <c r="O53" s="113"/>
    </row>
    <row r="54" spans="1:21" ht="17.5" x14ac:dyDescent="0.3">
      <c r="A54" s="214"/>
      <c r="B54" s="114"/>
      <c r="C54" s="258" t="s">
        <v>73</v>
      </c>
      <c r="D54" s="241"/>
      <c r="E54" s="241"/>
      <c r="F54" s="241"/>
      <c r="G54" s="241"/>
      <c r="H54" s="241"/>
      <c r="I54" s="241"/>
      <c r="J54" s="241"/>
      <c r="K54" s="241"/>
      <c r="L54" s="115"/>
      <c r="M54" s="116"/>
      <c r="N54" s="116"/>
      <c r="O54" s="115"/>
    </row>
    <row r="55" spans="1:21" ht="30" customHeight="1" x14ac:dyDescent="0.3">
      <c r="A55" s="214"/>
      <c r="B55" s="117"/>
      <c r="C55" s="105" t="s">
        <v>74</v>
      </c>
      <c r="D55" s="27">
        <v>3</v>
      </c>
      <c r="E55" s="60" t="s">
        <v>332</v>
      </c>
      <c r="F55" s="60" t="s">
        <v>333</v>
      </c>
      <c r="G55" s="80">
        <v>3</v>
      </c>
      <c r="H55" s="61" t="s">
        <v>452</v>
      </c>
      <c r="I55" s="61" t="s">
        <v>453</v>
      </c>
      <c r="J55" s="83"/>
      <c r="K55" s="75"/>
      <c r="L55" s="76"/>
      <c r="M55" s="85"/>
      <c r="N55" s="77"/>
      <c r="O55" s="78"/>
      <c r="R55" s="86">
        <f>COUNTIF(D55:D59,"1")</f>
        <v>0</v>
      </c>
      <c r="S55" s="86">
        <f>COUNTIF(G55:G59,"1")</f>
        <v>0</v>
      </c>
      <c r="T55" s="86">
        <f>COUNTIF(J55:J59,"1")</f>
        <v>0</v>
      </c>
      <c r="U55" s="86">
        <f>COUNTIF(M55:M59,"1")</f>
        <v>0</v>
      </c>
    </row>
    <row r="56" spans="1:21" ht="30" customHeight="1" x14ac:dyDescent="0.3">
      <c r="A56" s="214"/>
      <c r="B56" s="117"/>
      <c r="C56" s="97" t="s">
        <v>75</v>
      </c>
      <c r="D56" s="27">
        <v>2</v>
      </c>
      <c r="E56" s="74" t="s">
        <v>334</v>
      </c>
      <c r="F56" s="60" t="s">
        <v>335</v>
      </c>
      <c r="G56" s="80">
        <v>3</v>
      </c>
      <c r="H56" s="66" t="s">
        <v>454</v>
      </c>
      <c r="I56" s="61" t="s">
        <v>455</v>
      </c>
      <c r="J56" s="83"/>
      <c r="K56" s="76"/>
      <c r="L56" s="76"/>
      <c r="M56" s="85"/>
      <c r="N56" s="78"/>
      <c r="O56" s="78"/>
      <c r="R56" s="86">
        <f>COUNTIF(D55:D59,"2")</f>
        <v>2</v>
      </c>
      <c r="S56" s="86">
        <f>COUNTIF(G55:G59,"2")</f>
        <v>0</v>
      </c>
      <c r="T56" s="86">
        <f>COUNTIF(J55:J59,"2")</f>
        <v>0</v>
      </c>
      <c r="U56" s="86">
        <f>COUNTIF(M55:M59,"2")</f>
        <v>0</v>
      </c>
    </row>
    <row r="57" spans="1:21" ht="30" customHeight="1" x14ac:dyDescent="0.3">
      <c r="A57" s="214"/>
      <c r="B57" s="117"/>
      <c r="C57" s="97" t="s">
        <v>76</v>
      </c>
      <c r="D57" s="27">
        <v>2</v>
      </c>
      <c r="E57" s="74" t="s">
        <v>336</v>
      </c>
      <c r="F57" s="60" t="s">
        <v>337</v>
      </c>
      <c r="G57" s="80">
        <v>4</v>
      </c>
      <c r="H57" s="66" t="s">
        <v>456</v>
      </c>
      <c r="I57" s="61" t="s">
        <v>457</v>
      </c>
      <c r="J57" s="83"/>
      <c r="K57" s="76"/>
      <c r="L57" s="76"/>
      <c r="M57" s="85"/>
      <c r="N57" s="78"/>
      <c r="O57" s="78"/>
      <c r="R57" s="86">
        <f>COUNTIF(D55:D59,"3")</f>
        <v>2</v>
      </c>
      <c r="S57" s="86">
        <f>COUNTIF(G55:G59,"3")</f>
        <v>2</v>
      </c>
      <c r="T57" s="86">
        <f>COUNTIF(J55:J59,"3")</f>
        <v>0</v>
      </c>
      <c r="U57" s="86">
        <f>COUNTIF(M55:M59,"3")</f>
        <v>0</v>
      </c>
    </row>
    <row r="58" spans="1:21" ht="30" customHeight="1" x14ac:dyDescent="0.3">
      <c r="A58" s="214"/>
      <c r="B58" s="117"/>
      <c r="C58" s="97" t="s">
        <v>77</v>
      </c>
      <c r="D58" s="27">
        <v>4</v>
      </c>
      <c r="E58" s="74" t="s">
        <v>338</v>
      </c>
      <c r="F58" s="60" t="s">
        <v>339</v>
      </c>
      <c r="G58" s="80">
        <v>4</v>
      </c>
      <c r="H58" s="66" t="s">
        <v>458</v>
      </c>
      <c r="I58" s="61" t="s">
        <v>459</v>
      </c>
      <c r="J58" s="83"/>
      <c r="K58" s="76"/>
      <c r="L58" s="76"/>
      <c r="M58" s="85"/>
      <c r="N58" s="78"/>
      <c r="O58" s="78"/>
      <c r="R58" s="86">
        <f>COUNTIF(D55:D59,"4")</f>
        <v>1</v>
      </c>
      <c r="S58" s="86">
        <f>COUNTIF(G55:G59,"4")</f>
        <v>3</v>
      </c>
      <c r="T58" s="86">
        <f>COUNTIF(J55:J59,"4")</f>
        <v>0</v>
      </c>
      <c r="U58" s="86">
        <f>COUNTIF(M55:M59,"4")</f>
        <v>0</v>
      </c>
    </row>
    <row r="59" spans="1:21" ht="30" customHeight="1" x14ac:dyDescent="0.3">
      <c r="A59" s="214"/>
      <c r="B59" s="118"/>
      <c r="C59" s="97" t="s">
        <v>78</v>
      </c>
      <c r="D59" s="27">
        <v>3</v>
      </c>
      <c r="E59" s="74" t="s">
        <v>340</v>
      </c>
      <c r="F59" s="60" t="s">
        <v>341</v>
      </c>
      <c r="G59" s="80">
        <v>4</v>
      </c>
      <c r="H59" s="66" t="s">
        <v>460</v>
      </c>
      <c r="I59" s="61" t="s">
        <v>461</v>
      </c>
      <c r="J59" s="83"/>
      <c r="K59" s="76"/>
      <c r="L59" s="76"/>
      <c r="M59" s="85"/>
      <c r="N59" s="78"/>
      <c r="O59" s="78"/>
    </row>
    <row r="60" spans="1:21" ht="6.75" customHeight="1" x14ac:dyDescent="0.3">
      <c r="B60" s="239"/>
      <c r="C60" s="240"/>
      <c r="D60" s="119"/>
      <c r="E60" s="120"/>
      <c r="F60" s="120"/>
      <c r="G60" s="119"/>
      <c r="H60" s="120"/>
      <c r="I60" s="120"/>
      <c r="J60" s="119"/>
      <c r="K60" s="120"/>
      <c r="M60" s="119"/>
      <c r="N60" s="120"/>
    </row>
    <row r="61" spans="1:21" ht="17.5" x14ac:dyDescent="0.3">
      <c r="A61" s="214"/>
      <c r="B61" s="114"/>
      <c r="C61" s="258" t="s">
        <v>79</v>
      </c>
      <c r="D61" s="241"/>
      <c r="E61" s="241"/>
      <c r="F61" s="241"/>
      <c r="G61" s="241"/>
      <c r="H61" s="241"/>
      <c r="I61" s="241"/>
      <c r="J61" s="241"/>
      <c r="K61" s="242"/>
      <c r="L61" s="116"/>
      <c r="M61" s="116"/>
      <c r="N61" s="116"/>
      <c r="O61" s="116"/>
    </row>
    <row r="62" spans="1:21" ht="30" customHeight="1" x14ac:dyDescent="0.3">
      <c r="A62" s="214"/>
      <c r="B62" s="122"/>
      <c r="C62" s="96" t="s">
        <v>80</v>
      </c>
      <c r="D62" s="27">
        <v>3</v>
      </c>
      <c r="E62" s="60" t="s">
        <v>342</v>
      </c>
      <c r="F62" s="60" t="s">
        <v>343</v>
      </c>
      <c r="G62" s="80">
        <v>3</v>
      </c>
      <c r="H62" s="61" t="s">
        <v>462</v>
      </c>
      <c r="I62" s="61" t="s">
        <v>463</v>
      </c>
      <c r="J62" s="83"/>
      <c r="K62" s="76"/>
      <c r="L62" s="76"/>
      <c r="M62" s="85"/>
      <c r="N62" s="78"/>
      <c r="O62" s="78"/>
      <c r="R62" s="86">
        <f>COUNTIF(D62:D65,"1")</f>
        <v>0</v>
      </c>
      <c r="S62" s="86">
        <f>COUNTIF(G62:G65,"1")</f>
        <v>0</v>
      </c>
      <c r="T62" s="86">
        <f>COUNTIF(J62:J65,"1")</f>
        <v>0</v>
      </c>
      <c r="U62" s="86">
        <f>COUNTIF(M62:M65,"1")</f>
        <v>0</v>
      </c>
    </row>
    <row r="63" spans="1:21" ht="30" customHeight="1" x14ac:dyDescent="0.3">
      <c r="A63" s="214"/>
      <c r="B63" s="117"/>
      <c r="C63" s="97" t="s">
        <v>81</v>
      </c>
      <c r="D63" s="27">
        <v>3</v>
      </c>
      <c r="E63" s="74" t="s">
        <v>344</v>
      </c>
      <c r="F63" s="60" t="s">
        <v>345</v>
      </c>
      <c r="G63" s="80">
        <v>4</v>
      </c>
      <c r="H63" s="66" t="s">
        <v>464</v>
      </c>
      <c r="I63" s="61" t="s">
        <v>465</v>
      </c>
      <c r="J63" s="83"/>
      <c r="K63" s="76"/>
      <c r="L63" s="76"/>
      <c r="M63" s="85"/>
      <c r="N63" s="78"/>
      <c r="O63" s="78"/>
      <c r="R63" s="86">
        <f>COUNTIF(D62:D65,"2")</f>
        <v>0</v>
      </c>
      <c r="S63" s="86">
        <f>COUNTIF(G62:G65,"2")</f>
        <v>0</v>
      </c>
      <c r="T63" s="86">
        <f>COUNTIF(J62:J65,"2")</f>
        <v>0</v>
      </c>
      <c r="U63" s="86">
        <f>COUNTIF(M62:M65,"2")</f>
        <v>0</v>
      </c>
    </row>
    <row r="64" spans="1:21" ht="30" customHeight="1" x14ac:dyDescent="0.3">
      <c r="A64" s="214"/>
      <c r="B64" s="117"/>
      <c r="C64" s="97" t="s">
        <v>82</v>
      </c>
      <c r="D64" s="27">
        <v>3</v>
      </c>
      <c r="E64" s="74" t="s">
        <v>346</v>
      </c>
      <c r="F64" s="60" t="s">
        <v>347</v>
      </c>
      <c r="G64" s="80">
        <v>4</v>
      </c>
      <c r="H64" s="66" t="s">
        <v>466</v>
      </c>
      <c r="I64" s="61" t="s">
        <v>465</v>
      </c>
      <c r="J64" s="83"/>
      <c r="K64" s="76"/>
      <c r="L64" s="76"/>
      <c r="M64" s="85"/>
      <c r="N64" s="78"/>
      <c r="O64" s="78"/>
      <c r="R64" s="86">
        <f>COUNTIF(D62:D65,"3")</f>
        <v>3</v>
      </c>
      <c r="S64" s="86">
        <f>COUNTIF(G62:G65,"3")</f>
        <v>1</v>
      </c>
      <c r="T64" s="86">
        <f>COUNTIF(J62:J65,"3")</f>
        <v>0</v>
      </c>
      <c r="U64" s="86">
        <f>COUNTIF(M62:M65,"3")</f>
        <v>0</v>
      </c>
    </row>
    <row r="65" spans="1:21" ht="30" customHeight="1" x14ac:dyDescent="0.3">
      <c r="A65" s="214"/>
      <c r="B65" s="118"/>
      <c r="C65" s="97" t="s">
        <v>83</v>
      </c>
      <c r="D65" s="27">
        <v>4</v>
      </c>
      <c r="E65" s="74" t="s">
        <v>348</v>
      </c>
      <c r="F65" s="60" t="s">
        <v>349</v>
      </c>
      <c r="G65" s="80">
        <v>4</v>
      </c>
      <c r="H65" s="66" t="s">
        <v>467</v>
      </c>
      <c r="I65" s="61" t="s">
        <v>465</v>
      </c>
      <c r="J65" s="83"/>
      <c r="K65" s="76"/>
      <c r="L65" s="76"/>
      <c r="M65" s="85"/>
      <c r="N65" s="78"/>
      <c r="O65" s="78"/>
      <c r="R65" s="86">
        <f>COUNTIF(D62:D65,"4")</f>
        <v>1</v>
      </c>
      <c r="S65" s="86">
        <f>COUNTIF(G62:G65,"4")</f>
        <v>3</v>
      </c>
      <c r="T65" s="86">
        <f>COUNTIF(J62:J65,"4")</f>
        <v>0</v>
      </c>
      <c r="U65" s="86">
        <f>COUNTIF(M62:M65,"4")</f>
        <v>0</v>
      </c>
    </row>
    <row r="66" spans="1:21" ht="9" customHeight="1" x14ac:dyDescent="0.3">
      <c r="B66" s="251"/>
      <c r="C66" s="252"/>
      <c r="D66" s="252"/>
      <c r="E66" s="252"/>
      <c r="F66" s="252"/>
      <c r="G66" s="252"/>
      <c r="H66" s="252"/>
      <c r="I66" s="252"/>
      <c r="J66" s="252"/>
      <c r="K66" s="253"/>
      <c r="L66" s="99"/>
      <c r="M66" s="100"/>
      <c r="N66" s="99"/>
      <c r="O66" s="99"/>
    </row>
    <row r="67" spans="1:21" ht="17.5" x14ac:dyDescent="0.3">
      <c r="A67" s="214"/>
      <c r="B67" s="114"/>
      <c r="C67" s="258" t="s">
        <v>166</v>
      </c>
      <c r="D67" s="241"/>
      <c r="E67" s="241"/>
      <c r="F67" s="241"/>
      <c r="G67" s="241"/>
      <c r="H67" s="241"/>
      <c r="I67" s="241"/>
      <c r="J67" s="241"/>
      <c r="K67" s="242"/>
      <c r="L67" s="123"/>
      <c r="M67" s="123"/>
      <c r="N67" s="123"/>
      <c r="O67" s="123"/>
    </row>
    <row r="68" spans="1:21" ht="30" customHeight="1" x14ac:dyDescent="0.3">
      <c r="A68" s="214"/>
      <c r="B68" s="117"/>
      <c r="C68" s="105" t="s">
        <v>84</v>
      </c>
      <c r="D68" s="27">
        <v>3</v>
      </c>
      <c r="E68" s="69" t="s">
        <v>350</v>
      </c>
      <c r="F68" s="60" t="s">
        <v>351</v>
      </c>
      <c r="G68" s="80">
        <v>3</v>
      </c>
      <c r="H68" s="61" t="s">
        <v>468</v>
      </c>
      <c r="I68" s="61" t="s">
        <v>469</v>
      </c>
      <c r="J68" s="83"/>
      <c r="K68" s="76"/>
      <c r="L68" s="76"/>
      <c r="M68" s="85"/>
      <c r="N68" s="78"/>
      <c r="O68" s="78"/>
      <c r="R68" s="86">
        <f>COUNTIF(D68:D71,"1")</f>
        <v>0</v>
      </c>
      <c r="S68" s="86">
        <f>COUNTIF(G68:G71,"1")</f>
        <v>0</v>
      </c>
      <c r="T68" s="86">
        <f>COUNTIF(J68:J71,"1")</f>
        <v>0</v>
      </c>
      <c r="U68" s="86">
        <f>COUNTIF(M68:M71,"1")</f>
        <v>0</v>
      </c>
    </row>
    <row r="69" spans="1:21" ht="30" customHeight="1" x14ac:dyDescent="0.3">
      <c r="A69" s="214"/>
      <c r="B69" s="117"/>
      <c r="C69" s="97" t="s">
        <v>85</v>
      </c>
      <c r="D69" s="27">
        <v>2</v>
      </c>
      <c r="E69" s="81" t="s">
        <v>352</v>
      </c>
      <c r="F69" s="60" t="s">
        <v>353</v>
      </c>
      <c r="G69" s="80">
        <v>3</v>
      </c>
      <c r="H69" s="66" t="s">
        <v>470</v>
      </c>
      <c r="I69" s="61" t="s">
        <v>471</v>
      </c>
      <c r="J69" s="83"/>
      <c r="K69" s="76"/>
      <c r="L69" s="76"/>
      <c r="M69" s="85"/>
      <c r="N69" s="78"/>
      <c r="O69" s="78"/>
      <c r="R69" s="86">
        <f>COUNTIF(D68:D71,"2")</f>
        <v>2</v>
      </c>
      <c r="S69" s="86">
        <f>COUNTIF(G68:G71,"2")</f>
        <v>0</v>
      </c>
      <c r="T69" s="86">
        <f>COUNTIF(J68:J71,"2")</f>
        <v>0</v>
      </c>
      <c r="U69" s="86">
        <f>COUNTIF(M68:M71,"2")</f>
        <v>0</v>
      </c>
    </row>
    <row r="70" spans="1:21" ht="30" customHeight="1" x14ac:dyDescent="0.3">
      <c r="A70" s="214"/>
      <c r="B70" s="117"/>
      <c r="C70" s="97" t="s">
        <v>86</v>
      </c>
      <c r="D70" s="27">
        <v>2</v>
      </c>
      <c r="E70" s="81" t="s">
        <v>354</v>
      </c>
      <c r="F70" s="60" t="s">
        <v>355</v>
      </c>
      <c r="G70" s="80">
        <v>3</v>
      </c>
      <c r="H70" s="66" t="s">
        <v>472</v>
      </c>
      <c r="I70" s="61" t="s">
        <v>469</v>
      </c>
      <c r="J70" s="83"/>
      <c r="K70" s="76"/>
      <c r="L70" s="76"/>
      <c r="M70" s="85"/>
      <c r="N70" s="78"/>
      <c r="O70" s="78"/>
      <c r="R70" s="86">
        <f>COUNTIF(D68:D71,"3")</f>
        <v>2</v>
      </c>
      <c r="S70" s="86">
        <f>COUNTIF(G68:G71,"3")</f>
        <v>4</v>
      </c>
      <c r="T70" s="86">
        <f>COUNTIF(J68:J71,"3")</f>
        <v>0</v>
      </c>
      <c r="U70" s="86">
        <f>COUNTIF(M68:M71,"3")</f>
        <v>0</v>
      </c>
    </row>
    <row r="71" spans="1:21" ht="30" customHeight="1" x14ac:dyDescent="0.3">
      <c r="A71" s="214"/>
      <c r="B71" s="118"/>
      <c r="C71" s="97" t="s">
        <v>87</v>
      </c>
      <c r="D71" s="27">
        <v>3</v>
      </c>
      <c r="E71" s="81" t="s">
        <v>356</v>
      </c>
      <c r="F71" s="60" t="s">
        <v>357</v>
      </c>
      <c r="G71" s="80">
        <v>3</v>
      </c>
      <c r="H71" s="66" t="s">
        <v>473</v>
      </c>
      <c r="I71" s="61" t="s">
        <v>474</v>
      </c>
      <c r="J71" s="83"/>
      <c r="K71" s="76"/>
      <c r="L71" s="76"/>
      <c r="M71" s="85"/>
      <c r="N71" s="78"/>
      <c r="O71" s="78"/>
      <c r="R71" s="86">
        <f>COUNTIF(D68:D71,"4")</f>
        <v>0</v>
      </c>
      <c r="S71" s="86">
        <f>COUNTIF(G68:G71,"4")</f>
        <v>0</v>
      </c>
      <c r="T71" s="86">
        <f>COUNTIF(J68:J71,"4")</f>
        <v>0</v>
      </c>
      <c r="U71" s="86">
        <f>COUNTIF(M68:M71,"4")</f>
        <v>0</v>
      </c>
    </row>
    <row r="72" spans="1:21" ht="8.25" customHeight="1" x14ac:dyDescent="0.3">
      <c r="B72" s="251"/>
      <c r="C72" s="252"/>
      <c r="D72" s="252"/>
      <c r="E72" s="252"/>
      <c r="F72" s="252"/>
      <c r="G72" s="252"/>
      <c r="H72" s="252"/>
      <c r="I72" s="252"/>
      <c r="J72" s="252"/>
      <c r="K72" s="253"/>
      <c r="L72" s="99"/>
      <c r="M72" s="100"/>
      <c r="N72" s="99"/>
      <c r="O72" s="99"/>
    </row>
    <row r="73" spans="1:21" ht="17.5" x14ac:dyDescent="0.3">
      <c r="A73" s="214"/>
      <c r="B73" s="114"/>
      <c r="C73" s="258" t="s">
        <v>88</v>
      </c>
      <c r="D73" s="241"/>
      <c r="E73" s="241"/>
      <c r="F73" s="241"/>
      <c r="G73" s="241"/>
      <c r="H73" s="241"/>
      <c r="I73" s="241"/>
      <c r="J73" s="241"/>
      <c r="K73" s="242"/>
      <c r="L73" s="116"/>
      <c r="M73" s="116"/>
      <c r="N73" s="116"/>
      <c r="O73" s="116"/>
    </row>
    <row r="74" spans="1:21" ht="30" customHeight="1" x14ac:dyDescent="0.3">
      <c r="A74" s="214"/>
      <c r="B74" s="117"/>
      <c r="C74" s="105" t="s">
        <v>89</v>
      </c>
      <c r="D74" s="27">
        <v>3</v>
      </c>
      <c r="E74" s="60" t="s">
        <v>358</v>
      </c>
      <c r="F74" s="60" t="s">
        <v>359</v>
      </c>
      <c r="G74" s="80">
        <v>3</v>
      </c>
      <c r="H74" s="61" t="s">
        <v>475</v>
      </c>
      <c r="I74" s="61" t="s">
        <v>476</v>
      </c>
      <c r="J74" s="83"/>
      <c r="K74" s="76"/>
      <c r="L74" s="76"/>
      <c r="M74" s="85"/>
      <c r="N74" s="78"/>
      <c r="O74" s="78"/>
      <c r="R74" s="86">
        <f>COUNTIF(D74:D79,"1")</f>
        <v>0</v>
      </c>
      <c r="S74" s="86">
        <f>COUNTIF(G74:G79,"1")</f>
        <v>0</v>
      </c>
      <c r="T74" s="86">
        <f>COUNTIF(J74:J79,"1")</f>
        <v>0</v>
      </c>
      <c r="U74" s="86">
        <f>COUNTIF(M74:M79,"1")</f>
        <v>0</v>
      </c>
    </row>
    <row r="75" spans="1:21" ht="30" customHeight="1" x14ac:dyDescent="0.3">
      <c r="A75" s="214"/>
      <c r="B75" s="117"/>
      <c r="C75" s="97" t="s">
        <v>90</v>
      </c>
      <c r="D75" s="27">
        <v>2</v>
      </c>
      <c r="E75" s="74" t="s">
        <v>360</v>
      </c>
      <c r="F75" s="60" t="s">
        <v>361</v>
      </c>
      <c r="G75" s="80">
        <v>3</v>
      </c>
      <c r="H75" s="66" t="s">
        <v>477</v>
      </c>
      <c r="I75" s="61" t="s">
        <v>476</v>
      </c>
      <c r="J75" s="83"/>
      <c r="K75" s="76"/>
      <c r="L75" s="76"/>
      <c r="M75" s="85"/>
      <c r="N75" s="78"/>
      <c r="O75" s="78"/>
      <c r="R75" s="86">
        <f>COUNTIF(D74:D79,"2")</f>
        <v>2</v>
      </c>
      <c r="S75" s="86">
        <f>COUNTIF(G74:G79,"2")</f>
        <v>0</v>
      </c>
      <c r="T75" s="86">
        <f>COUNTIF(J74:J79,"2")</f>
        <v>0</v>
      </c>
      <c r="U75" s="86">
        <f>COUNTIF(M74:M79,"2")</f>
        <v>0</v>
      </c>
    </row>
    <row r="76" spans="1:21" ht="30" customHeight="1" x14ac:dyDescent="0.3">
      <c r="A76" s="214"/>
      <c r="B76" s="117"/>
      <c r="C76" s="97" t="s">
        <v>91</v>
      </c>
      <c r="D76" s="27">
        <v>3</v>
      </c>
      <c r="E76" s="74" t="s">
        <v>362</v>
      </c>
      <c r="F76" s="60" t="s">
        <v>363</v>
      </c>
      <c r="G76" s="80">
        <v>3</v>
      </c>
      <c r="H76" s="66" t="s">
        <v>478</v>
      </c>
      <c r="I76" s="61" t="s">
        <v>479</v>
      </c>
      <c r="J76" s="83"/>
      <c r="K76" s="76"/>
      <c r="L76" s="76"/>
      <c r="M76" s="85"/>
      <c r="N76" s="78"/>
      <c r="O76" s="78"/>
      <c r="R76" s="86">
        <f>COUNTIF(D74:D79,"2")</f>
        <v>2</v>
      </c>
      <c r="S76" s="86">
        <f>COUNTIF(G74:G79,"3")</f>
        <v>5</v>
      </c>
      <c r="T76" s="86">
        <f>COUNTIF(J74:J79,"3")</f>
        <v>0</v>
      </c>
      <c r="U76" s="86">
        <f>COUNTIF(M74:M79,"3")</f>
        <v>0</v>
      </c>
    </row>
    <row r="77" spans="1:21" ht="30" customHeight="1" x14ac:dyDescent="0.3">
      <c r="A77" s="214"/>
      <c r="B77" s="117"/>
      <c r="C77" s="97" t="s">
        <v>92</v>
      </c>
      <c r="D77" s="27">
        <v>3</v>
      </c>
      <c r="E77" s="74" t="s">
        <v>362</v>
      </c>
      <c r="F77" s="60" t="s">
        <v>363</v>
      </c>
      <c r="G77" s="80">
        <v>4</v>
      </c>
      <c r="H77" s="66" t="s">
        <v>480</v>
      </c>
      <c r="I77" s="61" t="s">
        <v>479</v>
      </c>
      <c r="J77" s="83"/>
      <c r="K77" s="76"/>
      <c r="L77" s="76"/>
      <c r="M77" s="85"/>
      <c r="N77" s="78"/>
      <c r="O77" s="78"/>
      <c r="R77" s="86">
        <f>COUNTIF(D74:D79,"4")</f>
        <v>0</v>
      </c>
      <c r="S77" s="86">
        <f>COUNTIF(G74:G79,"4")</f>
        <v>1</v>
      </c>
      <c r="T77" s="86">
        <f>COUNTIF(J74:J79,"4")</f>
        <v>0</v>
      </c>
      <c r="U77" s="86">
        <f>COUNTIF(M74:M79,"4")</f>
        <v>0</v>
      </c>
    </row>
    <row r="78" spans="1:21" ht="30" customHeight="1" x14ac:dyDescent="0.3">
      <c r="A78" s="214"/>
      <c r="B78" s="122"/>
      <c r="C78" s="98" t="s">
        <v>93</v>
      </c>
      <c r="D78" s="27">
        <v>3</v>
      </c>
      <c r="E78" s="74" t="s">
        <v>364</v>
      </c>
      <c r="F78" s="60" t="s">
        <v>365</v>
      </c>
      <c r="G78" s="80">
        <v>3</v>
      </c>
      <c r="H78" s="66" t="s">
        <v>481</v>
      </c>
      <c r="I78" s="61" t="s">
        <v>479</v>
      </c>
      <c r="J78" s="83"/>
      <c r="K78" s="76"/>
      <c r="L78" s="76"/>
      <c r="M78" s="85"/>
      <c r="N78" s="78"/>
      <c r="O78" s="78"/>
    </row>
    <row r="79" spans="1:21" ht="30" customHeight="1" x14ac:dyDescent="0.3">
      <c r="A79" s="214"/>
      <c r="B79" s="118"/>
      <c r="C79" s="97" t="s">
        <v>94</v>
      </c>
      <c r="D79" s="27">
        <v>2</v>
      </c>
      <c r="E79" s="74" t="s">
        <v>366</v>
      </c>
      <c r="F79" s="60" t="s">
        <v>367</v>
      </c>
      <c r="G79" s="80">
        <v>3</v>
      </c>
      <c r="H79" s="66" t="s">
        <v>482</v>
      </c>
      <c r="I79" s="61" t="s">
        <v>479</v>
      </c>
      <c r="J79" s="83"/>
      <c r="K79" s="76"/>
      <c r="L79" s="76"/>
      <c r="M79" s="85"/>
      <c r="N79" s="78"/>
      <c r="O79" s="78"/>
    </row>
    <row r="80" spans="1:21" ht="9" customHeight="1" x14ac:dyDescent="0.3">
      <c r="B80" s="239"/>
      <c r="C80" s="240"/>
      <c r="D80" s="119"/>
      <c r="E80" s="120"/>
      <c r="F80" s="120"/>
      <c r="G80" s="119"/>
      <c r="H80" s="120"/>
      <c r="I80" s="120"/>
      <c r="J80" s="119"/>
      <c r="K80" s="124"/>
      <c r="M80" s="119"/>
      <c r="N80" s="124"/>
    </row>
    <row r="81" spans="1:21" ht="18.75" customHeight="1" x14ac:dyDescent="0.3">
      <c r="B81" s="262" t="s">
        <v>95</v>
      </c>
      <c r="C81" s="263"/>
      <c r="D81" s="246" t="s">
        <v>176</v>
      </c>
      <c r="E81" s="247"/>
      <c r="F81" s="248"/>
      <c r="G81" s="229">
        <v>2024</v>
      </c>
      <c r="H81" s="230"/>
      <c r="I81" s="231"/>
      <c r="J81" s="232">
        <v>2025</v>
      </c>
      <c r="K81" s="233"/>
      <c r="L81" s="234"/>
      <c r="M81" s="277">
        <v>2026</v>
      </c>
      <c r="N81" s="278"/>
      <c r="O81" s="279"/>
    </row>
    <row r="82" spans="1:21" ht="34.5" customHeight="1" x14ac:dyDescent="0.3">
      <c r="B82" s="264"/>
      <c r="C82" s="265"/>
      <c r="D82" s="111" t="s">
        <v>33</v>
      </c>
      <c r="E82" s="112" t="s">
        <v>121</v>
      </c>
      <c r="F82" s="112" t="s">
        <v>124</v>
      </c>
      <c r="G82" s="111" t="s">
        <v>33</v>
      </c>
      <c r="H82" s="112" t="s">
        <v>121</v>
      </c>
      <c r="I82" s="112" t="s">
        <v>124</v>
      </c>
      <c r="J82" s="111" t="s">
        <v>33</v>
      </c>
      <c r="K82" s="112" t="s">
        <v>121</v>
      </c>
      <c r="L82" s="113" t="s">
        <v>124</v>
      </c>
      <c r="M82" s="111" t="s">
        <v>33</v>
      </c>
      <c r="N82" s="112" t="s">
        <v>121</v>
      </c>
      <c r="O82" s="113" t="s">
        <v>124</v>
      </c>
    </row>
    <row r="83" spans="1:21" ht="17.5" x14ac:dyDescent="0.3">
      <c r="A83" s="214"/>
      <c r="B83" s="125"/>
      <c r="C83" s="241" t="s">
        <v>96</v>
      </c>
      <c r="D83" s="241"/>
      <c r="E83" s="241"/>
      <c r="F83" s="241"/>
      <c r="G83" s="241"/>
      <c r="H83" s="241"/>
      <c r="I83" s="241"/>
      <c r="J83" s="241"/>
      <c r="K83" s="241"/>
      <c r="L83" s="126"/>
      <c r="M83" s="127"/>
      <c r="N83" s="127"/>
      <c r="O83" s="126"/>
    </row>
    <row r="84" spans="1:21" ht="30" customHeight="1" x14ac:dyDescent="0.3">
      <c r="A84" s="214"/>
      <c r="B84" s="118"/>
      <c r="C84" s="105" t="s">
        <v>97</v>
      </c>
      <c r="D84" s="27">
        <v>4</v>
      </c>
      <c r="E84" s="74" t="s">
        <v>180</v>
      </c>
      <c r="F84" s="60" t="s">
        <v>181</v>
      </c>
      <c r="G84" s="80">
        <v>4</v>
      </c>
      <c r="H84" s="66" t="s">
        <v>436</v>
      </c>
      <c r="I84" s="61" t="s">
        <v>181</v>
      </c>
      <c r="J84" s="83"/>
      <c r="K84" s="76"/>
      <c r="L84" s="76"/>
      <c r="M84" s="85"/>
      <c r="N84" s="78"/>
      <c r="O84" s="78"/>
      <c r="R84" s="86">
        <f>COUNTIF(D84:D86,"1")</f>
        <v>0</v>
      </c>
      <c r="S84" s="86">
        <f>COUNTIF(G84:G86,"1")</f>
        <v>0</v>
      </c>
      <c r="T84" s="86">
        <f>COUNTIF(J84:J86,"1")</f>
        <v>0</v>
      </c>
      <c r="U84" s="86">
        <f>COUNTIF(M84:M86,"1")</f>
        <v>0</v>
      </c>
    </row>
    <row r="85" spans="1:21" ht="30" customHeight="1" x14ac:dyDescent="0.3">
      <c r="A85" s="214"/>
      <c r="B85" s="125"/>
      <c r="C85" s="97" t="s">
        <v>98</v>
      </c>
      <c r="D85" s="27">
        <v>4</v>
      </c>
      <c r="E85" s="74" t="s">
        <v>182</v>
      </c>
      <c r="F85" s="60" t="s">
        <v>183</v>
      </c>
      <c r="G85" s="80">
        <v>4</v>
      </c>
      <c r="H85" s="66" t="s">
        <v>437</v>
      </c>
      <c r="I85" s="61">
        <v>4</v>
      </c>
      <c r="J85" s="83"/>
      <c r="K85" s="76"/>
      <c r="L85" s="76"/>
      <c r="M85" s="85"/>
      <c r="N85" s="78"/>
      <c r="O85" s="78"/>
      <c r="R85" s="86">
        <f>COUNTIF(D84:D86,"2")</f>
        <v>0</v>
      </c>
      <c r="S85" s="86">
        <f>COUNTIF(G84:G86,"2")</f>
        <v>0</v>
      </c>
      <c r="T85" s="86">
        <f>COUNTIF(J84:J86,"2")</f>
        <v>0</v>
      </c>
      <c r="U85" s="86">
        <f>COUNTIF(M84:M86,"2")</f>
        <v>0</v>
      </c>
    </row>
    <row r="86" spans="1:21" ht="30" customHeight="1" x14ac:dyDescent="0.3">
      <c r="A86" s="214"/>
      <c r="B86" s="125"/>
      <c r="C86" s="97" t="s">
        <v>99</v>
      </c>
      <c r="D86" s="27">
        <v>4</v>
      </c>
      <c r="E86" s="74" t="s">
        <v>184</v>
      </c>
      <c r="F86" s="60" t="s">
        <v>185</v>
      </c>
      <c r="G86" s="80">
        <v>4</v>
      </c>
      <c r="H86" s="66" t="s">
        <v>438</v>
      </c>
      <c r="I86" s="61" t="str">
        <f>$F$86</f>
        <v>Informes de desempeño, Sistema de Información Académica, Actas.</v>
      </c>
      <c r="J86" s="83"/>
      <c r="K86" s="76"/>
      <c r="L86" s="76"/>
      <c r="M86" s="85"/>
      <c r="N86" s="78"/>
      <c r="O86" s="78"/>
      <c r="R86" s="86">
        <f>COUNTIF(D84:D86,"3")</f>
        <v>0</v>
      </c>
      <c r="S86" s="86">
        <f>COUNTIF(G84:G86,"3")</f>
        <v>0</v>
      </c>
      <c r="T86" s="86">
        <f>COUNTIF(J84:J86,"3")</f>
        <v>0</v>
      </c>
      <c r="U86" s="86">
        <f>COUNTIF(M84:M86,"3")</f>
        <v>0</v>
      </c>
    </row>
    <row r="87" spans="1:21" ht="21" customHeight="1" x14ac:dyDescent="0.3">
      <c r="B87" s="239"/>
      <c r="C87" s="240"/>
      <c r="D87" s="119"/>
      <c r="E87" s="120"/>
      <c r="F87" s="120"/>
      <c r="G87" s="119"/>
      <c r="H87" s="120"/>
      <c r="I87" s="120"/>
      <c r="J87" s="119"/>
      <c r="K87" s="120"/>
      <c r="M87" s="119"/>
      <c r="N87" s="120"/>
      <c r="R87" s="86">
        <f>COUNTIF(D84:D86,"4")</f>
        <v>3</v>
      </c>
      <c r="S87" s="86">
        <f>COUNTIF(G84:G86,"4")</f>
        <v>3</v>
      </c>
      <c r="T87" s="86">
        <f>COUNTIF(J84:J86,"4")</f>
        <v>0</v>
      </c>
      <c r="U87" s="86">
        <f>COUNTIF(M84:M86,"4")</f>
        <v>0</v>
      </c>
    </row>
    <row r="88" spans="1:21" ht="17.5" x14ac:dyDescent="0.35">
      <c r="A88" s="214"/>
      <c r="B88" s="128"/>
      <c r="C88" s="280" t="s">
        <v>100</v>
      </c>
      <c r="D88" s="281"/>
      <c r="E88" s="281"/>
      <c r="F88" s="281"/>
      <c r="G88" s="281"/>
      <c r="H88" s="281"/>
      <c r="I88" s="281"/>
      <c r="J88" s="281"/>
      <c r="K88" s="282"/>
      <c r="L88" s="116"/>
      <c r="M88" s="116"/>
      <c r="N88" s="116"/>
      <c r="O88" s="116"/>
    </row>
    <row r="89" spans="1:21" ht="30" customHeight="1" x14ac:dyDescent="0.3">
      <c r="A89" s="214"/>
      <c r="B89" s="118"/>
      <c r="C89" s="96" t="s">
        <v>101</v>
      </c>
      <c r="D89" s="27">
        <v>4</v>
      </c>
      <c r="E89" s="60" t="s">
        <v>186</v>
      </c>
      <c r="F89" s="60" t="s">
        <v>187</v>
      </c>
      <c r="G89" s="80">
        <v>4</v>
      </c>
      <c r="H89" s="61" t="s">
        <v>186</v>
      </c>
      <c r="I89" s="61" t="str">
        <f>$F$90</f>
        <v>Presupuesto, Actas, Contratación, registro fotográfico, diagnóstico de los daños a mejorar.</v>
      </c>
      <c r="J89" s="83"/>
      <c r="K89" s="76"/>
      <c r="L89" s="76"/>
      <c r="M89" s="85"/>
      <c r="N89" s="78"/>
      <c r="O89" s="78"/>
      <c r="R89" s="86">
        <f>COUNTIF(D89:D95,"1")</f>
        <v>0</v>
      </c>
      <c r="S89" s="86">
        <f>COUNTIF(G89:G95,"1")</f>
        <v>0</v>
      </c>
      <c r="T89" s="86">
        <f>COUNTIF(J89:J95,"1")</f>
        <v>0</v>
      </c>
      <c r="U89" s="86">
        <f>COUNTIF(M89:M95,"1")</f>
        <v>0</v>
      </c>
    </row>
    <row r="90" spans="1:21" ht="30" customHeight="1" x14ac:dyDescent="0.3">
      <c r="A90" s="214"/>
      <c r="B90" s="129"/>
      <c r="C90" s="98" t="s">
        <v>102</v>
      </c>
      <c r="D90" s="27">
        <v>4</v>
      </c>
      <c r="E90" s="74" t="s">
        <v>188</v>
      </c>
      <c r="F90" s="60" t="s">
        <v>189</v>
      </c>
      <c r="G90" s="80">
        <v>4</v>
      </c>
      <c r="H90" s="66" t="s">
        <v>439</v>
      </c>
      <c r="I90" s="61" t="s">
        <v>189</v>
      </c>
      <c r="J90" s="83"/>
      <c r="K90" s="76"/>
      <c r="L90" s="76"/>
      <c r="M90" s="85"/>
      <c r="N90" s="78"/>
      <c r="O90" s="78"/>
      <c r="R90" s="86">
        <f>COUNTIF(D89:D95,"2")</f>
        <v>0</v>
      </c>
      <c r="S90" s="86">
        <f>COUNTIF(G89:G95,"2")</f>
        <v>0</v>
      </c>
      <c r="T90" s="86">
        <f>COUNTIF(J89:J95,"2")</f>
        <v>0</v>
      </c>
      <c r="U90" s="86">
        <f>COUNTIF(M89:M95,"2")</f>
        <v>0</v>
      </c>
    </row>
    <row r="91" spans="1:21" ht="30" customHeight="1" x14ac:dyDescent="0.3">
      <c r="A91" s="214"/>
      <c r="B91" s="125"/>
      <c r="C91" s="97" t="s">
        <v>103</v>
      </c>
      <c r="D91" s="27">
        <v>4</v>
      </c>
      <c r="E91" s="74" t="s">
        <v>190</v>
      </c>
      <c r="F91" s="60" t="s">
        <v>191</v>
      </c>
      <c r="G91" s="80">
        <v>4</v>
      </c>
      <c r="H91" s="66" t="s">
        <v>440</v>
      </c>
      <c r="I91" s="61">
        <v>4</v>
      </c>
      <c r="J91" s="83"/>
      <c r="K91" s="76"/>
      <c r="L91" s="76"/>
      <c r="M91" s="85"/>
      <c r="N91" s="78"/>
      <c r="O91" s="78"/>
      <c r="R91" s="86">
        <f>COUNTIF(D89:D95,"3")</f>
        <v>3</v>
      </c>
      <c r="S91" s="86">
        <f>COUNTIF(G89:G95,"3")</f>
        <v>2</v>
      </c>
      <c r="T91" s="86">
        <f>COUNTIF(J89:J95,"3")</f>
        <v>0</v>
      </c>
      <c r="U91" s="86">
        <f>COUNTIF(M89:M95,"3")</f>
        <v>0</v>
      </c>
    </row>
    <row r="92" spans="1:21" ht="30" customHeight="1" x14ac:dyDescent="0.3">
      <c r="A92" s="214"/>
      <c r="B92" s="125"/>
      <c r="C92" s="98" t="s">
        <v>104</v>
      </c>
      <c r="D92" s="27">
        <v>3</v>
      </c>
      <c r="E92" s="74" t="s">
        <v>192</v>
      </c>
      <c r="F92" s="60" t="s">
        <v>193</v>
      </c>
      <c r="G92" s="80">
        <v>4</v>
      </c>
      <c r="H92" s="66" t="s">
        <v>441</v>
      </c>
      <c r="I92" s="61" t="s">
        <v>195</v>
      </c>
      <c r="J92" s="83"/>
      <c r="K92" s="76"/>
      <c r="L92" s="76"/>
      <c r="M92" s="85"/>
      <c r="N92" s="78"/>
      <c r="O92" s="78"/>
      <c r="R92" s="86">
        <f>COUNTIF(D89:D95,"4")</f>
        <v>4</v>
      </c>
      <c r="S92" s="86">
        <f>COUNTIF(G89:G95,"4")</f>
        <v>5</v>
      </c>
      <c r="T92" s="86">
        <f>COUNTIF(J89:J95,"4")</f>
        <v>0</v>
      </c>
      <c r="U92" s="86">
        <f>COUNTIF(M89:M95,"4")</f>
        <v>0</v>
      </c>
    </row>
    <row r="93" spans="1:21" ht="30" customHeight="1" x14ac:dyDescent="0.3">
      <c r="A93" s="214"/>
      <c r="B93" s="125"/>
      <c r="C93" s="97" t="s">
        <v>105</v>
      </c>
      <c r="D93" s="27">
        <v>4</v>
      </c>
      <c r="E93" s="74" t="s">
        <v>194</v>
      </c>
      <c r="F93" s="60" t="s">
        <v>195</v>
      </c>
      <c r="G93" s="80">
        <v>4</v>
      </c>
      <c r="H93" s="66" t="s">
        <v>442</v>
      </c>
      <c r="I93" s="61" t="s">
        <v>195</v>
      </c>
      <c r="J93" s="83"/>
      <c r="K93" s="76"/>
      <c r="L93" s="76"/>
      <c r="M93" s="85"/>
      <c r="N93" s="78"/>
      <c r="O93" s="78"/>
    </row>
    <row r="94" spans="1:21" ht="30" customHeight="1" x14ac:dyDescent="0.3">
      <c r="A94" s="214"/>
      <c r="B94" s="129"/>
      <c r="C94" s="98" t="s">
        <v>106</v>
      </c>
      <c r="D94" s="27">
        <v>3</v>
      </c>
      <c r="E94" s="74" t="s">
        <v>196</v>
      </c>
      <c r="F94" s="60" t="s">
        <v>197</v>
      </c>
      <c r="G94" s="80">
        <v>3</v>
      </c>
      <c r="H94" s="66"/>
      <c r="I94" s="61"/>
      <c r="J94" s="83"/>
      <c r="K94" s="76"/>
      <c r="L94" s="76"/>
      <c r="M94" s="85"/>
      <c r="N94" s="78"/>
      <c r="O94" s="78"/>
    </row>
    <row r="95" spans="1:21" ht="30" customHeight="1" x14ac:dyDescent="0.3">
      <c r="A95" s="214"/>
      <c r="B95" s="125"/>
      <c r="C95" s="97" t="s">
        <v>107</v>
      </c>
      <c r="D95" s="27">
        <v>3</v>
      </c>
      <c r="E95" s="74" t="s">
        <v>198</v>
      </c>
      <c r="F95" s="60" t="s">
        <v>199</v>
      </c>
      <c r="G95" s="80">
        <v>3</v>
      </c>
      <c r="H95" s="66" t="s">
        <v>443</v>
      </c>
      <c r="I95" s="61" t="str">
        <f>$F$95</f>
        <v>documento elaborado (Panorama de riesgos )</v>
      </c>
      <c r="J95" s="83"/>
      <c r="K95" s="76"/>
      <c r="L95" s="76"/>
      <c r="M95" s="85"/>
      <c r="N95" s="78"/>
      <c r="O95" s="78"/>
    </row>
    <row r="96" spans="1:21" ht="5.25" customHeight="1" x14ac:dyDescent="0.3">
      <c r="B96" s="239"/>
      <c r="C96" s="240"/>
      <c r="D96" s="119"/>
      <c r="E96" s="120"/>
      <c r="F96" s="120"/>
      <c r="G96" s="119"/>
      <c r="H96" s="120"/>
      <c r="I96" s="120"/>
      <c r="J96" s="119"/>
      <c r="K96" s="124"/>
      <c r="M96" s="119"/>
      <c r="N96" s="124"/>
    </row>
    <row r="97" spans="1:21" ht="17.5" x14ac:dyDescent="0.3">
      <c r="A97" s="214"/>
      <c r="B97" s="114"/>
      <c r="C97" s="258" t="s">
        <v>24</v>
      </c>
      <c r="D97" s="241"/>
      <c r="E97" s="241"/>
      <c r="F97" s="241"/>
      <c r="G97" s="241"/>
      <c r="H97" s="241"/>
      <c r="I97" s="241"/>
      <c r="J97" s="241"/>
      <c r="K97" s="241"/>
      <c r="L97" s="241"/>
      <c r="M97" s="130"/>
      <c r="N97" s="130"/>
      <c r="O97" s="131"/>
    </row>
    <row r="98" spans="1:21" ht="57.5" x14ac:dyDescent="0.3">
      <c r="A98" s="214"/>
      <c r="B98" s="122"/>
      <c r="C98" s="96" t="s">
        <v>108</v>
      </c>
      <c r="D98" s="27">
        <v>4</v>
      </c>
      <c r="E98" s="30" t="s">
        <v>200</v>
      </c>
      <c r="F98" s="30" t="s">
        <v>201</v>
      </c>
      <c r="G98" s="28">
        <v>4</v>
      </c>
      <c r="H98" s="32" t="s">
        <v>444</v>
      </c>
      <c r="I98" s="32" t="str">
        <f>$F$98</f>
        <v>Registros, documentos y convenios.</v>
      </c>
      <c r="J98" s="29"/>
      <c r="K98" s="35"/>
      <c r="L98" s="35"/>
      <c r="M98" s="52"/>
      <c r="N98" s="51"/>
      <c r="O98" s="51"/>
      <c r="R98" s="86">
        <f>COUNTIF(D98:D99,"1")</f>
        <v>0</v>
      </c>
      <c r="S98" s="86">
        <f>COUNTIF(G98:G99,"1")</f>
        <v>0</v>
      </c>
      <c r="T98" s="86">
        <f>COUNTIF(J98:J99,"1")</f>
        <v>0</v>
      </c>
      <c r="U98" s="86">
        <f>COUNTIF(M98:M99,"1")</f>
        <v>0</v>
      </c>
    </row>
    <row r="99" spans="1:21" ht="69" x14ac:dyDescent="0.3">
      <c r="A99" s="214"/>
      <c r="B99" s="132"/>
      <c r="C99" s="98" t="s">
        <v>109</v>
      </c>
      <c r="D99" s="27">
        <v>4</v>
      </c>
      <c r="E99" s="31" t="s">
        <v>202</v>
      </c>
      <c r="F99" s="30" t="s">
        <v>203</v>
      </c>
      <c r="G99" s="28">
        <v>4</v>
      </c>
      <c r="H99" s="33" t="s">
        <v>202</v>
      </c>
      <c r="I99" s="32" t="str">
        <f>$F$99</f>
        <v>PEI, actas, documento PIAR, SIMAT.DUA</v>
      </c>
      <c r="J99" s="29"/>
      <c r="K99" s="35"/>
      <c r="L99" s="35"/>
      <c r="M99" s="52"/>
      <c r="N99" s="51"/>
      <c r="O99" s="51"/>
      <c r="R99" s="86">
        <f>COUNTIF(D98:D99,"2")</f>
        <v>0</v>
      </c>
      <c r="S99" s="86">
        <f>COUNTIF(G98:G99,"2")</f>
        <v>0</v>
      </c>
      <c r="T99" s="86">
        <f>COUNTIF(J98:J99,"2")</f>
        <v>0</v>
      </c>
      <c r="U99" s="86">
        <f>COUNTIF(M98:M99,"2")</f>
        <v>0</v>
      </c>
    </row>
    <row r="100" spans="1:21" ht="8.25" customHeight="1" x14ac:dyDescent="0.3">
      <c r="B100" s="239"/>
      <c r="C100" s="240"/>
      <c r="D100" s="119"/>
      <c r="E100" s="120"/>
      <c r="F100" s="120"/>
      <c r="G100" s="119"/>
      <c r="H100" s="120"/>
      <c r="I100" s="120"/>
      <c r="J100" s="119"/>
      <c r="K100" s="124"/>
      <c r="M100" s="119"/>
      <c r="N100" s="124"/>
      <c r="R100" s="86">
        <f>COUNTIF(D98:D99,"3")</f>
        <v>0</v>
      </c>
      <c r="S100" s="86">
        <f>COUNTIF(G98:G99,"3")</f>
        <v>0</v>
      </c>
      <c r="T100" s="86">
        <f>COUNTIF(J98:J99,"3")</f>
        <v>0</v>
      </c>
      <c r="U100" s="86">
        <f>COUNTIF(M98:M99,"3")</f>
        <v>0</v>
      </c>
    </row>
    <row r="101" spans="1:21" ht="17.5" x14ac:dyDescent="0.3">
      <c r="A101" s="214"/>
      <c r="B101" s="125"/>
      <c r="C101" s="241" t="s">
        <v>110</v>
      </c>
      <c r="D101" s="241"/>
      <c r="E101" s="241"/>
      <c r="F101" s="241"/>
      <c r="G101" s="241"/>
      <c r="H101" s="241"/>
      <c r="I101" s="241"/>
      <c r="J101" s="241"/>
      <c r="K101" s="242"/>
      <c r="L101" s="116"/>
      <c r="M101" s="116"/>
      <c r="N101" s="116"/>
      <c r="O101" s="116"/>
      <c r="R101" s="86">
        <f>COUNTIF(D98:D99,"4")</f>
        <v>2</v>
      </c>
      <c r="S101" s="86">
        <f>COUNTIF(G98:G99,"4")</f>
        <v>2</v>
      </c>
      <c r="T101" s="86">
        <f>COUNTIF(J98:J99,"4")</f>
        <v>0</v>
      </c>
      <c r="U101" s="86">
        <f>COUNTIF(M98:M99,"4")</f>
        <v>0</v>
      </c>
    </row>
    <row r="102" spans="1:21" ht="30" customHeight="1" x14ac:dyDescent="0.3">
      <c r="A102" s="214"/>
      <c r="B102" s="118"/>
      <c r="C102" s="105" t="s">
        <v>111</v>
      </c>
      <c r="D102" s="27">
        <v>4</v>
      </c>
      <c r="E102" s="60" t="s">
        <v>204</v>
      </c>
      <c r="F102" s="60" t="s">
        <v>205</v>
      </c>
      <c r="G102" s="80">
        <v>4</v>
      </c>
      <c r="H102" s="61" t="s">
        <v>204</v>
      </c>
      <c r="I102" s="61" t="str">
        <f>$F$102</f>
        <v>PEI, actas, asignación académica, informes de planta</v>
      </c>
      <c r="J102" s="83"/>
      <c r="K102" s="76"/>
      <c r="L102" s="76"/>
      <c r="M102" s="85"/>
      <c r="N102" s="78"/>
      <c r="O102" s="78"/>
      <c r="R102" s="86">
        <f>COUNTIF(D102:D111,"1")</f>
        <v>0</v>
      </c>
      <c r="S102" s="86">
        <f>COUNTIF(G102:G111,"1")</f>
        <v>0</v>
      </c>
      <c r="T102" s="86">
        <f>COUNTIF(J102:J111,"1")</f>
        <v>0</v>
      </c>
      <c r="U102" s="86">
        <f>COUNTIF(M102:M111,"1")</f>
        <v>0</v>
      </c>
    </row>
    <row r="103" spans="1:21" ht="30" customHeight="1" x14ac:dyDescent="0.3">
      <c r="A103" s="214"/>
      <c r="B103" s="125"/>
      <c r="C103" s="97" t="s">
        <v>112</v>
      </c>
      <c r="D103" s="27">
        <v>4</v>
      </c>
      <c r="E103" s="74" t="s">
        <v>206</v>
      </c>
      <c r="F103" s="60" t="s">
        <v>207</v>
      </c>
      <c r="G103" s="80">
        <v>4</v>
      </c>
      <c r="H103" s="66" t="s">
        <v>445</v>
      </c>
      <c r="I103" s="61" t="str">
        <f>$F$103</f>
        <v>PEI, actas, registros de asistencia, plataforma webcolegios y  registro fotográfico.</v>
      </c>
      <c r="J103" s="83"/>
      <c r="K103" s="76"/>
      <c r="L103" s="76"/>
      <c r="M103" s="85"/>
      <c r="N103" s="78"/>
      <c r="O103" s="78"/>
      <c r="R103" s="86">
        <f>COUNTIF(D102:D111,"2")</f>
        <v>0</v>
      </c>
      <c r="S103" s="86">
        <f>COUNTIF(G102:G111,"2")</f>
        <v>0</v>
      </c>
      <c r="T103" s="86">
        <f>COUNTIF(J102:J111,"2")</f>
        <v>0</v>
      </c>
      <c r="U103" s="86">
        <f>COUNTIF(M102:M111,"2")</f>
        <v>0</v>
      </c>
    </row>
    <row r="104" spans="1:21" ht="30" customHeight="1" x14ac:dyDescent="0.3">
      <c r="A104" s="214"/>
      <c r="B104" s="125"/>
      <c r="C104" s="97" t="s">
        <v>113</v>
      </c>
      <c r="D104" s="27">
        <v>4</v>
      </c>
      <c r="E104" s="74" t="s">
        <v>208</v>
      </c>
      <c r="F104" s="60" t="s">
        <v>209</v>
      </c>
      <c r="G104" s="80">
        <v>4</v>
      </c>
      <c r="H104" s="66" t="s">
        <v>445</v>
      </c>
      <c r="I104" s="61" t="str">
        <f>$F$104</f>
        <v>Encuestas,analisis de datos, desarrollo de proyectos y  registros de asistencia.</v>
      </c>
      <c r="J104" s="83"/>
      <c r="K104" s="76"/>
      <c r="L104" s="76"/>
      <c r="M104" s="85"/>
      <c r="N104" s="78"/>
      <c r="O104" s="78"/>
      <c r="R104" s="86">
        <f>COUNTIF(D102:D111,"3")</f>
        <v>2</v>
      </c>
      <c r="S104" s="86">
        <f>COUNTIF(G102:G111,"3")</f>
        <v>1</v>
      </c>
      <c r="T104" s="86">
        <f>COUNTIF(J102:J111,"3")</f>
        <v>0</v>
      </c>
      <c r="U104" s="86">
        <f>COUNTIF(M102:M111,"3")</f>
        <v>0</v>
      </c>
    </row>
    <row r="105" spans="1:21" ht="30" customHeight="1" x14ac:dyDescent="0.3">
      <c r="A105" s="214"/>
      <c r="B105" s="125"/>
      <c r="C105" s="97" t="s">
        <v>114</v>
      </c>
      <c r="D105" s="27">
        <v>4</v>
      </c>
      <c r="E105" s="74" t="s">
        <v>210</v>
      </c>
      <c r="F105" s="60" t="s">
        <v>211</v>
      </c>
      <c r="G105" s="80">
        <v>4</v>
      </c>
      <c r="H105" s="66" t="s">
        <v>210</v>
      </c>
      <c r="I105" s="61">
        <v>4</v>
      </c>
      <c r="J105" s="83"/>
      <c r="K105" s="76"/>
      <c r="L105" s="76"/>
      <c r="M105" s="85"/>
      <c r="N105" s="78"/>
      <c r="O105" s="78"/>
      <c r="R105" s="86">
        <f>COUNTIF(D102:D111,"4")</f>
        <v>8</v>
      </c>
      <c r="S105" s="86">
        <f>COUNTIF(G102:G111,"4")</f>
        <v>9</v>
      </c>
      <c r="T105" s="86">
        <f>COUNTIF(J102:J111,"4")</f>
        <v>0</v>
      </c>
      <c r="U105" s="86">
        <f>COUNTIF(M102:M111,"4")</f>
        <v>0</v>
      </c>
    </row>
    <row r="106" spans="1:21" ht="30" customHeight="1" x14ac:dyDescent="0.3">
      <c r="A106" s="214"/>
      <c r="B106" s="125"/>
      <c r="C106" s="97" t="s">
        <v>115</v>
      </c>
      <c r="D106" s="27">
        <v>4</v>
      </c>
      <c r="E106" s="74" t="s">
        <v>212</v>
      </c>
      <c r="F106" s="60" t="s">
        <v>213</v>
      </c>
      <c r="G106" s="80">
        <v>4</v>
      </c>
      <c r="H106" s="66" t="s">
        <v>446</v>
      </c>
      <c r="I106" s="61" t="str">
        <f>$F$106</f>
        <v>Actas, registros, sistema de información académica,videoconferencias,  circulares, memorandos, resoluciones.</v>
      </c>
      <c r="J106" s="83"/>
      <c r="K106" s="76"/>
      <c r="L106" s="76"/>
      <c r="M106" s="85"/>
      <c r="N106" s="78"/>
      <c r="O106" s="78"/>
    </row>
    <row r="107" spans="1:21" ht="30" customHeight="1" x14ac:dyDescent="0.3">
      <c r="A107" s="214"/>
      <c r="B107" s="125"/>
      <c r="C107" s="97" t="s">
        <v>116</v>
      </c>
      <c r="D107" s="27">
        <v>4</v>
      </c>
      <c r="E107" s="74" t="s">
        <v>214</v>
      </c>
      <c r="F107" s="60" t="s">
        <v>215</v>
      </c>
      <c r="G107" s="80">
        <v>4</v>
      </c>
      <c r="H107" s="66" t="s">
        <v>214</v>
      </c>
      <c r="I107" s="61" t="str">
        <f>$F$107</f>
        <v>Actas de inicio,  circular interna, sistema humano en línea, evaluaciones de Desempeño, carpeta de evidencias.</v>
      </c>
      <c r="J107" s="83"/>
      <c r="K107" s="76"/>
      <c r="L107" s="76"/>
      <c r="M107" s="85"/>
      <c r="N107" s="78"/>
      <c r="O107" s="78"/>
    </row>
    <row r="108" spans="1:21" ht="30" customHeight="1" x14ac:dyDescent="0.3">
      <c r="A108" s="214"/>
      <c r="B108" s="125"/>
      <c r="C108" s="97" t="s">
        <v>117</v>
      </c>
      <c r="D108" s="27">
        <v>4</v>
      </c>
      <c r="E108" s="74" t="s">
        <v>216</v>
      </c>
      <c r="F108" s="60" t="s">
        <v>217</v>
      </c>
      <c r="G108" s="80">
        <v>4</v>
      </c>
      <c r="H108" s="66" t="s">
        <v>216</v>
      </c>
      <c r="I108" s="61">
        <v>4</v>
      </c>
      <c r="J108" s="83"/>
      <c r="K108" s="76"/>
      <c r="L108" s="76"/>
      <c r="M108" s="85"/>
      <c r="N108" s="78"/>
      <c r="O108" s="78"/>
    </row>
    <row r="109" spans="1:21" ht="30" customHeight="1" x14ac:dyDescent="0.3">
      <c r="A109" s="214"/>
      <c r="B109" s="125"/>
      <c r="C109" s="97" t="s">
        <v>118</v>
      </c>
      <c r="D109" s="27">
        <v>3</v>
      </c>
      <c r="E109" s="74" t="s">
        <v>218</v>
      </c>
      <c r="F109" s="60" t="s">
        <v>219</v>
      </c>
      <c r="G109" s="80">
        <v>3</v>
      </c>
      <c r="H109" s="66" t="s">
        <v>447</v>
      </c>
      <c r="I109" s="61" t="str">
        <f>$F$109</f>
        <v>Presupuesto, semilleros de investigacion , actas y registro de asistencia.</v>
      </c>
      <c r="J109" s="83"/>
      <c r="K109" s="76"/>
      <c r="L109" s="76"/>
      <c r="M109" s="85"/>
      <c r="N109" s="78"/>
      <c r="O109" s="78"/>
    </row>
    <row r="110" spans="1:21" ht="30" customHeight="1" x14ac:dyDescent="0.3">
      <c r="A110" s="214"/>
      <c r="B110" s="125"/>
      <c r="C110" s="97" t="s">
        <v>119</v>
      </c>
      <c r="D110" s="27">
        <v>3</v>
      </c>
      <c r="E110" s="74" t="s">
        <v>220</v>
      </c>
      <c r="F110" s="60" t="s">
        <v>244</v>
      </c>
      <c r="G110" s="80">
        <v>4</v>
      </c>
      <c r="H110" s="66" t="s">
        <v>448</v>
      </c>
      <c r="I110" s="61" t="str">
        <f>$F$110</f>
        <v xml:space="preserve"> Actas, sistema de información académica, hoja comportamental, actas de compromiso, observador del estudiante.</v>
      </c>
      <c r="J110" s="83"/>
      <c r="K110" s="76"/>
      <c r="L110" s="76"/>
      <c r="M110" s="85"/>
      <c r="N110" s="78"/>
      <c r="O110" s="78"/>
    </row>
    <row r="111" spans="1:21" ht="30" customHeight="1" x14ac:dyDescent="0.3">
      <c r="A111" s="214"/>
      <c r="B111" s="125"/>
      <c r="C111" s="97" t="s">
        <v>120</v>
      </c>
      <c r="D111" s="27">
        <v>4</v>
      </c>
      <c r="E111" s="74" t="s">
        <v>221</v>
      </c>
      <c r="F111" s="60" t="s">
        <v>222</v>
      </c>
      <c r="G111" s="80">
        <v>4</v>
      </c>
      <c r="H111" s="66" t="s">
        <v>449</v>
      </c>
      <c r="I111" s="61">
        <v>4</v>
      </c>
      <c r="J111" s="83"/>
      <c r="K111" s="76"/>
      <c r="L111" s="76"/>
      <c r="M111" s="85"/>
      <c r="N111" s="78"/>
      <c r="O111" s="78"/>
    </row>
    <row r="112" spans="1:21" ht="5.25" customHeight="1" x14ac:dyDescent="0.3">
      <c r="B112" s="243"/>
      <c r="C112" s="244"/>
      <c r="D112" s="133"/>
      <c r="E112" s="134"/>
      <c r="F112" s="134"/>
      <c r="G112" s="133"/>
      <c r="H112" s="134"/>
      <c r="I112" s="134"/>
      <c r="J112" s="133"/>
      <c r="K112" s="135"/>
      <c r="M112" s="133"/>
      <c r="N112" s="135"/>
    </row>
    <row r="113" spans="1:21" ht="17.5" x14ac:dyDescent="0.3">
      <c r="A113" s="214"/>
      <c r="B113" s="125"/>
      <c r="C113" s="241" t="s">
        <v>0</v>
      </c>
      <c r="D113" s="241"/>
      <c r="E113" s="241"/>
      <c r="F113" s="241"/>
      <c r="G113" s="241"/>
      <c r="H113" s="241"/>
      <c r="I113" s="241"/>
      <c r="J113" s="241"/>
      <c r="K113" s="242"/>
      <c r="L113" s="116"/>
      <c r="M113" s="116"/>
      <c r="N113" s="116"/>
      <c r="O113" s="116"/>
    </row>
    <row r="114" spans="1:21" ht="30" customHeight="1" x14ac:dyDescent="0.3">
      <c r="A114" s="214"/>
      <c r="B114" s="129"/>
      <c r="C114" s="98" t="s">
        <v>1</v>
      </c>
      <c r="D114" s="27">
        <v>4</v>
      </c>
      <c r="E114" s="74" t="s">
        <v>223</v>
      </c>
      <c r="F114" s="60" t="s">
        <v>224</v>
      </c>
      <c r="G114" s="80">
        <v>4</v>
      </c>
      <c r="H114" s="66" t="s">
        <v>223</v>
      </c>
      <c r="I114" s="61" t="str">
        <f>$F$114</f>
        <v>Presupuesto, cotizaciones ,acuerdos, actas.</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3">
      <c r="A115" s="214"/>
      <c r="B115" s="125"/>
      <c r="C115" s="97" t="s">
        <v>2</v>
      </c>
      <c r="D115" s="27">
        <v>4</v>
      </c>
      <c r="E115" s="74" t="s">
        <v>225</v>
      </c>
      <c r="F115" s="60" t="s">
        <v>226</v>
      </c>
      <c r="G115" s="80">
        <v>4</v>
      </c>
      <c r="H115" s="66" t="s">
        <v>450</v>
      </c>
      <c r="I115" s="61" t="str">
        <f>$F$115</f>
        <v xml:space="preserve"> registros contables, informes trimestrales, cartelera, actas y Rendiciòn de cuentas anuales .</v>
      </c>
      <c r="J115" s="83"/>
      <c r="K115" s="76"/>
      <c r="L115" s="76"/>
      <c r="M115" s="85"/>
      <c r="N115" s="78"/>
      <c r="O115" s="78"/>
      <c r="R115" s="86">
        <f>COUNTIF(D114:D117,"2")</f>
        <v>0</v>
      </c>
      <c r="S115" s="86">
        <f>COUNTIF(G114:G117,"2")</f>
        <v>0</v>
      </c>
      <c r="T115" s="86">
        <f>COUNTIF(J114:J117,"2")</f>
        <v>0</v>
      </c>
      <c r="U115" s="86">
        <f>COUNTIF(M114:M117,"2")</f>
        <v>0</v>
      </c>
    </row>
    <row r="116" spans="1:21" ht="30" customHeight="1" x14ac:dyDescent="0.3">
      <c r="A116" s="214"/>
      <c r="B116" s="125"/>
      <c r="C116" s="97" t="s">
        <v>3</v>
      </c>
      <c r="D116" s="27">
        <v>4</v>
      </c>
      <c r="E116" s="74" t="s">
        <v>227</v>
      </c>
      <c r="F116" s="60" t="s">
        <v>228</v>
      </c>
      <c r="G116" s="80">
        <v>4</v>
      </c>
      <c r="H116" s="66" t="s">
        <v>451</v>
      </c>
      <c r="I116" s="61" t="str">
        <f>$F$116</f>
        <v>Soportes contables, TNS, cuenta maestra, rendición de cuentas.</v>
      </c>
      <c r="J116" s="83"/>
      <c r="K116" s="76"/>
      <c r="L116" s="76"/>
      <c r="M116" s="85"/>
      <c r="N116" s="78"/>
      <c r="O116" s="78"/>
      <c r="R116" s="86">
        <f>COUNTIF(D114:D117,"3")</f>
        <v>0</v>
      </c>
      <c r="S116" s="86">
        <f>COUNTIF(G114:G117,"3")</f>
        <v>0</v>
      </c>
      <c r="T116" s="86">
        <f>COUNTIF(J114:J117,"3")</f>
        <v>0</v>
      </c>
      <c r="U116" s="86">
        <f>COUNTIF(M114:M117,"3")</f>
        <v>0</v>
      </c>
    </row>
    <row r="117" spans="1:21" ht="30" customHeight="1" x14ac:dyDescent="0.3">
      <c r="A117" s="214"/>
      <c r="B117" s="125"/>
      <c r="C117" s="97" t="s">
        <v>4</v>
      </c>
      <c r="D117" s="27">
        <v>4</v>
      </c>
      <c r="E117" s="74" t="s">
        <v>229</v>
      </c>
      <c r="F117" s="60" t="s">
        <v>230</v>
      </c>
      <c r="G117" s="80">
        <v>4</v>
      </c>
      <c r="H117" s="66" t="s">
        <v>451</v>
      </c>
      <c r="I117" s="61" t="str">
        <f>$F$117</f>
        <v>Informes contables, carteleras, rendición de cuentas, actas, SIFSE.</v>
      </c>
      <c r="J117" s="83"/>
      <c r="K117" s="76"/>
      <c r="L117" s="76"/>
      <c r="M117" s="85"/>
      <c r="N117" s="78"/>
      <c r="O117" s="78"/>
      <c r="R117" s="86">
        <f>COUNTIF(D114:D117,"4")</f>
        <v>4</v>
      </c>
      <c r="S117" s="86">
        <f>COUNTIF(G114:G117,"4")</f>
        <v>4</v>
      </c>
      <c r="T117" s="86">
        <f>COUNTIF(J114:J117,"4")</f>
        <v>0</v>
      </c>
      <c r="U117" s="86">
        <f>COUNTIF(M114:M117,"4")</f>
        <v>0</v>
      </c>
    </row>
    <row r="118" spans="1:21" ht="7.5" customHeight="1" x14ac:dyDescent="0.3">
      <c r="B118" s="239"/>
      <c r="C118" s="240"/>
      <c r="D118" s="133"/>
      <c r="E118" s="134"/>
      <c r="F118" s="134"/>
      <c r="G118" s="133"/>
      <c r="H118" s="134"/>
      <c r="I118" s="134"/>
      <c r="J118" s="119"/>
      <c r="K118" s="124"/>
      <c r="M118" s="119"/>
      <c r="N118" s="124"/>
    </row>
    <row r="119" spans="1:21" ht="15.75" customHeight="1" x14ac:dyDescent="0.3">
      <c r="B119" s="254" t="s">
        <v>23</v>
      </c>
      <c r="C119" s="255"/>
      <c r="D119" s="246" t="s">
        <v>231</v>
      </c>
      <c r="E119" s="247"/>
      <c r="F119" s="248"/>
      <c r="G119" s="229" t="s">
        <v>177</v>
      </c>
      <c r="H119" s="230"/>
      <c r="I119" s="231"/>
      <c r="J119" s="245" t="s">
        <v>178</v>
      </c>
      <c r="K119" s="245"/>
      <c r="L119" s="245"/>
      <c r="M119" s="276" t="s">
        <v>175</v>
      </c>
      <c r="N119" s="276"/>
      <c r="O119" s="276"/>
    </row>
    <row r="120" spans="1:21" ht="15.75" customHeight="1" x14ac:dyDescent="0.3">
      <c r="B120" s="256"/>
      <c r="C120" s="257"/>
      <c r="D120" s="111" t="s">
        <v>33</v>
      </c>
      <c r="E120" s="112" t="s">
        <v>121</v>
      </c>
      <c r="F120" s="112"/>
      <c r="G120" s="111" t="s">
        <v>33</v>
      </c>
      <c r="H120" s="112" t="s">
        <v>121</v>
      </c>
      <c r="I120" s="112"/>
      <c r="J120" s="111" t="s">
        <v>33</v>
      </c>
      <c r="K120" s="112" t="s">
        <v>121</v>
      </c>
      <c r="L120" s="136" t="s">
        <v>124</v>
      </c>
      <c r="M120" s="111" t="s">
        <v>33</v>
      </c>
      <c r="N120" s="112" t="s">
        <v>121</v>
      </c>
      <c r="O120" s="136"/>
    </row>
    <row r="121" spans="1:21" ht="17.5" x14ac:dyDescent="0.35">
      <c r="A121" s="214"/>
      <c r="B121" s="128"/>
      <c r="C121" s="241" t="s">
        <v>5</v>
      </c>
      <c r="D121" s="241"/>
      <c r="E121" s="241"/>
      <c r="F121" s="241"/>
      <c r="G121" s="241"/>
      <c r="H121" s="241"/>
      <c r="I121" s="241"/>
      <c r="J121" s="241"/>
      <c r="K121" s="242"/>
      <c r="L121" s="116"/>
      <c r="M121" s="116"/>
      <c r="N121" s="116"/>
      <c r="O121" s="116"/>
    </row>
    <row r="122" spans="1:21" ht="39" customHeight="1" x14ac:dyDescent="0.3">
      <c r="A122" s="214"/>
      <c r="B122" s="132"/>
      <c r="C122" s="137" t="s">
        <v>232</v>
      </c>
      <c r="D122" s="27">
        <v>4</v>
      </c>
      <c r="E122" s="161" t="s">
        <v>233</v>
      </c>
      <c r="F122" s="60" t="s">
        <v>244</v>
      </c>
      <c r="G122" s="80">
        <v>4</v>
      </c>
      <c r="H122" s="61" t="s">
        <v>256</v>
      </c>
      <c r="I122" s="61" t="s">
        <v>257</v>
      </c>
      <c r="J122" s="83"/>
      <c r="K122" s="76"/>
      <c r="L122" s="76"/>
      <c r="M122" s="85"/>
      <c r="N122" s="78"/>
      <c r="O122" s="78"/>
      <c r="R122" s="86">
        <f>COUNTIF(D122:D125,"1")</f>
        <v>0</v>
      </c>
      <c r="S122" s="86">
        <f>COUNTIF(G122:G125,"1")</f>
        <v>0</v>
      </c>
      <c r="T122" s="86">
        <f>COUNTIF(J122:J125,"1")</f>
        <v>0</v>
      </c>
      <c r="U122" s="86">
        <f>COUNTIF(M122:M125,"1")</f>
        <v>0</v>
      </c>
    </row>
    <row r="123" spans="1:21" ht="30" customHeight="1" x14ac:dyDescent="0.3">
      <c r="A123" s="214"/>
      <c r="B123" s="129"/>
      <c r="C123" s="98" t="s">
        <v>6</v>
      </c>
      <c r="D123" s="27">
        <v>4</v>
      </c>
      <c r="E123" s="74" t="s">
        <v>245</v>
      </c>
      <c r="F123" s="60" t="s">
        <v>244</v>
      </c>
      <c r="G123" s="80">
        <v>4</v>
      </c>
      <c r="H123" s="66" t="s">
        <v>245</v>
      </c>
      <c r="I123" s="61" t="s">
        <v>244</v>
      </c>
      <c r="J123" s="83"/>
      <c r="K123" s="76"/>
      <c r="L123" s="76"/>
      <c r="M123" s="85"/>
      <c r="N123" s="78"/>
      <c r="O123" s="78"/>
      <c r="R123" s="86">
        <f>COUNTIF(D122:D125,"2")</f>
        <v>0</v>
      </c>
      <c r="S123" s="86">
        <f>COUNTIF(G122:G125,"2")</f>
        <v>0</v>
      </c>
      <c r="T123" s="86">
        <f>COUNTIF(J122:J125,"2")</f>
        <v>0</v>
      </c>
      <c r="U123" s="86">
        <f>COUNTIF(M122:M125,"2")</f>
        <v>0</v>
      </c>
    </row>
    <row r="124" spans="1:21" ht="30" customHeight="1" x14ac:dyDescent="0.3">
      <c r="A124" s="214"/>
      <c r="B124" s="125"/>
      <c r="C124" s="98" t="s">
        <v>7</v>
      </c>
      <c r="D124" s="27">
        <v>3</v>
      </c>
      <c r="E124" s="74" t="s">
        <v>246</v>
      </c>
      <c r="F124" s="60" t="s">
        <v>244</v>
      </c>
      <c r="G124" s="80">
        <v>4</v>
      </c>
      <c r="H124" s="66" t="s">
        <v>258</v>
      </c>
      <c r="I124" s="61" t="s">
        <v>259</v>
      </c>
      <c r="J124" s="83"/>
      <c r="K124" s="76"/>
      <c r="L124" s="76"/>
      <c r="M124" s="85"/>
      <c r="N124" s="78"/>
      <c r="O124" s="78"/>
      <c r="R124" s="86">
        <f>COUNTIF(D122:D125,"3")</f>
        <v>1</v>
      </c>
      <c r="S124" s="86">
        <f>COUNTIF(G122:G125,"3")</f>
        <v>1</v>
      </c>
      <c r="T124" s="86">
        <f>COUNTIF(J122:J125,"3")</f>
        <v>0</v>
      </c>
      <c r="U124" s="86">
        <f>COUNTIF(M122:M125,"3")</f>
        <v>0</v>
      </c>
    </row>
    <row r="125" spans="1:21" ht="30" customHeight="1" x14ac:dyDescent="0.3">
      <c r="A125" s="214"/>
      <c r="B125" s="125"/>
      <c r="C125" s="97" t="s">
        <v>8</v>
      </c>
      <c r="D125" s="27">
        <v>4</v>
      </c>
      <c r="E125" s="74" t="s">
        <v>247</v>
      </c>
      <c r="F125" s="60" t="s">
        <v>243</v>
      </c>
      <c r="G125" s="80">
        <v>3</v>
      </c>
      <c r="H125" s="66" t="s">
        <v>260</v>
      </c>
      <c r="I125" s="61" t="s">
        <v>261</v>
      </c>
      <c r="J125" s="83"/>
      <c r="K125" s="76"/>
      <c r="L125" s="76"/>
      <c r="M125" s="85"/>
      <c r="N125" s="78"/>
      <c r="O125" s="78"/>
      <c r="R125" s="86">
        <f>COUNTIF(D122:D125,"4")</f>
        <v>3</v>
      </c>
      <c r="S125" s="86">
        <f>COUNTIF(G122:G125,"4")</f>
        <v>3</v>
      </c>
      <c r="T125" s="86">
        <f>COUNTIF(J122:J125,"4")</f>
        <v>0</v>
      </c>
      <c r="U125" s="86">
        <f>COUNTIF(M122:M125,"4")</f>
        <v>0</v>
      </c>
    </row>
    <row r="126" spans="1:21" ht="8.25" customHeight="1" x14ac:dyDescent="0.3">
      <c r="B126" s="239"/>
      <c r="C126" s="240"/>
      <c r="D126" s="119"/>
      <c r="E126" s="120"/>
      <c r="F126" s="120"/>
      <c r="G126" s="119"/>
      <c r="H126" s="120"/>
      <c r="I126" s="120"/>
      <c r="J126" s="119"/>
      <c r="K126" s="124"/>
      <c r="M126" s="119"/>
      <c r="N126" s="124"/>
    </row>
    <row r="127" spans="1:21" ht="17.5" x14ac:dyDescent="0.3">
      <c r="A127" s="214"/>
      <c r="B127" s="125"/>
      <c r="C127" s="241" t="s">
        <v>9</v>
      </c>
      <c r="D127" s="241"/>
      <c r="E127" s="241"/>
      <c r="F127" s="241"/>
      <c r="G127" s="241"/>
      <c r="H127" s="241"/>
      <c r="I127" s="241"/>
      <c r="J127" s="241"/>
      <c r="K127" s="242"/>
      <c r="L127" s="116"/>
      <c r="M127" s="116"/>
      <c r="N127" s="116"/>
      <c r="O127" s="116"/>
    </row>
    <row r="128" spans="1:21" ht="30" customHeight="1" x14ac:dyDescent="0.3">
      <c r="A128" s="214"/>
      <c r="B128" s="118"/>
      <c r="C128" s="105" t="s">
        <v>10</v>
      </c>
      <c r="D128" s="27">
        <v>3</v>
      </c>
      <c r="E128" s="60" t="s">
        <v>242</v>
      </c>
      <c r="F128" s="60" t="s">
        <v>236</v>
      </c>
      <c r="G128" s="80">
        <v>3</v>
      </c>
      <c r="H128" s="61" t="s">
        <v>242</v>
      </c>
      <c r="I128" s="61" t="s">
        <v>236</v>
      </c>
      <c r="J128" s="83"/>
      <c r="K128" s="76"/>
      <c r="L128" s="76"/>
      <c r="M128" s="85"/>
      <c r="N128" s="78"/>
      <c r="O128" s="78"/>
      <c r="R128" s="86">
        <f>COUNTIF(D128:D131,"1")</f>
        <v>0</v>
      </c>
      <c r="S128" s="86">
        <f>COUNTIF(G128:G131,"1")</f>
        <v>0</v>
      </c>
      <c r="T128" s="86">
        <f>COUNTIF(J128:J131,"1")</f>
        <v>0</v>
      </c>
      <c r="U128" s="86">
        <f>COUNTIF(M128:M131,"1")</f>
        <v>0</v>
      </c>
    </row>
    <row r="129" spans="1:21" ht="30" customHeight="1" x14ac:dyDescent="0.3">
      <c r="A129" s="214"/>
      <c r="B129" s="125"/>
      <c r="C129" s="97" t="s">
        <v>11</v>
      </c>
      <c r="D129" s="27">
        <v>4</v>
      </c>
      <c r="E129" s="74" t="s">
        <v>248</v>
      </c>
      <c r="F129" s="60" t="s">
        <v>249</v>
      </c>
      <c r="G129" s="80">
        <v>4</v>
      </c>
      <c r="H129" s="66" t="s">
        <v>248</v>
      </c>
      <c r="I129" s="61" t="s">
        <v>249</v>
      </c>
      <c r="J129" s="83"/>
      <c r="K129" s="76"/>
      <c r="L129" s="76"/>
      <c r="M129" s="85"/>
      <c r="N129" s="78"/>
      <c r="O129" s="78"/>
      <c r="R129" s="86">
        <f>COUNTIF(D128:D131,"2")</f>
        <v>0</v>
      </c>
      <c r="S129" s="86">
        <f>COUNTIF(G128:G131,"2")</f>
        <v>0</v>
      </c>
      <c r="T129" s="86">
        <f>COUNTIF(J128:J131,"2")</f>
        <v>0</v>
      </c>
      <c r="U129" s="86">
        <f>COUNTIF(M128:M131,"2")</f>
        <v>0</v>
      </c>
    </row>
    <row r="130" spans="1:21" ht="30" customHeight="1" x14ac:dyDescent="0.3">
      <c r="A130" s="214"/>
      <c r="B130" s="125"/>
      <c r="C130" s="97" t="s">
        <v>12</v>
      </c>
      <c r="D130" s="27">
        <v>4</v>
      </c>
      <c r="E130" s="74" t="s">
        <v>263</v>
      </c>
      <c r="F130" s="60" t="s">
        <v>250</v>
      </c>
      <c r="G130" s="80">
        <v>4</v>
      </c>
      <c r="H130" s="66" t="s">
        <v>262</v>
      </c>
      <c r="I130" s="61" t="s">
        <v>264</v>
      </c>
      <c r="J130" s="83"/>
      <c r="K130" s="76"/>
      <c r="L130" s="76"/>
      <c r="M130" s="85"/>
      <c r="N130" s="78"/>
      <c r="O130" s="78"/>
      <c r="R130" s="86">
        <f>COUNTIF(D128:D131,"3")</f>
        <v>1</v>
      </c>
      <c r="S130" s="86">
        <f>COUNTIF(G128:G131,"3")</f>
        <v>1</v>
      </c>
      <c r="T130" s="86">
        <f>COUNTIF(J128:J131,"3")</f>
        <v>0</v>
      </c>
      <c r="U130" s="86">
        <f>COUNTIF(M128:M131,"3")</f>
        <v>0</v>
      </c>
    </row>
    <row r="131" spans="1:21" ht="30" customHeight="1" x14ac:dyDescent="0.3">
      <c r="A131" s="214"/>
      <c r="B131" s="125"/>
      <c r="C131" s="97" t="s">
        <v>13</v>
      </c>
      <c r="D131" s="27">
        <v>4</v>
      </c>
      <c r="E131" s="162" t="s">
        <v>235</v>
      </c>
      <c r="F131" s="60" t="s">
        <v>234</v>
      </c>
      <c r="G131" s="80">
        <v>4</v>
      </c>
      <c r="H131" s="66" t="s">
        <v>235</v>
      </c>
      <c r="I131" s="61" t="s">
        <v>234</v>
      </c>
      <c r="J131" s="83"/>
      <c r="K131" s="76"/>
      <c r="L131" s="76"/>
      <c r="M131" s="85"/>
      <c r="N131" s="78"/>
      <c r="O131" s="78"/>
      <c r="R131" s="86">
        <f>COUNTIF(D128:D131,"4")</f>
        <v>3</v>
      </c>
      <c r="S131" s="86">
        <f>COUNTIF(G128:G131,"4")</f>
        <v>3</v>
      </c>
      <c r="T131" s="86">
        <f>COUNTIF(J128:J131,"4")</f>
        <v>0</v>
      </c>
      <c r="U131" s="86">
        <f>COUNTIF(M128:M131,"4")</f>
        <v>0</v>
      </c>
    </row>
    <row r="132" spans="1:21" ht="9" customHeight="1" x14ac:dyDescent="0.3">
      <c r="B132" s="239"/>
      <c r="C132" s="240"/>
      <c r="D132" s="119"/>
      <c r="E132" s="120"/>
      <c r="F132" s="120"/>
      <c r="G132" s="119"/>
      <c r="H132" s="120"/>
      <c r="I132" s="120"/>
      <c r="J132" s="119"/>
      <c r="K132" s="124"/>
      <c r="M132" s="119"/>
      <c r="N132" s="124"/>
    </row>
    <row r="133" spans="1:21" ht="17.5" x14ac:dyDescent="0.3">
      <c r="A133" s="214"/>
      <c r="B133" s="125"/>
      <c r="C133" s="241" t="s">
        <v>14</v>
      </c>
      <c r="D133" s="241"/>
      <c r="E133" s="241"/>
      <c r="F133" s="241"/>
      <c r="G133" s="241"/>
      <c r="H133" s="241"/>
      <c r="I133" s="241"/>
      <c r="J133" s="241"/>
      <c r="K133" s="242"/>
      <c r="L133" s="116"/>
      <c r="M133" s="116"/>
      <c r="N133" s="116"/>
      <c r="O133" s="116"/>
    </row>
    <row r="134" spans="1:21" ht="30" customHeight="1" x14ac:dyDescent="0.3">
      <c r="A134" s="214"/>
      <c r="B134" s="118"/>
      <c r="C134" s="105" t="s">
        <v>15</v>
      </c>
      <c r="D134" s="27">
        <v>4</v>
      </c>
      <c r="E134" s="60" t="s">
        <v>251</v>
      </c>
      <c r="F134" s="60" t="s">
        <v>222</v>
      </c>
      <c r="G134" s="80">
        <v>4</v>
      </c>
      <c r="H134" s="61" t="s">
        <v>251</v>
      </c>
      <c r="I134" s="61" t="s">
        <v>265</v>
      </c>
      <c r="J134" s="83"/>
      <c r="K134" s="76"/>
      <c r="L134" s="76"/>
      <c r="M134" s="85"/>
      <c r="N134" s="78"/>
      <c r="O134" s="78"/>
      <c r="R134" s="86">
        <f>COUNTIF(D134:D136,"1")</f>
        <v>0</v>
      </c>
      <c r="S134" s="86">
        <f>COUNTIF(G134:G136,"1")</f>
        <v>0</v>
      </c>
      <c r="T134" s="86">
        <f>COUNTIF(J134:J136,"1")</f>
        <v>0</v>
      </c>
      <c r="U134" s="86">
        <f>COUNTIF(M134:M136,"1")</f>
        <v>0</v>
      </c>
    </row>
    <row r="135" spans="1:21" ht="30" customHeight="1" x14ac:dyDescent="0.3">
      <c r="A135" s="214"/>
      <c r="B135" s="125"/>
      <c r="C135" s="97" t="s">
        <v>16</v>
      </c>
      <c r="D135" s="27">
        <v>4</v>
      </c>
      <c r="E135" s="60" t="s">
        <v>266</v>
      </c>
      <c r="F135" s="60" t="s">
        <v>236</v>
      </c>
      <c r="G135" s="80">
        <v>4</v>
      </c>
      <c r="H135" s="66" t="s">
        <v>266</v>
      </c>
      <c r="I135" s="61" t="s">
        <v>236</v>
      </c>
      <c r="J135" s="83"/>
      <c r="K135" s="76"/>
      <c r="L135" s="76"/>
      <c r="M135" s="85"/>
      <c r="N135" s="78"/>
      <c r="O135" s="78"/>
      <c r="R135" s="86">
        <f>COUNTIF(D134:D136,"2")</f>
        <v>0</v>
      </c>
      <c r="S135" s="86">
        <f>COUNTIF(G134:G136,"2")</f>
        <v>0</v>
      </c>
      <c r="T135" s="86">
        <f>COUNTIF(J134:J136,"2")</f>
        <v>0</v>
      </c>
      <c r="U135" s="86">
        <f>COUNTIF(M134:M136,"2")</f>
        <v>0</v>
      </c>
    </row>
    <row r="136" spans="1:21" ht="30" customHeight="1" x14ac:dyDescent="0.3">
      <c r="A136" s="214"/>
      <c r="B136" s="125"/>
      <c r="C136" s="97" t="s">
        <v>17</v>
      </c>
      <c r="D136" s="27">
        <v>4</v>
      </c>
      <c r="E136" s="74" t="s">
        <v>252</v>
      </c>
      <c r="F136" s="60" t="s">
        <v>222</v>
      </c>
      <c r="G136" s="80">
        <v>4</v>
      </c>
      <c r="H136" s="66" t="s">
        <v>252</v>
      </c>
      <c r="I136" s="61" t="s">
        <v>267</v>
      </c>
      <c r="J136" s="83"/>
      <c r="K136" s="76"/>
      <c r="L136" s="76"/>
      <c r="M136" s="85"/>
      <c r="N136" s="78"/>
      <c r="O136" s="78"/>
      <c r="R136" s="86">
        <f>COUNTIF(D134:D136,"3")</f>
        <v>0</v>
      </c>
      <c r="S136" s="86">
        <f>COUNTIF(G134:G136,"3")</f>
        <v>0</v>
      </c>
      <c r="T136" s="86">
        <f>COUNTIF(J134:J136,"3")</f>
        <v>0</v>
      </c>
      <c r="U136" s="86">
        <f>COUNTIF(M134:M136,"3")</f>
        <v>0</v>
      </c>
    </row>
    <row r="137" spans="1:21" ht="9" customHeight="1" x14ac:dyDescent="0.3">
      <c r="B137" s="239"/>
      <c r="C137" s="240"/>
      <c r="D137" s="119"/>
      <c r="E137" s="120"/>
      <c r="F137" s="120"/>
      <c r="G137" s="119"/>
      <c r="H137" s="120"/>
      <c r="I137" s="120"/>
      <c r="J137" s="119"/>
      <c r="K137" s="124"/>
      <c r="M137" s="119"/>
      <c r="N137" s="124"/>
      <c r="R137" s="86">
        <f>COUNTIF(D134:D136,"4")</f>
        <v>3</v>
      </c>
      <c r="S137" s="86">
        <f>COUNTIF(G134:G136,"4")</f>
        <v>3</v>
      </c>
      <c r="T137" s="86">
        <f>COUNTIF(J134:J136,"4")</f>
        <v>0</v>
      </c>
    </row>
    <row r="138" spans="1:21" ht="17.5" x14ac:dyDescent="0.3">
      <c r="A138" s="214"/>
      <c r="B138" s="125"/>
      <c r="C138" s="241" t="s">
        <v>18</v>
      </c>
      <c r="D138" s="241"/>
      <c r="E138" s="241"/>
      <c r="F138" s="241"/>
      <c r="G138" s="241"/>
      <c r="H138" s="241"/>
      <c r="I138" s="241"/>
      <c r="J138" s="241"/>
      <c r="K138" s="242"/>
      <c r="L138" s="116"/>
      <c r="M138" s="116"/>
      <c r="N138" s="116"/>
      <c r="O138" s="116"/>
    </row>
    <row r="139" spans="1:21" ht="30" customHeight="1" x14ac:dyDescent="0.3">
      <c r="A139" s="214"/>
      <c r="B139" s="118"/>
      <c r="C139" s="105" t="s">
        <v>19</v>
      </c>
      <c r="D139" s="27">
        <v>4</v>
      </c>
      <c r="E139" s="60" t="s">
        <v>253</v>
      </c>
      <c r="F139" s="60" t="s">
        <v>237</v>
      </c>
      <c r="G139" s="80">
        <v>4</v>
      </c>
      <c r="H139" s="61" t="s">
        <v>253</v>
      </c>
      <c r="I139" s="61" t="s">
        <v>237</v>
      </c>
      <c r="J139" s="83"/>
      <c r="K139" s="76"/>
      <c r="L139" s="76"/>
      <c r="M139" s="85"/>
      <c r="N139" s="78"/>
      <c r="O139" s="78"/>
      <c r="P139" s="138"/>
      <c r="Q139" s="138"/>
      <c r="R139" s="86">
        <f>COUNTIF(D139:D141,"1")</f>
        <v>0</v>
      </c>
      <c r="S139" s="86">
        <f>COUNTIF(G139:G141,"1")</f>
        <v>0</v>
      </c>
      <c r="T139" s="86">
        <f>COUNTIF(J139:J141,"1")</f>
        <v>0</v>
      </c>
      <c r="U139" s="86">
        <f>COUNTIF(M139:M141,"1")</f>
        <v>0</v>
      </c>
    </row>
    <row r="140" spans="1:21" ht="30" customHeight="1" x14ac:dyDescent="0.3">
      <c r="A140" s="214"/>
      <c r="B140" s="125"/>
      <c r="C140" s="97" t="s">
        <v>20</v>
      </c>
      <c r="D140" s="27">
        <v>4</v>
      </c>
      <c r="E140" s="74" t="s">
        <v>254</v>
      </c>
      <c r="F140" s="60" t="s">
        <v>237</v>
      </c>
      <c r="G140" s="80">
        <v>4</v>
      </c>
      <c r="H140" s="66" t="s">
        <v>254</v>
      </c>
      <c r="I140" s="61" t="s">
        <v>237</v>
      </c>
      <c r="J140" s="83"/>
      <c r="K140" s="76"/>
      <c r="L140" s="76"/>
      <c r="M140" s="85"/>
      <c r="N140" s="78"/>
      <c r="O140" s="78"/>
      <c r="P140" s="138"/>
      <c r="Q140" s="138"/>
      <c r="R140" s="86">
        <f>COUNTIF(D139:D141,"2")</f>
        <v>0</v>
      </c>
      <c r="S140" s="86">
        <f>COUNTIF(G139:G141,"2")</f>
        <v>0</v>
      </c>
      <c r="T140" s="86">
        <f>COUNTIF(J139:J141,"2")</f>
        <v>0</v>
      </c>
      <c r="U140" s="86">
        <f>COUNTIF(M139:M141,"2")</f>
        <v>0</v>
      </c>
    </row>
    <row r="141" spans="1:21" ht="30" customHeight="1" x14ac:dyDescent="0.3">
      <c r="A141" s="214"/>
      <c r="B141" s="125"/>
      <c r="C141" s="97" t="s">
        <v>21</v>
      </c>
      <c r="D141" s="27">
        <v>3</v>
      </c>
      <c r="E141" s="74" t="s">
        <v>255</v>
      </c>
      <c r="F141" s="60" t="s">
        <v>237</v>
      </c>
      <c r="G141" s="80">
        <v>3</v>
      </c>
      <c r="H141" s="66" t="s">
        <v>255</v>
      </c>
      <c r="I141" s="61" t="s">
        <v>237</v>
      </c>
      <c r="J141" s="83"/>
      <c r="K141" s="76"/>
      <c r="L141" s="76"/>
      <c r="M141" s="85"/>
      <c r="N141" s="78"/>
      <c r="O141" s="78"/>
      <c r="P141" s="138"/>
      <c r="Q141" s="138"/>
      <c r="R141" s="86">
        <f>COUNTIF(D139:D141,"3")</f>
        <v>1</v>
      </c>
      <c r="S141" s="86">
        <f>COUNTIF(G139:G141,"3")</f>
        <v>1</v>
      </c>
      <c r="T141" s="86">
        <f>COUNTIF(J139:J141,"3")</f>
        <v>0</v>
      </c>
      <c r="U141" s="86">
        <f>COUNTIF(M139:M141,"3")</f>
        <v>0</v>
      </c>
    </row>
    <row r="142" spans="1:21" x14ac:dyDescent="0.3">
      <c r="R142" s="86">
        <f>COUNTIF(D139:D141,"4")</f>
        <v>2</v>
      </c>
      <c r="S142" s="86">
        <f>COUNTIF(G139:G141,"4")</f>
        <v>2</v>
      </c>
      <c r="T142" s="86">
        <f>COUNTIF(J139:J141,"4")</f>
        <v>0</v>
      </c>
    </row>
    <row r="65530" spans="2:6" x14ac:dyDescent="0.3">
      <c r="B65530" s="250" t="s">
        <v>28</v>
      </c>
      <c r="C65530" s="250"/>
      <c r="D65530" s="250"/>
      <c r="E65530" s="250"/>
      <c r="F65530" s="99"/>
    </row>
    <row r="65531" spans="2:6" x14ac:dyDescent="0.3">
      <c r="B65531" s="249" t="s">
        <v>29</v>
      </c>
      <c r="C65531" s="249"/>
      <c r="D65531" s="249"/>
      <c r="E65531" s="249"/>
      <c r="F65531" s="140"/>
    </row>
    <row r="65532" spans="2:6" x14ac:dyDescent="0.3">
      <c r="B65532" s="249" t="s">
        <v>30</v>
      </c>
      <c r="C65532" s="249"/>
      <c r="D65532" s="249"/>
      <c r="E65532" s="249"/>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5" zoomScale="80" zoomScaleNormal="80" workbookViewId="0">
      <selection activeCell="B26" sqref="B26:U28"/>
    </sheetView>
  </sheetViews>
  <sheetFormatPr baseColWidth="10" defaultColWidth="11.453125" defaultRowHeight="15" x14ac:dyDescent="0.3"/>
  <cols>
    <col min="1" max="1" width="1.453125" style="141" customWidth="1"/>
    <col min="2" max="2" width="34.7265625" style="141" customWidth="1"/>
    <col min="3" max="6" width="7.7265625" style="141" customWidth="1"/>
    <col min="7" max="7" width="1.7265625" style="141" customWidth="1"/>
    <col min="8" max="11" width="7.7265625" style="141" customWidth="1"/>
    <col min="12" max="12" width="1.7265625" style="141" customWidth="1"/>
    <col min="13" max="16" width="7.7265625" style="141" customWidth="1"/>
    <col min="17" max="17" width="2.1796875" style="141" customWidth="1"/>
    <col min="18" max="21" width="7.7265625" style="141" customWidth="1"/>
    <col min="22" max="27" width="11.453125" style="141"/>
    <col min="28" max="28" width="2" style="141" customWidth="1"/>
    <col min="29" max="33" width="11.453125" style="141"/>
    <col min="34" max="34" width="1.81640625" style="141" customWidth="1"/>
    <col min="35" max="16384" width="11.453125" style="141"/>
  </cols>
  <sheetData>
    <row r="1" spans="2:22" ht="6" customHeight="1" x14ac:dyDescent="0.3"/>
    <row r="2" spans="2:22" ht="22.5" customHeight="1" x14ac:dyDescent="0.3">
      <c r="B2" s="287" t="s">
        <v>26</v>
      </c>
      <c r="C2" s="286" t="s">
        <v>176</v>
      </c>
      <c r="D2" s="286"/>
      <c r="E2" s="286"/>
      <c r="F2" s="286"/>
      <c r="G2" s="142"/>
      <c r="H2" s="284" t="s">
        <v>177</v>
      </c>
      <c r="I2" s="284"/>
      <c r="J2" s="284"/>
      <c r="K2" s="284"/>
      <c r="L2" s="142"/>
      <c r="M2" s="285" t="s">
        <v>178</v>
      </c>
      <c r="N2" s="285"/>
      <c r="O2" s="285"/>
      <c r="P2" s="285"/>
      <c r="Q2" s="143"/>
      <c r="R2" s="293" t="s">
        <v>179</v>
      </c>
      <c r="S2" s="293"/>
      <c r="T2" s="293"/>
      <c r="U2" s="293"/>
      <c r="V2" s="283"/>
    </row>
    <row r="3" spans="2:22" ht="24.75" customHeight="1" thickBot="1" x14ac:dyDescent="0.35">
      <c r="B3" s="288"/>
      <c r="C3" s="144">
        <v>1</v>
      </c>
      <c r="D3" s="144">
        <v>2</v>
      </c>
      <c r="E3" s="145">
        <v>3</v>
      </c>
      <c r="F3" s="146">
        <v>4</v>
      </c>
      <c r="G3" s="291"/>
      <c r="H3" s="144">
        <v>1</v>
      </c>
      <c r="I3" s="144">
        <v>2</v>
      </c>
      <c r="J3" s="145">
        <v>3</v>
      </c>
      <c r="K3" s="146">
        <v>4</v>
      </c>
      <c r="L3" s="289"/>
      <c r="M3" s="144">
        <v>1</v>
      </c>
      <c r="N3" s="144">
        <v>2</v>
      </c>
      <c r="O3" s="145">
        <v>3</v>
      </c>
      <c r="P3" s="146">
        <v>4</v>
      </c>
      <c r="Q3" s="143"/>
      <c r="R3" s="144">
        <v>1</v>
      </c>
      <c r="S3" s="144">
        <v>2</v>
      </c>
      <c r="T3" s="145">
        <v>3</v>
      </c>
      <c r="U3" s="146">
        <v>4</v>
      </c>
      <c r="V3" s="283"/>
    </row>
    <row r="4" spans="2:22" ht="38.15" customHeight="1" thickTop="1" thickBot="1" x14ac:dyDescent="0.35">
      <c r="B4" s="147" t="s">
        <v>72</v>
      </c>
      <c r="C4" s="148">
        <f>Autoevaluación!R7/SUM(Autoevaluación!R7:R10)</f>
        <v>0</v>
      </c>
      <c r="D4" s="149">
        <f>Autoevaluación!R8/SUM(Autoevaluación!R7:R10)</f>
        <v>0</v>
      </c>
      <c r="E4" s="149">
        <f>Autoevaluación!R9/SUM(Autoevaluación!R7:R10)</f>
        <v>0</v>
      </c>
      <c r="F4" s="149">
        <f>Autoevaluación!R10/SUM(Autoevaluación!R7:R10)</f>
        <v>1</v>
      </c>
      <c r="G4" s="292"/>
      <c r="H4" s="149">
        <f>Autoevaluación!S7/SUM(Autoevaluación!S7:S10)</f>
        <v>0</v>
      </c>
      <c r="I4" s="149">
        <f>Autoevaluación!S8/SUM(Autoevaluación!S7:S10)</f>
        <v>0</v>
      </c>
      <c r="J4" s="149">
        <f>Autoevaluación!S9/SUM(Autoevaluación!S7:S10)</f>
        <v>0</v>
      </c>
      <c r="K4" s="149">
        <f>Autoevaluación!S10/SUM(Autoevaluación!S7:S10)</f>
        <v>1</v>
      </c>
      <c r="L4" s="290"/>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5" customHeight="1" thickTop="1" thickBot="1" x14ac:dyDescent="0.35">
      <c r="B5" s="147" t="s">
        <v>71</v>
      </c>
      <c r="C5" s="148">
        <f>Autoevaluación!R13/SUM(Autoevaluación!R13:R16)</f>
        <v>0</v>
      </c>
      <c r="D5" s="149">
        <f>Autoevaluación!R14/SUM(Autoevaluación!R13:R16)</f>
        <v>0</v>
      </c>
      <c r="E5" s="149">
        <f>Autoevaluación!R15/SUM(Autoevaluación!R13:R16)</f>
        <v>0.6</v>
      </c>
      <c r="F5" s="149">
        <f>Autoevaluación!R16/SUM(Autoevaluación!R13:R16)</f>
        <v>0.4</v>
      </c>
      <c r="G5" s="292"/>
      <c r="H5" s="149">
        <f>Autoevaluación!S13/SUM(Autoevaluación!S13:S16)</f>
        <v>0</v>
      </c>
      <c r="I5" s="149">
        <f>Autoevaluación!S14/SUM(Autoevaluación!S13:S16)</f>
        <v>0</v>
      </c>
      <c r="J5" s="149">
        <f>Autoevaluación!S15/SUM(Autoevaluación!S13:S16)</f>
        <v>0.6</v>
      </c>
      <c r="K5" s="149">
        <f>Autoevaluación!S16/SUM(Autoevaluación!S13:S16)</f>
        <v>0.4</v>
      </c>
      <c r="L5" s="290"/>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5" customHeight="1" thickTop="1" thickBot="1" x14ac:dyDescent="0.35">
      <c r="B6" s="147" t="s">
        <v>42</v>
      </c>
      <c r="C6" s="148">
        <f>Autoevaluación!R20/SUM(Autoevaluación!R20:R23)</f>
        <v>0</v>
      </c>
      <c r="D6" s="149">
        <f>Autoevaluación!R21/SUM(Autoevaluación!R20:R23)</f>
        <v>0</v>
      </c>
      <c r="E6" s="149">
        <f>Autoevaluación!R22/SUM(Autoevaluación!R20:R23)</f>
        <v>0.75</v>
      </c>
      <c r="F6" s="149">
        <f>Autoevaluación!R23/SUM(Autoevaluación!R20:R23)</f>
        <v>0.25</v>
      </c>
      <c r="G6" s="292"/>
      <c r="H6" s="149">
        <f>Autoevaluación!S20/SUM(Autoevaluación!S20:S23)</f>
        <v>0</v>
      </c>
      <c r="I6" s="149">
        <f>Autoevaluación!S21/SUM(Autoevaluación!S20:S23)</f>
        <v>0</v>
      </c>
      <c r="J6" s="149">
        <f>Autoevaluación!S20/SUM(Autoevaluación!S20:S23)</f>
        <v>0</v>
      </c>
      <c r="K6" s="149">
        <f>Autoevaluación!S23/SUM(Autoevaluación!S20:S23)</f>
        <v>0.125</v>
      </c>
      <c r="L6" s="290"/>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5" customHeight="1" thickTop="1" thickBot="1" x14ac:dyDescent="0.35">
      <c r="B7" s="147" t="s">
        <v>51</v>
      </c>
      <c r="C7" s="148">
        <f>Autoevaluación!R30/SUM(Autoevaluación!R30:R33)</f>
        <v>0</v>
      </c>
      <c r="D7" s="149">
        <f>Autoevaluación!R31/SUM(Autoevaluación!R30:R33)</f>
        <v>0</v>
      </c>
      <c r="E7" s="149">
        <f>Autoevaluación!R32/SUM(Autoevaluación!R30:R33)</f>
        <v>1</v>
      </c>
      <c r="F7" s="149">
        <f>Autoevaluación!R33/SUM(Autoevaluación!R30:R33)</f>
        <v>0</v>
      </c>
      <c r="G7" s="292"/>
      <c r="H7" s="149">
        <f>Autoevaluación!S30/SUM(Autoevaluación!S30:S33)</f>
        <v>0</v>
      </c>
      <c r="I7" s="149">
        <f>Autoevaluación!S31/SUM(Autoevaluación!S30:S33)</f>
        <v>0</v>
      </c>
      <c r="J7" s="149">
        <f>Autoevaluación!S32/SUM(Autoevaluación!S30:S33)</f>
        <v>1</v>
      </c>
      <c r="K7" s="149">
        <f>Autoevaluación!S33/SUM(Autoevaluación!S30:S33)</f>
        <v>0</v>
      </c>
      <c r="L7" s="290"/>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5" customHeight="1" thickTop="1" thickBot="1" x14ac:dyDescent="0.35">
      <c r="B8" s="147" t="s">
        <v>56</v>
      </c>
      <c r="C8" s="148">
        <f>Autoevaluación!R36/SUM(Autoevaluación!R36:R39)</f>
        <v>0</v>
      </c>
      <c r="D8" s="149">
        <f>Autoevaluación!R37/SUM(Autoevaluación!R36:R39)</f>
        <v>0.1111111111111111</v>
      </c>
      <c r="E8" s="149">
        <f>Autoevaluación!R38/SUM(Autoevaluación!R36:R39)</f>
        <v>0.77777777777777779</v>
      </c>
      <c r="F8" s="149">
        <f>Autoevaluación!R39/SUM(Autoevaluación!R36:R39)</f>
        <v>0.1111111111111111</v>
      </c>
      <c r="G8" s="292"/>
      <c r="H8" s="149">
        <f>Autoevaluación!S36/SUM(Autoevaluación!S36:S39)</f>
        <v>0</v>
      </c>
      <c r="I8" s="149">
        <f>Autoevaluación!S37/SUM(Autoevaluación!S36:S39)</f>
        <v>0</v>
      </c>
      <c r="J8" s="149">
        <f>Autoevaluación!S38/SUM(Autoevaluación!S36:S39)</f>
        <v>1</v>
      </c>
      <c r="K8" s="149">
        <f>Autoevaluación!S39/SUM(Autoevaluación!S36:S39)</f>
        <v>0</v>
      </c>
      <c r="L8" s="290"/>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5" customHeight="1" thickTop="1" thickBot="1" x14ac:dyDescent="0.35">
      <c r="B9" s="147" t="s">
        <v>66</v>
      </c>
      <c r="C9" s="148">
        <f>Autoevaluación!R47/SUM(Autoevaluación!R47:R50)</f>
        <v>0</v>
      </c>
      <c r="D9" s="149">
        <f>Autoevaluación!R48/SUM(Autoevaluación!R47:R50)</f>
        <v>0</v>
      </c>
      <c r="E9" s="149">
        <f>Autoevaluación!R49/SUM(Autoevaluación!R47:R50)</f>
        <v>0.75</v>
      </c>
      <c r="F9" s="149">
        <f>Autoevaluación!R50/SUM(Autoevaluación!R47:R50)</f>
        <v>0.25</v>
      </c>
      <c r="G9" s="292"/>
      <c r="H9" s="149">
        <f>Autoevaluación!S47/SUM(Autoevaluación!S47:S50)</f>
        <v>0</v>
      </c>
      <c r="I9" s="149">
        <f>Autoevaluación!S48/SUM(Autoevaluación!S47:S50)</f>
        <v>0</v>
      </c>
      <c r="J9" s="149">
        <f>Autoevaluación!S49/SUM(Autoevaluación!S47:S50)</f>
        <v>0.75</v>
      </c>
      <c r="K9" s="149">
        <f>Autoevaluación!S50/SUM(Autoevaluación!S47:S50)</f>
        <v>0.25</v>
      </c>
      <c r="L9" s="290"/>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5" customHeight="1" thickTop="1" x14ac:dyDescent="0.3">
      <c r="B10" s="152" t="s">
        <v>125</v>
      </c>
      <c r="C10" s="153">
        <f>AVERAGE(C4:C9)</f>
        <v>0</v>
      </c>
      <c r="D10" s="153">
        <f>AVERAGE(D4:D9)</f>
        <v>1.8518518518518517E-2</v>
      </c>
      <c r="E10" s="153">
        <f>AVERAGE(E4:E9)</f>
        <v>0.64629629629629626</v>
      </c>
      <c r="F10" s="153">
        <f>AVERAGE(F4:F9)</f>
        <v>0.3351851851851852</v>
      </c>
      <c r="G10" s="154"/>
      <c r="H10" s="153">
        <f>AVERAGE(H4:H9)</f>
        <v>0</v>
      </c>
      <c r="I10" s="153">
        <f>AVERAGE(I4:I9)</f>
        <v>0</v>
      </c>
      <c r="J10" s="153">
        <f>AVERAGE(J4:J9)</f>
        <v>0.55833333333333335</v>
      </c>
      <c r="K10" s="153">
        <f>AVERAGE(K4:K9)</f>
        <v>0.29583333333333334</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x14ac:dyDescent="0.3">
      <c r="B12" s="294">
        <v>2023</v>
      </c>
      <c r="C12" s="295"/>
      <c r="D12" s="295"/>
      <c r="E12" s="295"/>
      <c r="F12" s="295"/>
      <c r="G12" s="295"/>
      <c r="H12" s="295"/>
      <c r="I12" s="295"/>
      <c r="J12" s="295"/>
      <c r="K12" s="295"/>
      <c r="L12" s="295"/>
      <c r="M12" s="295"/>
      <c r="N12" s="295"/>
      <c r="O12" s="295"/>
      <c r="P12" s="295"/>
      <c r="Q12" s="295"/>
      <c r="R12" s="295"/>
      <c r="S12" s="295"/>
      <c r="T12" s="295"/>
      <c r="U12" s="296"/>
    </row>
    <row r="13" spans="2:22" ht="25" customHeight="1" x14ac:dyDescent="0.3">
      <c r="B13" s="297" t="s">
        <v>27</v>
      </c>
      <c r="C13" s="298"/>
      <c r="D13" s="298"/>
      <c r="E13" s="298"/>
      <c r="F13" s="298"/>
      <c r="G13" s="298"/>
      <c r="H13" s="298"/>
      <c r="I13" s="298"/>
      <c r="J13" s="298"/>
      <c r="K13" s="298"/>
      <c r="L13" s="298"/>
      <c r="M13" s="298"/>
      <c r="N13" s="298"/>
      <c r="O13" s="298"/>
      <c r="P13" s="298"/>
      <c r="Q13" s="298"/>
      <c r="R13" s="298"/>
      <c r="S13" s="298"/>
      <c r="T13" s="298"/>
      <c r="U13" s="298"/>
    </row>
    <row r="14" spans="2:22" ht="60" customHeight="1" x14ac:dyDescent="0.3">
      <c r="B14" s="299"/>
      <c r="C14" s="299"/>
      <c r="D14" s="299"/>
      <c r="E14" s="299"/>
      <c r="F14" s="299"/>
      <c r="G14" s="299"/>
      <c r="H14" s="299"/>
      <c r="I14" s="299"/>
      <c r="J14" s="299"/>
      <c r="K14" s="299"/>
      <c r="L14" s="299"/>
      <c r="M14" s="299"/>
      <c r="N14" s="299"/>
      <c r="O14" s="299"/>
      <c r="P14" s="299"/>
      <c r="Q14" s="299"/>
      <c r="R14" s="299"/>
      <c r="S14" s="299"/>
      <c r="T14" s="299"/>
      <c r="U14" s="299"/>
    </row>
    <row r="15" spans="2:22" ht="60" customHeight="1" x14ac:dyDescent="0.3">
      <c r="B15" s="299"/>
      <c r="C15" s="299"/>
      <c r="D15" s="299"/>
      <c r="E15" s="299"/>
      <c r="F15" s="299"/>
      <c r="G15" s="299"/>
      <c r="H15" s="299"/>
      <c r="I15" s="299"/>
      <c r="J15" s="299"/>
      <c r="K15" s="299"/>
      <c r="L15" s="299"/>
      <c r="M15" s="299"/>
      <c r="N15" s="299"/>
      <c r="O15" s="299"/>
      <c r="P15" s="299"/>
      <c r="Q15" s="299"/>
      <c r="R15" s="299"/>
      <c r="S15" s="299"/>
      <c r="T15" s="299"/>
      <c r="U15" s="299"/>
    </row>
    <row r="16" spans="2:22" s="157" customFormat="1" ht="25" customHeight="1" x14ac:dyDescent="0.35">
      <c r="B16" s="300" t="s">
        <v>122</v>
      </c>
      <c r="C16" s="301"/>
      <c r="D16" s="301"/>
      <c r="E16" s="301"/>
      <c r="F16" s="301"/>
      <c r="G16" s="301"/>
      <c r="H16" s="301"/>
      <c r="I16" s="301"/>
      <c r="J16" s="301"/>
      <c r="K16" s="301"/>
      <c r="L16" s="301"/>
      <c r="M16" s="301"/>
      <c r="N16" s="301"/>
      <c r="O16" s="301"/>
      <c r="P16" s="301"/>
      <c r="Q16" s="301"/>
      <c r="R16" s="301"/>
      <c r="S16" s="301"/>
      <c r="T16" s="301"/>
      <c r="U16" s="301"/>
    </row>
    <row r="17" spans="2:21" ht="60" customHeight="1" x14ac:dyDescent="0.3">
      <c r="B17" s="299"/>
      <c r="C17" s="299"/>
      <c r="D17" s="299"/>
      <c r="E17" s="299"/>
      <c r="F17" s="299"/>
      <c r="G17" s="299"/>
      <c r="H17" s="299"/>
      <c r="I17" s="299"/>
      <c r="J17" s="299"/>
      <c r="K17" s="299"/>
      <c r="L17" s="299"/>
      <c r="M17" s="299"/>
      <c r="N17" s="299"/>
      <c r="O17" s="299"/>
      <c r="P17" s="299"/>
      <c r="Q17" s="299"/>
      <c r="R17" s="299"/>
      <c r="S17" s="299"/>
      <c r="T17" s="299"/>
      <c r="U17" s="299"/>
    </row>
    <row r="18" spans="2:21" ht="60" customHeight="1" x14ac:dyDescent="0.3">
      <c r="B18" s="299"/>
      <c r="C18" s="299"/>
      <c r="D18" s="299"/>
      <c r="E18" s="299"/>
      <c r="F18" s="299"/>
      <c r="G18" s="299"/>
      <c r="H18" s="299"/>
      <c r="I18" s="299"/>
      <c r="J18" s="299"/>
      <c r="K18" s="299"/>
      <c r="L18" s="299"/>
      <c r="M18" s="299"/>
      <c r="N18" s="299"/>
      <c r="O18" s="299"/>
      <c r="P18" s="299"/>
      <c r="Q18" s="299"/>
      <c r="R18" s="299"/>
      <c r="S18" s="299"/>
      <c r="T18" s="299"/>
      <c r="U18" s="299"/>
    </row>
    <row r="19" spans="2:21" ht="60" customHeight="1" x14ac:dyDescent="0.3">
      <c r="B19" s="299"/>
      <c r="C19" s="299"/>
      <c r="D19" s="299"/>
      <c r="E19" s="299"/>
      <c r="F19" s="299"/>
      <c r="G19" s="299"/>
      <c r="H19" s="299"/>
      <c r="I19" s="299"/>
      <c r="J19" s="299"/>
      <c r="K19" s="299"/>
      <c r="L19" s="299"/>
      <c r="M19" s="299"/>
      <c r="N19" s="299"/>
      <c r="O19" s="299"/>
      <c r="P19" s="299"/>
      <c r="Q19" s="299"/>
      <c r="R19" s="299"/>
      <c r="S19" s="299"/>
      <c r="T19" s="299"/>
      <c r="U19" s="299"/>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x14ac:dyDescent="0.3">
      <c r="B21" s="302">
        <v>2024</v>
      </c>
      <c r="C21" s="302"/>
      <c r="D21" s="302"/>
      <c r="E21" s="302"/>
      <c r="F21" s="302"/>
      <c r="G21" s="302"/>
      <c r="H21" s="302"/>
      <c r="I21" s="302"/>
      <c r="J21" s="302"/>
      <c r="K21" s="302"/>
      <c r="L21" s="302"/>
      <c r="M21" s="302"/>
      <c r="N21" s="302"/>
      <c r="O21" s="302"/>
      <c r="P21" s="302"/>
      <c r="Q21" s="302"/>
      <c r="R21" s="302"/>
      <c r="S21" s="302"/>
      <c r="T21" s="302"/>
      <c r="U21" s="302"/>
    </row>
    <row r="22" spans="2:21" ht="25" customHeight="1" x14ac:dyDescent="0.3">
      <c r="B22" s="303" t="s">
        <v>27</v>
      </c>
      <c r="C22" s="303"/>
      <c r="D22" s="303"/>
      <c r="E22" s="303"/>
      <c r="F22" s="303"/>
      <c r="G22" s="303"/>
      <c r="H22" s="303"/>
      <c r="I22" s="303"/>
      <c r="J22" s="303"/>
      <c r="K22" s="303"/>
      <c r="L22" s="303"/>
      <c r="M22" s="303"/>
      <c r="N22" s="303"/>
      <c r="O22" s="303"/>
      <c r="P22" s="303"/>
      <c r="Q22" s="303"/>
      <c r="R22" s="303"/>
      <c r="S22" s="303"/>
      <c r="T22" s="303"/>
      <c r="U22" s="303"/>
    </row>
    <row r="23" spans="2:21" ht="60" customHeight="1" x14ac:dyDescent="0.3">
      <c r="B23" s="329" t="s">
        <v>431</v>
      </c>
      <c r="C23" s="329"/>
      <c r="D23" s="329"/>
      <c r="E23" s="329"/>
      <c r="F23" s="329"/>
      <c r="G23" s="329"/>
      <c r="H23" s="329"/>
      <c r="I23" s="329"/>
      <c r="J23" s="329"/>
      <c r="K23" s="329"/>
      <c r="L23" s="329"/>
      <c r="M23" s="329"/>
      <c r="N23" s="329"/>
      <c r="O23" s="329"/>
      <c r="P23" s="329"/>
      <c r="Q23" s="329"/>
      <c r="R23" s="329"/>
      <c r="S23" s="329"/>
      <c r="T23" s="329"/>
      <c r="U23" s="329"/>
    </row>
    <row r="24" spans="2:21" ht="60" customHeight="1" x14ac:dyDescent="0.3">
      <c r="B24" s="329" t="s">
        <v>432</v>
      </c>
      <c r="C24" s="329"/>
      <c r="D24" s="329"/>
      <c r="E24" s="329"/>
      <c r="F24" s="329"/>
      <c r="G24" s="329"/>
      <c r="H24" s="329"/>
      <c r="I24" s="329"/>
      <c r="J24" s="329"/>
      <c r="K24" s="329"/>
      <c r="L24" s="329"/>
      <c r="M24" s="329"/>
      <c r="N24" s="329"/>
      <c r="O24" s="329"/>
      <c r="P24" s="329"/>
      <c r="Q24" s="329"/>
      <c r="R24" s="329"/>
      <c r="S24" s="329"/>
      <c r="T24" s="329"/>
      <c r="U24" s="329"/>
    </row>
    <row r="25" spans="2:21" s="157" customFormat="1" ht="25" customHeight="1" x14ac:dyDescent="0.35">
      <c r="B25" s="300" t="s">
        <v>122</v>
      </c>
      <c r="C25" s="301"/>
      <c r="D25" s="301"/>
      <c r="E25" s="301"/>
      <c r="F25" s="301"/>
      <c r="G25" s="301"/>
      <c r="H25" s="301"/>
      <c r="I25" s="301"/>
      <c r="J25" s="301"/>
      <c r="K25" s="301"/>
      <c r="L25" s="301"/>
      <c r="M25" s="301"/>
      <c r="N25" s="301"/>
      <c r="O25" s="301"/>
      <c r="P25" s="301"/>
      <c r="Q25" s="301"/>
      <c r="R25" s="301"/>
      <c r="S25" s="301"/>
      <c r="T25" s="301"/>
      <c r="U25" s="301"/>
    </row>
    <row r="26" spans="2:21" ht="60" customHeight="1" x14ac:dyDescent="0.3">
      <c r="B26" s="329" t="s">
        <v>433</v>
      </c>
      <c r="C26" s="329"/>
      <c r="D26" s="329"/>
      <c r="E26" s="329"/>
      <c r="F26" s="329"/>
      <c r="G26" s="329"/>
      <c r="H26" s="329"/>
      <c r="I26" s="329"/>
      <c r="J26" s="329"/>
      <c r="K26" s="329"/>
      <c r="L26" s="329"/>
      <c r="M26" s="329"/>
      <c r="N26" s="329"/>
      <c r="O26" s="329"/>
      <c r="P26" s="329"/>
      <c r="Q26" s="329"/>
      <c r="R26" s="329"/>
      <c r="S26" s="329"/>
      <c r="T26" s="329"/>
      <c r="U26" s="329"/>
    </row>
    <row r="27" spans="2:21" ht="60" customHeight="1" x14ac:dyDescent="0.3">
      <c r="B27" s="329" t="s">
        <v>434</v>
      </c>
      <c r="C27" s="329"/>
      <c r="D27" s="329"/>
      <c r="E27" s="329"/>
      <c r="F27" s="329"/>
      <c r="G27" s="329"/>
      <c r="H27" s="329"/>
      <c r="I27" s="329"/>
      <c r="J27" s="329"/>
      <c r="K27" s="329"/>
      <c r="L27" s="329"/>
      <c r="M27" s="329"/>
      <c r="N27" s="329"/>
      <c r="O27" s="329"/>
      <c r="P27" s="329"/>
      <c r="Q27" s="329"/>
      <c r="R27" s="329"/>
      <c r="S27" s="329"/>
      <c r="T27" s="329"/>
      <c r="U27" s="329"/>
    </row>
    <row r="28" spans="2:21" ht="60" customHeight="1" x14ac:dyDescent="0.3">
      <c r="B28" s="329" t="s">
        <v>435</v>
      </c>
      <c r="C28" s="329"/>
      <c r="D28" s="329"/>
      <c r="E28" s="329"/>
      <c r="F28" s="329"/>
      <c r="G28" s="329"/>
      <c r="H28" s="329"/>
      <c r="I28" s="329"/>
      <c r="J28" s="329"/>
      <c r="K28" s="329"/>
      <c r="L28" s="329"/>
      <c r="M28" s="329"/>
      <c r="N28" s="329"/>
      <c r="O28" s="329"/>
      <c r="P28" s="329"/>
      <c r="Q28" s="329"/>
      <c r="R28" s="329"/>
      <c r="S28" s="329"/>
      <c r="T28" s="329"/>
      <c r="U28" s="329"/>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x14ac:dyDescent="0.3">
      <c r="B30" s="304">
        <v>2025</v>
      </c>
      <c r="C30" s="305"/>
      <c r="D30" s="305"/>
      <c r="E30" s="305"/>
      <c r="F30" s="305"/>
      <c r="G30" s="305"/>
      <c r="H30" s="305"/>
      <c r="I30" s="305"/>
      <c r="J30" s="305"/>
      <c r="K30" s="305"/>
      <c r="L30" s="305"/>
      <c r="M30" s="305"/>
      <c r="N30" s="305"/>
      <c r="O30" s="305"/>
      <c r="P30" s="305"/>
      <c r="Q30" s="305"/>
      <c r="R30" s="305"/>
      <c r="S30" s="305"/>
      <c r="T30" s="305"/>
      <c r="U30" s="305"/>
    </row>
    <row r="31" spans="2:21" ht="25" customHeight="1" x14ac:dyDescent="0.3">
      <c r="B31" s="306" t="s">
        <v>27</v>
      </c>
      <c r="C31" s="307"/>
      <c r="D31" s="307"/>
      <c r="E31" s="307"/>
      <c r="F31" s="307"/>
      <c r="G31" s="307"/>
      <c r="H31" s="307"/>
      <c r="I31" s="307"/>
      <c r="J31" s="307"/>
      <c r="K31" s="307"/>
      <c r="L31" s="307"/>
      <c r="M31" s="307"/>
      <c r="N31" s="307"/>
      <c r="O31" s="307"/>
      <c r="P31" s="307"/>
      <c r="Q31" s="307"/>
      <c r="R31" s="307"/>
      <c r="S31" s="307"/>
      <c r="T31" s="307"/>
      <c r="U31" s="307"/>
    </row>
    <row r="32" spans="2:21" ht="60" customHeight="1" x14ac:dyDescent="0.3">
      <c r="B32" s="299"/>
      <c r="C32" s="299"/>
      <c r="D32" s="299"/>
      <c r="E32" s="299"/>
      <c r="F32" s="299"/>
      <c r="G32" s="299"/>
      <c r="H32" s="299"/>
      <c r="I32" s="299"/>
      <c r="J32" s="299"/>
      <c r="K32" s="299"/>
      <c r="L32" s="299"/>
      <c r="M32" s="299"/>
      <c r="N32" s="299"/>
      <c r="O32" s="299"/>
      <c r="P32" s="299"/>
      <c r="Q32" s="299"/>
      <c r="R32" s="299"/>
      <c r="S32" s="299"/>
      <c r="T32" s="299"/>
      <c r="U32" s="299"/>
    </row>
    <row r="33" spans="2:21" ht="60" customHeight="1" x14ac:dyDescent="0.3">
      <c r="B33" s="299"/>
      <c r="C33" s="299"/>
      <c r="D33" s="299"/>
      <c r="E33" s="299"/>
      <c r="F33" s="299"/>
      <c r="G33" s="299"/>
      <c r="H33" s="299"/>
      <c r="I33" s="299"/>
      <c r="J33" s="299"/>
      <c r="K33" s="299"/>
      <c r="L33" s="299"/>
      <c r="M33" s="299"/>
      <c r="N33" s="299"/>
      <c r="O33" s="299"/>
      <c r="P33" s="299"/>
      <c r="Q33" s="299"/>
      <c r="R33" s="299"/>
      <c r="S33" s="299"/>
      <c r="T33" s="299"/>
      <c r="U33" s="299"/>
    </row>
    <row r="34" spans="2:21" s="157" customFormat="1" ht="25" customHeight="1" x14ac:dyDescent="0.35">
      <c r="B34" s="300" t="s">
        <v>122</v>
      </c>
      <c r="C34" s="301"/>
      <c r="D34" s="301"/>
      <c r="E34" s="301"/>
      <c r="F34" s="301"/>
      <c r="G34" s="301"/>
      <c r="H34" s="301"/>
      <c r="I34" s="301"/>
      <c r="J34" s="301"/>
      <c r="K34" s="301"/>
      <c r="L34" s="301"/>
      <c r="M34" s="301"/>
      <c r="N34" s="301"/>
      <c r="O34" s="301"/>
      <c r="P34" s="301"/>
      <c r="Q34" s="301"/>
      <c r="R34" s="301"/>
      <c r="S34" s="301"/>
      <c r="T34" s="301"/>
      <c r="U34" s="301"/>
    </row>
    <row r="35" spans="2:21" ht="60" customHeight="1" x14ac:dyDescent="0.3">
      <c r="B35" s="299"/>
      <c r="C35" s="299"/>
      <c r="D35" s="299"/>
      <c r="E35" s="299"/>
      <c r="F35" s="299"/>
      <c r="G35" s="299"/>
      <c r="H35" s="299"/>
      <c r="I35" s="299"/>
      <c r="J35" s="299"/>
      <c r="K35" s="299"/>
      <c r="L35" s="299"/>
      <c r="M35" s="299"/>
      <c r="N35" s="299"/>
      <c r="O35" s="299"/>
      <c r="P35" s="299"/>
      <c r="Q35" s="299"/>
      <c r="R35" s="299"/>
      <c r="S35" s="299"/>
      <c r="T35" s="299"/>
      <c r="U35" s="299"/>
    </row>
    <row r="36" spans="2:21" ht="60" customHeight="1" x14ac:dyDescent="0.3">
      <c r="B36" s="299"/>
      <c r="C36" s="299"/>
      <c r="D36" s="299"/>
      <c r="E36" s="299"/>
      <c r="F36" s="299"/>
      <c r="G36" s="299"/>
      <c r="H36" s="299"/>
      <c r="I36" s="299"/>
      <c r="J36" s="299"/>
      <c r="K36" s="299"/>
      <c r="L36" s="299"/>
      <c r="M36" s="299"/>
      <c r="N36" s="299"/>
      <c r="O36" s="299"/>
      <c r="P36" s="299"/>
      <c r="Q36" s="299"/>
      <c r="R36" s="299"/>
      <c r="S36" s="299"/>
      <c r="T36" s="299"/>
      <c r="U36" s="299"/>
    </row>
    <row r="37" spans="2:21" ht="60" customHeight="1" x14ac:dyDescent="0.3">
      <c r="B37" s="299"/>
      <c r="C37" s="299"/>
      <c r="D37" s="299"/>
      <c r="E37" s="299"/>
      <c r="F37" s="299"/>
      <c r="G37" s="299"/>
      <c r="H37" s="299"/>
      <c r="I37" s="299"/>
      <c r="J37" s="299"/>
      <c r="K37" s="299"/>
      <c r="L37" s="299"/>
      <c r="M37" s="299"/>
      <c r="N37" s="299"/>
      <c r="O37" s="299"/>
      <c r="P37" s="299"/>
      <c r="Q37" s="299"/>
      <c r="R37" s="299"/>
      <c r="S37" s="299"/>
      <c r="T37" s="299"/>
      <c r="U37" s="299"/>
    </row>
    <row r="39" spans="2:21" x14ac:dyDescent="0.3">
      <c r="B39" s="308">
        <v>2026</v>
      </c>
      <c r="C39" s="309"/>
      <c r="D39" s="309"/>
      <c r="E39" s="309"/>
      <c r="F39" s="309"/>
      <c r="G39" s="309"/>
      <c r="H39" s="309"/>
      <c r="I39" s="309"/>
      <c r="J39" s="309"/>
      <c r="K39" s="309"/>
      <c r="L39" s="309"/>
      <c r="M39" s="309"/>
      <c r="N39" s="309"/>
      <c r="O39" s="309"/>
      <c r="P39" s="309"/>
      <c r="Q39" s="309"/>
      <c r="R39" s="309"/>
      <c r="S39" s="309"/>
      <c r="T39" s="309"/>
      <c r="U39" s="309"/>
    </row>
    <row r="40" spans="2:21" ht="19.5" x14ac:dyDescent="0.3">
      <c r="B40" s="306" t="s">
        <v>27</v>
      </c>
      <c r="C40" s="307"/>
      <c r="D40" s="307"/>
      <c r="E40" s="307"/>
      <c r="F40" s="307"/>
      <c r="G40" s="307"/>
      <c r="H40" s="307"/>
      <c r="I40" s="307"/>
      <c r="J40" s="307"/>
      <c r="K40" s="307"/>
      <c r="L40" s="307"/>
      <c r="M40" s="307"/>
      <c r="N40" s="307"/>
      <c r="O40" s="307"/>
      <c r="P40" s="307"/>
      <c r="Q40" s="307"/>
      <c r="R40" s="307"/>
      <c r="S40" s="307"/>
      <c r="T40" s="307"/>
      <c r="U40" s="307"/>
    </row>
    <row r="41" spans="2:21" ht="60.75" customHeight="1" x14ac:dyDescent="0.3">
      <c r="B41" s="299"/>
      <c r="C41" s="299"/>
      <c r="D41" s="299"/>
      <c r="E41" s="299"/>
      <c r="F41" s="299"/>
      <c r="G41" s="299"/>
      <c r="H41" s="299"/>
      <c r="I41" s="299"/>
      <c r="J41" s="299"/>
      <c r="K41" s="299"/>
      <c r="L41" s="299"/>
      <c r="M41" s="299"/>
      <c r="N41" s="299"/>
      <c r="O41" s="299"/>
      <c r="P41" s="299"/>
      <c r="Q41" s="299"/>
      <c r="R41" s="299"/>
      <c r="S41" s="299"/>
      <c r="T41" s="299"/>
      <c r="U41" s="299"/>
    </row>
    <row r="42" spans="2:21" ht="60" customHeight="1" x14ac:dyDescent="0.3">
      <c r="B42" s="299"/>
      <c r="C42" s="299"/>
      <c r="D42" s="299"/>
      <c r="E42" s="299"/>
      <c r="F42" s="299"/>
      <c r="G42" s="299"/>
      <c r="H42" s="299"/>
      <c r="I42" s="299"/>
      <c r="J42" s="299"/>
      <c r="K42" s="299"/>
      <c r="L42" s="299"/>
      <c r="M42" s="299"/>
      <c r="N42" s="299"/>
      <c r="O42" s="299"/>
      <c r="P42" s="299"/>
      <c r="Q42" s="299"/>
      <c r="R42" s="299"/>
      <c r="S42" s="299"/>
      <c r="T42" s="299"/>
      <c r="U42" s="299"/>
    </row>
    <row r="43" spans="2:21" ht="19.5" x14ac:dyDescent="0.3">
      <c r="B43" s="300" t="s">
        <v>122</v>
      </c>
      <c r="C43" s="301"/>
      <c r="D43" s="301"/>
      <c r="E43" s="301"/>
      <c r="F43" s="301"/>
      <c r="G43" s="301"/>
      <c r="H43" s="301"/>
      <c r="I43" s="301"/>
      <c r="J43" s="301"/>
      <c r="K43" s="301"/>
      <c r="L43" s="301"/>
      <c r="M43" s="301"/>
      <c r="N43" s="301"/>
      <c r="O43" s="301"/>
      <c r="P43" s="301"/>
      <c r="Q43" s="301"/>
      <c r="R43" s="301"/>
      <c r="S43" s="301"/>
      <c r="T43" s="301"/>
      <c r="U43" s="301"/>
    </row>
    <row r="44" spans="2:21" ht="45.75" customHeight="1" x14ac:dyDescent="0.3">
      <c r="B44" s="299"/>
      <c r="C44" s="299"/>
      <c r="D44" s="299"/>
      <c r="E44" s="299"/>
      <c r="F44" s="299"/>
      <c r="G44" s="299"/>
      <c r="H44" s="299"/>
      <c r="I44" s="299"/>
      <c r="J44" s="299"/>
      <c r="K44" s="299"/>
      <c r="L44" s="299"/>
      <c r="M44" s="299"/>
      <c r="N44" s="299"/>
      <c r="O44" s="299"/>
      <c r="P44" s="299"/>
      <c r="Q44" s="299"/>
      <c r="R44" s="299"/>
      <c r="S44" s="299"/>
      <c r="T44" s="299"/>
      <c r="U44" s="299"/>
    </row>
    <row r="45" spans="2:21" ht="48" customHeight="1" x14ac:dyDescent="0.3">
      <c r="B45" s="299"/>
      <c r="C45" s="299"/>
      <c r="D45" s="299"/>
      <c r="E45" s="299"/>
      <c r="F45" s="299"/>
      <c r="G45" s="299"/>
      <c r="H45" s="299"/>
      <c r="I45" s="299"/>
      <c r="J45" s="299"/>
      <c r="K45" s="299"/>
      <c r="L45" s="299"/>
      <c r="M45" s="299"/>
      <c r="N45" s="299"/>
      <c r="O45" s="299"/>
      <c r="P45" s="299"/>
      <c r="Q45" s="299"/>
      <c r="R45" s="299"/>
      <c r="S45" s="299"/>
      <c r="T45" s="299"/>
      <c r="U45" s="299"/>
    </row>
    <row r="46" spans="2:21" ht="56.25" customHeight="1" x14ac:dyDescent="0.3">
      <c r="B46" s="299"/>
      <c r="C46" s="299"/>
      <c r="D46" s="299"/>
      <c r="E46" s="299"/>
      <c r="F46" s="299"/>
      <c r="G46" s="299"/>
      <c r="H46" s="299"/>
      <c r="I46" s="299"/>
      <c r="J46" s="299"/>
      <c r="K46" s="299"/>
      <c r="L46" s="299"/>
      <c r="M46" s="299"/>
      <c r="N46" s="299"/>
      <c r="O46" s="299"/>
      <c r="P46" s="299"/>
      <c r="Q46" s="299"/>
      <c r="R46" s="299"/>
      <c r="S46" s="299"/>
      <c r="T46" s="299"/>
      <c r="U46" s="299"/>
    </row>
    <row r="65495" spans="2:22" x14ac:dyDescent="0.3">
      <c r="B65495" s="159" t="s">
        <v>28</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29</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30</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0" zoomScale="70" zoomScaleNormal="70" workbookViewId="0">
      <selection activeCell="B17" sqref="B17:U19"/>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3" t="s">
        <v>126</v>
      </c>
      <c r="C2" s="320" t="s">
        <v>176</v>
      </c>
      <c r="D2" s="320"/>
      <c r="E2" s="320"/>
      <c r="F2" s="320"/>
      <c r="G2" s="2"/>
      <c r="H2" s="321" t="s">
        <v>177</v>
      </c>
      <c r="I2" s="321"/>
      <c r="J2" s="321"/>
      <c r="K2" s="321"/>
      <c r="L2" s="2"/>
      <c r="M2" s="315" t="s">
        <v>178</v>
      </c>
      <c r="N2" s="315"/>
      <c r="O2" s="315"/>
      <c r="P2" s="315"/>
      <c r="Q2" s="55"/>
      <c r="R2" s="322" t="s">
        <v>179</v>
      </c>
      <c r="S2" s="322"/>
      <c r="T2" s="322"/>
      <c r="U2" s="322"/>
      <c r="V2" s="317"/>
    </row>
    <row r="3" spans="2:22" ht="24.75" customHeight="1" thickBot="1" x14ac:dyDescent="0.35">
      <c r="B3" s="314"/>
      <c r="C3" s="3">
        <v>1</v>
      </c>
      <c r="D3" s="3">
        <v>2</v>
      </c>
      <c r="E3" s="4">
        <v>3</v>
      </c>
      <c r="F3" s="5">
        <v>4</v>
      </c>
      <c r="G3" s="311"/>
      <c r="H3" s="3">
        <v>1</v>
      </c>
      <c r="I3" s="3">
        <v>2</v>
      </c>
      <c r="J3" s="4">
        <v>3</v>
      </c>
      <c r="K3" s="5">
        <v>4</v>
      </c>
      <c r="L3" s="318"/>
      <c r="M3" s="3">
        <v>1</v>
      </c>
      <c r="N3" s="3">
        <v>2</v>
      </c>
      <c r="O3" s="4">
        <v>3</v>
      </c>
      <c r="P3" s="5">
        <v>4</v>
      </c>
      <c r="Q3" s="56"/>
      <c r="R3" s="3">
        <v>1</v>
      </c>
      <c r="S3" s="3">
        <v>2</v>
      </c>
      <c r="T3" s="4">
        <v>3</v>
      </c>
      <c r="U3" s="5">
        <v>4</v>
      </c>
      <c r="V3" s="317"/>
    </row>
    <row r="4" spans="2:22" ht="38.15" customHeight="1" thickTop="1" thickBot="1" x14ac:dyDescent="0.35">
      <c r="B4" s="37" t="s">
        <v>127</v>
      </c>
      <c r="C4" s="36">
        <f>Autoevaluación!R55/SUM(Autoevaluación!R55:R58)</f>
        <v>0</v>
      </c>
      <c r="D4" s="7">
        <f>Autoevaluación!R56/SUM(Autoevaluación!R55:R58)</f>
        <v>0.4</v>
      </c>
      <c r="E4" s="7">
        <f>Autoevaluación!R57/SUM(Autoevaluación!R55:R58)</f>
        <v>0.4</v>
      </c>
      <c r="F4" s="7">
        <f>Autoevaluación!R58/SUM(Autoevaluación!R55:R58)</f>
        <v>0.2</v>
      </c>
      <c r="G4" s="312"/>
      <c r="H4" s="7">
        <f>Autoevaluación!S55/SUM(Autoevaluación!S55:S59)</f>
        <v>0</v>
      </c>
      <c r="I4" s="7">
        <f>Autoevaluación!S56/SUM(Autoevaluación!S55:S58)</f>
        <v>0</v>
      </c>
      <c r="J4" s="7">
        <f>Autoevaluación!S57/SUM(Autoevaluación!S55:S58)</f>
        <v>0.4</v>
      </c>
      <c r="K4" s="7">
        <f>Autoevaluación!S58/SUM(Autoevaluación!S55:S58)</f>
        <v>0.6</v>
      </c>
      <c r="L4" s="319"/>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128</v>
      </c>
      <c r="C5" s="36">
        <f>Autoevaluación!R62/SUM(Autoevaluación!R62:R65)</f>
        <v>0</v>
      </c>
      <c r="D5" s="7">
        <f>Autoevaluación!R63/SUM(Autoevaluación!R62:R65)</f>
        <v>0</v>
      </c>
      <c r="E5" s="7">
        <f>Autoevaluación!R64/SUM(Autoevaluación!R62:R65)</f>
        <v>0.75</v>
      </c>
      <c r="F5" s="7">
        <f>Autoevaluación!R65/SUM(Autoevaluación!R62:R65)</f>
        <v>0.25</v>
      </c>
      <c r="G5" s="312"/>
      <c r="H5" s="7">
        <f>Autoevaluación!S62/SUM(Autoevaluación!S62:S65)</f>
        <v>0</v>
      </c>
      <c r="I5" s="7">
        <f>Autoevaluación!S63/SUM(Autoevaluación!S62:S65)</f>
        <v>0</v>
      </c>
      <c r="J5" s="7">
        <f>Autoevaluación!S64/SUM(Autoevaluación!S62:S65)</f>
        <v>0.25</v>
      </c>
      <c r="K5" s="7">
        <f>Autoevaluación!S65/SUM(Autoevaluación!S62:S65)</f>
        <v>0.75</v>
      </c>
      <c r="L5" s="319"/>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129</v>
      </c>
      <c r="C6" s="36">
        <f>Autoevaluación!R68/SUM(Autoevaluación!R68:R71)</f>
        <v>0</v>
      </c>
      <c r="D6" s="7">
        <f>Autoevaluación!R69/SUM(Autoevaluación!R68:R71)</f>
        <v>0.5</v>
      </c>
      <c r="E6" s="7">
        <f>Autoevaluación!R70/SUM(Autoevaluación!R68:R71)</f>
        <v>0.5</v>
      </c>
      <c r="F6" s="7">
        <f>Autoevaluación!R71/SUM(Autoevaluación!R68:R71)</f>
        <v>0</v>
      </c>
      <c r="G6" s="312"/>
      <c r="H6" s="7">
        <f>Autoevaluación!S68/SUM(Autoevaluación!S68:S71)</f>
        <v>0</v>
      </c>
      <c r="I6" s="7">
        <f>Autoevaluación!S69/SUM(Autoevaluación!S68:S71)</f>
        <v>0</v>
      </c>
      <c r="J6" s="7">
        <f>Autoevaluación!S70/SUM(Autoevaluación!S68:S71)</f>
        <v>1</v>
      </c>
      <c r="K6" s="7">
        <f>Autoevaluación!S71/SUM(Autoevaluación!S68:S71)</f>
        <v>0</v>
      </c>
      <c r="L6" s="319"/>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130</v>
      </c>
      <c r="C7" s="36">
        <f>Autoevaluación!R74/SUM(Autoevaluación!R74:R77)</f>
        <v>0</v>
      </c>
      <c r="D7" s="7">
        <f>Autoevaluación!R75/SUM(Autoevaluación!R74:R77)</f>
        <v>0.5</v>
      </c>
      <c r="E7" s="7">
        <f>Autoevaluación!R76/SUM(Autoevaluación!R74:R77)</f>
        <v>0.5</v>
      </c>
      <c r="F7" s="7">
        <f>Autoevaluación!R77/SUM(Autoevaluación!R74:R77)</f>
        <v>0</v>
      </c>
      <c r="G7" s="312"/>
      <c r="H7" s="7">
        <f>Autoevaluación!S74/SUM(Autoevaluación!S74:S77)</f>
        <v>0</v>
      </c>
      <c r="I7" s="7">
        <f>Autoevaluación!S75/SUM(Autoevaluación!S74:S77)</f>
        <v>0</v>
      </c>
      <c r="J7" s="7">
        <f>Autoevaluación!S76/SUM(Autoevaluación!S74:S77)</f>
        <v>0.83333333333333337</v>
      </c>
      <c r="K7" s="7">
        <f>Autoevaluación!S77/SUM(Autoevaluación!S74:S77)</f>
        <v>0.16666666666666666</v>
      </c>
      <c r="L7" s="319"/>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312"/>
      <c r="H8" s="7"/>
      <c r="I8" s="7"/>
      <c r="J8" s="7"/>
      <c r="K8" s="7"/>
      <c r="L8" s="319"/>
      <c r="M8" s="7"/>
      <c r="N8" s="7"/>
      <c r="O8" s="7"/>
      <c r="P8" s="7"/>
      <c r="Q8" s="53"/>
      <c r="R8" s="7"/>
      <c r="S8" s="7"/>
      <c r="T8" s="7"/>
      <c r="U8" s="7"/>
    </row>
    <row r="9" spans="2:22" ht="38.15" customHeight="1" x14ac:dyDescent="0.3">
      <c r="B9" s="6"/>
      <c r="C9" s="7"/>
      <c r="D9" s="7"/>
      <c r="E9" s="7"/>
      <c r="F9" s="7"/>
      <c r="G9" s="312"/>
      <c r="H9" s="7"/>
      <c r="I9" s="7"/>
      <c r="J9" s="7"/>
      <c r="K9" s="7"/>
      <c r="L9" s="319"/>
      <c r="M9" s="7"/>
      <c r="N9" s="7"/>
      <c r="O9" s="7"/>
      <c r="P9" s="7"/>
      <c r="Q9" s="53"/>
      <c r="R9" s="7"/>
      <c r="S9" s="7"/>
      <c r="T9" s="7"/>
      <c r="U9" s="7"/>
    </row>
    <row r="10" spans="2:22" ht="38.15" customHeight="1" x14ac:dyDescent="0.3">
      <c r="B10" s="15" t="s">
        <v>131</v>
      </c>
      <c r="C10" s="12">
        <f>AVERAGE(C4:C9)</f>
        <v>0</v>
      </c>
      <c r="D10" s="12">
        <f>AVERAGE(D4:D9)</f>
        <v>0.35</v>
      </c>
      <c r="E10" s="12">
        <f>AVERAGE(E4:E9)</f>
        <v>0.53749999999999998</v>
      </c>
      <c r="F10" s="12">
        <f>AVERAGE(F4:F9)</f>
        <v>0.1125</v>
      </c>
      <c r="G10" s="9"/>
      <c r="H10" s="12">
        <f>AVERAGE(H4:H9)</f>
        <v>0</v>
      </c>
      <c r="I10" s="12">
        <f>AVERAGE(I4:I9)</f>
        <v>0</v>
      </c>
      <c r="J10" s="12">
        <f>AVERAGE(J4:J9)</f>
        <v>0.62083333333333335</v>
      </c>
      <c r="K10" s="12">
        <f>AVERAGE(K4:K9)</f>
        <v>0.37916666666666671</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0" t="s">
        <v>176</v>
      </c>
      <c r="C12" s="320"/>
      <c r="D12" s="320"/>
      <c r="E12" s="320"/>
      <c r="F12" s="320"/>
      <c r="G12" s="320"/>
      <c r="H12" s="320"/>
      <c r="I12" s="320"/>
      <c r="J12" s="320"/>
      <c r="K12" s="320"/>
      <c r="L12" s="320"/>
      <c r="M12" s="320"/>
      <c r="N12" s="320"/>
      <c r="O12" s="320"/>
      <c r="P12" s="320"/>
      <c r="Q12" s="320"/>
      <c r="R12" s="320"/>
      <c r="S12" s="320"/>
      <c r="T12" s="320"/>
      <c r="U12" s="320"/>
    </row>
    <row r="13" spans="2:22" ht="25" customHeight="1" x14ac:dyDescent="0.3">
      <c r="B13" s="323" t="s">
        <v>27</v>
      </c>
      <c r="C13" s="323"/>
      <c r="D13" s="323"/>
      <c r="E13" s="323"/>
      <c r="F13" s="323"/>
      <c r="G13" s="323"/>
      <c r="H13" s="323"/>
      <c r="I13" s="323"/>
      <c r="J13" s="323"/>
      <c r="K13" s="323"/>
      <c r="L13" s="323"/>
      <c r="M13" s="323"/>
      <c r="N13" s="323"/>
      <c r="O13" s="323"/>
      <c r="P13" s="323"/>
      <c r="Q13" s="323"/>
      <c r="R13" s="323"/>
      <c r="S13" s="323"/>
      <c r="T13" s="323"/>
      <c r="U13" s="323"/>
    </row>
    <row r="14" spans="2:22" ht="60" customHeight="1" x14ac:dyDescent="0.3">
      <c r="B14" s="330" t="s">
        <v>483</v>
      </c>
      <c r="C14" s="330"/>
      <c r="D14" s="330"/>
      <c r="E14" s="330"/>
      <c r="F14" s="330"/>
      <c r="G14" s="330"/>
      <c r="H14" s="330"/>
      <c r="I14" s="330"/>
      <c r="J14" s="330"/>
      <c r="K14" s="330"/>
      <c r="L14" s="330"/>
      <c r="M14" s="330"/>
      <c r="N14" s="330"/>
      <c r="O14" s="330"/>
      <c r="P14" s="330"/>
      <c r="Q14" s="330"/>
      <c r="R14" s="330"/>
      <c r="S14" s="330"/>
      <c r="T14" s="330"/>
      <c r="U14" s="330"/>
    </row>
    <row r="15" spans="2:22" ht="60" customHeight="1" x14ac:dyDescent="0.3">
      <c r="B15" s="330" t="s">
        <v>484</v>
      </c>
      <c r="C15" s="330"/>
      <c r="D15" s="330"/>
      <c r="E15" s="330"/>
      <c r="F15" s="330"/>
      <c r="G15" s="330"/>
      <c r="H15" s="330"/>
      <c r="I15" s="330"/>
      <c r="J15" s="330"/>
      <c r="K15" s="330"/>
      <c r="L15" s="330"/>
      <c r="M15" s="330"/>
      <c r="N15" s="330"/>
      <c r="O15" s="330"/>
      <c r="P15" s="330"/>
      <c r="Q15" s="330"/>
      <c r="R15" s="330"/>
      <c r="S15" s="330"/>
      <c r="T15" s="330"/>
      <c r="U15" s="330"/>
    </row>
    <row r="16" spans="2:22" s="14" customFormat="1" ht="25" customHeight="1" x14ac:dyDescent="0.35">
      <c r="B16" s="316" t="s">
        <v>122</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330" t="s">
        <v>485</v>
      </c>
      <c r="C17" s="330"/>
      <c r="D17" s="330"/>
      <c r="E17" s="330"/>
      <c r="F17" s="330"/>
      <c r="G17" s="330"/>
      <c r="H17" s="330"/>
      <c r="I17" s="330"/>
      <c r="J17" s="330"/>
      <c r="K17" s="330"/>
      <c r="L17" s="330"/>
      <c r="M17" s="330"/>
      <c r="N17" s="330"/>
      <c r="O17" s="330"/>
      <c r="P17" s="330"/>
      <c r="Q17" s="330"/>
      <c r="R17" s="330"/>
      <c r="S17" s="330"/>
      <c r="T17" s="330"/>
      <c r="U17" s="330"/>
    </row>
    <row r="18" spans="2:21" ht="60" customHeight="1" x14ac:dyDescent="0.3">
      <c r="B18" s="330" t="s">
        <v>486</v>
      </c>
      <c r="C18" s="330"/>
      <c r="D18" s="330"/>
      <c r="E18" s="330"/>
      <c r="F18" s="330"/>
      <c r="G18" s="330"/>
      <c r="H18" s="330"/>
      <c r="I18" s="330"/>
      <c r="J18" s="330"/>
      <c r="K18" s="330"/>
      <c r="L18" s="330"/>
      <c r="M18" s="330"/>
      <c r="N18" s="330"/>
      <c r="O18" s="330"/>
      <c r="P18" s="330"/>
      <c r="Q18" s="330"/>
      <c r="R18" s="330"/>
      <c r="S18" s="330"/>
      <c r="T18" s="330"/>
      <c r="U18" s="330"/>
    </row>
    <row r="19" spans="2:21" ht="60" customHeight="1" x14ac:dyDescent="0.3">
      <c r="B19" s="330" t="s">
        <v>487</v>
      </c>
      <c r="C19" s="330"/>
      <c r="D19" s="330"/>
      <c r="E19" s="330"/>
      <c r="F19" s="330"/>
      <c r="G19" s="330"/>
      <c r="H19" s="330"/>
      <c r="I19" s="330"/>
      <c r="J19" s="330"/>
      <c r="K19" s="330"/>
      <c r="L19" s="330"/>
      <c r="M19" s="330"/>
      <c r="N19" s="330"/>
      <c r="O19" s="330"/>
      <c r="P19" s="330"/>
      <c r="Q19" s="330"/>
      <c r="R19" s="330"/>
      <c r="S19" s="330"/>
      <c r="T19" s="330"/>
      <c r="U19" s="33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4" t="s">
        <v>177</v>
      </c>
      <c r="C21" s="324"/>
      <c r="D21" s="324"/>
      <c r="E21" s="324"/>
      <c r="F21" s="324"/>
      <c r="G21" s="324"/>
      <c r="H21" s="324"/>
      <c r="I21" s="324"/>
      <c r="J21" s="324"/>
      <c r="K21" s="324"/>
      <c r="L21" s="324"/>
      <c r="M21" s="324"/>
      <c r="N21" s="324"/>
      <c r="O21" s="324"/>
      <c r="P21" s="324"/>
      <c r="Q21" s="324"/>
      <c r="R21" s="324"/>
      <c r="S21" s="324"/>
      <c r="T21" s="324"/>
      <c r="U21" s="324"/>
    </row>
    <row r="22" spans="2:21" ht="25" customHeight="1" x14ac:dyDescent="0.3">
      <c r="B22" s="325" t="s">
        <v>27</v>
      </c>
      <c r="C22" s="325"/>
      <c r="D22" s="325"/>
      <c r="E22" s="325"/>
      <c r="F22" s="325"/>
      <c r="G22" s="325"/>
      <c r="H22" s="325"/>
      <c r="I22" s="325"/>
      <c r="J22" s="325"/>
      <c r="K22" s="325"/>
      <c r="L22" s="325"/>
      <c r="M22" s="325"/>
      <c r="N22" s="325"/>
      <c r="O22" s="325"/>
      <c r="P22" s="325"/>
      <c r="Q22" s="325"/>
      <c r="R22" s="325"/>
      <c r="S22" s="325"/>
      <c r="T22" s="325"/>
      <c r="U22" s="325"/>
    </row>
    <row r="23" spans="2:21" ht="60" customHeight="1" x14ac:dyDescent="0.3">
      <c r="B23" s="310"/>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3">
      <c r="B24" s="310"/>
      <c r="C24" s="310"/>
      <c r="D24" s="310"/>
      <c r="E24" s="310"/>
      <c r="F24" s="310"/>
      <c r="G24" s="310"/>
      <c r="H24" s="310"/>
      <c r="I24" s="310"/>
      <c r="J24" s="310"/>
      <c r="K24" s="310"/>
      <c r="L24" s="310"/>
      <c r="M24" s="310"/>
      <c r="N24" s="310"/>
      <c r="O24" s="310"/>
      <c r="P24" s="310"/>
      <c r="Q24" s="310"/>
      <c r="R24" s="310"/>
      <c r="S24" s="310"/>
      <c r="T24" s="310"/>
      <c r="U24" s="310"/>
    </row>
    <row r="25" spans="2:21" s="14" customFormat="1" ht="25" customHeight="1" x14ac:dyDescent="0.35">
      <c r="B25" s="316" t="s">
        <v>122</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310"/>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3">
      <c r="B27" s="310"/>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3">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6" t="s">
        <v>178</v>
      </c>
      <c r="C30" s="326"/>
      <c r="D30" s="326"/>
      <c r="E30" s="326"/>
      <c r="F30" s="326"/>
      <c r="G30" s="326"/>
      <c r="H30" s="326"/>
      <c r="I30" s="326"/>
      <c r="J30" s="326"/>
      <c r="K30" s="326"/>
      <c r="L30" s="326"/>
      <c r="M30" s="326"/>
      <c r="N30" s="326"/>
      <c r="O30" s="326"/>
      <c r="P30" s="326"/>
      <c r="Q30" s="326"/>
      <c r="R30" s="326"/>
      <c r="S30" s="326"/>
      <c r="T30" s="326"/>
      <c r="U30" s="326"/>
    </row>
    <row r="31" spans="2:21" ht="25" customHeight="1" x14ac:dyDescent="0.3">
      <c r="B31" s="327" t="s">
        <v>27</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3">
      <c r="B32" s="310"/>
      <c r="C32" s="310"/>
      <c r="D32" s="310"/>
      <c r="E32" s="310"/>
      <c r="F32" s="310"/>
      <c r="G32" s="310"/>
      <c r="H32" s="310"/>
      <c r="I32" s="310"/>
      <c r="J32" s="310"/>
      <c r="K32" s="310"/>
      <c r="L32" s="310"/>
      <c r="M32" s="310"/>
      <c r="N32" s="310"/>
      <c r="O32" s="310"/>
      <c r="P32" s="310"/>
      <c r="Q32" s="310"/>
      <c r="R32" s="310"/>
      <c r="S32" s="310"/>
      <c r="T32" s="310"/>
      <c r="U32" s="310"/>
    </row>
    <row r="33" spans="2:21" ht="60" customHeight="1" x14ac:dyDescent="0.3">
      <c r="B33" s="310"/>
      <c r="C33" s="310"/>
      <c r="D33" s="310"/>
      <c r="E33" s="310"/>
      <c r="F33" s="310"/>
      <c r="G33" s="310"/>
      <c r="H33" s="310"/>
      <c r="I33" s="310"/>
      <c r="J33" s="310"/>
      <c r="K33" s="310"/>
      <c r="L33" s="310"/>
      <c r="M33" s="310"/>
      <c r="N33" s="310"/>
      <c r="O33" s="310"/>
      <c r="P33" s="310"/>
      <c r="Q33" s="310"/>
      <c r="R33" s="310"/>
      <c r="S33" s="310"/>
      <c r="T33" s="310"/>
      <c r="U33" s="310"/>
    </row>
    <row r="34" spans="2:21" s="14" customFormat="1" ht="25" customHeight="1" x14ac:dyDescent="0.35">
      <c r="B34" s="316" t="s">
        <v>122</v>
      </c>
      <c r="C34" s="316"/>
      <c r="D34" s="316"/>
      <c r="E34" s="316"/>
      <c r="F34" s="316"/>
      <c r="G34" s="316"/>
      <c r="H34" s="316"/>
      <c r="I34" s="316"/>
      <c r="J34" s="316"/>
      <c r="K34" s="316"/>
      <c r="L34" s="316"/>
      <c r="M34" s="316"/>
      <c r="N34" s="316"/>
      <c r="O34" s="316"/>
      <c r="P34" s="316"/>
      <c r="Q34" s="316"/>
      <c r="R34" s="316"/>
      <c r="S34" s="316"/>
      <c r="T34" s="316"/>
      <c r="U34" s="316"/>
    </row>
    <row r="35" spans="2:21" ht="60" customHeight="1" x14ac:dyDescent="0.3">
      <c r="B35" s="310"/>
      <c r="C35" s="310"/>
      <c r="D35" s="310"/>
      <c r="E35" s="310"/>
      <c r="F35" s="310"/>
      <c r="G35" s="310"/>
      <c r="H35" s="310"/>
      <c r="I35" s="310"/>
      <c r="J35" s="310"/>
      <c r="K35" s="310"/>
      <c r="L35" s="310"/>
      <c r="M35" s="310"/>
      <c r="N35" s="310"/>
      <c r="O35" s="310"/>
      <c r="P35" s="310"/>
      <c r="Q35" s="310"/>
      <c r="R35" s="310"/>
      <c r="S35" s="310"/>
      <c r="T35" s="310"/>
      <c r="U35" s="310"/>
    </row>
    <row r="36" spans="2:21" ht="60" customHeight="1" x14ac:dyDescent="0.3">
      <c r="B36" s="310"/>
      <c r="C36" s="310"/>
      <c r="D36" s="310"/>
      <c r="E36" s="310"/>
      <c r="F36" s="310"/>
      <c r="G36" s="310"/>
      <c r="H36" s="310"/>
      <c r="I36" s="310"/>
      <c r="J36" s="310"/>
      <c r="K36" s="310"/>
      <c r="L36" s="310"/>
      <c r="M36" s="310"/>
      <c r="N36" s="310"/>
      <c r="O36" s="310"/>
      <c r="P36" s="310"/>
      <c r="Q36" s="310"/>
      <c r="R36" s="310"/>
      <c r="S36" s="310"/>
      <c r="T36" s="310"/>
      <c r="U36" s="310"/>
    </row>
    <row r="37" spans="2:21" ht="60" customHeight="1" x14ac:dyDescent="0.3">
      <c r="B37" s="310"/>
      <c r="C37" s="310"/>
      <c r="D37" s="310"/>
      <c r="E37" s="310"/>
      <c r="F37" s="310"/>
      <c r="G37" s="310"/>
      <c r="H37" s="310"/>
      <c r="I37" s="310"/>
      <c r="J37" s="310"/>
      <c r="K37" s="310"/>
      <c r="L37" s="310"/>
      <c r="M37" s="310"/>
      <c r="N37" s="310"/>
      <c r="O37" s="310"/>
      <c r="P37" s="310"/>
      <c r="Q37" s="310"/>
      <c r="R37" s="310"/>
      <c r="S37" s="310"/>
      <c r="T37" s="310"/>
      <c r="U37" s="310"/>
    </row>
    <row r="39" spans="2:21" x14ac:dyDescent="0.3">
      <c r="B39" s="322" t="s">
        <v>179</v>
      </c>
      <c r="C39" s="322"/>
      <c r="D39" s="322"/>
      <c r="E39" s="322"/>
      <c r="F39" s="322"/>
      <c r="G39" s="322"/>
      <c r="H39" s="322"/>
      <c r="I39" s="322"/>
      <c r="J39" s="322"/>
      <c r="K39" s="322"/>
      <c r="L39" s="322"/>
      <c r="M39" s="322"/>
      <c r="N39" s="322"/>
      <c r="O39" s="322"/>
      <c r="P39" s="322"/>
      <c r="Q39" s="322"/>
      <c r="R39" s="322"/>
      <c r="S39" s="322"/>
      <c r="T39" s="322"/>
      <c r="U39" s="322"/>
    </row>
    <row r="40" spans="2:21" ht="19.5" x14ac:dyDescent="0.3">
      <c r="B40" s="327" t="s">
        <v>27</v>
      </c>
      <c r="C40" s="328"/>
      <c r="D40" s="328"/>
      <c r="E40" s="328"/>
      <c r="F40" s="328"/>
      <c r="G40" s="328"/>
      <c r="H40" s="328"/>
      <c r="I40" s="328"/>
      <c r="J40" s="328"/>
      <c r="K40" s="328"/>
      <c r="L40" s="328"/>
      <c r="M40" s="328"/>
      <c r="N40" s="328"/>
      <c r="O40" s="328"/>
      <c r="P40" s="328"/>
      <c r="Q40" s="328"/>
      <c r="R40" s="328"/>
      <c r="S40" s="328"/>
      <c r="T40" s="328"/>
      <c r="U40" s="328"/>
    </row>
    <row r="41" spans="2:21" ht="51.75" customHeight="1" x14ac:dyDescent="0.3">
      <c r="B41" s="310"/>
      <c r="C41" s="310"/>
      <c r="D41" s="310"/>
      <c r="E41" s="310"/>
      <c r="F41" s="310"/>
      <c r="G41" s="310"/>
      <c r="H41" s="310"/>
      <c r="I41" s="310"/>
      <c r="J41" s="310"/>
      <c r="K41" s="310"/>
      <c r="L41" s="310"/>
      <c r="M41" s="310"/>
      <c r="N41" s="310"/>
      <c r="O41" s="310"/>
      <c r="P41" s="310"/>
      <c r="Q41" s="310"/>
      <c r="R41" s="310"/>
      <c r="S41" s="310"/>
      <c r="T41" s="310"/>
      <c r="U41" s="310"/>
    </row>
    <row r="42" spans="2:21" ht="50.25" customHeight="1" x14ac:dyDescent="0.3">
      <c r="B42" s="310"/>
      <c r="C42" s="310"/>
      <c r="D42" s="310"/>
      <c r="E42" s="310"/>
      <c r="F42" s="310"/>
      <c r="G42" s="310"/>
      <c r="H42" s="310"/>
      <c r="I42" s="310"/>
      <c r="J42" s="310"/>
      <c r="K42" s="310"/>
      <c r="L42" s="310"/>
      <c r="M42" s="310"/>
      <c r="N42" s="310"/>
      <c r="O42" s="310"/>
      <c r="P42" s="310"/>
      <c r="Q42" s="310"/>
      <c r="R42" s="310"/>
      <c r="S42" s="310"/>
      <c r="T42" s="310"/>
      <c r="U42" s="310"/>
    </row>
    <row r="43" spans="2:21" ht="19.5" x14ac:dyDescent="0.3">
      <c r="B43" s="316" t="s">
        <v>122</v>
      </c>
      <c r="C43" s="316"/>
      <c r="D43" s="316"/>
      <c r="E43" s="316"/>
      <c r="F43" s="316"/>
      <c r="G43" s="316"/>
      <c r="H43" s="316"/>
      <c r="I43" s="316"/>
      <c r="J43" s="316"/>
      <c r="K43" s="316"/>
      <c r="L43" s="316"/>
      <c r="M43" s="316"/>
      <c r="N43" s="316"/>
      <c r="O43" s="316"/>
      <c r="P43" s="316"/>
      <c r="Q43" s="316"/>
      <c r="R43" s="316"/>
      <c r="S43" s="316"/>
      <c r="T43" s="316"/>
      <c r="U43" s="316"/>
    </row>
    <row r="44" spans="2:21" ht="69.75" customHeight="1" x14ac:dyDescent="0.3">
      <c r="B44" s="310"/>
      <c r="C44" s="310"/>
      <c r="D44" s="310"/>
      <c r="E44" s="310"/>
      <c r="F44" s="310"/>
      <c r="G44" s="310"/>
      <c r="H44" s="310"/>
      <c r="I44" s="310"/>
      <c r="J44" s="310"/>
      <c r="K44" s="310"/>
      <c r="L44" s="310"/>
      <c r="M44" s="310"/>
      <c r="N44" s="310"/>
      <c r="O44" s="310"/>
      <c r="P44" s="310"/>
      <c r="Q44" s="310"/>
      <c r="R44" s="310"/>
      <c r="S44" s="310"/>
      <c r="T44" s="310"/>
      <c r="U44" s="310"/>
    </row>
    <row r="45" spans="2:21" ht="60" customHeight="1" x14ac:dyDescent="0.3">
      <c r="B45" s="310"/>
      <c r="C45" s="310"/>
      <c r="D45" s="310"/>
      <c r="E45" s="310"/>
      <c r="F45" s="310"/>
      <c r="G45" s="310"/>
      <c r="H45" s="310"/>
      <c r="I45" s="310"/>
      <c r="J45" s="310"/>
      <c r="K45" s="310"/>
      <c r="L45" s="310"/>
      <c r="M45" s="310"/>
      <c r="N45" s="310"/>
      <c r="O45" s="310"/>
      <c r="P45" s="310"/>
      <c r="Q45" s="310"/>
      <c r="R45" s="310"/>
      <c r="S45" s="310"/>
      <c r="T45" s="310"/>
      <c r="U45" s="310"/>
    </row>
    <row r="46" spans="2:21" ht="59.25" customHeight="1" x14ac:dyDescent="0.3">
      <c r="B46" s="310"/>
      <c r="C46" s="310"/>
      <c r="D46" s="310"/>
      <c r="E46" s="310"/>
      <c r="F46" s="310"/>
      <c r="G46" s="310"/>
      <c r="H46" s="310"/>
      <c r="I46" s="310"/>
      <c r="J46" s="310"/>
      <c r="K46" s="310"/>
      <c r="L46" s="310"/>
      <c r="M46" s="310"/>
      <c r="N46" s="310"/>
      <c r="O46" s="310"/>
      <c r="P46" s="310"/>
      <c r="Q46" s="310"/>
      <c r="R46" s="310"/>
      <c r="S46" s="310"/>
      <c r="T46" s="310"/>
      <c r="U46" s="310"/>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5" zoomScale="70" zoomScaleNormal="70" workbookViewId="0">
      <selection activeCell="B35" sqref="B35:U3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3" t="s">
        <v>136</v>
      </c>
      <c r="C2" s="320" t="s">
        <v>176</v>
      </c>
      <c r="D2" s="320"/>
      <c r="E2" s="320"/>
      <c r="F2" s="320"/>
      <c r="G2" s="2"/>
      <c r="H2" s="321" t="s">
        <v>177</v>
      </c>
      <c r="I2" s="321"/>
      <c r="J2" s="321"/>
      <c r="K2" s="321"/>
      <c r="L2" s="2"/>
      <c r="M2" s="315" t="s">
        <v>178</v>
      </c>
      <c r="N2" s="315"/>
      <c r="O2" s="315"/>
      <c r="P2" s="315"/>
      <c r="Q2" s="55"/>
      <c r="R2" s="322" t="s">
        <v>179</v>
      </c>
      <c r="S2" s="322"/>
      <c r="T2" s="322"/>
      <c r="U2" s="322"/>
      <c r="V2" s="317"/>
    </row>
    <row r="3" spans="2:22" ht="24.75" customHeight="1" thickBot="1" x14ac:dyDescent="0.35">
      <c r="B3" s="314"/>
      <c r="C3" s="3">
        <v>1</v>
      </c>
      <c r="D3" s="3">
        <v>2</v>
      </c>
      <c r="E3" s="4">
        <v>3</v>
      </c>
      <c r="F3" s="5">
        <v>4</v>
      </c>
      <c r="G3" s="311"/>
      <c r="H3" s="3">
        <v>1</v>
      </c>
      <c r="I3" s="3">
        <v>2</v>
      </c>
      <c r="J3" s="4">
        <v>3</v>
      </c>
      <c r="K3" s="5">
        <v>4</v>
      </c>
      <c r="L3" s="318"/>
      <c r="M3" s="3">
        <v>1</v>
      </c>
      <c r="N3" s="3">
        <v>2</v>
      </c>
      <c r="O3" s="4">
        <v>3</v>
      </c>
      <c r="P3" s="5">
        <v>4</v>
      </c>
      <c r="Q3" s="56"/>
      <c r="R3" s="3">
        <v>1</v>
      </c>
      <c r="S3" s="3">
        <v>2</v>
      </c>
      <c r="T3" s="4">
        <v>3</v>
      </c>
      <c r="U3" s="5">
        <v>4</v>
      </c>
      <c r="V3" s="317"/>
    </row>
    <row r="4" spans="2:22" ht="38.15" customHeight="1" thickTop="1" thickBot="1" x14ac:dyDescent="0.35">
      <c r="B4" s="37" t="s">
        <v>132</v>
      </c>
      <c r="C4" s="36">
        <f>Autoevaluación!R84/SUM(Autoevaluación!R84:R87)</f>
        <v>0</v>
      </c>
      <c r="D4" s="7">
        <f>Autoevaluación!R85/SUM(Autoevaluación!R84:R87)</f>
        <v>0</v>
      </c>
      <c r="E4" s="7">
        <f>Autoevaluación!R86/SUM(Autoevaluación!R84:R87)</f>
        <v>0</v>
      </c>
      <c r="F4" s="7">
        <f>Autoevaluación!R87/SUM(Autoevaluación!R84:R87)</f>
        <v>1</v>
      </c>
      <c r="G4" s="312"/>
      <c r="H4" s="17">
        <f>Autoevaluación!S84/SUM(Autoevaluación!S84:S87)</f>
        <v>0</v>
      </c>
      <c r="I4" s="7">
        <f>Autoevaluación!S85/SUM(Autoevaluación!S84:S87)</f>
        <v>0</v>
      </c>
      <c r="J4" s="7">
        <f>Autoevaluación!S86/SUM(Autoevaluación!S84:S87)</f>
        <v>0</v>
      </c>
      <c r="K4" s="7">
        <f>Autoevaluación!S87/SUM(Autoevaluación!S84:S87)</f>
        <v>1</v>
      </c>
      <c r="L4" s="319"/>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133</v>
      </c>
      <c r="C5" s="36">
        <f>Autoevaluación!R89/SUM(Autoevaluación!R89:R92)</f>
        <v>0</v>
      </c>
      <c r="D5" s="7">
        <f>Autoevaluación!R90/SUM(Autoevaluación!R89:R92)</f>
        <v>0</v>
      </c>
      <c r="E5" s="7">
        <f>Autoevaluación!R91/SUM(Autoevaluación!R89:R92)</f>
        <v>0.42857142857142855</v>
      </c>
      <c r="F5" s="7">
        <f>Autoevaluación!R92/SUM(Autoevaluación!R89:R92)</f>
        <v>0.5714285714285714</v>
      </c>
      <c r="G5" s="312"/>
      <c r="H5" s="17">
        <f>Autoevaluación!S89/SUM(Autoevaluación!S89:S92)</f>
        <v>0</v>
      </c>
      <c r="I5" s="7">
        <f>Autoevaluación!S90/SUM(Autoevaluación!S89:S92)</f>
        <v>0</v>
      </c>
      <c r="J5" s="7" t="e">
        <f>Autoevaluación!S91/SUM(Autoevaluación!S89:Q92Q13:V16)</f>
        <v>#NAME?</v>
      </c>
      <c r="K5" s="7">
        <f>Autoevaluación!S92/SUM(Autoevaluación!S89:S92)</f>
        <v>0.7142857142857143</v>
      </c>
      <c r="L5" s="319"/>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31</v>
      </c>
      <c r="C6" s="36">
        <f>Autoevaluación!R98/SUM(Autoevaluación!R98:R101)</f>
        <v>0</v>
      </c>
      <c r="D6" s="7">
        <f>Autoevaluación!R99/SUM(Autoevaluación!R98:R101)</f>
        <v>0</v>
      </c>
      <c r="E6" s="7">
        <f>Autoevaluación!R100/SUM(Autoevaluación!R98:R101)</f>
        <v>0</v>
      </c>
      <c r="F6" s="7">
        <f>Autoevaluación!R101/SUM(Autoevaluación!R98:R101)</f>
        <v>1</v>
      </c>
      <c r="G6" s="312"/>
      <c r="H6" s="17">
        <f>Autoevaluación!S98/SUM(Autoevaluación!S98:S101)</f>
        <v>0</v>
      </c>
      <c r="I6" s="7">
        <f>Autoevaluación!S99/SUM(Autoevaluación!S98:S101)</f>
        <v>0</v>
      </c>
      <c r="J6" s="7">
        <f>Autoevaluación!S100/SUM(Autoevaluación!S98:S101)</f>
        <v>0</v>
      </c>
      <c r="K6" s="7">
        <f>Autoevaluación!S10/SUM(Autoevaluación!S98:S101)</f>
        <v>2</v>
      </c>
      <c r="L6" s="319"/>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134</v>
      </c>
      <c r="C7" s="36">
        <f>Autoevaluación!R102/SUM(Autoevaluación!R102:R105)</f>
        <v>0</v>
      </c>
      <c r="D7" s="7">
        <f>Autoevaluación!R103/SUM(Autoevaluación!R102:R105)</f>
        <v>0</v>
      </c>
      <c r="E7" s="7">
        <f>Autoevaluación!R104/SUM(Autoevaluación!R102:R105)</f>
        <v>0.2</v>
      </c>
      <c r="F7" s="7">
        <f>Autoevaluación!R105/SUM(Autoevaluación!R102:R105)</f>
        <v>0.8</v>
      </c>
      <c r="G7" s="312"/>
      <c r="H7" s="17">
        <f>Autoevaluación!S102/SUM(Autoevaluación!S102:S105)</f>
        <v>0</v>
      </c>
      <c r="I7" s="7">
        <f>Autoevaluación!S103/SUM(Autoevaluación!S102:S105)</f>
        <v>0</v>
      </c>
      <c r="J7" s="7">
        <f>Autoevaluación!S104/SUM(Autoevaluación!S102:S105)</f>
        <v>0.1</v>
      </c>
      <c r="K7" s="7">
        <f>Autoevaluación!S105/SUM(Autoevaluación!S102:S105)</f>
        <v>0.9</v>
      </c>
      <c r="L7" s="319"/>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135</v>
      </c>
      <c r="C8" s="36">
        <f>Autoevaluación!R114/SUM(Autoevaluación!R114:R117)</f>
        <v>0</v>
      </c>
      <c r="D8" s="7">
        <f>Autoevaluación!R115/SUM(Autoevaluación!R114:R117)</f>
        <v>0</v>
      </c>
      <c r="E8" s="7">
        <f>Autoevaluación!R116/SUM(Autoevaluación!R114:R117)</f>
        <v>0</v>
      </c>
      <c r="F8" s="7">
        <f>Autoevaluación!R117/SUM(Autoevaluación!R114:R117)</f>
        <v>1</v>
      </c>
      <c r="G8" s="312"/>
      <c r="H8" s="17">
        <f>Autoevaluación!S114/SUM(Autoevaluación!S114:S117)</f>
        <v>0</v>
      </c>
      <c r="I8" s="7">
        <f>Autoevaluación!S115/SUM(Autoevaluación!S114:S117)</f>
        <v>0</v>
      </c>
      <c r="J8" s="7">
        <f>Autoevaluación!S116/SUM(Autoevaluación!S114:S117)</f>
        <v>0</v>
      </c>
      <c r="K8" s="7">
        <f>Autoevaluación!S117/SUM(Autoevaluación!S114:S117)</f>
        <v>1</v>
      </c>
      <c r="L8" s="319"/>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312"/>
      <c r="H9" s="7"/>
      <c r="I9" s="7"/>
      <c r="J9" s="7"/>
      <c r="K9" s="7"/>
      <c r="L9" s="319"/>
      <c r="M9" s="7"/>
      <c r="N9" s="7"/>
      <c r="O9" s="7"/>
      <c r="P9" s="7"/>
      <c r="Q9" s="53"/>
      <c r="R9" s="7"/>
      <c r="S9" s="7"/>
      <c r="T9" s="7"/>
      <c r="U9" s="7"/>
    </row>
    <row r="10" spans="2:22" ht="42" customHeight="1" x14ac:dyDescent="0.3">
      <c r="B10" s="15" t="s">
        <v>137</v>
      </c>
      <c r="C10" s="12">
        <f>AVERAGE(C4:C9)</f>
        <v>0</v>
      </c>
      <c r="D10" s="12">
        <f>AVERAGE(D4:D9)</f>
        <v>0</v>
      </c>
      <c r="E10" s="12">
        <f>AVERAGE(E4:E9)</f>
        <v>0.12571428571428572</v>
      </c>
      <c r="F10" s="12">
        <f>AVERAGE(F4:F9)</f>
        <v>0.87428571428571422</v>
      </c>
      <c r="G10" s="9"/>
      <c r="H10" s="12">
        <f>AVERAGE(H4:H9)</f>
        <v>0</v>
      </c>
      <c r="I10" s="12">
        <f>AVERAGE(I4:I9)</f>
        <v>0</v>
      </c>
      <c r="J10" s="12" t="e">
        <f>AVERAGE(J4:J9)</f>
        <v>#NAME?</v>
      </c>
      <c r="K10" s="12">
        <f>AVERAGE(K4:K9)</f>
        <v>1.122857142857143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0" t="s">
        <v>176</v>
      </c>
      <c r="C12" s="320"/>
      <c r="D12" s="320"/>
      <c r="E12" s="320"/>
      <c r="F12" s="320"/>
      <c r="G12" s="320"/>
      <c r="H12" s="320"/>
      <c r="I12" s="320"/>
      <c r="J12" s="320"/>
      <c r="K12" s="320"/>
      <c r="L12" s="320"/>
      <c r="M12" s="320"/>
      <c r="N12" s="320"/>
      <c r="O12" s="320"/>
      <c r="P12" s="320"/>
      <c r="Q12" s="320"/>
      <c r="R12" s="320"/>
      <c r="S12" s="320"/>
      <c r="T12" s="320"/>
      <c r="U12" s="320"/>
    </row>
    <row r="13" spans="2:22" ht="25" customHeight="1" x14ac:dyDescent="0.3">
      <c r="B13" s="323" t="s">
        <v>27</v>
      </c>
      <c r="C13" s="323"/>
      <c r="D13" s="323"/>
      <c r="E13" s="323"/>
      <c r="F13" s="323"/>
      <c r="G13" s="323"/>
      <c r="H13" s="323"/>
      <c r="I13" s="323"/>
      <c r="J13" s="323"/>
      <c r="K13" s="323"/>
      <c r="L13" s="323"/>
      <c r="M13" s="323"/>
      <c r="N13" s="323"/>
      <c r="O13" s="323"/>
      <c r="P13" s="323"/>
      <c r="Q13" s="323"/>
      <c r="R13" s="323"/>
      <c r="S13" s="323"/>
      <c r="T13" s="323"/>
      <c r="U13" s="323"/>
    </row>
    <row r="14" spans="2:22" ht="60" customHeight="1" x14ac:dyDescent="0.3">
      <c r="B14" s="329" t="s">
        <v>488</v>
      </c>
      <c r="C14" s="329"/>
      <c r="D14" s="329"/>
      <c r="E14" s="329"/>
      <c r="F14" s="329"/>
      <c r="G14" s="329"/>
      <c r="H14" s="329"/>
      <c r="I14" s="329"/>
      <c r="J14" s="329"/>
      <c r="K14" s="329"/>
      <c r="L14" s="329"/>
      <c r="M14" s="329"/>
      <c r="N14" s="329"/>
      <c r="O14" s="329"/>
      <c r="P14" s="329"/>
      <c r="Q14" s="329"/>
      <c r="R14" s="329"/>
      <c r="S14" s="329"/>
      <c r="T14" s="329"/>
      <c r="U14" s="329"/>
    </row>
    <row r="15" spans="2:22" ht="60" customHeight="1" x14ac:dyDescent="0.3">
      <c r="B15" s="329" t="s">
        <v>489</v>
      </c>
      <c r="C15" s="329"/>
      <c r="D15" s="329"/>
      <c r="E15" s="329"/>
      <c r="F15" s="329"/>
      <c r="G15" s="329"/>
      <c r="H15" s="329"/>
      <c r="I15" s="329"/>
      <c r="J15" s="329"/>
      <c r="K15" s="329"/>
      <c r="L15" s="329"/>
      <c r="M15" s="329"/>
      <c r="N15" s="329"/>
      <c r="O15" s="329"/>
      <c r="P15" s="329"/>
      <c r="Q15" s="329"/>
      <c r="R15" s="329"/>
      <c r="S15" s="329"/>
      <c r="T15" s="329"/>
      <c r="U15" s="329"/>
    </row>
    <row r="16" spans="2:22" s="14" customFormat="1" ht="25" customHeight="1" x14ac:dyDescent="0.35">
      <c r="B16" s="316" t="s">
        <v>122</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329" t="s">
        <v>490</v>
      </c>
      <c r="C17" s="329"/>
      <c r="D17" s="329"/>
      <c r="E17" s="329"/>
      <c r="F17" s="329"/>
      <c r="G17" s="329"/>
      <c r="H17" s="329"/>
      <c r="I17" s="329"/>
      <c r="J17" s="329"/>
      <c r="K17" s="329"/>
      <c r="L17" s="329"/>
      <c r="M17" s="329"/>
      <c r="N17" s="329"/>
      <c r="O17" s="329"/>
      <c r="P17" s="329"/>
      <c r="Q17" s="329"/>
      <c r="R17" s="329"/>
      <c r="S17" s="329"/>
      <c r="T17" s="329"/>
      <c r="U17" s="329"/>
    </row>
    <row r="18" spans="2:21" ht="60" customHeight="1" x14ac:dyDescent="0.3">
      <c r="B18" s="329" t="s">
        <v>491</v>
      </c>
      <c r="C18" s="329"/>
      <c r="D18" s="329"/>
      <c r="E18" s="329"/>
      <c r="F18" s="329"/>
      <c r="G18" s="329"/>
      <c r="H18" s="329"/>
      <c r="I18" s="329"/>
      <c r="J18" s="329"/>
      <c r="K18" s="329"/>
      <c r="L18" s="329"/>
      <c r="M18" s="329"/>
      <c r="N18" s="329"/>
      <c r="O18" s="329"/>
      <c r="P18" s="329"/>
      <c r="Q18" s="329"/>
      <c r="R18" s="329"/>
      <c r="S18" s="329"/>
      <c r="T18" s="329"/>
      <c r="U18" s="329"/>
    </row>
    <row r="19" spans="2:21" ht="60" customHeight="1" x14ac:dyDescent="0.3">
      <c r="B19" s="329" t="s">
        <v>492</v>
      </c>
      <c r="C19" s="329"/>
      <c r="D19" s="329"/>
      <c r="E19" s="329"/>
      <c r="F19" s="329"/>
      <c r="G19" s="329"/>
      <c r="H19" s="329"/>
      <c r="I19" s="329"/>
      <c r="J19" s="329"/>
      <c r="K19" s="329"/>
      <c r="L19" s="329"/>
      <c r="M19" s="329"/>
      <c r="N19" s="329"/>
      <c r="O19" s="329"/>
      <c r="P19" s="329"/>
      <c r="Q19" s="329"/>
      <c r="R19" s="329"/>
      <c r="S19" s="329"/>
      <c r="T19" s="329"/>
      <c r="U19" s="32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4" t="s">
        <v>177</v>
      </c>
      <c r="C21" s="324"/>
      <c r="D21" s="324"/>
      <c r="E21" s="324"/>
      <c r="F21" s="324"/>
      <c r="G21" s="324"/>
      <c r="H21" s="324"/>
      <c r="I21" s="324"/>
      <c r="J21" s="324"/>
      <c r="K21" s="324"/>
      <c r="L21" s="324"/>
      <c r="M21" s="324"/>
      <c r="N21" s="324"/>
      <c r="O21" s="324"/>
      <c r="P21" s="324"/>
      <c r="Q21" s="324"/>
      <c r="R21" s="324"/>
      <c r="S21" s="324"/>
      <c r="T21" s="324"/>
      <c r="U21" s="324"/>
    </row>
    <row r="22" spans="2:21" ht="25" customHeight="1" x14ac:dyDescent="0.3">
      <c r="B22" s="327" t="s">
        <v>27</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3">
      <c r="B23" s="329" t="s">
        <v>493</v>
      </c>
      <c r="C23" s="329"/>
      <c r="D23" s="329"/>
      <c r="E23" s="329"/>
      <c r="F23" s="329"/>
      <c r="G23" s="329"/>
      <c r="H23" s="329"/>
      <c r="I23" s="329"/>
      <c r="J23" s="329"/>
      <c r="K23" s="329"/>
      <c r="L23" s="329"/>
      <c r="M23" s="329"/>
      <c r="N23" s="329"/>
      <c r="O23" s="329"/>
      <c r="P23" s="329"/>
      <c r="Q23" s="329"/>
      <c r="R23" s="329"/>
      <c r="S23" s="329"/>
      <c r="T23" s="329"/>
      <c r="U23" s="329"/>
    </row>
    <row r="24" spans="2:21" ht="60" customHeight="1" x14ac:dyDescent="0.3">
      <c r="B24" s="329" t="s">
        <v>494</v>
      </c>
      <c r="C24" s="329"/>
      <c r="D24" s="329"/>
      <c r="E24" s="329"/>
      <c r="F24" s="329"/>
      <c r="G24" s="329"/>
      <c r="H24" s="329"/>
      <c r="I24" s="329"/>
      <c r="J24" s="329"/>
      <c r="K24" s="329"/>
      <c r="L24" s="329"/>
      <c r="M24" s="329"/>
      <c r="N24" s="329"/>
      <c r="O24" s="329"/>
      <c r="P24" s="329"/>
      <c r="Q24" s="329"/>
      <c r="R24" s="329"/>
      <c r="S24" s="329"/>
      <c r="T24" s="329"/>
      <c r="U24" s="329"/>
    </row>
    <row r="25" spans="2:21" s="14" customFormat="1" ht="25" customHeight="1" x14ac:dyDescent="0.35">
      <c r="B25" s="316" t="s">
        <v>122</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329" t="s">
        <v>495</v>
      </c>
      <c r="C26" s="329"/>
      <c r="D26" s="329"/>
      <c r="E26" s="329"/>
      <c r="F26" s="329"/>
      <c r="G26" s="329"/>
      <c r="H26" s="329"/>
      <c r="I26" s="329"/>
      <c r="J26" s="329"/>
      <c r="K26" s="329"/>
      <c r="L26" s="329"/>
      <c r="M26" s="329"/>
      <c r="N26" s="329"/>
      <c r="O26" s="329"/>
      <c r="P26" s="329"/>
      <c r="Q26" s="329"/>
      <c r="R26" s="329"/>
      <c r="S26" s="329"/>
      <c r="T26" s="329"/>
      <c r="U26" s="329"/>
    </row>
    <row r="27" spans="2:21" ht="60" customHeight="1" x14ac:dyDescent="0.3">
      <c r="B27" s="329" t="s">
        <v>496</v>
      </c>
      <c r="C27" s="329"/>
      <c r="D27" s="329"/>
      <c r="E27" s="329"/>
      <c r="F27" s="329"/>
      <c r="G27" s="329"/>
      <c r="H27" s="329"/>
      <c r="I27" s="329"/>
      <c r="J27" s="329"/>
      <c r="K27" s="329"/>
      <c r="L27" s="329"/>
      <c r="M27" s="329"/>
      <c r="N27" s="329"/>
      <c r="O27" s="329"/>
      <c r="P27" s="329"/>
      <c r="Q27" s="329"/>
      <c r="R27" s="329"/>
      <c r="S27" s="329"/>
      <c r="T27" s="329"/>
      <c r="U27" s="329"/>
    </row>
    <row r="28" spans="2:21" ht="60" customHeight="1" x14ac:dyDescent="0.3">
      <c r="B28" s="329" t="str">
        <f t="shared" ref="B28" si="0">$B$19</f>
        <v>Se deben realizar actividades que conlleven a la consecución de nuevos recursos económicos para complementar y desarrollar los objetivos propuestos para presente  año.</v>
      </c>
      <c r="C28" s="329"/>
      <c r="D28" s="329"/>
      <c r="E28" s="329"/>
      <c r="F28" s="329"/>
      <c r="G28" s="329"/>
      <c r="H28" s="329"/>
      <c r="I28" s="329"/>
      <c r="J28" s="329"/>
      <c r="K28" s="329"/>
      <c r="L28" s="329"/>
      <c r="M28" s="329"/>
      <c r="N28" s="329"/>
      <c r="O28" s="329"/>
      <c r="P28" s="329"/>
      <c r="Q28" s="329"/>
      <c r="R28" s="329"/>
      <c r="S28" s="329"/>
      <c r="T28" s="329"/>
      <c r="U28" s="32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6" t="s">
        <v>178</v>
      </c>
      <c r="C30" s="326"/>
      <c r="D30" s="326"/>
      <c r="E30" s="326"/>
      <c r="F30" s="326"/>
      <c r="G30" s="326"/>
      <c r="H30" s="326"/>
      <c r="I30" s="326"/>
      <c r="J30" s="326"/>
      <c r="K30" s="326"/>
      <c r="L30" s="326"/>
      <c r="M30" s="326"/>
      <c r="N30" s="326"/>
      <c r="O30" s="326"/>
      <c r="P30" s="326"/>
      <c r="Q30" s="326"/>
      <c r="R30" s="326"/>
      <c r="S30" s="326"/>
      <c r="T30" s="326"/>
      <c r="U30" s="326"/>
    </row>
    <row r="31" spans="2:21" ht="25" customHeight="1" x14ac:dyDescent="0.3">
      <c r="B31" s="325" t="s">
        <v>27</v>
      </c>
      <c r="C31" s="325"/>
      <c r="D31" s="325"/>
      <c r="E31" s="325"/>
      <c r="F31" s="325"/>
      <c r="G31" s="325"/>
      <c r="H31" s="325"/>
      <c r="I31" s="325"/>
      <c r="J31" s="325"/>
      <c r="K31" s="325"/>
      <c r="L31" s="325"/>
      <c r="M31" s="325"/>
      <c r="N31" s="325"/>
      <c r="O31" s="325"/>
      <c r="P31" s="325"/>
      <c r="Q31" s="325"/>
      <c r="R31" s="325"/>
      <c r="S31" s="325"/>
      <c r="T31" s="325"/>
      <c r="U31" s="325"/>
    </row>
    <row r="32" spans="2:21" ht="60" customHeight="1" x14ac:dyDescent="0.3">
      <c r="B32" s="329" t="str">
        <f t="shared" ref="B32" si="1">$B$23</f>
        <v>Ha sido muy importante los nombramiento de nuevos docentes con excelentes perfiles en areas fundamentales en nuestra institucion y el mantener en propiedad al sr. Rector.</v>
      </c>
      <c r="C32" s="329"/>
      <c r="D32" s="329"/>
      <c r="E32" s="329"/>
      <c r="F32" s="329"/>
      <c r="G32" s="329"/>
      <c r="H32" s="329"/>
      <c r="I32" s="329"/>
      <c r="J32" s="329"/>
      <c r="K32" s="329"/>
      <c r="L32" s="329"/>
      <c r="M32" s="329"/>
      <c r="N32" s="329"/>
      <c r="O32" s="329"/>
      <c r="P32" s="329"/>
      <c r="Q32" s="329"/>
      <c r="R32" s="329"/>
      <c r="S32" s="329"/>
      <c r="T32" s="329"/>
      <c r="U32" s="329"/>
    </row>
    <row r="33" spans="2:21" ht="60" customHeight="1" x14ac:dyDescent="0.3">
      <c r="B33" s="329" t="str">
        <f t="shared" ref="B33" si="2">$B$24</f>
        <v>El apoyo constante de la secretaria municipal de educacion de nuestro municipio de Ocaña en nombramiento provisional del docente de area de danzas lo cual no ha catapultado de exitos a nivel regional y nacional.</v>
      </c>
      <c r="C33" s="329"/>
      <c r="D33" s="329"/>
      <c r="E33" s="329"/>
      <c r="F33" s="329"/>
      <c r="G33" s="329"/>
      <c r="H33" s="329"/>
      <c r="I33" s="329"/>
      <c r="J33" s="329"/>
      <c r="K33" s="329"/>
      <c r="L33" s="329"/>
      <c r="M33" s="329"/>
      <c r="N33" s="329"/>
      <c r="O33" s="329"/>
      <c r="P33" s="329"/>
      <c r="Q33" s="329"/>
      <c r="R33" s="329"/>
      <c r="S33" s="329"/>
      <c r="T33" s="329"/>
      <c r="U33" s="329"/>
    </row>
    <row r="34" spans="2:21" s="14" customFormat="1" ht="25" customHeight="1" x14ac:dyDescent="0.35">
      <c r="B34" s="316" t="s">
        <v>122</v>
      </c>
      <c r="C34" s="316"/>
      <c r="D34" s="316"/>
      <c r="E34" s="316"/>
      <c r="F34" s="316"/>
      <c r="G34" s="316"/>
      <c r="H34" s="316"/>
      <c r="I34" s="316"/>
      <c r="J34" s="316"/>
      <c r="K34" s="316"/>
      <c r="L34" s="316"/>
      <c r="M34" s="316"/>
      <c r="N34" s="316"/>
      <c r="O34" s="316"/>
      <c r="P34" s="316"/>
      <c r="Q34" s="316"/>
      <c r="R34" s="316"/>
      <c r="S34" s="316"/>
      <c r="T34" s="316"/>
      <c r="U34" s="316"/>
    </row>
    <row r="35" spans="2:21" ht="60" customHeight="1" x14ac:dyDescent="0.3">
      <c r="B35" s="329" t="str">
        <f t="shared" ref="B35" si="3">$B$26</f>
        <v>Realizar la reconstruccion de la casona para implimentar los espacios administrativos de la institucion educativa .</v>
      </c>
      <c r="C35" s="329"/>
      <c r="D35" s="329"/>
      <c r="E35" s="329"/>
      <c r="F35" s="329"/>
      <c r="G35" s="329"/>
      <c r="H35" s="329"/>
      <c r="I35" s="329"/>
      <c r="J35" s="329"/>
      <c r="K35" s="329"/>
      <c r="L35" s="329"/>
      <c r="M35" s="329"/>
      <c r="N35" s="329"/>
      <c r="O35" s="329"/>
      <c r="P35" s="329"/>
      <c r="Q35" s="329"/>
      <c r="R35" s="329"/>
      <c r="S35" s="329"/>
      <c r="T35" s="329"/>
      <c r="U35" s="329"/>
    </row>
    <row r="36" spans="2:21" ht="60" customHeight="1" x14ac:dyDescent="0.3">
      <c r="B36" s="329" t="str">
        <f t="shared" ref="B36" si="4">$B$27</f>
        <v>Lograr la construcion en tipo placa huella de la via de acceso principal de la institucion educativa R.C.N.</v>
      </c>
      <c r="C36" s="329"/>
      <c r="D36" s="329"/>
      <c r="E36" s="329"/>
      <c r="F36" s="329"/>
      <c r="G36" s="329"/>
      <c r="H36" s="329"/>
      <c r="I36" s="329"/>
      <c r="J36" s="329"/>
      <c r="K36" s="329"/>
      <c r="L36" s="329"/>
      <c r="M36" s="329"/>
      <c r="N36" s="329"/>
      <c r="O36" s="329"/>
      <c r="P36" s="329"/>
      <c r="Q36" s="329"/>
      <c r="R36" s="329"/>
      <c r="S36" s="329"/>
      <c r="T36" s="329"/>
      <c r="U36" s="329"/>
    </row>
    <row r="37" spans="2:21" ht="60" customHeight="1" x14ac:dyDescent="0.3">
      <c r="B37" s="329" t="str">
        <f t="shared" ref="B37" si="5">$B$28</f>
        <v>Se deben realizar actividades que conlleven a la consecución de nuevos recursos económicos para complementar y desarrollar los objetivos propuestos para presente  año.</v>
      </c>
      <c r="C37" s="329"/>
      <c r="D37" s="329"/>
      <c r="E37" s="329"/>
      <c r="F37" s="329"/>
      <c r="G37" s="329"/>
      <c r="H37" s="329"/>
      <c r="I37" s="329"/>
      <c r="J37" s="329"/>
      <c r="K37" s="329"/>
      <c r="L37" s="329"/>
      <c r="M37" s="329"/>
      <c r="N37" s="329"/>
      <c r="O37" s="329"/>
      <c r="P37" s="329"/>
      <c r="Q37" s="329"/>
      <c r="R37" s="329"/>
      <c r="S37" s="329"/>
      <c r="T37" s="329"/>
      <c r="U37" s="329"/>
    </row>
    <row r="39" spans="2:21" x14ac:dyDescent="0.3">
      <c r="B39" s="322" t="s">
        <v>179</v>
      </c>
      <c r="C39" s="322"/>
      <c r="D39" s="322"/>
      <c r="E39" s="322"/>
      <c r="F39" s="322"/>
      <c r="G39" s="322"/>
      <c r="H39" s="322"/>
      <c r="I39" s="322"/>
      <c r="J39" s="322"/>
      <c r="K39" s="322"/>
      <c r="L39" s="322"/>
      <c r="M39" s="322"/>
      <c r="N39" s="322"/>
      <c r="O39" s="322"/>
      <c r="P39" s="322"/>
      <c r="Q39" s="322"/>
      <c r="R39" s="322"/>
      <c r="S39" s="322"/>
      <c r="T39" s="322"/>
      <c r="U39" s="322"/>
    </row>
    <row r="40" spans="2:21" ht="19.5" x14ac:dyDescent="0.3">
      <c r="B40" s="325" t="s">
        <v>27</v>
      </c>
      <c r="C40" s="325"/>
      <c r="D40" s="325"/>
      <c r="E40" s="325"/>
      <c r="F40" s="325"/>
      <c r="G40" s="325"/>
      <c r="H40" s="325"/>
      <c r="I40" s="325"/>
      <c r="J40" s="325"/>
      <c r="K40" s="325"/>
      <c r="L40" s="325"/>
      <c r="M40" s="325"/>
      <c r="N40" s="325"/>
      <c r="O40" s="325"/>
      <c r="P40" s="325"/>
      <c r="Q40" s="325"/>
      <c r="R40" s="325"/>
      <c r="S40" s="325"/>
      <c r="T40" s="325"/>
      <c r="U40" s="325"/>
    </row>
    <row r="41" spans="2:21" ht="50.25" customHeight="1" x14ac:dyDescent="0.3">
      <c r="B41" s="299"/>
      <c r="C41" s="299"/>
      <c r="D41" s="299"/>
      <c r="E41" s="299"/>
      <c r="F41" s="299"/>
      <c r="G41" s="299"/>
      <c r="H41" s="299"/>
      <c r="I41" s="299"/>
      <c r="J41" s="299"/>
      <c r="K41" s="299"/>
      <c r="L41" s="299"/>
      <c r="M41" s="299"/>
      <c r="N41" s="299"/>
      <c r="O41" s="299"/>
      <c r="P41" s="299"/>
      <c r="Q41" s="299"/>
      <c r="R41" s="299"/>
      <c r="S41" s="299"/>
      <c r="T41" s="299"/>
      <c r="U41" s="299"/>
    </row>
    <row r="42" spans="2:21" ht="51.75" customHeight="1" x14ac:dyDescent="0.3">
      <c r="B42" s="299"/>
      <c r="C42" s="299"/>
      <c r="D42" s="299"/>
      <c r="E42" s="299"/>
      <c r="F42" s="299"/>
      <c r="G42" s="299"/>
      <c r="H42" s="299"/>
      <c r="I42" s="299"/>
      <c r="J42" s="299"/>
      <c r="K42" s="299"/>
      <c r="L42" s="299"/>
      <c r="M42" s="299"/>
      <c r="N42" s="299"/>
      <c r="O42" s="299"/>
      <c r="P42" s="299"/>
      <c r="Q42" s="299"/>
      <c r="R42" s="299"/>
      <c r="S42" s="299"/>
      <c r="T42" s="299"/>
      <c r="U42" s="299"/>
    </row>
    <row r="43" spans="2:21" ht="19.5" x14ac:dyDescent="0.3">
      <c r="B43" s="316" t="s">
        <v>122</v>
      </c>
      <c r="C43" s="316"/>
      <c r="D43" s="316"/>
      <c r="E43" s="316"/>
      <c r="F43" s="316"/>
      <c r="G43" s="316"/>
      <c r="H43" s="316"/>
      <c r="I43" s="316"/>
      <c r="J43" s="316"/>
      <c r="K43" s="316"/>
      <c r="L43" s="316"/>
      <c r="M43" s="316"/>
      <c r="N43" s="316"/>
      <c r="O43" s="316"/>
      <c r="P43" s="316"/>
      <c r="Q43" s="316"/>
      <c r="R43" s="316"/>
      <c r="S43" s="316"/>
      <c r="T43" s="316"/>
      <c r="U43" s="316"/>
    </row>
    <row r="44" spans="2:21" ht="45" customHeight="1" x14ac:dyDescent="0.3">
      <c r="B44" s="299"/>
      <c r="C44" s="299"/>
      <c r="D44" s="299"/>
      <c r="E44" s="299"/>
      <c r="F44" s="299"/>
      <c r="G44" s="299"/>
      <c r="H44" s="299"/>
      <c r="I44" s="299"/>
      <c r="J44" s="299"/>
      <c r="K44" s="299"/>
      <c r="L44" s="299"/>
      <c r="M44" s="299"/>
      <c r="N44" s="299"/>
      <c r="O44" s="299"/>
      <c r="P44" s="299"/>
      <c r="Q44" s="299"/>
      <c r="R44" s="299"/>
      <c r="S44" s="299"/>
      <c r="T44" s="299"/>
      <c r="U44" s="299"/>
    </row>
    <row r="45" spans="2:21" ht="52.5" customHeight="1" x14ac:dyDescent="0.3">
      <c r="B45" s="299"/>
      <c r="C45" s="299"/>
      <c r="D45" s="299"/>
      <c r="E45" s="299"/>
      <c r="F45" s="299"/>
      <c r="G45" s="299"/>
      <c r="H45" s="299"/>
      <c r="I45" s="299"/>
      <c r="J45" s="299"/>
      <c r="K45" s="299"/>
      <c r="L45" s="299"/>
      <c r="M45" s="299"/>
      <c r="N45" s="299"/>
      <c r="O45" s="299"/>
      <c r="P45" s="299"/>
      <c r="Q45" s="299"/>
      <c r="R45" s="299"/>
      <c r="S45" s="299"/>
      <c r="T45" s="299"/>
      <c r="U45" s="299"/>
    </row>
    <row r="46" spans="2:21" ht="55.5" customHeight="1" x14ac:dyDescent="0.3">
      <c r="B46" s="299"/>
      <c r="C46" s="299"/>
      <c r="D46" s="299"/>
      <c r="E46" s="299"/>
      <c r="F46" s="299"/>
      <c r="G46" s="299"/>
      <c r="H46" s="299"/>
      <c r="I46" s="299"/>
      <c r="J46" s="299"/>
      <c r="K46" s="299"/>
      <c r="L46" s="299"/>
      <c r="M46" s="299"/>
      <c r="N46" s="299"/>
      <c r="O46" s="299"/>
      <c r="P46" s="299"/>
      <c r="Q46" s="299"/>
      <c r="R46" s="299"/>
      <c r="S46" s="299"/>
      <c r="T46" s="299"/>
      <c r="U46" s="299"/>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X27" sqref="X2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3" t="s">
        <v>23</v>
      </c>
      <c r="C2" s="320" t="s">
        <v>176</v>
      </c>
      <c r="D2" s="320"/>
      <c r="E2" s="320"/>
      <c r="F2" s="320"/>
      <c r="G2" s="2"/>
      <c r="H2" s="321" t="s">
        <v>177</v>
      </c>
      <c r="I2" s="321"/>
      <c r="J2" s="321"/>
      <c r="K2" s="321"/>
      <c r="L2" s="2"/>
      <c r="M2" s="315" t="s">
        <v>178</v>
      </c>
      <c r="N2" s="315"/>
      <c r="O2" s="315"/>
      <c r="P2" s="315"/>
      <c r="Q2" s="55"/>
      <c r="R2" s="322" t="s">
        <v>179</v>
      </c>
      <c r="S2" s="322"/>
      <c r="T2" s="322"/>
      <c r="U2" s="322"/>
      <c r="V2" s="317"/>
    </row>
    <row r="3" spans="2:22" ht="24.75" customHeight="1" thickBot="1" x14ac:dyDescent="0.35">
      <c r="B3" s="314"/>
      <c r="C3" s="3">
        <v>1</v>
      </c>
      <c r="D3" s="3">
        <v>2</v>
      </c>
      <c r="E3" s="4">
        <v>3</v>
      </c>
      <c r="F3" s="5">
        <v>4</v>
      </c>
      <c r="G3" s="311"/>
      <c r="H3" s="3">
        <v>1</v>
      </c>
      <c r="I3" s="3">
        <v>2</v>
      </c>
      <c r="J3" s="4">
        <v>3</v>
      </c>
      <c r="K3" s="5">
        <v>4</v>
      </c>
      <c r="L3" s="318"/>
      <c r="M3" s="3">
        <v>1</v>
      </c>
      <c r="N3" s="3">
        <v>2</v>
      </c>
      <c r="O3" s="4">
        <v>3</v>
      </c>
      <c r="P3" s="5">
        <v>4</v>
      </c>
      <c r="Q3" s="56"/>
      <c r="R3" s="3">
        <v>1</v>
      </c>
      <c r="S3" s="3">
        <v>2</v>
      </c>
      <c r="T3" s="4">
        <v>3</v>
      </c>
      <c r="U3" s="5">
        <v>4</v>
      </c>
      <c r="V3" s="317"/>
    </row>
    <row r="4" spans="2:22" ht="38.15" customHeight="1" thickTop="1" thickBot="1" x14ac:dyDescent="0.35">
      <c r="B4" s="40" t="s">
        <v>5</v>
      </c>
      <c r="C4" s="36">
        <f>Autoevaluación!R122/SUM(Autoevaluación!R122:R125)</f>
        <v>0</v>
      </c>
      <c r="D4" s="7">
        <f>Autoevaluación!R123/SUM(Autoevaluación!R122:R125)</f>
        <v>0</v>
      </c>
      <c r="E4" s="7">
        <f>Autoevaluación!R124/SUM(Autoevaluación!R122:R125)</f>
        <v>0.25</v>
      </c>
      <c r="F4" s="7">
        <f>Autoevaluación!R125/SUM(Autoevaluación!R122:R125)</f>
        <v>0.75</v>
      </c>
      <c r="G4" s="312"/>
      <c r="H4" s="7">
        <f>Autoevaluación!S122/SUM(Autoevaluación!S122:S125)</f>
        <v>0</v>
      </c>
      <c r="I4" s="7">
        <f>Autoevaluación!S123/SUM(Autoevaluación!S122:S125)</f>
        <v>0</v>
      </c>
      <c r="J4" s="7">
        <f>Autoevaluación!S124/SUM(Autoevaluación!S122:S125)</f>
        <v>0.25</v>
      </c>
      <c r="K4" s="7">
        <f>Autoevaluación!S125/SUM(Autoevaluación!S122:S125)</f>
        <v>0.75</v>
      </c>
      <c r="L4" s="319"/>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9</v>
      </c>
      <c r="C5" s="36">
        <f>Autoevaluación!R128/SUM(Autoevaluación!R128:R131)</f>
        <v>0</v>
      </c>
      <c r="D5" s="7">
        <f>Autoevaluación!R129/SUM(Autoevaluación!R128:R131)</f>
        <v>0</v>
      </c>
      <c r="E5" s="7">
        <f>Autoevaluación!R130/SUM(Autoevaluación!R128:R131)</f>
        <v>0.25</v>
      </c>
      <c r="F5" s="7">
        <f>Autoevaluación!R131/SUM(Autoevaluación!R128:R131)</f>
        <v>0.75</v>
      </c>
      <c r="G5" s="312"/>
      <c r="H5" s="7">
        <f>Autoevaluación!S128/SUM(Autoevaluación!S128:S131)</f>
        <v>0</v>
      </c>
      <c r="I5" s="7">
        <f>Autoevaluación!S129/SUM(Autoevaluación!S128:S131)</f>
        <v>0</v>
      </c>
      <c r="J5" s="7">
        <f>Autoevaluación!S130/SUM(Autoevaluación!S128:S131)</f>
        <v>0.25</v>
      </c>
      <c r="K5" s="7">
        <f>Autoevaluación!S131/SUM(Autoevaluación!S128:S131)</f>
        <v>0.75</v>
      </c>
      <c r="L5" s="319"/>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14</v>
      </c>
      <c r="C6" s="36">
        <f>Autoevaluación!R134/SUM(Autoevaluación!R134:R137)</f>
        <v>0</v>
      </c>
      <c r="D6" s="7">
        <f>Autoevaluación!R135/SUM(Autoevaluación!R134:R137)</f>
        <v>0</v>
      </c>
      <c r="E6" s="7">
        <f>Autoevaluación!R136/SUM(Autoevaluación!R134:R137)</f>
        <v>0</v>
      </c>
      <c r="F6" s="7">
        <f>Autoevaluación!R137/SUM(Autoevaluación!R134:R137)</f>
        <v>1</v>
      </c>
      <c r="G6" s="312"/>
      <c r="H6" s="7">
        <f>Autoevaluación!S134/SUM(Autoevaluación!S134:S137)</f>
        <v>0</v>
      </c>
      <c r="I6" s="7">
        <f>Autoevaluación!S135/SUM(Autoevaluación!S134:S137)</f>
        <v>0</v>
      </c>
      <c r="J6" s="7">
        <f>Autoevaluación!S136/SUM(Autoevaluación!S134:S137)</f>
        <v>0</v>
      </c>
      <c r="K6" s="7">
        <f>Autoevaluación!S137/SUM(Autoevaluación!S134:S137)</f>
        <v>1</v>
      </c>
      <c r="L6" s="319"/>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18</v>
      </c>
      <c r="C7" s="36">
        <f>Autoevaluación!R139/SUM(Autoevaluación!R139:R142)</f>
        <v>0</v>
      </c>
      <c r="D7" s="7">
        <f>Autoevaluación!R140/SUM(Autoevaluación!R139:R142)</f>
        <v>0</v>
      </c>
      <c r="E7" s="7">
        <f>Autoevaluación!R141/SUM(Autoevaluación!R139:R142)</f>
        <v>0.33333333333333331</v>
      </c>
      <c r="F7" s="7">
        <f>Autoevaluación!R142/SUM(Autoevaluación!R139:R142)</f>
        <v>0.66666666666666663</v>
      </c>
      <c r="G7" s="312"/>
      <c r="H7" s="7">
        <f>Autoevaluación!S139/SUM(Autoevaluación!S139:S142)</f>
        <v>0</v>
      </c>
      <c r="I7" s="7">
        <f>Autoevaluación!S140/SUM(Autoevaluación!S139:S142)</f>
        <v>0</v>
      </c>
      <c r="J7" s="7">
        <f>Autoevaluación!S141/SUM(Autoevaluación!S139:S142)</f>
        <v>0.33333333333333331</v>
      </c>
      <c r="K7" s="7">
        <f>Autoevaluación!S142/SUM(Autoevaluación!S139:S142)</f>
        <v>0.66666666666666663</v>
      </c>
      <c r="L7" s="319"/>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312"/>
      <c r="H8" s="7"/>
      <c r="I8" s="7"/>
      <c r="J8" s="7"/>
      <c r="K8" s="7"/>
      <c r="L8" s="319"/>
      <c r="M8" s="7"/>
      <c r="N8" s="7"/>
      <c r="O8" s="7"/>
      <c r="P8" s="7"/>
      <c r="Q8" s="53"/>
      <c r="R8" s="7"/>
      <c r="S8" s="7"/>
      <c r="T8" s="7"/>
      <c r="U8" s="7"/>
    </row>
    <row r="9" spans="2:22" ht="38.15" customHeight="1" x14ac:dyDescent="0.3">
      <c r="B9" s="6"/>
      <c r="C9" s="7"/>
      <c r="D9" s="7"/>
      <c r="E9" s="7"/>
      <c r="F9" s="7"/>
      <c r="G9" s="312"/>
      <c r="H9" s="7"/>
      <c r="I9" s="7"/>
      <c r="J9" s="7"/>
      <c r="K9" s="7"/>
      <c r="L9" s="319"/>
      <c r="M9" s="7"/>
      <c r="N9" s="7"/>
      <c r="O9" s="7"/>
      <c r="P9" s="7"/>
      <c r="Q9" s="53"/>
      <c r="R9" s="7"/>
      <c r="S9" s="7"/>
      <c r="T9" s="7"/>
      <c r="U9" s="7"/>
    </row>
    <row r="10" spans="2:22" ht="42" customHeight="1" x14ac:dyDescent="0.3">
      <c r="B10" s="15" t="s">
        <v>138</v>
      </c>
      <c r="C10" s="12">
        <f>AVERAGE(C4:C9)</f>
        <v>0</v>
      </c>
      <c r="D10" s="12">
        <f>AVERAGE(D4:D9)</f>
        <v>0</v>
      </c>
      <c r="E10" s="12">
        <f>AVERAGE(E4:E9)</f>
        <v>0.20833333333333331</v>
      </c>
      <c r="F10" s="12">
        <f>AVERAGE(F4:F9)</f>
        <v>0.79166666666666663</v>
      </c>
      <c r="G10" s="9"/>
      <c r="H10" s="12">
        <f>AVERAGE(H4:H9)</f>
        <v>0</v>
      </c>
      <c r="I10" s="12">
        <f>AVERAGE(I4:I9)</f>
        <v>0</v>
      </c>
      <c r="J10" s="12">
        <f>AVERAGE(J4:J9)</f>
        <v>0.20833333333333331</v>
      </c>
      <c r="K10" s="12">
        <f>AVERAGE(K4:K9)</f>
        <v>0.79166666666666663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0" t="s">
        <v>176</v>
      </c>
      <c r="C12" s="320"/>
      <c r="D12" s="320"/>
      <c r="E12" s="320"/>
      <c r="F12" s="320"/>
      <c r="G12" s="320"/>
      <c r="H12" s="320"/>
      <c r="I12" s="320"/>
      <c r="J12" s="320"/>
      <c r="K12" s="320"/>
      <c r="L12" s="320"/>
      <c r="M12" s="320"/>
      <c r="N12" s="320"/>
      <c r="O12" s="320"/>
      <c r="P12" s="320"/>
      <c r="Q12" s="320"/>
      <c r="R12" s="320"/>
      <c r="S12" s="320"/>
      <c r="T12" s="320"/>
      <c r="U12" s="320"/>
    </row>
    <row r="13" spans="2:22" ht="25" customHeight="1" x14ac:dyDescent="0.3">
      <c r="B13" s="323" t="s">
        <v>27</v>
      </c>
      <c r="C13" s="323"/>
      <c r="D13" s="323"/>
      <c r="E13" s="323"/>
      <c r="F13" s="323"/>
      <c r="G13" s="323"/>
      <c r="H13" s="323"/>
      <c r="I13" s="323"/>
      <c r="J13" s="323"/>
      <c r="K13" s="323"/>
      <c r="L13" s="323"/>
      <c r="M13" s="323"/>
      <c r="N13" s="323"/>
      <c r="O13" s="323"/>
      <c r="P13" s="323"/>
      <c r="Q13" s="323"/>
      <c r="R13" s="323"/>
      <c r="S13" s="323"/>
      <c r="T13" s="323"/>
      <c r="U13" s="323"/>
    </row>
    <row r="14" spans="2:22" ht="60" customHeight="1" x14ac:dyDescent="0.3">
      <c r="B14" s="299" t="s">
        <v>238</v>
      </c>
      <c r="C14" s="299"/>
      <c r="D14" s="299"/>
      <c r="E14" s="299"/>
      <c r="F14" s="299"/>
      <c r="G14" s="299"/>
      <c r="H14" s="299"/>
      <c r="I14" s="299"/>
      <c r="J14" s="299"/>
      <c r="K14" s="299"/>
      <c r="L14" s="299"/>
      <c r="M14" s="299"/>
      <c r="N14" s="299"/>
      <c r="O14" s="299"/>
      <c r="P14" s="299"/>
      <c r="Q14" s="299"/>
      <c r="R14" s="299"/>
      <c r="S14" s="299"/>
      <c r="T14" s="299"/>
      <c r="U14" s="299"/>
    </row>
    <row r="15" spans="2:22" ht="60" customHeight="1" x14ac:dyDescent="0.3">
      <c r="B15" s="299" t="s">
        <v>239</v>
      </c>
      <c r="C15" s="299"/>
      <c r="D15" s="299"/>
      <c r="E15" s="299"/>
      <c r="F15" s="299"/>
      <c r="G15" s="299"/>
      <c r="H15" s="299"/>
      <c r="I15" s="299"/>
      <c r="J15" s="299"/>
      <c r="K15" s="299"/>
      <c r="L15" s="299"/>
      <c r="M15" s="299"/>
      <c r="N15" s="299"/>
      <c r="O15" s="299"/>
      <c r="P15" s="299"/>
      <c r="Q15" s="299"/>
      <c r="R15" s="299"/>
      <c r="S15" s="299"/>
      <c r="T15" s="299"/>
      <c r="U15" s="299"/>
    </row>
    <row r="16" spans="2:22" s="14" customFormat="1" ht="25" customHeight="1" x14ac:dyDescent="0.35">
      <c r="B16" s="316" t="s">
        <v>122</v>
      </c>
      <c r="C16" s="316"/>
      <c r="D16" s="316"/>
      <c r="E16" s="316"/>
      <c r="F16" s="316"/>
      <c r="G16" s="316"/>
      <c r="H16" s="316"/>
      <c r="I16" s="316"/>
      <c r="J16" s="316"/>
      <c r="K16" s="316"/>
      <c r="L16" s="316"/>
      <c r="M16" s="316"/>
      <c r="N16" s="316"/>
      <c r="O16" s="316"/>
      <c r="P16" s="316"/>
      <c r="Q16" s="316"/>
      <c r="R16" s="316"/>
      <c r="S16" s="316"/>
      <c r="T16" s="316"/>
      <c r="U16" s="316"/>
    </row>
    <row r="17" spans="2:21" ht="60" customHeight="1" x14ac:dyDescent="0.3">
      <c r="B17" s="299" t="s">
        <v>240</v>
      </c>
      <c r="C17" s="299"/>
      <c r="D17" s="299"/>
      <c r="E17" s="299"/>
      <c r="F17" s="299"/>
      <c r="G17" s="299"/>
      <c r="H17" s="299"/>
      <c r="I17" s="299"/>
      <c r="J17" s="299"/>
      <c r="K17" s="299"/>
      <c r="L17" s="299"/>
      <c r="M17" s="299"/>
      <c r="N17" s="299"/>
      <c r="O17" s="299"/>
      <c r="P17" s="299"/>
      <c r="Q17" s="299"/>
      <c r="R17" s="299"/>
      <c r="S17" s="299"/>
      <c r="T17" s="299"/>
      <c r="U17" s="299"/>
    </row>
    <row r="18" spans="2:21" ht="60" customHeight="1" x14ac:dyDescent="0.3">
      <c r="B18" s="299" t="s">
        <v>241</v>
      </c>
      <c r="C18" s="299"/>
      <c r="D18" s="299"/>
      <c r="E18" s="299"/>
      <c r="F18" s="299"/>
      <c r="G18" s="299"/>
      <c r="H18" s="299"/>
      <c r="I18" s="299"/>
      <c r="J18" s="299"/>
      <c r="K18" s="299"/>
      <c r="L18" s="299"/>
      <c r="M18" s="299"/>
      <c r="N18" s="299"/>
      <c r="O18" s="299"/>
      <c r="P18" s="299"/>
      <c r="Q18" s="299"/>
      <c r="R18" s="299"/>
      <c r="S18" s="299"/>
      <c r="T18" s="299"/>
      <c r="U18" s="299"/>
    </row>
    <row r="19" spans="2:21" ht="60" customHeight="1" x14ac:dyDescent="0.3">
      <c r="B19" s="299"/>
      <c r="C19" s="299"/>
      <c r="D19" s="299"/>
      <c r="E19" s="299"/>
      <c r="F19" s="299"/>
      <c r="G19" s="299"/>
      <c r="H19" s="299"/>
      <c r="I19" s="299"/>
      <c r="J19" s="299"/>
      <c r="K19" s="299"/>
      <c r="L19" s="299"/>
      <c r="M19" s="299"/>
      <c r="N19" s="299"/>
      <c r="O19" s="299"/>
      <c r="P19" s="299"/>
      <c r="Q19" s="299"/>
      <c r="R19" s="299"/>
      <c r="S19" s="299"/>
      <c r="T19" s="299"/>
      <c r="U19" s="29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4" t="s">
        <v>177</v>
      </c>
      <c r="C21" s="324"/>
      <c r="D21" s="324"/>
      <c r="E21" s="324"/>
      <c r="F21" s="324"/>
      <c r="G21" s="324"/>
      <c r="H21" s="324"/>
      <c r="I21" s="324"/>
      <c r="J21" s="324"/>
      <c r="K21" s="324"/>
      <c r="L21" s="324"/>
      <c r="M21" s="324"/>
      <c r="N21" s="324"/>
      <c r="O21" s="324"/>
      <c r="P21" s="324"/>
      <c r="Q21" s="324"/>
      <c r="R21" s="324"/>
      <c r="S21" s="324"/>
      <c r="T21" s="324"/>
      <c r="U21" s="324"/>
    </row>
    <row r="22" spans="2:21" ht="25" customHeight="1" x14ac:dyDescent="0.3">
      <c r="B22" s="325" t="s">
        <v>27</v>
      </c>
      <c r="C22" s="325"/>
      <c r="D22" s="325"/>
      <c r="E22" s="325"/>
      <c r="F22" s="325"/>
      <c r="G22" s="325"/>
      <c r="H22" s="325"/>
      <c r="I22" s="325"/>
      <c r="J22" s="325"/>
      <c r="K22" s="325"/>
      <c r="L22" s="325"/>
      <c r="M22" s="325"/>
      <c r="N22" s="325"/>
      <c r="O22" s="325"/>
      <c r="P22" s="325"/>
      <c r="Q22" s="325"/>
      <c r="R22" s="325"/>
      <c r="S22" s="325"/>
      <c r="T22" s="325"/>
      <c r="U22" s="325"/>
    </row>
    <row r="23" spans="2:21" ht="60" customHeight="1" x14ac:dyDescent="0.3">
      <c r="B23" s="299" t="s">
        <v>238</v>
      </c>
      <c r="C23" s="299"/>
      <c r="D23" s="299"/>
      <c r="E23" s="299"/>
      <c r="F23" s="299"/>
      <c r="G23" s="299"/>
      <c r="H23" s="299"/>
      <c r="I23" s="299"/>
      <c r="J23" s="299"/>
      <c r="K23" s="299"/>
      <c r="L23" s="299"/>
      <c r="M23" s="299"/>
      <c r="N23" s="299"/>
      <c r="O23" s="299"/>
      <c r="P23" s="299"/>
      <c r="Q23" s="299"/>
      <c r="R23" s="299"/>
      <c r="S23" s="299"/>
      <c r="T23" s="299"/>
      <c r="U23" s="299"/>
    </row>
    <row r="24" spans="2:21" ht="60" customHeight="1" x14ac:dyDescent="0.3">
      <c r="B24" s="299" t="s">
        <v>239</v>
      </c>
      <c r="C24" s="299"/>
      <c r="D24" s="299"/>
      <c r="E24" s="299"/>
      <c r="F24" s="299"/>
      <c r="G24" s="299"/>
      <c r="H24" s="299"/>
      <c r="I24" s="299"/>
      <c r="J24" s="299"/>
      <c r="K24" s="299"/>
      <c r="L24" s="299"/>
      <c r="M24" s="299"/>
      <c r="N24" s="299"/>
      <c r="O24" s="299"/>
      <c r="P24" s="299"/>
      <c r="Q24" s="299"/>
      <c r="R24" s="299"/>
      <c r="S24" s="299"/>
      <c r="T24" s="299"/>
      <c r="U24" s="299"/>
    </row>
    <row r="25" spans="2:21" s="14" customFormat="1" ht="25" customHeight="1" x14ac:dyDescent="0.35">
      <c r="B25" s="316" t="s">
        <v>122</v>
      </c>
      <c r="C25" s="316"/>
      <c r="D25" s="316"/>
      <c r="E25" s="316"/>
      <c r="F25" s="316"/>
      <c r="G25" s="316"/>
      <c r="H25" s="316"/>
      <c r="I25" s="316"/>
      <c r="J25" s="316"/>
      <c r="K25" s="316"/>
      <c r="L25" s="316"/>
      <c r="M25" s="316"/>
      <c r="N25" s="316"/>
      <c r="O25" s="316"/>
      <c r="P25" s="316"/>
      <c r="Q25" s="316"/>
      <c r="R25" s="316"/>
      <c r="S25" s="316"/>
      <c r="T25" s="316"/>
      <c r="U25" s="316"/>
    </row>
    <row r="26" spans="2:21" ht="60" customHeight="1" x14ac:dyDescent="0.3">
      <c r="B26" s="299" t="s">
        <v>240</v>
      </c>
      <c r="C26" s="299"/>
      <c r="D26" s="299"/>
      <c r="E26" s="299"/>
      <c r="F26" s="299"/>
      <c r="G26" s="299"/>
      <c r="H26" s="299"/>
      <c r="I26" s="299"/>
      <c r="J26" s="299"/>
      <c r="K26" s="299"/>
      <c r="L26" s="299"/>
      <c r="M26" s="299"/>
      <c r="N26" s="299"/>
      <c r="O26" s="299"/>
      <c r="P26" s="299"/>
      <c r="Q26" s="299"/>
      <c r="R26" s="299"/>
      <c r="S26" s="299"/>
      <c r="T26" s="299"/>
      <c r="U26" s="299"/>
    </row>
    <row r="27" spans="2:21" ht="60" customHeight="1" x14ac:dyDescent="0.3">
      <c r="B27" s="299" t="s">
        <v>241</v>
      </c>
      <c r="C27" s="299"/>
      <c r="D27" s="299"/>
      <c r="E27" s="299"/>
      <c r="F27" s="299"/>
      <c r="G27" s="299"/>
      <c r="H27" s="299"/>
      <c r="I27" s="299"/>
      <c r="J27" s="299"/>
      <c r="K27" s="299"/>
      <c r="L27" s="299"/>
      <c r="M27" s="299"/>
      <c r="N27" s="299"/>
      <c r="O27" s="299"/>
      <c r="P27" s="299"/>
      <c r="Q27" s="299"/>
      <c r="R27" s="299"/>
      <c r="S27" s="299"/>
      <c r="T27" s="299"/>
      <c r="U27" s="299"/>
    </row>
    <row r="28" spans="2:21" ht="60" customHeight="1" x14ac:dyDescent="0.3">
      <c r="B28" s="299"/>
      <c r="C28" s="299"/>
      <c r="D28" s="299"/>
      <c r="E28" s="299"/>
      <c r="F28" s="299"/>
      <c r="G28" s="299"/>
      <c r="H28" s="299"/>
      <c r="I28" s="299"/>
      <c r="J28" s="299"/>
      <c r="K28" s="299"/>
      <c r="L28" s="299"/>
      <c r="M28" s="299"/>
      <c r="N28" s="299"/>
      <c r="O28" s="299"/>
      <c r="P28" s="299"/>
      <c r="Q28" s="299"/>
      <c r="R28" s="299"/>
      <c r="S28" s="299"/>
      <c r="T28" s="299"/>
      <c r="U28" s="29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6" t="s">
        <v>178</v>
      </c>
      <c r="C30" s="326"/>
      <c r="D30" s="326"/>
      <c r="E30" s="326"/>
      <c r="F30" s="326"/>
      <c r="G30" s="326"/>
      <c r="H30" s="326"/>
      <c r="I30" s="326"/>
      <c r="J30" s="326"/>
      <c r="K30" s="326"/>
      <c r="L30" s="326"/>
      <c r="M30" s="326"/>
      <c r="N30" s="326"/>
      <c r="O30" s="326"/>
      <c r="P30" s="326"/>
      <c r="Q30" s="326"/>
      <c r="R30" s="326"/>
      <c r="S30" s="326"/>
      <c r="T30" s="326"/>
      <c r="U30" s="326"/>
    </row>
    <row r="31" spans="2:21" ht="25" customHeight="1" x14ac:dyDescent="0.3">
      <c r="B31" s="327" t="s">
        <v>27</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3">
      <c r="B32" s="299"/>
      <c r="C32" s="299"/>
      <c r="D32" s="299"/>
      <c r="E32" s="299"/>
      <c r="F32" s="299"/>
      <c r="G32" s="299"/>
      <c r="H32" s="299"/>
      <c r="I32" s="299"/>
      <c r="J32" s="299"/>
      <c r="K32" s="299"/>
      <c r="L32" s="299"/>
      <c r="M32" s="299"/>
      <c r="N32" s="299"/>
      <c r="O32" s="299"/>
      <c r="P32" s="299"/>
      <c r="Q32" s="299"/>
      <c r="R32" s="299"/>
      <c r="S32" s="299"/>
      <c r="T32" s="299"/>
      <c r="U32" s="299"/>
    </row>
    <row r="33" spans="2:21" ht="60" customHeight="1" x14ac:dyDescent="0.3">
      <c r="B33" s="299"/>
      <c r="C33" s="299"/>
      <c r="D33" s="299"/>
      <c r="E33" s="299"/>
      <c r="F33" s="299"/>
      <c r="G33" s="299"/>
      <c r="H33" s="299"/>
      <c r="I33" s="299"/>
      <c r="J33" s="299"/>
      <c r="K33" s="299"/>
      <c r="L33" s="299"/>
      <c r="M33" s="299"/>
      <c r="N33" s="299"/>
      <c r="O33" s="299"/>
      <c r="P33" s="299"/>
      <c r="Q33" s="299"/>
      <c r="R33" s="299"/>
      <c r="S33" s="299"/>
      <c r="T33" s="299"/>
      <c r="U33" s="299"/>
    </row>
    <row r="34" spans="2:21" s="14" customFormat="1" ht="25" customHeight="1" x14ac:dyDescent="0.35">
      <c r="B34" s="316" t="s">
        <v>122</v>
      </c>
      <c r="C34" s="316"/>
      <c r="D34" s="316"/>
      <c r="E34" s="316"/>
      <c r="F34" s="316"/>
      <c r="G34" s="316"/>
      <c r="H34" s="316"/>
      <c r="I34" s="316"/>
      <c r="J34" s="316"/>
      <c r="K34" s="316"/>
      <c r="L34" s="316"/>
      <c r="M34" s="316"/>
      <c r="N34" s="316"/>
      <c r="O34" s="316"/>
      <c r="P34" s="316"/>
      <c r="Q34" s="316"/>
      <c r="R34" s="316"/>
      <c r="S34" s="316"/>
      <c r="T34" s="316"/>
      <c r="U34" s="316"/>
    </row>
    <row r="35" spans="2:21" ht="60" customHeight="1" x14ac:dyDescent="0.3">
      <c r="B35" s="299"/>
      <c r="C35" s="299"/>
      <c r="D35" s="299"/>
      <c r="E35" s="299"/>
      <c r="F35" s="299"/>
      <c r="G35" s="299"/>
      <c r="H35" s="299"/>
      <c r="I35" s="299"/>
      <c r="J35" s="299"/>
      <c r="K35" s="299"/>
      <c r="L35" s="299"/>
      <c r="M35" s="299"/>
      <c r="N35" s="299"/>
      <c r="O35" s="299"/>
      <c r="P35" s="299"/>
      <c r="Q35" s="299"/>
      <c r="R35" s="299"/>
      <c r="S35" s="299"/>
      <c r="T35" s="299"/>
      <c r="U35" s="299"/>
    </row>
    <row r="36" spans="2:21" ht="60" customHeight="1" x14ac:dyDescent="0.3">
      <c r="B36" s="299"/>
      <c r="C36" s="299"/>
      <c r="D36" s="299"/>
      <c r="E36" s="299"/>
      <c r="F36" s="299"/>
      <c r="G36" s="299"/>
      <c r="H36" s="299"/>
      <c r="I36" s="299"/>
      <c r="J36" s="299"/>
      <c r="K36" s="299"/>
      <c r="L36" s="299"/>
      <c r="M36" s="299"/>
      <c r="N36" s="299"/>
      <c r="O36" s="299"/>
      <c r="P36" s="299"/>
      <c r="Q36" s="299"/>
      <c r="R36" s="299"/>
      <c r="S36" s="299"/>
      <c r="T36" s="299"/>
      <c r="U36" s="299"/>
    </row>
    <row r="37" spans="2:21" ht="60" customHeight="1" x14ac:dyDescent="0.3">
      <c r="B37" s="299"/>
      <c r="C37" s="299"/>
      <c r="D37" s="299"/>
      <c r="E37" s="299"/>
      <c r="F37" s="299"/>
      <c r="G37" s="299"/>
      <c r="H37" s="299"/>
      <c r="I37" s="299"/>
      <c r="J37" s="299"/>
      <c r="K37" s="299"/>
      <c r="L37" s="299"/>
      <c r="M37" s="299"/>
      <c r="N37" s="299"/>
      <c r="O37" s="299"/>
      <c r="P37" s="299"/>
      <c r="Q37" s="299"/>
      <c r="R37" s="299"/>
      <c r="S37" s="299"/>
      <c r="T37" s="299"/>
      <c r="U37" s="299"/>
    </row>
    <row r="40" spans="2:21" x14ac:dyDescent="0.3">
      <c r="B40" s="322" t="s">
        <v>179</v>
      </c>
      <c r="C40" s="322"/>
      <c r="D40" s="322"/>
      <c r="E40" s="322"/>
      <c r="F40" s="322"/>
      <c r="G40" s="322"/>
      <c r="H40" s="322"/>
      <c r="I40" s="322"/>
      <c r="J40" s="322"/>
      <c r="K40" s="322"/>
      <c r="L40" s="322"/>
      <c r="M40" s="322"/>
      <c r="N40" s="322"/>
      <c r="O40" s="322"/>
      <c r="P40" s="322"/>
      <c r="Q40" s="322"/>
      <c r="R40" s="322"/>
      <c r="S40" s="322"/>
      <c r="T40" s="322"/>
      <c r="U40" s="322"/>
    </row>
    <row r="41" spans="2:21" ht="19.5" x14ac:dyDescent="0.3">
      <c r="B41" s="327" t="s">
        <v>27</v>
      </c>
      <c r="C41" s="328"/>
      <c r="D41" s="328"/>
      <c r="E41" s="328"/>
      <c r="F41" s="328"/>
      <c r="G41" s="328"/>
      <c r="H41" s="328"/>
      <c r="I41" s="328"/>
      <c r="J41" s="328"/>
      <c r="K41" s="328"/>
      <c r="L41" s="328"/>
      <c r="M41" s="328"/>
      <c r="N41" s="328"/>
      <c r="O41" s="328"/>
      <c r="P41" s="328"/>
      <c r="Q41" s="328"/>
      <c r="R41" s="328"/>
      <c r="S41" s="328"/>
      <c r="T41" s="328"/>
      <c r="U41" s="328"/>
    </row>
    <row r="42" spans="2:21" ht="62.25" customHeight="1" x14ac:dyDescent="0.3">
      <c r="B42" s="299"/>
      <c r="C42" s="299"/>
      <c r="D42" s="299"/>
      <c r="E42" s="299"/>
      <c r="F42" s="299"/>
      <c r="G42" s="299"/>
      <c r="H42" s="299"/>
      <c r="I42" s="299"/>
      <c r="J42" s="299"/>
      <c r="K42" s="299"/>
      <c r="L42" s="299"/>
      <c r="M42" s="299"/>
      <c r="N42" s="299"/>
      <c r="O42" s="299"/>
      <c r="P42" s="299"/>
      <c r="Q42" s="299"/>
      <c r="R42" s="299"/>
      <c r="S42" s="299"/>
      <c r="T42" s="299"/>
      <c r="U42" s="299"/>
    </row>
    <row r="43" spans="2:21" ht="64.5" customHeight="1" x14ac:dyDescent="0.3">
      <c r="B43" s="299"/>
      <c r="C43" s="299"/>
      <c r="D43" s="299"/>
      <c r="E43" s="299"/>
      <c r="F43" s="299"/>
      <c r="G43" s="299"/>
      <c r="H43" s="299"/>
      <c r="I43" s="299"/>
      <c r="J43" s="299"/>
      <c r="K43" s="299"/>
      <c r="L43" s="299"/>
      <c r="M43" s="299"/>
      <c r="N43" s="299"/>
      <c r="O43" s="299"/>
      <c r="P43" s="299"/>
      <c r="Q43" s="299"/>
      <c r="R43" s="299"/>
      <c r="S43" s="299"/>
      <c r="T43" s="299"/>
      <c r="U43" s="299"/>
    </row>
    <row r="44" spans="2:21" ht="19.5" x14ac:dyDescent="0.3">
      <c r="B44" s="316" t="s">
        <v>122</v>
      </c>
      <c r="C44" s="316"/>
      <c r="D44" s="316"/>
      <c r="E44" s="316"/>
      <c r="F44" s="316"/>
      <c r="G44" s="316"/>
      <c r="H44" s="316"/>
      <c r="I44" s="316"/>
      <c r="J44" s="316"/>
      <c r="K44" s="316"/>
      <c r="L44" s="316"/>
      <c r="M44" s="316"/>
      <c r="N44" s="316"/>
      <c r="O44" s="316"/>
      <c r="P44" s="316"/>
      <c r="Q44" s="316"/>
      <c r="R44" s="316"/>
      <c r="S44" s="316"/>
      <c r="T44" s="316"/>
      <c r="U44" s="316"/>
    </row>
    <row r="45" spans="2:21" ht="54.75" customHeight="1" x14ac:dyDescent="0.3">
      <c r="B45" s="299"/>
      <c r="C45" s="299"/>
      <c r="D45" s="299"/>
      <c r="E45" s="299"/>
      <c r="F45" s="299"/>
      <c r="G45" s="299"/>
      <c r="H45" s="299"/>
      <c r="I45" s="299"/>
      <c r="J45" s="299"/>
      <c r="K45" s="299"/>
      <c r="L45" s="299"/>
      <c r="M45" s="299"/>
      <c r="N45" s="299"/>
      <c r="O45" s="299"/>
      <c r="P45" s="299"/>
      <c r="Q45" s="299"/>
      <c r="R45" s="299"/>
      <c r="S45" s="299"/>
      <c r="T45" s="299"/>
      <c r="U45" s="299"/>
    </row>
    <row r="46" spans="2:21" ht="61.5" customHeight="1" x14ac:dyDescent="0.3">
      <c r="B46" s="299"/>
      <c r="C46" s="299"/>
      <c r="D46" s="299"/>
      <c r="E46" s="299"/>
      <c r="F46" s="299"/>
      <c r="G46" s="299"/>
      <c r="H46" s="299"/>
      <c r="I46" s="299"/>
      <c r="J46" s="299"/>
      <c r="K46" s="299"/>
      <c r="L46" s="299"/>
      <c r="M46" s="299"/>
      <c r="N46" s="299"/>
      <c r="O46" s="299"/>
      <c r="P46" s="299"/>
      <c r="Q46" s="299"/>
      <c r="R46" s="299"/>
      <c r="S46" s="299"/>
      <c r="T46" s="299"/>
      <c r="U46" s="299"/>
    </row>
    <row r="47" spans="2:21" ht="64.5" customHeight="1" x14ac:dyDescent="0.3">
      <c r="B47" s="299"/>
      <c r="C47" s="299"/>
      <c r="D47" s="299"/>
      <c r="E47" s="299"/>
      <c r="F47" s="299"/>
      <c r="G47" s="299"/>
      <c r="H47" s="299"/>
      <c r="I47" s="299"/>
      <c r="J47" s="299"/>
      <c r="K47" s="299"/>
      <c r="L47" s="299"/>
      <c r="M47" s="299"/>
      <c r="N47" s="299"/>
      <c r="O47" s="299"/>
      <c r="P47" s="299"/>
      <c r="Q47" s="299"/>
      <c r="R47" s="299"/>
      <c r="S47" s="299"/>
      <c r="T47" s="299"/>
      <c r="U47" s="299"/>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Leiddy Patiño</cp:lastModifiedBy>
  <cp:lastPrinted>2011-10-07T14:16:27Z</cp:lastPrinted>
  <dcterms:created xsi:type="dcterms:W3CDTF">2010-02-23T19:10:51Z</dcterms:created>
  <dcterms:modified xsi:type="dcterms:W3CDTF">2025-01-23T13:47:28Z</dcterms:modified>
</cp:coreProperties>
</file>