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53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l="1"/>
  <c r="A34" i="1" l="1"/>
  <c r="A35" i="1" l="1"/>
  <c r="A36" i="1" s="1"/>
  <c r="A37" i="1" l="1"/>
  <c r="A38" i="1"/>
  <c r="A39" i="1" l="1"/>
  <c r="A40" i="1" l="1"/>
  <c r="A41" i="1" l="1"/>
  <c r="A42" i="1" l="1"/>
  <c r="A43" i="1" l="1"/>
  <c r="A44" i="1" l="1"/>
  <c r="A45" i="1" l="1"/>
  <c r="A46" i="1" l="1"/>
  <c r="A47" i="1" l="1"/>
  <c r="A48" i="1"/>
  <c r="A49" i="1" l="1"/>
  <c r="A50" i="1" l="1"/>
  <c r="A51" i="1" l="1"/>
  <c r="A52" i="1" l="1"/>
  <c r="A53" i="1" l="1"/>
  <c r="A54" i="1" l="1"/>
  <c r="A55" i="1" l="1"/>
  <c r="A56" i="1" l="1"/>
  <c r="A57" i="1" l="1"/>
  <c r="A58" i="1" l="1"/>
  <c r="A59" i="1" l="1"/>
  <c r="A60" i="1" l="1"/>
  <c r="A61" i="1" l="1"/>
  <c r="A62" i="1" l="1"/>
  <c r="A63" i="1" l="1"/>
  <c r="A64" i="1" l="1"/>
  <c r="A65" i="1" l="1"/>
  <c r="A66" i="1" l="1"/>
  <c r="A67" i="1" l="1"/>
  <c r="A68" i="1" l="1"/>
  <c r="A69" i="1" l="1"/>
  <c r="C26" i="4" s="1"/>
  <c r="B16" i="4" l="1"/>
  <c r="C16" i="4"/>
  <c r="D16" i="4"/>
  <c r="E16" i="4"/>
  <c r="E17" i="4"/>
  <c r="C17" i="4"/>
  <c r="B17" i="4"/>
  <c r="E18" i="4"/>
  <c r="D18" i="4"/>
  <c r="D17" i="4"/>
  <c r="C18" i="4"/>
  <c r="B18" i="4"/>
  <c r="E19" i="4"/>
  <c r="C19" i="4"/>
  <c r="D19" i="4"/>
  <c r="B19" i="4"/>
  <c r="B20" i="4"/>
  <c r="D21" i="4"/>
  <c r="C20" i="4"/>
  <c r="D20" i="4"/>
  <c r="E20" i="4"/>
  <c r="C21" i="4"/>
  <c r="E21" i="4"/>
  <c r="B22" i="4"/>
  <c r="B21" i="4"/>
  <c r="C22" i="4"/>
  <c r="D22" i="4"/>
  <c r="D24" i="4"/>
  <c r="D23" i="4"/>
  <c r="C23" i="4"/>
  <c r="B23" i="4"/>
  <c r="C24" i="4"/>
  <c r="B24" i="4"/>
  <c r="D26" i="4"/>
  <c r="C27" i="4"/>
  <c r="C25" i="4"/>
  <c r="B27" i="4"/>
  <c r="B25" i="4"/>
  <c r="D25" i="4"/>
  <c r="C28" i="4"/>
  <c r="B26" i="4"/>
  <c r="C74" i="4"/>
  <c r="D27" i="4"/>
  <c r="D28" i="4"/>
  <c r="D30" i="4"/>
  <c r="D29" i="4"/>
  <c r="C29" i="4"/>
  <c r="C30" i="4"/>
  <c r="C31" i="4"/>
  <c r="C32" i="4"/>
  <c r="D31" i="4"/>
  <c r="D32" i="4"/>
  <c r="C33" i="4"/>
  <c r="D33" i="4"/>
  <c r="D34" i="4"/>
  <c r="C34" i="4"/>
  <c r="C35" i="4"/>
  <c r="C37" i="4"/>
  <c r="D35" i="4"/>
  <c r="C36" i="4"/>
  <c r="D36" i="4"/>
  <c r="D37" i="4"/>
  <c r="C38" i="4"/>
  <c r="D38" i="4"/>
  <c r="D39" i="4"/>
  <c r="C39" i="4"/>
  <c r="C40" i="4"/>
  <c r="C41" i="4"/>
  <c r="D40" i="4"/>
  <c r="D41" i="4"/>
  <c r="D42" i="4"/>
  <c r="C42" i="4"/>
  <c r="D43" i="4"/>
  <c r="C43" i="4"/>
  <c r="C45" i="4"/>
  <c r="C44" i="4"/>
  <c r="D44" i="4"/>
  <c r="D45" i="4"/>
  <c r="D46" i="4"/>
  <c r="C46" i="4"/>
  <c r="C47" i="4"/>
  <c r="D48" i="4"/>
  <c r="D47" i="4"/>
  <c r="C48" i="4"/>
  <c r="C49" i="4"/>
  <c r="D49" i="4"/>
  <c r="D50" i="4"/>
  <c r="C50" i="4"/>
  <c r="C51" i="4"/>
  <c r="D51" i="4"/>
  <c r="D52" i="4"/>
  <c r="D53" i="4"/>
  <c r="C52" i="4"/>
  <c r="C53" i="4"/>
  <c r="C54" i="4"/>
  <c r="D54" i="4"/>
  <c r="D55" i="4"/>
  <c r="C55" i="4"/>
  <c r="D56" i="4"/>
  <c r="C56" i="4"/>
  <c r="C57" i="4"/>
  <c r="D58" i="4"/>
  <c r="D57" i="4"/>
  <c r="C58" i="4"/>
  <c r="C59" i="4"/>
  <c r="D59" i="4"/>
  <c r="D60" i="4"/>
  <c r="C60" i="4"/>
  <c r="D61" i="4"/>
  <c r="C61" i="4"/>
  <c r="D62" i="4"/>
  <c r="C62" i="4"/>
  <c r="D64" i="4"/>
  <c r="C63" i="4"/>
  <c r="D63" i="4"/>
  <c r="C64" i="4"/>
  <c r="C65" i="4"/>
  <c r="D65" i="4"/>
  <c r="C66" i="4"/>
  <c r="C68" i="4"/>
  <c r="C67" i="4"/>
  <c r="D67" i="4"/>
  <c r="D66" i="4"/>
  <c r="D68" i="4"/>
  <c r="C69" i="4"/>
  <c r="D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<sst xmlns="http://schemas.openxmlformats.org/spreadsheetml/2006/main" count="574" uniqueCount="347">
  <si>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</si>
  <si>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</si>
  <si>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</si>
  <si>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</si>
  <si>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</si>
  <si>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</si>
  <si>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</si>
  <si>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</si>
  <si>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</si>
  <si>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</si>
  <si>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</si>
  <si>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</si>
  <si>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</si>
  <si>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</si>
  <si>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</si>
  <si>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</si>
  <si>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</si>
  <si>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</si>
  <si>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</si>
  <si>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</si>
  <si>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</si>
  <si>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</si>
  <si>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</si>
  <si>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</si>
  <si>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</si>
  <si>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</si>
  <si>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</si>
  <si>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</si>
  <si>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</si>
  <si>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</si>
  <si>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</si>
  <si>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</si>
  <si>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</si>
  <si>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</si>
  <si>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</si>
  <si>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</si>
  <si>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</si>
  <si>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</si>
  <si>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</si>
  <si>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</si>
  <si>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</si>
  <si>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</si>
  <si>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</si>
  <si>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</si>
  <si>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</si>
  <si>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</si>
  <si>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</si>
  <si>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</si>
  <si>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</si>
  <si>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</si>
  <si>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</si>
  <si>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</si>
  <si>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</si>
  <si>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</si>
  <si>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</si>
  <si>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</si>
  <si>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</si>
  <si>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</si>
  <si>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</si>
  <si>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</si>
  <si>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</si>
  <si>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</si>
  <si>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</si>
  <si>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</si>
  <si>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</si>
  <si>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</si>
  <si>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</si>
  <si>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</si>
  <si>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</si>
  <si>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</si>
  <si>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</si>
  <si>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</si>
  <si>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</si>
  <si>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</si>
  <si>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</si>
  <si>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</si>
  <si>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</si>
  <si>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</si>
  <si>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</si>
  <si>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</si>
  <si>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</si>
  <si>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</si>
  <si>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</si>
  <si>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</si>
  <si>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</si>
  <si>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</si>
  <si>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</si>
  <si>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</si>
  <si>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</si>
  <si>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</si>
  <si>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</si>
  <si>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</si>
  <si>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</si>
  <si>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</si>
  <si>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</si>
  <si>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</si>
  <si>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</si>
  <si>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</si>
  <si>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</si>
  <si>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</si>
  <si>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</si>
  <si>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</si>
  <si>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</si>
  <si>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</si>
  <si>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</si>
  <si>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</si>
  <si>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</si>
  <si>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</si>
  <si>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</si>
  <si>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</si>
  <si>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</si>
  <si>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</si>
  <si>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</si>
  <si>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</si>
  <si>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</si>
  <si>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</si>
  <si>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</si>
  <si>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</si>
  <si>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</si>
  <si>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</si>
  <si>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</si>
  <si>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</si>
  <si>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</si>
  <si>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</si>
  <si>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</si>
  <si>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</si>
  <si>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</si>
  <si>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</si>
  <si>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</si>
  <si>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</si>
  <si>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</si>
  <si>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</si>
  <si>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</si>
  <si>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</si>
  <si>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</si>
  <si>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</si>
  <si>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</si>
  <si>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</si>
  <si>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</si>
  <si>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</si>
  <si>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</si>
  <si>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</si>
  <si>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</si>
  <si>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</si>
  <si>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</si>
  <si>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</si>
  <si>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</si>
  <si>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</si>
  <si>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</si>
  <si>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</si>
  <si>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</si>
  <si>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</si>
  <si>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</si>
  <si>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</si>
  <si>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</si>
  <si>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</si>
  <si>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</si>
  <si>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</si>
  <si>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</si>
  <si>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</si>
  <si>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</si>
  <si>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</si>
  <si>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</si>
  <si>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</si>
  <si>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</si>
  <si>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</si>
  <si>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</si>
  <si>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</si>
  <si>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</si>
  <si>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</si>
  <si>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</si>
  <si>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</si>
  <si>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</si>
  <si>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</si>
  <si>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</si>
  <si>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</si>
  <si>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</si>
  <si>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</si>
  <si>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</si>
  <si>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</si>
  <si>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</si>
  <si>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</si>
  <si>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</si>
  <si>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</si>
  <si>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</si>
  <si>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</si>
  <si>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</si>
  <si>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</si>
  <si>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</si>
  <si>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</si>
  <si>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</si>
  <si>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</si>
  <si>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</si>
  <si>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</si>
  <si>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</si>
  <si>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</si>
  <si>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</si>
  <si>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</si>
  <si>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</si>
  <si>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</si>
  <si>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</si>
  <si>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</si>
  <si>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</si>
  <si>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</si>
  <si>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</si>
  <si>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</si>
  <si>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</si>
  <si>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</si>
  <si>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</si>
  <si>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</si>
  <si>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</si>
  <si>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</si>
  <si>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</si>
  <si>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</si>
  <si>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</si>
  <si>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</si>
  <si>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</si>
  <si>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</si>
  <si>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</si>
  <si>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SALAZAR </t>
  </si>
  <si>
    <t>INSTITUTO TECNICO NUESTRA SEÑORA DE BELEN</t>
  </si>
  <si>
    <t>REALIZACION DE LA RENDICION DE CUENTAS CADA AÑO</t>
  </si>
  <si>
    <t>REALIZAR ANUALMENTE LA RENDICION DE CUENTAS MEDIANTE UN INFORME DETALLADO DE LOS LOGROS Y DIFICULTADES DE LAS GESTIONES DIRECTIVA, ADMINISTRATIVA, ACADÉMICA Y COMUNITARIA  EN LA VIGENCIA ACTUAL PARA CREAR CONFIANZA Y TRASPARENCIA EN EL DESARRROLLO DEL PROCESO</t>
  </si>
  <si>
    <t>AL FINALIZAR CADA AÑO SE REALIZARA LA RENDICION DEE CUENTAS</t>
  </si>
  <si>
    <t>PARTICIPACION DE LA COMUNIDAD EDUCATIVA EN LA RENDICION DE CUENTAS</t>
  </si>
  <si>
    <t>INFORMAR DESDE LA GESTIÓN DIRECTIVA LOGROS Y DIFICULTADES</t>
  </si>
  <si>
    <t>INFORMAR DESDE LA GESTIÓN ADMINISTRATIVA LOGROS Y DIFICULTADES</t>
  </si>
  <si>
    <t>IINFORMAR DESDE LA GESTIÓN COMUNITARIA LOGROS Y DIFICULTADES</t>
  </si>
  <si>
    <t>Comunidad sensibilis</t>
  </si>
  <si>
    <t>utilización de todos los medios</t>
  </si>
  <si>
    <t>radio, redes, carteles, agend</t>
  </si>
  <si>
    <t>EQUIPO</t>
  </si>
  <si>
    <t>RC realizada</t>
  </si>
  <si>
    <t>Involucrar todos los miembros de la CE</t>
  </si>
  <si>
    <t>Carteles, exposición, proyec</t>
  </si>
  <si>
    <t>PARTICIPACION</t>
  </si>
  <si>
    <t>TODOS LOS ACTORES DEL COLEGIO</t>
  </si>
  <si>
    <t>TODOS LOS MEDIOS</t>
  </si>
  <si>
    <t>JORNADAS PEDAGÓGICAS</t>
  </si>
  <si>
    <t>Reunión DE PADRES DE FAMILIA</t>
  </si>
  <si>
    <t>CONFORMAR EL EQUIPO</t>
  </si>
  <si>
    <t>AUTOEVALUACIÓN</t>
  </si>
  <si>
    <t>Comunidad informada</t>
  </si>
  <si>
    <t>Reunión cada grupo</t>
  </si>
  <si>
    <t>todos son conscientes</t>
  </si>
  <si>
    <t>Equipo capacitado</t>
  </si>
  <si>
    <t>en formación, reuniones</t>
  </si>
  <si>
    <t>renunión equipo</t>
  </si>
  <si>
    <t>Reuniones, jornadas pedago.</t>
  </si>
  <si>
    <t>reuniones permanentes</t>
  </si>
  <si>
    <t>EQUIPO y líderes de las gestiones</t>
  </si>
  <si>
    <t>Estrategia Construida</t>
  </si>
  <si>
    <t>ejecutar estrategia</t>
  </si>
  <si>
    <t>espacios de diálogo de acuerdo al paso 1</t>
  </si>
  <si>
    <t>ejecutar dialogos</t>
  </si>
  <si>
    <t>jonadas pedagógicas , formación , R. padres</t>
  </si>
  <si>
    <t>buscar espacios</t>
  </si>
  <si>
    <t>gestiones, Eficiencia Interna, Ingresos y Egre</t>
  </si>
  <si>
    <t>lideres gestiones, pagador</t>
  </si>
  <si>
    <t>buscar interlocutores</t>
  </si>
  <si>
    <t>padres flia, autoridades, C. Dtivo, C. estud</t>
  </si>
  <si>
    <t xml:space="preserve">comunica. Escrit. Redes, </t>
  </si>
  <si>
    <t>Estragia Construida</t>
  </si>
  <si>
    <t>equipo responsable</t>
  </si>
  <si>
    <t>90%PARTI. CDAD</t>
  </si>
  <si>
    <t>Sensibilizar 100%</t>
  </si>
  <si>
    <t xml:space="preserve"> 100%Equipo conf</t>
  </si>
  <si>
    <t>90%Siempre sociali</t>
  </si>
  <si>
    <t>80% RC  C/año</t>
  </si>
  <si>
    <t>90% todos  prontos</t>
  </si>
  <si>
    <t xml:space="preserve"> 100%Estrat Const</t>
  </si>
  <si>
    <t>90% estrat const</t>
  </si>
  <si>
    <t>90% Estrat Const</t>
  </si>
  <si>
    <t xml:space="preserve"> 100% Estrat Const</t>
  </si>
  <si>
    <t xml:space="preserve"> 100%Obj  Met</t>
  </si>
  <si>
    <t>100%Actividades</t>
  </si>
  <si>
    <t>Activ. Organizadas</t>
  </si>
  <si>
    <t>actividad de rendición de cuentas</t>
  </si>
  <si>
    <t>100%Definida estr</t>
  </si>
  <si>
    <t>cumplir estrategia</t>
  </si>
  <si>
    <t>buscar recursos</t>
  </si>
  <si>
    <t>publicar en las redes</t>
  </si>
  <si>
    <t>100%Cronograma</t>
  </si>
  <si>
    <t>la institución realiza anualmente la rendición de cuenta a la comunidad educativa en forma clara y transparente en el manejo de los recursos</t>
  </si>
  <si>
    <t>informe de las gestiones, eficiencia interna, informe de cobertura, informe del fondo de servicios educativos (fose)</t>
  </si>
  <si>
    <t>Se conforma un equipo de trabajo para la rendición de cuentas</t>
  </si>
  <si>
    <t>se actualizo las metas y actividades en el PMI, garantizando los derechos, a la educación a la vida y a la salud de la comunidad educativa</t>
  </si>
  <si>
    <t>la institución educativa brinda los espacios para organizar las actividades institucionales</t>
  </si>
  <si>
    <t>la institución implementa y aplica programas y proyectos de acuerdo a los resultados del diagnóstico realizado según las necesidades priorizadas</t>
  </si>
  <si>
    <t>la institución cuenta y ofrece los espacios de diálogos en la rendición de cuenta</t>
  </si>
  <si>
    <t>la institución se encarga de convoca a los diferentes estamentos para la participación del evento</t>
  </si>
  <si>
    <t>el comité líder es el encargado de organizar y plantear los objetivos, las metas y el manejo del escenario en la rendición de cuentas</t>
  </si>
  <si>
    <t>el comité líder es el encargado de organiza las actividades que se van a realizar en el evento</t>
  </si>
  <si>
    <t>no se requiere inversión presupuestal para el evento</t>
  </si>
  <si>
    <t>la institución establece el cronograma de las actividades para la rendición de cuentas</t>
  </si>
  <si>
    <t>la institución divulga la rendición de cuentas a través de las redes sociales</t>
  </si>
  <si>
    <t>los miembros de la comunidad educativa manejan sus roles y responsabilidades de acuerdo a sus perfiles</t>
  </si>
  <si>
    <t>la institución evidencia a través de actas y formatos institucionales el reporte de actividades y resultado de la rendición de cuentas</t>
  </si>
  <si>
    <t>la institución cumple con los requisitos para realizar los procesos de contratación de acuerdo a lo establecido por la ley.</t>
  </si>
  <si>
    <t>la institución educativa cuenta con los planes de mejoramiento a través de las necesidades expuestas por los miembros de la comunidad.</t>
  </si>
  <si>
    <t>existen en la institución los canales de comunicación donde se reciben quejas o reclamos.</t>
  </si>
  <si>
    <t>la institución evidencia a través de diferentes medios de comunicación los informes de la rendición de cuentas.</t>
  </si>
  <si>
    <t>en la rendición de cuentas se utiliza una metodología activa y participativa.</t>
  </si>
  <si>
    <t>la institución convoca a través de los diferentes medios de comunicación a la comunidad educativa para la rendición de cuentas.</t>
  </si>
  <si>
    <t>la rectora de la institución convoca a los líderes y organiza los espacios para preparar, capacitar y ejecutar la rendición de cuentas.</t>
  </si>
  <si>
    <t>se utilizan medios tecnológicos para difundir la información en los diferentes medios de comunicación para la rendición de cuentas</t>
  </si>
  <si>
    <t>la invitación a la rendición de cuentas se realiza con suficiente anticipación.</t>
  </si>
  <si>
    <t>la información está disponible para realizar la rendición de cuentas por parte de todos los miembros de la comunidad educativa.</t>
  </si>
  <si>
    <t>la institución ofrece la información de las acciones de dialogo a través de los canales y mecanismos para la rendición de cuentas.</t>
  </si>
  <si>
    <t>el equipo líder tiene diseñada la metodología para el evento brindando la participación activa en la rendición de cuentas</t>
  </si>
  <si>
    <t>la rectora de la institución solicita a la comunidad las propuestas, para llevar a cabo el evento</t>
  </si>
  <si>
    <t>el equipo líder recibe y selecciona las propuestas más significativas</t>
  </si>
  <si>
    <t>el equipo organizador brinda el espacio de participación a la comunidad educativa en la rendición de cuentas</t>
  </si>
  <si>
    <t>el equipo organizador permite la participación a los asistentes en cada uno de los temas generales a tratar en la rendición de cuentas.</t>
  </si>
  <si>
    <t>se toma la respectiva asistencia por medio de un formato.</t>
  </si>
  <si>
    <t>la institución cumple con el diligenciamiento de los resultados internos a través de los formatos exigidos.</t>
  </si>
  <si>
    <t>la institución cumple con la información exigida en la plataforma enjambre.</t>
  </si>
  <si>
    <t>la institución ofrece la participación para responder las preguntas escritas y se socializan en el evento.</t>
  </si>
  <si>
    <t>se realiza la evaluación del evento al finalizar la actividad.</t>
  </si>
  <si>
    <t>se reciben las evaluaciones realizadas por los participantes y se tienen en cuenta las recomendaciones para mejorar.</t>
  </si>
  <si>
    <t>los líderes de las gestiones facilitan la información a través de los formatos institucionales y son analizados.</t>
  </si>
  <si>
    <t>se tienen en cuenta las propuestas y recomendaciones de los participantes para que sean incluidas en el plan de mejoramiento.</t>
  </si>
  <si>
    <t>la institución educativa publica en forma ordenada cada uno de los resultados de la rendición de cuentas.</t>
  </si>
  <si>
    <t>se tienen en cuenta las recomendaciones para las siguientes actividades de la rendición de cuentas.</t>
  </si>
  <si>
    <t>la institución educativa ha valorado los estímulos recibidos por los órganos de control para cumplir con las metas.</t>
  </si>
  <si>
    <t>se tienen en cuenta cada una de las recomendaciones en los espacios de dialogo para mejorar.</t>
  </si>
  <si>
    <t>se realiza una evaluación a través de las estrategias para cumplir con las metas y objetivos en la rendición de cuentas.</t>
  </si>
  <si>
    <t>los informes son enviados a los órganos de control con cada uno de los compromisos asumidos en la rendición de cuentas.</t>
  </si>
  <si>
    <t>control interno asume la evaluación y la verificación del evento, manifestados a través de los estímulos dados a la institución.</t>
  </si>
  <si>
    <t>el equipo líder diseña un plan de acción para desarrollar el evento.</t>
  </si>
  <si>
    <t>la institución recibe las recomendaciones por parte de los entes encargados para verificar los resultados de la rendición de cuentas.</t>
  </si>
  <si>
    <t>NINI JOHAMA ROZO POVEDA</t>
  </si>
  <si>
    <t>se constituye el equipo de trabajoinstitucional y se divulgo la información por las redes sociales(grupos whasapFacebook institucional),  para toda la comunidad educativa</t>
  </si>
  <si>
    <t xml:space="preserve">La institución cuenta con los mecanismos para promover estrategias para la participación de la comunidad educativa, el 10% de los padres de familia en ocasiones no cuentan con el tiempo para participar debido a su jornada laboral.  </t>
  </si>
  <si>
    <t>instituto técnico Nuestra señora de Belén, proyecta, socializa, visualiza la rendición de cuentas a la comunidad educativa</t>
  </si>
  <si>
    <t>La comunidad educativa ofrece los diferentes canales de comunicación en la rendición de cuentas</t>
  </si>
  <si>
    <t>La institución brinda su informe presupuestal a través de su pagadora de forma detallada y completo del presupuesto</t>
  </si>
  <si>
    <t>El equipo líder da a conocer el informe teniendo en cuenta el reglamento sobre rendición de cuentas institucionales.</t>
  </si>
  <si>
    <t>En  el PMI se encuentra detallado las metas priorizadas</t>
  </si>
  <si>
    <t>Los líderes de las gestiones preparan los informes detallado para la rendición de cuentas según las metas del PMI.</t>
  </si>
  <si>
    <t>La institución mantiene actualizada la información de la plataforma enjambre.</t>
  </si>
  <si>
    <t>La institución comunica a la comunidad mediante los diferentes medios de comunicación específicamente las redes sociales debido a que no cuenta con una página web propia la institución</t>
  </si>
  <si>
    <t>La institución tuvo en cuentas los diferentes entes para la rendición de cuentas.</t>
  </si>
  <si>
    <t>Se organizan los grupos de trabajo para cumplir con los objetivos propuestos.</t>
  </si>
  <si>
    <t>La institucion educativa implementa una metodología acorde a los espacios de dialogo y formula las estrategias para la participación en la rendición de cuentas.</t>
  </si>
  <si>
    <t>INFORMAR DESDE LA GESTIÓN ACADÉMICA LOGROS Y DIFICULTADES</t>
  </si>
  <si>
    <t xml:space="preserve">FORTALECER EL NIVEL DE CONFIANZA Y TTRANSPARENCIA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</si>
</sst>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9" fontId="0" fillId="0" borderId="1" xfId="0" applyNumberFormat="1" applyBorder="1" applyProtection="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5263488"/>
        <c:axId val="457076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99.295081967213122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5263488"/>
        <c:axId val="45707648"/>
      </c:scatterChart>
      <c:catAx>
        <c:axId val="4526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45707648"/>
        <c:crosses val="autoZero"/>
        <c:auto val="1"/>
        <c:lblAlgn val="ctr"/>
        <c:lblOffset val="100"/>
        <c:noMultiLvlLbl val="0"/>
      </c:catAx>
      <c:valAx>
        <c:axId val="45707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6348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6094592"/>
        <c:axId val="4611276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99.8</c:v>
                </c:pt>
                <c:pt idx="1">
                  <c:v>98.75</c:v>
                </c:pt>
                <c:pt idx="2">
                  <c:v>100</c:v>
                </c:pt>
                <c:pt idx="3">
                  <c:v>99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6094592"/>
        <c:axId val="46112768"/>
      </c:scatterChart>
      <c:catAx>
        <c:axId val="46094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6112768"/>
        <c:crosses val="autoZero"/>
        <c:auto val="1"/>
        <c:lblAlgn val="ctr"/>
        <c:lblOffset val="100"/>
        <c:noMultiLvlLbl val="0"/>
      </c:catAx>
      <c:valAx>
        <c:axId val="461127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94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6131072"/>
        <c:axId val="4613260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99</c:v>
                </c:pt>
                <c:pt idx="2">
                  <c:v>100</c:v>
                </c:pt>
                <c:pt idx="3">
                  <c:v>100</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6131072"/>
        <c:axId val="46132608"/>
      </c:scatterChart>
      <c:catAx>
        <c:axId val="4613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6132608"/>
        <c:crosses val="autoZero"/>
        <c:auto val="1"/>
        <c:lblAlgn val="ctr"/>
        <c:lblOffset val="100"/>
        <c:noMultiLvlLbl val="0"/>
      </c:catAx>
      <c:valAx>
        <c:axId val="461326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31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6198784"/>
        <c:axId val="4620032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98.571428571428569</c:v>
                </c:pt>
                <c:pt idx="1">
                  <c:v>96.666666666666671</c:v>
                </c:pt>
                <c:pt idx="2">
                  <c:v>100</c:v>
                </c:pt>
                <c:pt idx="3">
                  <c:v>100</c:v>
                </c:pt>
                <c:pt idx="4" formatCode="0.00">
                  <c:v>98.75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8251648"/>
        <c:axId val="46201856"/>
      </c:scatterChart>
      <c:catAx>
        <c:axId val="4619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6200320"/>
        <c:crosses val="autoZero"/>
        <c:auto val="1"/>
        <c:lblAlgn val="ctr"/>
        <c:lblOffset val="100"/>
        <c:noMultiLvlLbl val="0"/>
      </c:catAx>
      <c:valAx>
        <c:axId val="46200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98784"/>
        <c:crosses val="autoZero"/>
        <c:crossBetween val="between"/>
      </c:valAx>
      <c:valAx>
        <c:axId val="462018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51648"/>
        <c:crosses val="max"/>
        <c:crossBetween val="midCat"/>
      </c:valAx>
      <c:valAx>
        <c:axId val="48251648"/>
        <c:scaling>
          <c:orientation val="minMax"/>
        </c:scaling>
        <c:delete val="1"/>
        <c:axPos val="b"/>
        <c:numFmt formatCode="General" sourceLinked="1"/>
        <c:majorTickMark val="out"/>
        <c:minorTickMark val="none"/>
        <c:tickLblPos val="nextTo"/>
        <c:crossAx val="462018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8282240"/>
        <c:axId val="4829222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8282240"/>
        <c:axId val="48292224"/>
      </c:scatterChart>
      <c:catAx>
        <c:axId val="4828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8292224"/>
        <c:crosses val="autoZero"/>
        <c:auto val="1"/>
        <c:lblAlgn val="ctr"/>
        <c:lblOffset val="100"/>
        <c:noMultiLvlLbl val="0"/>
      </c:catAx>
      <c:valAx>
        <c:axId val="48292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2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8331008"/>
        <c:axId val="483368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8331008"/>
        <c:axId val="48336896"/>
      </c:scatterChart>
      <c:catAx>
        <c:axId val="48331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8336896"/>
        <c:crosses val="autoZero"/>
        <c:auto val="1"/>
        <c:lblAlgn val="ctr"/>
        <c:lblOffset val="100"/>
        <c:noMultiLvlLbl val="0"/>
      </c:catAx>
      <c:valAx>
        <c:axId val="483368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310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6692"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7642" y="156385"/>
          <a:ext cx="97426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800724" y="0"/>
          <a:ext cx="134846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7227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4689"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ODO%202022/AUDIENCIA%20%20RENDICION%20%20CUENTAS/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8"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1"/>
      <c r="G4" s="111"/>
      <c r="H4" s="111"/>
      <c r="I4" s="111"/>
      <c r="J4" s="111"/>
      <c r="K4" s="111"/>
      <c r="L4" s="55"/>
      <c r="M4" s="50"/>
    </row>
    <row r="5" spans="1:13" s="8" customFormat="1" x14ac:dyDescent="0.25">
      <c r="A5" s="50"/>
      <c r="B5" s="54"/>
      <c r="C5" s="56"/>
      <c r="D5" s="56"/>
      <c r="E5" s="56"/>
      <c r="F5" s="112"/>
      <c r="G5" s="112"/>
      <c r="H5" s="112"/>
      <c r="I5" s="112"/>
      <c r="J5" s="112"/>
      <c r="K5" s="112"/>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1"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0"/>
      <c r="B7" s="121"/>
      <c r="C7" s="121"/>
      <c r="D7" s="116" t="s">
        <v>107</v>
      </c>
      <c r="E7" s="116"/>
      <c r="F7" s="116"/>
      <c r="G7" s="116"/>
      <c r="H7" s="116"/>
      <c r="I7" s="116"/>
      <c r="J7" s="116"/>
      <c r="K7" s="116"/>
      <c r="L7" s="116"/>
      <c r="M7" s="117"/>
    </row>
    <row r="8" spans="1:13" ht="36.75" customHeight="1" x14ac:dyDescent="0.25">
      <c r="A8" s="122"/>
      <c r="B8" s="123"/>
      <c r="C8" s="123"/>
      <c r="D8" s="118" t="s">
        <v>77</v>
      </c>
      <c r="E8" s="118"/>
      <c r="F8" s="118"/>
      <c r="G8" s="118"/>
      <c r="H8" s="118"/>
      <c r="I8" s="118"/>
      <c r="J8" s="118"/>
      <c r="K8" s="118"/>
      <c r="L8" s="118"/>
      <c r="M8" s="119"/>
    </row>
    <row r="9" spans="1:13" ht="30" customHeight="1" thickBot="1" x14ac:dyDescent="0.3">
      <c r="A9" s="124"/>
      <c r="B9" s="125"/>
      <c r="C9" s="125"/>
      <c r="D9" s="114" t="s">
        <v>129</v>
      </c>
      <c r="E9" s="114"/>
      <c r="F9" s="114"/>
      <c r="G9" s="114"/>
      <c r="H9" s="114"/>
      <c r="I9" s="114"/>
      <c r="J9" s="114"/>
      <c r="K9" s="114"/>
      <c r="L9" s="114"/>
      <c r="M9" s="115"/>
    </row>
    <row r="10" spans="1:13" ht="7.5" customHeight="1" thickBot="1" x14ac:dyDescent="0.3">
      <c r="A10" s="138"/>
      <c r="B10" s="138"/>
      <c r="C10" s="138"/>
      <c r="D10" s="138"/>
      <c r="E10" s="138"/>
      <c r="F10" s="138"/>
      <c r="G10" s="138"/>
      <c r="H10" s="138"/>
      <c r="I10" s="138"/>
      <c r="J10" s="138"/>
      <c r="K10" s="138"/>
      <c r="L10" s="138"/>
      <c r="M10" s="138"/>
    </row>
    <row r="11" spans="1:13" ht="30" customHeight="1" thickBot="1" x14ac:dyDescent="0.3">
      <c r="A11" s="135" t="s">
        <v>131</v>
      </c>
      <c r="B11" s="136"/>
      <c r="C11" s="136"/>
      <c r="D11" s="136"/>
      <c r="E11" s="136"/>
      <c r="F11" s="136"/>
      <c r="G11" s="136"/>
      <c r="H11" s="136"/>
      <c r="I11" s="136"/>
      <c r="J11" s="136"/>
      <c r="K11" s="136"/>
      <c r="L11" s="136"/>
      <c r="M11" s="137"/>
    </row>
    <row r="12" spans="1:13" ht="126.75" customHeight="1" thickBot="1" x14ac:dyDescent="0.3">
      <c r="A12" s="139" t="s">
        <v>186</v>
      </c>
      <c r="B12" s="140"/>
      <c r="C12" s="140"/>
      <c r="D12" s="140"/>
      <c r="E12" s="140"/>
      <c r="F12" s="140"/>
      <c r="G12" s="140"/>
      <c r="H12" s="140"/>
      <c r="I12" s="140"/>
      <c r="J12" s="140"/>
      <c r="K12" s="140"/>
      <c r="L12" s="140"/>
      <c r="M12" s="141"/>
    </row>
    <row r="13" spans="1:13" ht="19.5" thickBot="1" x14ac:dyDescent="0.35">
      <c r="A13" s="153" t="s">
        <v>139</v>
      </c>
      <c r="B13" s="154"/>
      <c r="C13" s="154"/>
      <c r="D13" s="154"/>
      <c r="E13" s="154"/>
      <c r="F13" s="154"/>
      <c r="G13" s="154"/>
      <c r="H13" s="154"/>
      <c r="I13" s="154"/>
      <c r="J13" s="154"/>
      <c r="K13" s="154"/>
      <c r="L13" s="154"/>
      <c r="M13" s="155"/>
    </row>
    <row r="14" spans="1:13" ht="15.75" x14ac:dyDescent="0.25">
      <c r="A14" s="156" t="s">
        <v>140</v>
      </c>
      <c r="B14" s="157"/>
      <c r="C14" s="157"/>
      <c r="D14" s="197" t="s">
        <v>161</v>
      </c>
      <c r="E14" s="198"/>
      <c r="F14" s="198"/>
      <c r="G14" s="198"/>
      <c r="H14" s="198"/>
      <c r="I14" s="198"/>
      <c r="J14" s="198"/>
      <c r="K14" s="198"/>
      <c r="L14" s="198"/>
      <c r="M14" s="199"/>
    </row>
    <row r="15" spans="1:13" ht="15.75" x14ac:dyDescent="0.25">
      <c r="A15" s="158" t="s">
        <v>138</v>
      </c>
      <c r="B15" s="159"/>
      <c r="C15" s="159"/>
      <c r="D15" s="200" t="s">
        <v>162</v>
      </c>
      <c r="E15" s="201"/>
      <c r="F15" s="201"/>
      <c r="G15" s="201"/>
      <c r="H15" s="201"/>
      <c r="I15" s="201"/>
      <c r="J15" s="201"/>
      <c r="K15" s="201"/>
      <c r="L15" s="201"/>
      <c r="M15" s="202"/>
    </row>
    <row r="16" spans="1:13" ht="29.25" customHeight="1" x14ac:dyDescent="0.25">
      <c r="A16" s="160" t="s">
        <v>141</v>
      </c>
      <c r="B16" s="161"/>
      <c r="C16" s="161"/>
      <c r="D16" s="203" t="s">
        <v>163</v>
      </c>
      <c r="E16" s="204"/>
      <c r="F16" s="204"/>
      <c r="G16" s="204"/>
      <c r="H16" s="204"/>
      <c r="I16" s="204"/>
      <c r="J16" s="204"/>
      <c r="K16" s="204"/>
      <c r="L16" s="204"/>
      <c r="M16" s="205"/>
    </row>
    <row r="17" spans="1:13" ht="30" customHeight="1" x14ac:dyDescent="0.25">
      <c r="A17" s="162" t="s">
        <v>165</v>
      </c>
      <c r="B17" s="163"/>
      <c r="C17" s="163"/>
      <c r="D17" s="144" t="s">
        <v>164</v>
      </c>
      <c r="E17" s="145"/>
      <c r="F17" s="145"/>
      <c r="G17" s="145"/>
      <c r="H17" s="145"/>
      <c r="I17" s="145"/>
      <c r="J17" s="145"/>
      <c r="K17" s="145"/>
      <c r="L17" s="145"/>
      <c r="M17" s="146"/>
    </row>
    <row r="18" spans="1:13" ht="16.5" thickBot="1" x14ac:dyDescent="0.3">
      <c r="A18" s="164" t="s">
        <v>142</v>
      </c>
      <c r="B18" s="165"/>
      <c r="C18" s="165"/>
      <c r="D18" s="206" t="s">
        <v>166</v>
      </c>
      <c r="E18" s="207"/>
      <c r="F18" s="207"/>
      <c r="G18" s="207"/>
      <c r="H18" s="207"/>
      <c r="I18" s="207"/>
      <c r="J18" s="207"/>
      <c r="K18" s="207"/>
      <c r="L18" s="207"/>
      <c r="M18" s="208"/>
    </row>
    <row r="19" spans="1:13" ht="19.5" thickBot="1" x14ac:dyDescent="0.35">
      <c r="A19" s="150" t="s">
        <v>138</v>
      </c>
      <c r="B19" s="151"/>
      <c r="C19" s="151"/>
      <c r="D19" s="151"/>
      <c r="E19" s="151"/>
      <c r="F19" s="151"/>
      <c r="G19" s="151"/>
      <c r="H19" s="151"/>
      <c r="I19" s="151"/>
      <c r="J19" s="151"/>
      <c r="K19" s="151"/>
      <c r="L19" s="151"/>
      <c r="M19" s="152"/>
    </row>
    <row r="20" spans="1:13" ht="129.75" customHeight="1" x14ac:dyDescent="0.25">
      <c r="A20" s="166" t="s">
        <v>190</v>
      </c>
      <c r="B20" s="167"/>
      <c r="C20" s="167"/>
      <c r="D20" s="167"/>
      <c r="E20" s="167"/>
      <c r="F20" s="167"/>
      <c r="G20" s="167"/>
      <c r="H20" s="167"/>
      <c r="I20" s="167"/>
      <c r="J20" s="167"/>
      <c r="K20" s="167"/>
      <c r="L20" s="167"/>
      <c r="M20" s="168"/>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9" t="s">
        <v>191</v>
      </c>
      <c r="B27" s="130"/>
      <c r="C27" s="130"/>
      <c r="D27" s="130"/>
      <c r="E27" s="130"/>
      <c r="F27" s="130"/>
      <c r="G27" s="130"/>
      <c r="H27" s="130"/>
      <c r="I27" s="130"/>
      <c r="J27" s="130"/>
      <c r="K27" s="130"/>
      <c r="L27" s="130"/>
      <c r="M27" s="131"/>
    </row>
    <row r="28" spans="1:13" ht="30" customHeight="1" thickBot="1" x14ac:dyDescent="0.3">
      <c r="A28" s="126" t="s">
        <v>187</v>
      </c>
      <c r="B28" s="127"/>
      <c r="C28" s="127"/>
      <c r="D28" s="127"/>
      <c r="E28" s="127"/>
      <c r="F28" s="127"/>
      <c r="G28" s="127"/>
      <c r="H28" s="127"/>
      <c r="I28" s="127"/>
      <c r="J28" s="127"/>
      <c r="K28" s="127"/>
      <c r="L28" s="127"/>
      <c r="M28" s="128"/>
    </row>
    <row r="29" spans="1:13" ht="20.25" customHeight="1" thickBot="1" x14ac:dyDescent="0.3">
      <c r="A29" s="132" t="s">
        <v>188</v>
      </c>
      <c r="B29" s="133"/>
      <c r="C29" s="133"/>
      <c r="D29" s="133" t="s">
        <v>130</v>
      </c>
      <c r="E29" s="133"/>
      <c r="F29" s="133"/>
      <c r="G29" s="133"/>
      <c r="H29" s="133"/>
      <c r="I29" s="133"/>
      <c r="J29" s="133"/>
      <c r="K29" s="133"/>
      <c r="L29" s="133"/>
      <c r="M29" s="134"/>
    </row>
    <row r="30" spans="1:13" s="96" customFormat="1" ht="21" customHeight="1" x14ac:dyDescent="0.25">
      <c r="A30" s="169" t="s">
        <v>61</v>
      </c>
      <c r="B30" s="170"/>
      <c r="C30" s="170"/>
      <c r="D30" s="194" t="s">
        <v>167</v>
      </c>
      <c r="E30" s="195"/>
      <c r="F30" s="195"/>
      <c r="G30" s="195"/>
      <c r="H30" s="195"/>
      <c r="I30" s="195"/>
      <c r="J30" s="195"/>
      <c r="K30" s="195"/>
      <c r="L30" s="195"/>
      <c r="M30" s="209"/>
    </row>
    <row r="31" spans="1:13" s="96" customFormat="1" ht="33.75" customHeight="1" x14ac:dyDescent="0.25">
      <c r="A31" s="142" t="s">
        <v>132</v>
      </c>
      <c r="B31" s="143"/>
      <c r="C31" s="143"/>
      <c r="D31" s="144" t="s">
        <v>168</v>
      </c>
      <c r="E31" s="145"/>
      <c r="F31" s="145"/>
      <c r="G31" s="145"/>
      <c r="H31" s="145"/>
      <c r="I31" s="145"/>
      <c r="J31" s="145"/>
      <c r="K31" s="145"/>
      <c r="L31" s="145"/>
      <c r="M31" s="146"/>
    </row>
    <row r="32" spans="1:13" s="96" customFormat="1" ht="30" customHeight="1" x14ac:dyDescent="0.25">
      <c r="A32" s="142" t="s">
        <v>133</v>
      </c>
      <c r="B32" s="143"/>
      <c r="C32" s="143"/>
      <c r="D32" s="147" t="s">
        <v>169</v>
      </c>
      <c r="E32" s="148"/>
      <c r="F32" s="148"/>
      <c r="G32" s="148"/>
      <c r="H32" s="148"/>
      <c r="I32" s="148"/>
      <c r="J32" s="148"/>
      <c r="K32" s="148"/>
      <c r="L32" s="148"/>
      <c r="M32" s="149"/>
    </row>
    <row r="33" spans="1:13" s="96" customFormat="1" ht="31.5" customHeight="1" x14ac:dyDescent="0.25">
      <c r="A33" s="142" t="s">
        <v>62</v>
      </c>
      <c r="B33" s="143"/>
      <c r="C33" s="143"/>
      <c r="D33" s="147" t="s">
        <v>170</v>
      </c>
      <c r="E33" s="148"/>
      <c r="F33" s="148"/>
      <c r="G33" s="148"/>
      <c r="H33" s="148"/>
      <c r="I33" s="148"/>
      <c r="J33" s="148"/>
      <c r="K33" s="148"/>
      <c r="L33" s="148"/>
      <c r="M33" s="149"/>
    </row>
    <row r="34" spans="1:13" s="96" customFormat="1" ht="30.75" customHeight="1" x14ac:dyDescent="0.25">
      <c r="A34" s="142" t="s">
        <v>134</v>
      </c>
      <c r="B34" s="143"/>
      <c r="C34" s="143"/>
      <c r="D34" s="144" t="s">
        <v>171</v>
      </c>
      <c r="E34" s="145"/>
      <c r="F34" s="145"/>
      <c r="G34" s="145"/>
      <c r="H34" s="145"/>
      <c r="I34" s="145"/>
      <c r="J34" s="145"/>
      <c r="K34" s="145"/>
      <c r="L34" s="145"/>
      <c r="M34" s="146"/>
    </row>
    <row r="35" spans="1:13" s="96" customFormat="1" ht="35.25" customHeight="1" x14ac:dyDescent="0.25">
      <c r="A35" s="142" t="s">
        <v>88</v>
      </c>
      <c r="B35" s="143"/>
      <c r="C35" s="143"/>
      <c r="D35" s="144" t="s">
        <v>172</v>
      </c>
      <c r="E35" s="145"/>
      <c r="F35" s="145"/>
      <c r="G35" s="145"/>
      <c r="H35" s="145"/>
      <c r="I35" s="145"/>
      <c r="J35" s="145"/>
      <c r="K35" s="145"/>
      <c r="L35" s="145"/>
      <c r="M35" s="146"/>
    </row>
    <row r="36" spans="1:13" s="96" customFormat="1" ht="21" customHeight="1" x14ac:dyDescent="0.25">
      <c r="A36" s="142" t="s">
        <v>0</v>
      </c>
      <c r="B36" s="143"/>
      <c r="C36" s="143"/>
      <c r="D36" s="147" t="s">
        <v>173</v>
      </c>
      <c r="E36" s="148"/>
      <c r="F36" s="148"/>
      <c r="G36" s="148"/>
      <c r="H36" s="148"/>
      <c r="I36" s="148"/>
      <c r="J36" s="148"/>
      <c r="K36" s="148"/>
      <c r="L36" s="148"/>
      <c r="M36" s="149"/>
    </row>
    <row r="37" spans="1:13" s="96" customFormat="1" ht="36.75" customHeight="1" x14ac:dyDescent="0.25">
      <c r="A37" s="142" t="s">
        <v>1</v>
      </c>
      <c r="B37" s="143"/>
      <c r="C37" s="143"/>
      <c r="D37" s="144" t="s">
        <v>174</v>
      </c>
      <c r="E37" s="145"/>
      <c r="F37" s="145"/>
      <c r="G37" s="145"/>
      <c r="H37" s="145"/>
      <c r="I37" s="145"/>
      <c r="J37" s="145"/>
      <c r="K37" s="145"/>
      <c r="L37" s="145"/>
      <c r="M37" s="146"/>
    </row>
    <row r="38" spans="1:13" s="96" customFormat="1" ht="35.25" customHeight="1" x14ac:dyDescent="0.25">
      <c r="A38" s="142" t="s">
        <v>2</v>
      </c>
      <c r="B38" s="143"/>
      <c r="C38" s="143"/>
      <c r="D38" s="144" t="s">
        <v>175</v>
      </c>
      <c r="E38" s="145"/>
      <c r="F38" s="145"/>
      <c r="G38" s="145"/>
      <c r="H38" s="145"/>
      <c r="I38" s="145"/>
      <c r="J38" s="145"/>
      <c r="K38" s="145"/>
      <c r="L38" s="145"/>
      <c r="M38" s="146"/>
    </row>
    <row r="39" spans="1:13" s="96" customFormat="1" ht="21" customHeight="1" x14ac:dyDescent="0.25">
      <c r="A39" s="183" t="s">
        <v>1</v>
      </c>
      <c r="B39" s="145"/>
      <c r="C39" s="184"/>
      <c r="D39" s="147" t="s">
        <v>176</v>
      </c>
      <c r="E39" s="148"/>
      <c r="F39" s="148"/>
      <c r="G39" s="148"/>
      <c r="H39" s="148"/>
      <c r="I39" s="148"/>
      <c r="J39" s="148"/>
      <c r="K39" s="148"/>
      <c r="L39" s="148"/>
      <c r="M39" s="149"/>
    </row>
    <row r="40" spans="1:13" s="96" customFormat="1" ht="31.5" customHeight="1" x14ac:dyDescent="0.25">
      <c r="A40" s="183" t="s">
        <v>135</v>
      </c>
      <c r="B40" s="145"/>
      <c r="C40" s="184"/>
      <c r="D40" s="147" t="s">
        <v>177</v>
      </c>
      <c r="E40" s="148"/>
      <c r="F40" s="148"/>
      <c r="G40" s="148"/>
      <c r="H40" s="148"/>
      <c r="I40" s="148"/>
      <c r="J40" s="148"/>
      <c r="K40" s="148"/>
      <c r="L40" s="148"/>
      <c r="M40" s="149"/>
    </row>
    <row r="41" spans="1:13" s="96" customFormat="1" ht="54" customHeight="1" x14ac:dyDescent="0.25">
      <c r="A41" s="183" t="s">
        <v>136</v>
      </c>
      <c r="B41" s="145"/>
      <c r="C41" s="184"/>
      <c r="D41" s="144" t="s">
        <v>189</v>
      </c>
      <c r="E41" s="145"/>
      <c r="F41" s="145"/>
      <c r="G41" s="145"/>
      <c r="H41" s="145"/>
      <c r="I41" s="145"/>
      <c r="J41" s="145"/>
      <c r="K41" s="145"/>
      <c r="L41" s="145"/>
      <c r="M41" s="146"/>
    </row>
    <row r="42" spans="1:13" s="96" customFormat="1" ht="43.5" customHeight="1" thickBot="1" x14ac:dyDescent="0.3">
      <c r="A42" s="185" t="s">
        <v>3</v>
      </c>
      <c r="B42" s="186"/>
      <c r="C42" s="187"/>
      <c r="D42" s="188" t="s">
        <v>178</v>
      </c>
      <c r="E42" s="186"/>
      <c r="F42" s="186"/>
      <c r="G42" s="186"/>
      <c r="H42" s="186"/>
      <c r="I42" s="186"/>
      <c r="J42" s="186"/>
      <c r="K42" s="186"/>
      <c r="L42" s="186"/>
      <c r="M42" s="189"/>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74" t="s">
        <v>196</v>
      </c>
      <c r="B44" s="175"/>
      <c r="C44" s="175"/>
      <c r="D44" s="175"/>
      <c r="E44" s="175"/>
      <c r="F44" s="175"/>
      <c r="G44" s="175"/>
      <c r="H44" s="175"/>
      <c r="I44" s="175"/>
      <c r="J44" s="175"/>
      <c r="K44" s="175"/>
      <c r="L44" s="175"/>
      <c r="M44" s="176"/>
    </row>
    <row r="45" spans="1:13" ht="19.5" thickBot="1" x14ac:dyDescent="0.35">
      <c r="A45" s="171" t="s">
        <v>143</v>
      </c>
      <c r="B45" s="172"/>
      <c r="C45" s="172"/>
      <c r="D45" s="172"/>
      <c r="E45" s="172"/>
      <c r="F45" s="172"/>
      <c r="G45" s="172"/>
      <c r="H45" s="172"/>
      <c r="I45" s="172"/>
      <c r="J45" s="172"/>
      <c r="K45" s="172"/>
      <c r="L45" s="172"/>
      <c r="M45" s="173"/>
    </row>
    <row r="46" spans="1:13" ht="36.75" customHeight="1" x14ac:dyDescent="0.3">
      <c r="A46" s="177" t="s">
        <v>195</v>
      </c>
      <c r="B46" s="178"/>
      <c r="C46" s="178"/>
      <c r="D46" s="178"/>
      <c r="E46" s="178"/>
      <c r="F46" s="178"/>
      <c r="G46" s="178"/>
      <c r="H46" s="178"/>
      <c r="I46" s="178"/>
      <c r="J46" s="178"/>
      <c r="K46" s="178"/>
      <c r="L46" s="178"/>
      <c r="M46" s="179"/>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10" t="s">
        <v>144</v>
      </c>
      <c r="B52" s="211"/>
      <c r="C52" s="211"/>
      <c r="D52" s="211"/>
      <c r="E52" s="211"/>
      <c r="F52" s="211"/>
      <c r="G52" s="211"/>
      <c r="H52" s="211"/>
      <c r="I52" s="211"/>
      <c r="J52" s="211"/>
      <c r="K52" s="211"/>
      <c r="L52" s="211"/>
      <c r="M52" s="212"/>
    </row>
    <row r="53" spans="1:13" ht="91.5" customHeight="1" x14ac:dyDescent="0.25">
      <c r="A53" s="180" t="s">
        <v>197</v>
      </c>
      <c r="B53" s="181"/>
      <c r="C53" s="181"/>
      <c r="D53" s="181"/>
      <c r="E53" s="181"/>
      <c r="F53" s="181"/>
      <c r="G53" s="181"/>
      <c r="H53" s="181"/>
      <c r="I53" s="181"/>
      <c r="J53" s="181"/>
      <c r="K53" s="181"/>
      <c r="L53" s="181"/>
      <c r="M53" s="181"/>
    </row>
    <row r="54" spans="1:13" ht="18.75" x14ac:dyDescent="0.3">
      <c r="A54" s="182" t="s">
        <v>188</v>
      </c>
      <c r="B54" s="182"/>
      <c r="C54" s="182"/>
      <c r="D54" s="182" t="s">
        <v>130</v>
      </c>
      <c r="E54" s="182"/>
      <c r="F54" s="182"/>
      <c r="G54" s="182"/>
      <c r="H54" s="182"/>
      <c r="I54" s="182"/>
      <c r="J54" s="182"/>
      <c r="K54" s="182"/>
      <c r="L54" s="182"/>
      <c r="M54" s="182"/>
    </row>
    <row r="55" spans="1:13" ht="32.25" customHeight="1" x14ac:dyDescent="0.25">
      <c r="A55" s="170" t="s">
        <v>147</v>
      </c>
      <c r="B55" s="170"/>
      <c r="C55" s="170"/>
      <c r="D55" s="214" t="s">
        <v>198</v>
      </c>
      <c r="E55" s="215"/>
      <c r="F55" s="215"/>
      <c r="G55" s="215"/>
      <c r="H55" s="215"/>
      <c r="I55" s="215"/>
      <c r="J55" s="215"/>
      <c r="K55" s="215"/>
      <c r="L55" s="215"/>
      <c r="M55" s="216"/>
    </row>
    <row r="56" spans="1:13" x14ac:dyDescent="0.25">
      <c r="A56" s="161" t="s">
        <v>148</v>
      </c>
      <c r="B56" s="161"/>
      <c r="C56" s="161"/>
      <c r="D56" s="144" t="s">
        <v>199</v>
      </c>
      <c r="E56" s="145"/>
      <c r="F56" s="145"/>
      <c r="G56" s="145"/>
      <c r="H56" s="145"/>
      <c r="I56" s="145"/>
      <c r="J56" s="145"/>
      <c r="K56" s="145"/>
      <c r="L56" s="145"/>
      <c r="M56" s="184"/>
    </row>
    <row r="57" spans="1:13" x14ac:dyDescent="0.25">
      <c r="A57" s="161" t="s">
        <v>149</v>
      </c>
      <c r="B57" s="161"/>
      <c r="C57" s="161"/>
      <c r="D57" s="144" t="s">
        <v>200</v>
      </c>
      <c r="E57" s="145"/>
      <c r="F57" s="145"/>
      <c r="G57" s="145"/>
      <c r="H57" s="145"/>
      <c r="I57" s="145"/>
      <c r="J57" s="145"/>
      <c r="K57" s="145"/>
      <c r="L57" s="145"/>
      <c r="M57" s="184"/>
    </row>
    <row r="58" spans="1:13" x14ac:dyDescent="0.25">
      <c r="A58" s="161" t="s">
        <v>150</v>
      </c>
      <c r="B58" s="161"/>
      <c r="C58" s="161"/>
      <c r="D58" s="144" t="s">
        <v>201</v>
      </c>
      <c r="E58" s="145"/>
      <c r="F58" s="145"/>
      <c r="G58" s="145"/>
      <c r="H58" s="145"/>
      <c r="I58" s="145"/>
      <c r="J58" s="145"/>
      <c r="K58" s="145"/>
      <c r="L58" s="145"/>
      <c r="M58" s="184"/>
    </row>
    <row r="59" spans="1:13" x14ac:dyDescent="0.25">
      <c r="A59" s="213" t="s">
        <v>151</v>
      </c>
      <c r="B59" s="213"/>
      <c r="C59" s="213"/>
      <c r="D59" s="144" t="s">
        <v>202</v>
      </c>
      <c r="E59" s="145"/>
      <c r="F59" s="145"/>
      <c r="G59" s="145"/>
      <c r="H59" s="145"/>
      <c r="I59" s="145"/>
      <c r="J59" s="145"/>
      <c r="K59" s="145"/>
      <c r="L59" s="145"/>
      <c r="M59" s="184"/>
    </row>
    <row r="60" spans="1:13" ht="28.5" customHeight="1" x14ac:dyDescent="0.25">
      <c r="A60" s="188" t="s">
        <v>152</v>
      </c>
      <c r="B60" s="186"/>
      <c r="C60" s="187"/>
      <c r="D60" s="145" t="s">
        <v>205</v>
      </c>
      <c r="E60" s="145"/>
      <c r="F60" s="145"/>
      <c r="G60" s="145"/>
      <c r="H60" s="145"/>
      <c r="I60" s="145"/>
      <c r="J60" s="145"/>
      <c r="K60" s="145"/>
      <c r="L60" s="145"/>
      <c r="M60" s="184"/>
    </row>
    <row r="61" spans="1:13" ht="13.5" customHeight="1" x14ac:dyDescent="0.25">
      <c r="A61" s="191" t="s">
        <v>154</v>
      </c>
      <c r="B61" s="192"/>
      <c r="C61" s="193"/>
      <c r="D61" s="145" t="s">
        <v>204</v>
      </c>
      <c r="E61" s="145"/>
      <c r="F61" s="145"/>
      <c r="G61" s="145"/>
      <c r="H61" s="145"/>
      <c r="I61" s="145"/>
      <c r="J61" s="145"/>
      <c r="K61" s="145"/>
      <c r="L61" s="145"/>
      <c r="M61" s="184"/>
    </row>
    <row r="62" spans="1:13" x14ac:dyDescent="0.25">
      <c r="A62" s="194" t="s">
        <v>153</v>
      </c>
      <c r="B62" s="195"/>
      <c r="C62" s="196"/>
      <c r="D62" s="145" t="s">
        <v>203</v>
      </c>
      <c r="E62" s="145"/>
      <c r="F62" s="145"/>
      <c r="G62" s="145"/>
      <c r="H62" s="145"/>
      <c r="I62" s="145"/>
      <c r="J62" s="145"/>
      <c r="K62" s="145"/>
      <c r="L62" s="145"/>
      <c r="M62" s="184"/>
    </row>
    <row r="63" spans="1:13" ht="43.5" customHeight="1" x14ac:dyDescent="0.25">
      <c r="A63" s="147" t="s">
        <v>116</v>
      </c>
      <c r="B63" s="148"/>
      <c r="C63" s="190"/>
      <c r="D63" s="144" t="s">
        <v>209</v>
      </c>
      <c r="E63" s="145"/>
      <c r="F63" s="145"/>
      <c r="G63" s="145"/>
      <c r="H63" s="145"/>
      <c r="I63" s="145"/>
      <c r="J63" s="145"/>
      <c r="K63" s="145"/>
      <c r="L63" s="145"/>
      <c r="M63" s="184"/>
    </row>
    <row r="64" spans="1:13" ht="41.25" customHeight="1" x14ac:dyDescent="0.25">
      <c r="A64" s="147" t="s">
        <v>0</v>
      </c>
      <c r="B64" s="148"/>
      <c r="C64" s="190"/>
      <c r="D64" s="144" t="s">
        <v>206</v>
      </c>
      <c r="E64" s="145"/>
      <c r="F64" s="145"/>
      <c r="G64" s="145"/>
      <c r="H64" s="145"/>
      <c r="I64" s="145"/>
      <c r="J64" s="145"/>
      <c r="K64" s="145"/>
      <c r="L64" s="145"/>
      <c r="M64" s="184"/>
    </row>
    <row r="65" spans="1:13" ht="41.25" customHeight="1" x14ac:dyDescent="0.25">
      <c r="A65" s="147" t="s">
        <v>155</v>
      </c>
      <c r="B65" s="148"/>
      <c r="C65" s="190"/>
      <c r="D65" s="144" t="s">
        <v>207</v>
      </c>
      <c r="E65" s="145"/>
      <c r="F65" s="145"/>
      <c r="G65" s="145"/>
      <c r="H65" s="145"/>
      <c r="I65" s="145"/>
      <c r="J65" s="145"/>
      <c r="K65" s="145"/>
      <c r="L65" s="145"/>
      <c r="M65" s="184"/>
    </row>
    <row r="66" spans="1:13" ht="50.25" customHeight="1" x14ac:dyDescent="0.25">
      <c r="A66" s="144" t="s">
        <v>156</v>
      </c>
      <c r="B66" s="145"/>
      <c r="C66" s="184"/>
      <c r="D66" s="144" t="s">
        <v>208</v>
      </c>
      <c r="E66" s="145"/>
      <c r="F66" s="145"/>
      <c r="G66" s="145"/>
      <c r="H66" s="145"/>
      <c r="I66" s="145"/>
      <c r="J66" s="145"/>
      <c r="K66" s="145"/>
      <c r="L66" s="145"/>
      <c r="M66" s="184"/>
    </row>
    <row r="67" spans="1:13" ht="30.75" customHeight="1" x14ac:dyDescent="0.25">
      <c r="A67" s="147" t="s">
        <v>1</v>
      </c>
      <c r="B67" s="148"/>
      <c r="C67" s="190"/>
      <c r="D67" s="144" t="s">
        <v>210</v>
      </c>
      <c r="E67" s="145"/>
      <c r="F67" s="145"/>
      <c r="G67" s="145"/>
      <c r="H67" s="145"/>
      <c r="I67" s="145"/>
      <c r="J67" s="145"/>
      <c r="K67" s="145"/>
      <c r="L67" s="145"/>
      <c r="M67" s="184"/>
    </row>
    <row r="68" spans="1:13" x14ac:dyDescent="0.25">
      <c r="A68" s="147" t="s">
        <v>157</v>
      </c>
      <c r="B68" s="148"/>
      <c r="C68" s="190"/>
      <c r="D68" s="144" t="s">
        <v>211</v>
      </c>
      <c r="E68" s="145"/>
      <c r="F68" s="145"/>
      <c r="G68" s="145"/>
      <c r="H68" s="145"/>
      <c r="I68" s="145"/>
      <c r="J68" s="145"/>
      <c r="K68" s="145"/>
      <c r="L68" s="145"/>
      <c r="M68" s="184"/>
    </row>
    <row r="69" spans="1:13" x14ac:dyDescent="0.25">
      <c r="A69" s="147" t="s">
        <v>158</v>
      </c>
      <c r="B69" s="148"/>
      <c r="C69" s="190"/>
      <c r="D69" s="144" t="s">
        <v>212</v>
      </c>
      <c r="E69" s="145"/>
      <c r="F69" s="145"/>
      <c r="G69" s="145"/>
      <c r="H69" s="145"/>
      <c r="I69" s="145"/>
      <c r="J69" s="145"/>
      <c r="K69" s="145"/>
      <c r="L69" s="145"/>
      <c r="M69" s="184"/>
    </row>
    <row r="70" spans="1:13" x14ac:dyDescent="0.25">
      <c r="A70" s="147" t="s">
        <v>114</v>
      </c>
      <c r="B70" s="148"/>
      <c r="C70" s="190"/>
      <c r="D70" s="144" t="s">
        <v>213</v>
      </c>
      <c r="E70" s="145"/>
      <c r="F70" s="145"/>
      <c r="G70" s="145"/>
      <c r="H70" s="145"/>
      <c r="I70" s="145"/>
      <c r="J70" s="145"/>
      <c r="K70" s="145"/>
      <c r="L70" s="145"/>
      <c r="M70" s="184"/>
    </row>
    <row r="71" spans="1:13" x14ac:dyDescent="0.25">
      <c r="A71" s="147" t="s">
        <v>115</v>
      </c>
      <c r="B71" s="148"/>
      <c r="C71" s="190"/>
      <c r="D71" s="144" t="s">
        <v>214</v>
      </c>
      <c r="E71" s="145"/>
      <c r="F71" s="145"/>
      <c r="G71" s="145"/>
      <c r="H71" s="145"/>
      <c r="I71" s="145"/>
      <c r="J71" s="145"/>
      <c r="K71" s="145"/>
      <c r="L71" s="145"/>
      <c r="M71" s="184"/>
    </row>
    <row r="72" spans="1:13" x14ac:dyDescent="0.25">
      <c r="A72" s="147" t="s">
        <v>159</v>
      </c>
      <c r="B72" s="148"/>
      <c r="C72" s="190"/>
      <c r="D72" s="144" t="s">
        <v>215</v>
      </c>
      <c r="E72" s="145"/>
      <c r="F72" s="145"/>
      <c r="G72" s="145"/>
      <c r="H72" s="145"/>
      <c r="I72" s="145"/>
      <c r="J72" s="145"/>
      <c r="K72" s="145"/>
      <c r="L72" s="145"/>
      <c r="M72" s="184"/>
    </row>
    <row r="73" spans="1:13" x14ac:dyDescent="0.25">
      <c r="A73" s="147" t="s">
        <v>160</v>
      </c>
      <c r="B73" s="148"/>
      <c r="C73" s="190"/>
      <c r="D73" s="144" t="s">
        <v>216</v>
      </c>
      <c r="E73" s="145"/>
      <c r="F73" s="145"/>
      <c r="G73" s="145"/>
      <c r="H73" s="145"/>
      <c r="I73" s="145"/>
      <c r="J73" s="145"/>
      <c r="K73" s="145"/>
      <c r="L73" s="145"/>
      <c r="M73" s="184"/>
    </row>
    <row r="74" spans="1:13" x14ac:dyDescent="0.25">
      <c r="A74" s="147" t="s">
        <v>217</v>
      </c>
      <c r="B74" s="148"/>
      <c r="C74" s="190"/>
      <c r="D74" s="144" t="s">
        <v>218</v>
      </c>
      <c r="E74" s="145"/>
      <c r="F74" s="145"/>
      <c r="G74" s="145"/>
      <c r="H74" s="145"/>
      <c r="I74" s="145"/>
      <c r="J74" s="145"/>
      <c r="K74" s="145"/>
      <c r="L74" s="145"/>
      <c r="M74" s="18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B23" zoomScaleNormal="100" workbookViewId="0">
      <selection activeCell="H76" sqref="H76"/>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50"/>
      <c r="C3" s="251"/>
      <c r="D3" s="251"/>
      <c r="E3" s="246" t="s">
        <v>107</v>
      </c>
      <c r="F3" s="246"/>
      <c r="G3" s="246"/>
      <c r="H3" s="246"/>
      <c r="I3" s="246"/>
      <c r="J3" s="247"/>
    </row>
    <row r="4" spans="1:10" s="8" customFormat="1" ht="26.25" customHeight="1" x14ac:dyDescent="0.35">
      <c r="A4" s="50"/>
      <c r="B4" s="252"/>
      <c r="C4" s="253"/>
      <c r="D4" s="253"/>
      <c r="E4" s="248" t="s">
        <v>77</v>
      </c>
      <c r="F4" s="248"/>
      <c r="G4" s="248"/>
      <c r="H4" s="248"/>
      <c r="I4" s="248"/>
      <c r="J4" s="249"/>
    </row>
    <row r="5" spans="1:10" s="8" customFormat="1" ht="33" customHeight="1" x14ac:dyDescent="0.25">
      <c r="A5" s="50"/>
      <c r="B5" s="226" t="s">
        <v>61</v>
      </c>
      <c r="C5" s="226"/>
      <c r="D5" s="226"/>
      <c r="E5" s="29" t="s">
        <v>219</v>
      </c>
      <c r="F5" s="29"/>
      <c r="G5" s="36" t="s">
        <v>85</v>
      </c>
      <c r="H5" s="109">
        <v>45694</v>
      </c>
      <c r="I5" s="257" t="s">
        <v>88</v>
      </c>
      <c r="J5" s="257"/>
    </row>
    <row r="6" spans="1:10" s="8" customFormat="1" ht="30.75" customHeight="1" x14ac:dyDescent="0.25">
      <c r="A6" s="50"/>
      <c r="B6" s="226" t="s">
        <v>120</v>
      </c>
      <c r="C6" s="226"/>
      <c r="D6" s="226"/>
      <c r="E6" s="29">
        <v>54660000698</v>
      </c>
      <c r="F6" s="29"/>
      <c r="G6" s="73" t="s">
        <v>62</v>
      </c>
      <c r="H6" s="29" t="s">
        <v>220</v>
      </c>
      <c r="I6" s="225">
        <f>IF(SUM(I9:I69)=0,"",AVERAGE(I9:I69))</f>
        <v>99.295081967213122</v>
      </c>
      <c r="J6" s="225"/>
    </row>
    <row r="7" spans="1:10" s="8" customFormat="1" ht="17.25" customHeight="1" x14ac:dyDescent="0.25">
      <c r="A7" s="50"/>
      <c r="B7" s="226" t="s">
        <v>86</v>
      </c>
      <c r="C7" s="226"/>
      <c r="D7" s="226"/>
      <c r="E7" s="227" t="s">
        <v>331</v>
      </c>
      <c r="F7" s="228"/>
      <c r="G7" s="228"/>
      <c r="H7" s="229"/>
      <c r="I7" s="225"/>
      <c r="J7" s="22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8" t="s">
        <v>4</v>
      </c>
      <c r="C9" s="66" t="s">
        <v>4</v>
      </c>
      <c r="D9" s="230">
        <f>IF(SUM(G9:G27)=0,"",AVERAGE(G9:G27))</f>
        <v>99.8</v>
      </c>
      <c r="E9" s="33" t="s">
        <v>6</v>
      </c>
      <c r="F9" s="69" t="s">
        <v>6</v>
      </c>
      <c r="G9" s="30">
        <f>IF(SUM(I9:I9)=0,"",AVERAGE(I9:I9))</f>
        <v>100</v>
      </c>
      <c r="H9" s="38" t="s">
        <v>92</v>
      </c>
      <c r="I9" s="31">
        <v>100</v>
      </c>
      <c r="J9" s="32" t="s">
        <v>332</v>
      </c>
    </row>
    <row r="10" spans="1:10" s="8" customFormat="1" ht="51" customHeight="1" x14ac:dyDescent="0.25">
      <c r="A10" s="65" t="str">
        <f>IF(I10&lt;61,MAX($A$8:A9)+1,"")</f>
        <v/>
      </c>
      <c r="B10" s="259"/>
      <c r="C10" s="66" t="s">
        <v>4</v>
      </c>
      <c r="D10" s="231"/>
      <c r="E10" s="261" t="s">
        <v>43</v>
      </c>
      <c r="F10" s="70" t="s">
        <v>43</v>
      </c>
      <c r="G10" s="256">
        <f>IF(SUM(I10:I12)=0,"",AVERAGE(I10:I12))</f>
        <v>99</v>
      </c>
      <c r="H10" s="38" t="s">
        <v>89</v>
      </c>
      <c r="I10" s="31">
        <v>97</v>
      </c>
      <c r="J10" s="32" t="s">
        <v>333</v>
      </c>
    </row>
    <row r="11" spans="1:10" s="8" customFormat="1" ht="93" customHeight="1" x14ac:dyDescent="0.25">
      <c r="A11" s="65" t="str">
        <f>IF(I11&lt;61,MAX($A$8:A10)+1,"")</f>
        <v/>
      </c>
      <c r="B11" s="259"/>
      <c r="C11" s="66" t="s">
        <v>4</v>
      </c>
      <c r="D11" s="231"/>
      <c r="E11" s="261"/>
      <c r="F11" s="70" t="s">
        <v>43</v>
      </c>
      <c r="G11" s="254"/>
      <c r="H11" s="38" t="s">
        <v>44</v>
      </c>
      <c r="I11" s="31">
        <v>100</v>
      </c>
      <c r="J11" s="32" t="s">
        <v>283</v>
      </c>
    </row>
    <row r="12" spans="1:10" s="8" customFormat="1" ht="32.25" customHeight="1" x14ac:dyDescent="0.25">
      <c r="A12" s="65" t="str">
        <f>IF(I12&lt;61,MAX($A$8:A11)+1,"")</f>
        <v/>
      </c>
      <c r="B12" s="259"/>
      <c r="C12" s="66" t="s">
        <v>4</v>
      </c>
      <c r="D12" s="231"/>
      <c r="E12" s="261"/>
      <c r="F12" s="70" t="s">
        <v>43</v>
      </c>
      <c r="G12" s="255"/>
      <c r="H12" s="38" t="s">
        <v>90</v>
      </c>
      <c r="I12" s="31">
        <v>100</v>
      </c>
      <c r="J12" s="32" t="s">
        <v>334</v>
      </c>
    </row>
    <row r="13" spans="1:10" s="8" customFormat="1" ht="45" customHeight="1" x14ac:dyDescent="0.25">
      <c r="A13" s="65" t="str">
        <f>IF(I13&lt;61,MAX($A$8:A12)+1,"")</f>
        <v/>
      </c>
      <c r="B13" s="259"/>
      <c r="C13" s="66" t="s">
        <v>4</v>
      </c>
      <c r="D13" s="231"/>
      <c r="E13" s="261" t="s">
        <v>45</v>
      </c>
      <c r="F13" s="70" t="s">
        <v>45</v>
      </c>
      <c r="G13" s="256">
        <f>IF(SUM(I13:I14)=0,"",AVERAGE(I13:I14))</f>
        <v>100</v>
      </c>
      <c r="H13" s="38" t="s">
        <v>10</v>
      </c>
      <c r="I13" s="31">
        <v>100</v>
      </c>
      <c r="J13" s="32" t="s">
        <v>284</v>
      </c>
    </row>
    <row r="14" spans="1:10" s="8" customFormat="1" ht="30.75" customHeight="1" x14ac:dyDescent="0.25">
      <c r="A14" s="65" t="str">
        <f>IF(I14&lt;61,MAX($A$8:A13)+1,"")</f>
        <v/>
      </c>
      <c r="B14" s="259"/>
      <c r="C14" s="66" t="s">
        <v>4</v>
      </c>
      <c r="D14" s="231"/>
      <c r="E14" s="261"/>
      <c r="F14" s="70" t="s">
        <v>45</v>
      </c>
      <c r="G14" s="255"/>
      <c r="H14" s="38" t="s">
        <v>93</v>
      </c>
      <c r="I14" s="31">
        <v>100</v>
      </c>
      <c r="J14" s="32" t="s">
        <v>285</v>
      </c>
    </row>
    <row r="15" spans="1:10" s="8" customFormat="1" ht="48" customHeight="1" x14ac:dyDescent="0.25">
      <c r="A15" s="65" t="str">
        <f>IF(I15&lt;61,MAX($A$8:A14)+1,"")</f>
        <v/>
      </c>
      <c r="B15" s="259"/>
      <c r="C15" s="66" t="s">
        <v>4</v>
      </c>
      <c r="D15" s="231"/>
      <c r="E15" s="261" t="s">
        <v>46</v>
      </c>
      <c r="F15" s="70" t="s">
        <v>46</v>
      </c>
      <c r="G15" s="220">
        <f>IF(SUM(I15:I20)=0,"",AVERAGE(I15:I20))</f>
        <v>100</v>
      </c>
      <c r="H15" s="38" t="s">
        <v>47</v>
      </c>
      <c r="I15" s="31">
        <v>100</v>
      </c>
      <c r="J15" s="32" t="s">
        <v>286</v>
      </c>
    </row>
    <row r="16" spans="1:10" s="8" customFormat="1" ht="44.25" customHeight="1" x14ac:dyDescent="0.25">
      <c r="A16" s="65" t="str">
        <f>IF(I16&lt;61,MAX($A$8:A15)+1,"")</f>
        <v/>
      </c>
      <c r="B16" s="259"/>
      <c r="C16" s="66" t="s">
        <v>4</v>
      </c>
      <c r="D16" s="231"/>
      <c r="E16" s="261"/>
      <c r="F16" s="70" t="s">
        <v>46</v>
      </c>
      <c r="G16" s="254"/>
      <c r="H16" s="38" t="s">
        <v>7</v>
      </c>
      <c r="I16" s="31">
        <v>100</v>
      </c>
      <c r="J16" s="32" t="s">
        <v>287</v>
      </c>
    </row>
    <row r="17" spans="1:10" s="8" customFormat="1" ht="45" customHeight="1" x14ac:dyDescent="0.25">
      <c r="A17" s="65" t="str">
        <f>IF(I17&lt;61,MAX($A$8:A16)+1,"")</f>
        <v/>
      </c>
      <c r="B17" s="259"/>
      <c r="C17" s="66" t="s">
        <v>4</v>
      </c>
      <c r="D17" s="231"/>
      <c r="E17" s="261"/>
      <c r="F17" s="70" t="s">
        <v>46</v>
      </c>
      <c r="G17" s="254"/>
      <c r="H17" s="39" t="s">
        <v>94</v>
      </c>
      <c r="I17" s="31">
        <v>100</v>
      </c>
      <c r="J17" s="32" t="s">
        <v>288</v>
      </c>
    </row>
    <row r="18" spans="1:10" s="8" customFormat="1" ht="60" customHeight="1" x14ac:dyDescent="0.25">
      <c r="A18" s="65" t="str">
        <f>IF(I18&lt;61,MAX($A$8:A17)+1,"")</f>
        <v/>
      </c>
      <c r="B18" s="259"/>
      <c r="C18" s="66" t="s">
        <v>4</v>
      </c>
      <c r="D18" s="231"/>
      <c r="E18" s="261"/>
      <c r="F18" s="70" t="s">
        <v>46</v>
      </c>
      <c r="G18" s="254"/>
      <c r="H18" s="38" t="s">
        <v>91</v>
      </c>
      <c r="I18" s="31">
        <v>100</v>
      </c>
      <c r="J18" s="32" t="s">
        <v>289</v>
      </c>
    </row>
    <row r="19" spans="1:10" s="8" customFormat="1" ht="48" customHeight="1" x14ac:dyDescent="0.25">
      <c r="A19" s="65" t="str">
        <f>IF(I19&lt;61,MAX($A$8:A18)+1,"")</f>
        <v/>
      </c>
      <c r="B19" s="259"/>
      <c r="C19" s="66" t="s">
        <v>4</v>
      </c>
      <c r="D19" s="231"/>
      <c r="E19" s="261"/>
      <c r="F19" s="70" t="s">
        <v>46</v>
      </c>
      <c r="G19" s="254"/>
      <c r="H19" s="38" t="s">
        <v>95</v>
      </c>
      <c r="I19" s="31">
        <v>100</v>
      </c>
      <c r="J19" s="32" t="s">
        <v>290</v>
      </c>
    </row>
    <row r="20" spans="1:10" s="8" customFormat="1" ht="30" customHeight="1" x14ac:dyDescent="0.25">
      <c r="A20" s="65" t="str">
        <f>IF(I20&lt;61,MAX($A$8:A19)+1,"")</f>
        <v/>
      </c>
      <c r="B20" s="259"/>
      <c r="C20" s="66" t="s">
        <v>4</v>
      </c>
      <c r="D20" s="231"/>
      <c r="E20" s="261"/>
      <c r="F20" s="70" t="s">
        <v>46</v>
      </c>
      <c r="G20" s="255"/>
      <c r="H20" s="38" t="s">
        <v>11</v>
      </c>
      <c r="I20" s="31">
        <v>100</v>
      </c>
      <c r="J20" s="32" t="s">
        <v>291</v>
      </c>
    </row>
    <row r="21" spans="1:10" s="8" customFormat="1" ht="31.5" customHeight="1" x14ac:dyDescent="0.25">
      <c r="A21" s="65" t="str">
        <f>IF(I21&lt;61,MAX($A$8:A20)+1,"")</f>
        <v/>
      </c>
      <c r="B21" s="259"/>
      <c r="C21" s="66" t="s">
        <v>4</v>
      </c>
      <c r="D21" s="231"/>
      <c r="E21" s="261" t="s">
        <v>48</v>
      </c>
      <c r="F21" s="70" t="s">
        <v>48</v>
      </c>
      <c r="G21" s="220">
        <f>IF(SUM(I21:I27)=0,"",AVERAGE(I21:I27))</f>
        <v>100</v>
      </c>
      <c r="H21" s="38" t="s">
        <v>12</v>
      </c>
      <c r="I21" s="31">
        <v>100</v>
      </c>
      <c r="J21" s="32" t="s">
        <v>292</v>
      </c>
    </row>
    <row r="22" spans="1:10" s="8" customFormat="1" ht="41.25" customHeight="1" x14ac:dyDescent="0.25">
      <c r="A22" s="65" t="str">
        <f>IF(I22&lt;61,MAX($A$8:A21)+1,"")</f>
        <v/>
      </c>
      <c r="B22" s="259"/>
      <c r="C22" s="66" t="s">
        <v>4</v>
      </c>
      <c r="D22" s="231"/>
      <c r="E22" s="261"/>
      <c r="F22" s="70" t="s">
        <v>48</v>
      </c>
      <c r="G22" s="220"/>
      <c r="H22" s="38" t="s">
        <v>96</v>
      </c>
      <c r="I22" s="31">
        <v>100</v>
      </c>
      <c r="J22" s="32" t="s">
        <v>293</v>
      </c>
    </row>
    <row r="23" spans="1:10" s="8" customFormat="1" ht="59.25" customHeight="1" x14ac:dyDescent="0.25">
      <c r="A23" s="65" t="str">
        <f>IF(I23&lt;61,MAX($A$8:A22)+1,"")</f>
        <v/>
      </c>
      <c r="B23" s="259"/>
      <c r="C23" s="66" t="s">
        <v>4</v>
      </c>
      <c r="D23" s="231"/>
      <c r="E23" s="261"/>
      <c r="F23" s="70" t="s">
        <v>48</v>
      </c>
      <c r="G23" s="220"/>
      <c r="H23" s="38" t="s">
        <v>14</v>
      </c>
      <c r="I23" s="31">
        <v>100</v>
      </c>
      <c r="J23" s="32" t="s">
        <v>294</v>
      </c>
    </row>
    <row r="24" spans="1:10" s="8" customFormat="1" ht="44.25" customHeight="1" x14ac:dyDescent="0.25">
      <c r="A24" s="65" t="str">
        <f>IF(I24&lt;61,MAX($A$8:A23)+1,"")</f>
        <v/>
      </c>
      <c r="B24" s="259"/>
      <c r="C24" s="66" t="s">
        <v>4</v>
      </c>
      <c r="D24" s="231"/>
      <c r="E24" s="261"/>
      <c r="F24" s="70" t="s">
        <v>48</v>
      </c>
      <c r="G24" s="220"/>
      <c r="H24" s="38" t="s">
        <v>8</v>
      </c>
      <c r="I24" s="31">
        <v>100</v>
      </c>
      <c r="J24" s="32" t="s">
        <v>295</v>
      </c>
    </row>
    <row r="25" spans="1:10" s="8" customFormat="1" ht="33.75" customHeight="1" x14ac:dyDescent="0.25">
      <c r="A25" s="65" t="str">
        <f>IF(I25&lt;61,MAX($A$8:A24)+1,"")</f>
        <v/>
      </c>
      <c r="B25" s="259"/>
      <c r="C25" s="66" t="s">
        <v>4</v>
      </c>
      <c r="D25" s="231"/>
      <c r="E25" s="261"/>
      <c r="F25" s="70" t="s">
        <v>48</v>
      </c>
      <c r="G25" s="220"/>
      <c r="H25" s="38" t="s">
        <v>13</v>
      </c>
      <c r="I25" s="31">
        <v>100</v>
      </c>
      <c r="J25" s="32" t="s">
        <v>296</v>
      </c>
    </row>
    <row r="26" spans="1:10" s="8" customFormat="1" ht="35.25" customHeight="1" x14ac:dyDescent="0.25">
      <c r="A26" s="65" t="str">
        <f>IF(I26&lt;61,MAX($A$8:A25)+1,"")</f>
        <v/>
      </c>
      <c r="B26" s="259"/>
      <c r="C26" s="66" t="s">
        <v>4</v>
      </c>
      <c r="D26" s="231"/>
      <c r="E26" s="261"/>
      <c r="F26" s="70" t="s">
        <v>48</v>
      </c>
      <c r="G26" s="220"/>
      <c r="H26" s="38" t="s">
        <v>49</v>
      </c>
      <c r="I26" s="31">
        <v>100</v>
      </c>
      <c r="J26" s="32" t="s">
        <v>335</v>
      </c>
    </row>
    <row r="27" spans="1:10" s="8" customFormat="1" ht="75" customHeight="1" x14ac:dyDescent="0.25">
      <c r="A27" s="65" t="str">
        <f>IF(I27&lt;61,MAX($A$8:A26)+1,"")</f>
        <v/>
      </c>
      <c r="B27" s="260"/>
      <c r="C27" s="66" t="s">
        <v>4</v>
      </c>
      <c r="D27" s="232"/>
      <c r="E27" s="261"/>
      <c r="F27" s="70" t="s">
        <v>48</v>
      </c>
      <c r="G27" s="220"/>
      <c r="H27" s="38" t="s">
        <v>15</v>
      </c>
      <c r="I27" s="31">
        <v>100</v>
      </c>
      <c r="J27" s="32" t="s">
        <v>297</v>
      </c>
    </row>
    <row r="28" spans="1:10" s="8" customFormat="1" ht="31.5" customHeight="1" x14ac:dyDescent="0.25">
      <c r="A28" s="65" t="str">
        <f>IF(I28&lt;61,MAX($A$8:A27)+1,"")</f>
        <v/>
      </c>
      <c r="B28" s="243" t="s">
        <v>5</v>
      </c>
      <c r="C28" s="67" t="s">
        <v>5</v>
      </c>
      <c r="D28" s="236">
        <f>IF(SUM(I28:I54)=0,"",AVERAGE(I28:I55))</f>
        <v>98.75</v>
      </c>
      <c r="E28" s="239" t="s">
        <v>50</v>
      </c>
      <c r="F28" s="71" t="s">
        <v>50</v>
      </c>
      <c r="G28" s="220">
        <f>IF(SUM(I28:I34)=0,"",AVERAGE(I28:I34))</f>
        <v>98.571428571428569</v>
      </c>
      <c r="H28" s="38" t="s">
        <v>42</v>
      </c>
      <c r="I28" s="31">
        <v>100</v>
      </c>
      <c r="J28" s="32" t="s">
        <v>336</v>
      </c>
    </row>
    <row r="29" spans="1:10" s="8" customFormat="1" ht="33.75" customHeight="1" x14ac:dyDescent="0.25">
      <c r="A29" s="65" t="str">
        <f>IF(I29&lt;61,MAX($A$8:A28)+1,"")</f>
        <v/>
      </c>
      <c r="B29" s="244"/>
      <c r="C29" s="67" t="s">
        <v>5</v>
      </c>
      <c r="D29" s="223"/>
      <c r="E29" s="240"/>
      <c r="F29" s="71" t="s">
        <v>50</v>
      </c>
      <c r="G29" s="220"/>
      <c r="H29" s="38" t="s">
        <v>16</v>
      </c>
      <c r="I29" s="31">
        <v>100</v>
      </c>
      <c r="J29" s="32" t="s">
        <v>337</v>
      </c>
    </row>
    <row r="30" spans="1:10" s="8" customFormat="1" ht="45.75" customHeight="1" x14ac:dyDescent="0.25">
      <c r="A30" s="65" t="str">
        <f>IF(I30&lt;61,MAX($A$8:A29)+1,"")</f>
        <v/>
      </c>
      <c r="B30" s="244"/>
      <c r="C30" s="67" t="s">
        <v>5</v>
      </c>
      <c r="D30" s="223"/>
      <c r="E30" s="240"/>
      <c r="F30" s="71" t="s">
        <v>50</v>
      </c>
      <c r="G30" s="220"/>
      <c r="H30" s="38" t="s">
        <v>97</v>
      </c>
      <c r="I30" s="31">
        <v>100</v>
      </c>
      <c r="J30" s="32" t="s">
        <v>338</v>
      </c>
    </row>
    <row r="31" spans="1:10" s="8" customFormat="1" ht="39" customHeight="1" x14ac:dyDescent="0.25">
      <c r="A31" s="65" t="str">
        <f>IF(I31&lt;61,MAX($A$8:A30)+1,"")</f>
        <v/>
      </c>
      <c r="B31" s="244"/>
      <c r="C31" s="67" t="s">
        <v>5</v>
      </c>
      <c r="D31" s="223"/>
      <c r="E31" s="240"/>
      <c r="F31" s="71" t="s">
        <v>50</v>
      </c>
      <c r="G31" s="220"/>
      <c r="H31" s="38" t="s">
        <v>17</v>
      </c>
      <c r="I31" s="31">
        <v>100</v>
      </c>
      <c r="J31" s="32" t="s">
        <v>339</v>
      </c>
    </row>
    <row r="32" spans="1:10" s="8" customFormat="1" ht="47.25" customHeight="1" x14ac:dyDescent="0.25">
      <c r="A32" s="65" t="str">
        <f>IF(I32&lt;61,MAX($A$8:A31)+1,"")</f>
        <v/>
      </c>
      <c r="B32" s="244"/>
      <c r="C32" s="67" t="s">
        <v>5</v>
      </c>
      <c r="D32" s="223"/>
      <c r="E32" s="240"/>
      <c r="F32" s="71" t="s">
        <v>50</v>
      </c>
      <c r="G32" s="220"/>
      <c r="H32" s="38" t="s">
        <v>18</v>
      </c>
      <c r="I32" s="31">
        <v>90</v>
      </c>
      <c r="J32" s="32" t="s">
        <v>298</v>
      </c>
    </row>
    <row r="33" spans="1:10" s="8" customFormat="1" ht="50.25" customHeight="1" x14ac:dyDescent="0.25">
      <c r="A33" s="65" t="str">
        <f>IF(I33&lt;61,MAX($A$8:A32)+1,"")</f>
        <v/>
      </c>
      <c r="B33" s="244"/>
      <c r="C33" s="67" t="s">
        <v>5</v>
      </c>
      <c r="D33" s="223"/>
      <c r="E33" s="240"/>
      <c r="F33" s="71" t="s">
        <v>50</v>
      </c>
      <c r="G33" s="220"/>
      <c r="H33" s="38" t="s">
        <v>52</v>
      </c>
      <c r="I33" s="31">
        <v>100</v>
      </c>
      <c r="J33" s="32" t="s">
        <v>299</v>
      </c>
    </row>
    <row r="34" spans="1:10" s="8" customFormat="1" ht="45" customHeight="1" x14ac:dyDescent="0.25">
      <c r="A34" s="65" t="str">
        <f>IF(I34&lt;61,MAX($A$8:A33)+1,"")</f>
        <v/>
      </c>
      <c r="B34" s="244"/>
      <c r="C34" s="67" t="s">
        <v>5</v>
      </c>
      <c r="D34" s="223"/>
      <c r="E34" s="241"/>
      <c r="F34" s="71" t="s">
        <v>50</v>
      </c>
      <c r="G34" s="220"/>
      <c r="H34" s="38" t="s">
        <v>19</v>
      </c>
      <c r="I34" s="31">
        <v>100</v>
      </c>
      <c r="J34" s="32" t="s">
        <v>300</v>
      </c>
    </row>
    <row r="35" spans="1:10" s="8" customFormat="1" ht="25.5" customHeight="1" x14ac:dyDescent="0.25">
      <c r="A35" s="65" t="str">
        <f>IF(I35&lt;61,MAX($A$8:A34)+1,"")</f>
        <v/>
      </c>
      <c r="B35" s="244"/>
      <c r="C35" s="67" t="s">
        <v>5</v>
      </c>
      <c r="D35" s="223"/>
      <c r="E35" s="239" t="s">
        <v>51</v>
      </c>
      <c r="F35" s="71" t="s">
        <v>51</v>
      </c>
      <c r="G35" s="220">
        <f>IF(SUM(I35,I37)=0,"",AVERAGE(I35:I37))</f>
        <v>96.666666666666671</v>
      </c>
      <c r="H35" s="38" t="s">
        <v>20</v>
      </c>
      <c r="I35" s="31">
        <v>100</v>
      </c>
      <c r="J35" s="32" t="s">
        <v>340</v>
      </c>
    </row>
    <row r="36" spans="1:10" s="8" customFormat="1" ht="46.5" customHeight="1" x14ac:dyDescent="0.25">
      <c r="A36" s="65" t="str">
        <f>IF(I36&lt;61,MAX($A$8:A35)+1,"")</f>
        <v/>
      </c>
      <c r="B36" s="244"/>
      <c r="C36" s="67" t="s">
        <v>5</v>
      </c>
      <c r="D36" s="223"/>
      <c r="E36" s="240"/>
      <c r="F36" s="71" t="s">
        <v>51</v>
      </c>
      <c r="G36" s="220"/>
      <c r="H36" s="38" t="s">
        <v>53</v>
      </c>
      <c r="I36" s="31">
        <v>90</v>
      </c>
      <c r="J36" s="32" t="s">
        <v>341</v>
      </c>
    </row>
    <row r="37" spans="1:10" s="8" customFormat="1" ht="40.5" customHeight="1" x14ac:dyDescent="0.25">
      <c r="A37" s="65" t="str">
        <f>IF(I37&lt;61,MAX($A$8:A36)+1,"")</f>
        <v/>
      </c>
      <c r="B37" s="244"/>
      <c r="C37" s="67" t="s">
        <v>5</v>
      </c>
      <c r="D37" s="223"/>
      <c r="E37" s="241"/>
      <c r="F37" s="71" t="s">
        <v>51</v>
      </c>
      <c r="G37" s="220"/>
      <c r="H37" s="38" t="s">
        <v>98</v>
      </c>
      <c r="I37" s="31">
        <v>100</v>
      </c>
      <c r="J37" s="32" t="s">
        <v>301</v>
      </c>
    </row>
    <row r="38" spans="1:10" s="8" customFormat="1" ht="37.5" customHeight="1" x14ac:dyDescent="0.25">
      <c r="A38" s="65" t="str">
        <f>IF(I38&lt;61,MAX($A$8:A37)+1,"")</f>
        <v/>
      </c>
      <c r="B38" s="244"/>
      <c r="C38" s="67" t="s">
        <v>5</v>
      </c>
      <c r="D38" s="223"/>
      <c r="E38" s="239" t="s">
        <v>54</v>
      </c>
      <c r="F38" s="71" t="s">
        <v>54</v>
      </c>
      <c r="G38" s="220">
        <f>IF(SUM(I38:I40)=0,"",AVERAGE(I38:I40))</f>
        <v>100</v>
      </c>
      <c r="H38" s="38" t="s">
        <v>21</v>
      </c>
      <c r="I38" s="31">
        <v>100</v>
      </c>
      <c r="J38" s="32" t="s">
        <v>342</v>
      </c>
    </row>
    <row r="39" spans="1:10" s="8" customFormat="1" ht="36" customHeight="1" x14ac:dyDescent="0.25">
      <c r="A39" s="65" t="str">
        <f>IF(I39&lt;61,MAX($A$8:A38)+1,"")</f>
        <v/>
      </c>
      <c r="B39" s="244"/>
      <c r="C39" s="67" t="s">
        <v>5</v>
      </c>
      <c r="D39" s="223"/>
      <c r="E39" s="240"/>
      <c r="F39" s="71" t="s">
        <v>54</v>
      </c>
      <c r="G39" s="220"/>
      <c r="H39" s="38" t="s">
        <v>9</v>
      </c>
      <c r="I39" s="31">
        <v>100</v>
      </c>
      <c r="J39" s="32" t="s">
        <v>343</v>
      </c>
    </row>
    <row r="40" spans="1:10" s="8" customFormat="1" ht="51" customHeight="1" x14ac:dyDescent="0.25">
      <c r="A40" s="65" t="str">
        <f>IF(I40&lt;61,MAX($A$8:A39)+1,"")</f>
        <v/>
      </c>
      <c r="B40" s="244"/>
      <c r="C40" s="67" t="s">
        <v>5</v>
      </c>
      <c r="D40" s="223"/>
      <c r="E40" s="241"/>
      <c r="F40" s="71" t="s">
        <v>54</v>
      </c>
      <c r="G40" s="220"/>
      <c r="H40" s="38" t="s">
        <v>22</v>
      </c>
      <c r="I40" s="31">
        <v>100</v>
      </c>
      <c r="J40" s="32" t="s">
        <v>302</v>
      </c>
    </row>
    <row r="41" spans="1:10" s="8" customFormat="1" ht="57.75" customHeight="1" x14ac:dyDescent="0.25">
      <c r="A41" s="65" t="str">
        <f>IF(I41&lt;61,MAX($A$8:A40)+1,"")</f>
        <v/>
      </c>
      <c r="B41" s="244"/>
      <c r="C41" s="67" t="s">
        <v>5</v>
      </c>
      <c r="D41" s="223"/>
      <c r="E41" s="239" t="s">
        <v>55</v>
      </c>
      <c r="F41" s="71" t="s">
        <v>55</v>
      </c>
      <c r="G41" s="220">
        <f>IF(SUM(I41:I43)=0,"",AVERAGE(I41:I43))</f>
        <v>100</v>
      </c>
      <c r="H41" s="38" t="s">
        <v>99</v>
      </c>
      <c r="I41" s="31">
        <v>100</v>
      </c>
      <c r="J41" s="32" t="s">
        <v>303</v>
      </c>
    </row>
    <row r="42" spans="1:10" s="8" customFormat="1" ht="48.75" customHeight="1" x14ac:dyDescent="0.25">
      <c r="A42" s="65" t="str">
        <f>IF(I42&lt;61,MAX($A$8:A41)+1,"")</f>
        <v/>
      </c>
      <c r="B42" s="244"/>
      <c r="C42" s="67" t="s">
        <v>5</v>
      </c>
      <c r="D42" s="223"/>
      <c r="E42" s="240"/>
      <c r="F42" s="71" t="s">
        <v>55</v>
      </c>
      <c r="G42" s="220"/>
      <c r="H42" s="38" t="s">
        <v>23</v>
      </c>
      <c r="I42" s="31">
        <v>100</v>
      </c>
      <c r="J42" s="32" t="s">
        <v>304</v>
      </c>
    </row>
    <row r="43" spans="1:10" s="8" customFormat="1" ht="50.25" customHeight="1" x14ac:dyDescent="0.25">
      <c r="A43" s="65" t="str">
        <f>IF(I43&lt;61,MAX($A$8:A42)+1,"")</f>
        <v/>
      </c>
      <c r="B43" s="244"/>
      <c r="C43" s="67" t="s">
        <v>5</v>
      </c>
      <c r="D43" s="223"/>
      <c r="E43" s="241"/>
      <c r="F43" s="71" t="s">
        <v>55</v>
      </c>
      <c r="G43" s="220"/>
      <c r="H43" s="38" t="s">
        <v>24</v>
      </c>
      <c r="I43" s="31">
        <v>100</v>
      </c>
      <c r="J43" s="32" t="s">
        <v>305</v>
      </c>
    </row>
    <row r="44" spans="1:10" s="8" customFormat="1" ht="30.75" customHeight="1" x14ac:dyDescent="0.25">
      <c r="A44" s="65" t="str">
        <f>IF(I44&lt;61,MAX($A$8:A43)+1,"")</f>
        <v/>
      </c>
      <c r="B44" s="244"/>
      <c r="C44" s="67" t="s">
        <v>5</v>
      </c>
      <c r="D44" s="223"/>
      <c r="E44" s="233" t="s">
        <v>56</v>
      </c>
      <c r="F44" s="72" t="s">
        <v>56</v>
      </c>
      <c r="G44" s="220">
        <f>IF(SUM(I44:I54)=0,"",AVERAGE(I44:I55))</f>
        <v>98.75</v>
      </c>
      <c r="H44" s="38" t="s">
        <v>100</v>
      </c>
      <c r="I44" s="31">
        <v>100</v>
      </c>
      <c r="J44" s="34" t="s">
        <v>306</v>
      </c>
    </row>
    <row r="45" spans="1:10" s="8" customFormat="1" ht="60.75" customHeight="1" x14ac:dyDescent="0.25">
      <c r="A45" s="65" t="str">
        <f>IF(I45&lt;61,MAX($A$8:A44)+1,"")</f>
        <v/>
      </c>
      <c r="B45" s="244"/>
      <c r="C45" s="67" t="s">
        <v>5</v>
      </c>
      <c r="D45" s="223"/>
      <c r="E45" s="234"/>
      <c r="F45" s="72" t="s">
        <v>56</v>
      </c>
      <c r="G45" s="220"/>
      <c r="H45" s="38" t="s">
        <v>27</v>
      </c>
      <c r="I45" s="31">
        <v>100</v>
      </c>
      <c r="J45" s="34" t="s">
        <v>307</v>
      </c>
    </row>
    <row r="46" spans="1:10" s="8" customFormat="1" ht="47.25" customHeight="1" x14ac:dyDescent="0.25">
      <c r="A46" s="65" t="str">
        <f>IF(I46&lt;61,MAX($A$8:A45)+1,"")</f>
        <v/>
      </c>
      <c r="B46" s="244"/>
      <c r="C46" s="67" t="s">
        <v>5</v>
      </c>
      <c r="D46" s="223"/>
      <c r="E46" s="234"/>
      <c r="F46" s="72" t="s">
        <v>56</v>
      </c>
      <c r="G46" s="220"/>
      <c r="H46" s="38" t="s">
        <v>25</v>
      </c>
      <c r="I46" s="31">
        <v>100</v>
      </c>
      <c r="J46" s="34" t="s">
        <v>308</v>
      </c>
    </row>
    <row r="47" spans="1:10" s="8" customFormat="1" ht="57.75" customHeight="1" x14ac:dyDescent="0.25">
      <c r="A47" s="65" t="str">
        <f>IF(I47&lt;61,MAX($A$8:A46)+1,"")</f>
        <v/>
      </c>
      <c r="B47" s="244"/>
      <c r="C47" s="67" t="s">
        <v>5</v>
      </c>
      <c r="D47" s="223"/>
      <c r="E47" s="234"/>
      <c r="F47" s="72" t="s">
        <v>56</v>
      </c>
      <c r="G47" s="220"/>
      <c r="H47" s="38" t="s">
        <v>28</v>
      </c>
      <c r="I47" s="31">
        <v>100</v>
      </c>
      <c r="J47" s="34" t="s">
        <v>309</v>
      </c>
    </row>
    <row r="48" spans="1:10" s="8" customFormat="1" ht="45.75" customHeight="1" x14ac:dyDescent="0.25">
      <c r="A48" s="65" t="str">
        <f>IF(I48&lt;61,MAX($A$8:A47)+1,"")</f>
        <v/>
      </c>
      <c r="B48" s="244"/>
      <c r="C48" s="67" t="s">
        <v>5</v>
      </c>
      <c r="D48" s="223"/>
      <c r="E48" s="234"/>
      <c r="F48" s="72" t="s">
        <v>56</v>
      </c>
      <c r="G48" s="220"/>
      <c r="H48" s="38" t="s">
        <v>101</v>
      </c>
      <c r="I48" s="31">
        <v>90</v>
      </c>
      <c r="J48" s="34" t="s">
        <v>310</v>
      </c>
    </row>
    <row r="49" spans="1:10" s="8" customFormat="1" ht="34.5" customHeight="1" x14ac:dyDescent="0.25">
      <c r="A49" s="65" t="str">
        <f>IF(I49&lt;61,MAX($A$8:A48)+1,"")</f>
        <v/>
      </c>
      <c r="B49" s="244"/>
      <c r="C49" s="67" t="s">
        <v>5</v>
      </c>
      <c r="D49" s="223"/>
      <c r="E49" s="234"/>
      <c r="F49" s="72" t="s">
        <v>56</v>
      </c>
      <c r="G49" s="220"/>
      <c r="H49" s="38" t="s">
        <v>102</v>
      </c>
      <c r="I49" s="31">
        <v>100</v>
      </c>
      <c r="J49" s="34" t="s">
        <v>311</v>
      </c>
    </row>
    <row r="50" spans="1:10" s="8" customFormat="1" ht="36" customHeight="1" x14ac:dyDescent="0.25">
      <c r="A50" s="65" t="str">
        <f>IF(I50&lt;61,MAX($A$8:A49)+1,"")</f>
        <v/>
      </c>
      <c r="B50" s="244"/>
      <c r="C50" s="67" t="s">
        <v>5</v>
      </c>
      <c r="D50" s="223"/>
      <c r="E50" s="234"/>
      <c r="F50" s="72" t="s">
        <v>56</v>
      </c>
      <c r="G50" s="220"/>
      <c r="H50" s="38" t="s">
        <v>32</v>
      </c>
      <c r="I50" s="31">
        <v>100</v>
      </c>
      <c r="J50" s="34" t="s">
        <v>312</v>
      </c>
    </row>
    <row r="51" spans="1:10" s="8" customFormat="1" ht="55.5" customHeight="1" x14ac:dyDescent="0.25">
      <c r="A51" s="65" t="str">
        <f>IF(I51&lt;61,MAX($A$8:A50)+1,"")</f>
        <v/>
      </c>
      <c r="B51" s="244"/>
      <c r="C51" s="67" t="s">
        <v>5</v>
      </c>
      <c r="D51" s="223"/>
      <c r="E51" s="234"/>
      <c r="F51" s="72" t="s">
        <v>56</v>
      </c>
      <c r="G51" s="220"/>
      <c r="H51" s="38" t="s">
        <v>29</v>
      </c>
      <c r="I51" s="31">
        <v>100</v>
      </c>
      <c r="J51" s="34" t="s">
        <v>313</v>
      </c>
    </row>
    <row r="52" spans="1:10" s="8" customFormat="1" ht="21" customHeight="1" x14ac:dyDescent="0.25">
      <c r="A52" s="65" t="str">
        <f>IF(I52&lt;61,MAX($A$8:A51)+1,"")</f>
        <v/>
      </c>
      <c r="B52" s="244"/>
      <c r="C52" s="67" t="s">
        <v>5</v>
      </c>
      <c r="D52" s="223"/>
      <c r="E52" s="234"/>
      <c r="F52" s="72" t="s">
        <v>56</v>
      </c>
      <c r="G52" s="220"/>
      <c r="H52" s="38" t="s">
        <v>31</v>
      </c>
      <c r="I52" s="31">
        <v>100</v>
      </c>
      <c r="J52" s="34" t="s">
        <v>314</v>
      </c>
    </row>
    <row r="53" spans="1:10" s="8" customFormat="1" ht="31.5" customHeight="1" x14ac:dyDescent="0.25">
      <c r="A53" s="65" t="str">
        <f>IF(I53&lt;61,MAX($A$8:A52)+1,"")</f>
        <v/>
      </c>
      <c r="B53" s="244"/>
      <c r="C53" s="67" t="s">
        <v>5</v>
      </c>
      <c r="D53" s="223"/>
      <c r="E53" s="234"/>
      <c r="F53" s="72" t="s">
        <v>56</v>
      </c>
      <c r="G53" s="220"/>
      <c r="H53" s="38" t="s">
        <v>103</v>
      </c>
      <c r="I53" s="31">
        <v>100</v>
      </c>
      <c r="J53" s="34" t="s">
        <v>315</v>
      </c>
    </row>
    <row r="54" spans="1:10" s="8" customFormat="1" ht="28.5" customHeight="1" x14ac:dyDescent="0.25">
      <c r="A54" s="65" t="str">
        <f>IF(I54&lt;61,MAX($A$8:A53)+1,"")</f>
        <v/>
      </c>
      <c r="B54" s="244"/>
      <c r="C54" s="67" t="s">
        <v>5</v>
      </c>
      <c r="D54" s="223"/>
      <c r="E54" s="234"/>
      <c r="F54" s="72" t="s">
        <v>56</v>
      </c>
      <c r="G54" s="220"/>
      <c r="H54" s="38" t="s">
        <v>30</v>
      </c>
      <c r="I54" s="31">
        <v>100</v>
      </c>
      <c r="J54" s="34" t="s">
        <v>316</v>
      </c>
    </row>
    <row r="55" spans="1:10" s="8" customFormat="1" ht="58.5" customHeight="1" x14ac:dyDescent="0.25">
      <c r="A55" s="65" t="str">
        <f>IF(I55&lt;61,MAX($A$8:A54)+1,"")</f>
        <v/>
      </c>
      <c r="B55" s="245"/>
      <c r="C55" s="67" t="s">
        <v>5</v>
      </c>
      <c r="D55" s="237"/>
      <c r="E55" s="235"/>
      <c r="F55" s="72" t="s">
        <v>56</v>
      </c>
      <c r="G55" s="220"/>
      <c r="H55" s="38" t="s">
        <v>59</v>
      </c>
      <c r="I55" s="31">
        <v>95</v>
      </c>
      <c r="J55" s="34" t="s">
        <v>317</v>
      </c>
    </row>
    <row r="56" spans="1:10" s="8" customFormat="1" ht="23.25" customHeight="1" x14ac:dyDescent="0.25">
      <c r="A56" s="65" t="str">
        <f>IF(I56&lt;61,MAX($A$8:A55)+1,"")</f>
        <v/>
      </c>
      <c r="B56" s="217" t="s">
        <v>58</v>
      </c>
      <c r="C56" s="68" t="s">
        <v>58</v>
      </c>
      <c r="D56" s="238">
        <f>IF(SUM(I56:I61)=0,"",AVERAGE(I56:I64))</f>
        <v>100</v>
      </c>
      <c r="E56" s="239" t="s">
        <v>60</v>
      </c>
      <c r="F56" s="71" t="s">
        <v>60</v>
      </c>
      <c r="G56" s="220">
        <f>IF(SUM(I56:I61)=0,"",AVERAGE(I56:I64))</f>
        <v>100</v>
      </c>
      <c r="H56" s="38" t="s">
        <v>41</v>
      </c>
      <c r="I56" s="31">
        <v>100</v>
      </c>
      <c r="J56" s="32" t="s">
        <v>318</v>
      </c>
    </row>
    <row r="57" spans="1:10" s="8" customFormat="1" ht="34.5" customHeight="1" x14ac:dyDescent="0.25">
      <c r="A57" s="65" t="str">
        <f>IF(I57&lt;61,MAX($A$8:A56)+1,"")</f>
        <v/>
      </c>
      <c r="B57" s="218"/>
      <c r="C57" s="68" t="s">
        <v>58</v>
      </c>
      <c r="D57" s="231"/>
      <c r="E57" s="240"/>
      <c r="F57" s="71" t="s">
        <v>60</v>
      </c>
      <c r="G57" s="220"/>
      <c r="H57" s="38" t="s">
        <v>26</v>
      </c>
      <c r="I57" s="31">
        <v>100</v>
      </c>
      <c r="J57" s="32" t="s">
        <v>319</v>
      </c>
    </row>
    <row r="58" spans="1:10" s="8" customFormat="1" ht="141" customHeight="1" x14ac:dyDescent="0.25">
      <c r="A58" s="65" t="str">
        <f>IF(I58&lt;61,MAX($A$8:A57)+1,"")</f>
        <v/>
      </c>
      <c r="B58" s="218"/>
      <c r="C58" s="68" t="s">
        <v>58</v>
      </c>
      <c r="D58" s="231"/>
      <c r="E58" s="240"/>
      <c r="F58" s="71" t="s">
        <v>60</v>
      </c>
      <c r="G58" s="220"/>
      <c r="H58" s="38" t="s">
        <v>104</v>
      </c>
      <c r="I58" s="31">
        <v>100</v>
      </c>
      <c r="J58" s="32" t="s">
        <v>320</v>
      </c>
    </row>
    <row r="59" spans="1:10" s="8" customFormat="1" ht="42" customHeight="1" x14ac:dyDescent="0.25">
      <c r="A59" s="65" t="str">
        <f>IF(I59&lt;61,MAX($A$8:A58)+1,"")</f>
        <v/>
      </c>
      <c r="B59" s="218"/>
      <c r="C59" s="68" t="s">
        <v>58</v>
      </c>
      <c r="D59" s="231"/>
      <c r="E59" s="240"/>
      <c r="F59" s="71" t="s">
        <v>60</v>
      </c>
      <c r="G59" s="220"/>
      <c r="H59" s="38" t="s">
        <v>33</v>
      </c>
      <c r="I59" s="31">
        <v>100</v>
      </c>
      <c r="J59" s="32" t="s">
        <v>321</v>
      </c>
    </row>
    <row r="60" spans="1:10" s="8" customFormat="1" ht="64.5" customHeight="1" x14ac:dyDescent="0.25">
      <c r="A60" s="65" t="str">
        <f>IF(I60&lt;61,MAX($A$8:A59)+1,"")</f>
        <v/>
      </c>
      <c r="B60" s="218"/>
      <c r="C60" s="68" t="s">
        <v>58</v>
      </c>
      <c r="D60" s="231"/>
      <c r="E60" s="240"/>
      <c r="F60" s="71" t="s">
        <v>60</v>
      </c>
      <c r="G60" s="220"/>
      <c r="H60" s="38" t="s">
        <v>34</v>
      </c>
      <c r="I60" s="31">
        <v>100</v>
      </c>
      <c r="J60" s="32" t="s">
        <v>322</v>
      </c>
    </row>
    <row r="61" spans="1:10" s="8" customFormat="1" ht="40.5" customHeight="1" x14ac:dyDescent="0.25">
      <c r="A61" s="65" t="str">
        <f>IF(I61&lt;61,MAX($A$8:A60)+1,"")</f>
        <v/>
      </c>
      <c r="B61" s="218"/>
      <c r="C61" s="68" t="s">
        <v>58</v>
      </c>
      <c r="D61" s="231"/>
      <c r="E61" s="240"/>
      <c r="F61" s="71" t="s">
        <v>60</v>
      </c>
      <c r="G61" s="220"/>
      <c r="H61" s="38" t="s">
        <v>35</v>
      </c>
      <c r="I61" s="31">
        <v>100</v>
      </c>
      <c r="J61" s="32" t="s">
        <v>323</v>
      </c>
    </row>
    <row r="62" spans="1:10" s="8" customFormat="1" ht="53.25" customHeight="1" x14ac:dyDescent="0.25">
      <c r="A62" s="65" t="str">
        <f>IF(I62&lt;61,MAX($A$8:A61)+1,"")</f>
        <v/>
      </c>
      <c r="B62" s="218"/>
      <c r="C62" s="68" t="s">
        <v>58</v>
      </c>
      <c r="D62" s="231"/>
      <c r="E62" s="240"/>
      <c r="F62" s="71" t="s">
        <v>60</v>
      </c>
      <c r="G62" s="220"/>
      <c r="H62" s="39" t="s">
        <v>36</v>
      </c>
      <c r="I62" s="31">
        <v>100</v>
      </c>
      <c r="J62" s="32" t="s">
        <v>324</v>
      </c>
    </row>
    <row r="63" spans="1:10" s="8" customFormat="1" ht="40.5" customHeight="1" x14ac:dyDescent="0.25">
      <c r="A63" s="65" t="str">
        <f>IF(I63&lt;61,MAX($A$8:A62)+1,"")</f>
        <v/>
      </c>
      <c r="B63" s="218"/>
      <c r="C63" s="68" t="s">
        <v>58</v>
      </c>
      <c r="D63" s="231"/>
      <c r="E63" s="240"/>
      <c r="F63" s="71" t="s">
        <v>60</v>
      </c>
      <c r="G63" s="220"/>
      <c r="H63" s="38" t="s">
        <v>38</v>
      </c>
      <c r="I63" s="31">
        <v>100</v>
      </c>
      <c r="J63" s="32" t="s">
        <v>325</v>
      </c>
    </row>
    <row r="64" spans="1:10" s="8" customFormat="1" ht="40.5" customHeight="1" x14ac:dyDescent="0.25">
      <c r="A64" s="65" t="str">
        <f>IF(I64&lt;61,MAX($A$8:A63)+1,"")</f>
        <v/>
      </c>
      <c r="B64" s="219"/>
      <c r="C64" s="68" t="s">
        <v>58</v>
      </c>
      <c r="D64" s="232"/>
      <c r="E64" s="241"/>
      <c r="F64" s="71" t="s">
        <v>60</v>
      </c>
      <c r="G64" s="220"/>
      <c r="H64" s="38" t="s">
        <v>40</v>
      </c>
      <c r="I64" s="31">
        <v>100</v>
      </c>
      <c r="J64" s="32" t="s">
        <v>326</v>
      </c>
    </row>
    <row r="65" spans="1:10" s="8" customFormat="1" ht="54" customHeight="1" x14ac:dyDescent="0.25">
      <c r="A65" s="65" t="str">
        <f>IF(I65&lt;61,MAX($A$8:A64)+1,"")</f>
        <v/>
      </c>
      <c r="B65" s="217" t="s">
        <v>57</v>
      </c>
      <c r="C65" s="68" t="s">
        <v>57</v>
      </c>
      <c r="D65" s="222">
        <f>IF(SUM(I65:I69)=0,"",AVERAGE(I65:I69))</f>
        <v>99</v>
      </c>
      <c r="E65" s="239" t="s">
        <v>76</v>
      </c>
      <c r="F65" s="71" t="s">
        <v>76</v>
      </c>
      <c r="G65" s="220">
        <f>IF(SUM(I65:I69)=0,"",AVERAGE(I65:I69))</f>
        <v>99</v>
      </c>
      <c r="H65" s="38" t="s">
        <v>37</v>
      </c>
      <c r="I65" s="31">
        <v>100</v>
      </c>
      <c r="J65" s="32" t="s">
        <v>327</v>
      </c>
    </row>
    <row r="66" spans="1:10" s="8" customFormat="1" ht="45" customHeight="1" x14ac:dyDescent="0.25">
      <c r="A66" s="65" t="str">
        <f>IF(I66&lt;61,MAX($A$8:A65)+1,"")</f>
        <v/>
      </c>
      <c r="B66" s="218"/>
      <c r="C66" s="68" t="s">
        <v>57</v>
      </c>
      <c r="D66" s="223"/>
      <c r="E66" s="240"/>
      <c r="F66" s="71" t="s">
        <v>76</v>
      </c>
      <c r="G66" s="220"/>
      <c r="H66" s="39" t="s">
        <v>39</v>
      </c>
      <c r="I66" s="31">
        <v>100</v>
      </c>
      <c r="J66" s="32" t="s">
        <v>328</v>
      </c>
    </row>
    <row r="67" spans="1:10" s="8" customFormat="1" ht="41.25" customHeight="1" x14ac:dyDescent="0.25">
      <c r="A67" s="65" t="str">
        <f>IF(I67&lt;61,MAX($A$8:A66)+1,"")</f>
        <v/>
      </c>
      <c r="B67" s="218"/>
      <c r="C67" s="68" t="s">
        <v>57</v>
      </c>
      <c r="D67" s="223"/>
      <c r="E67" s="240"/>
      <c r="F67" s="71" t="s">
        <v>76</v>
      </c>
      <c r="G67" s="220"/>
      <c r="H67" s="39" t="s">
        <v>79</v>
      </c>
      <c r="I67" s="31">
        <v>100</v>
      </c>
      <c r="J67" s="32" t="s">
        <v>329</v>
      </c>
    </row>
    <row r="68" spans="1:10" s="8" customFormat="1" ht="45.75" customHeight="1" x14ac:dyDescent="0.25">
      <c r="A68" s="65" t="str">
        <f>IF(I68&lt;61,MAX($A$8:A67)+1,"")</f>
        <v/>
      </c>
      <c r="B68" s="218"/>
      <c r="C68" s="68" t="s">
        <v>57</v>
      </c>
      <c r="D68" s="223"/>
      <c r="E68" s="240"/>
      <c r="F68" s="71" t="s">
        <v>76</v>
      </c>
      <c r="G68" s="220"/>
      <c r="H68" s="39" t="s">
        <v>78</v>
      </c>
      <c r="I68" s="31">
        <v>100</v>
      </c>
      <c r="J68" s="32" t="s">
        <v>330</v>
      </c>
    </row>
    <row r="69" spans="1:10" s="8" customFormat="1" ht="57" customHeight="1" thickBot="1" x14ac:dyDescent="0.3">
      <c r="A69" s="65" t="str">
        <f>IF(I69&lt;61,MAX($A$8:A68)+1,"")</f>
        <v/>
      </c>
      <c r="B69" s="219"/>
      <c r="C69" s="68" t="s">
        <v>57</v>
      </c>
      <c r="D69" s="224"/>
      <c r="E69" s="242"/>
      <c r="F69" s="71" t="s">
        <v>76</v>
      </c>
      <c r="G69" s="221"/>
      <c r="H69" s="40" t="s">
        <v>105</v>
      </c>
      <c r="I69" s="31">
        <v>95</v>
      </c>
      <c r="J69" s="35" t="s">
        <v>344</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85"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99.295081967213122</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99.8</v>
      </c>
      <c r="G35" s="56"/>
      <c r="H35" s="56"/>
      <c r="I35" s="56"/>
      <c r="J35" s="56"/>
      <c r="K35" s="56"/>
      <c r="L35" s="56"/>
      <c r="M35" s="55"/>
    </row>
    <row r="36" spans="1:13" s="8" customFormat="1" x14ac:dyDescent="0.25">
      <c r="A36" s="50"/>
      <c r="B36" s="54"/>
      <c r="C36" s="56"/>
      <c r="D36" s="56" t="str">
        <f>AUTODIAGNÓSTICO!B28</f>
        <v>EJECUTAR</v>
      </c>
      <c r="E36" s="56">
        <v>100</v>
      </c>
      <c r="F36" s="56">
        <f>AUTODIAGNÓSTICO!D28</f>
        <v>98.75</v>
      </c>
      <c r="G36" s="56"/>
      <c r="H36" s="56"/>
      <c r="I36" s="56"/>
      <c r="J36" s="56"/>
      <c r="K36" s="56"/>
      <c r="L36" s="56"/>
      <c r="M36" s="55"/>
    </row>
    <row r="37" spans="1:13" s="8" customFormat="1" x14ac:dyDescent="0.25">
      <c r="A37" s="50"/>
      <c r="B37" s="54"/>
      <c r="C37" s="56"/>
      <c r="D37" s="56" t="str">
        <f>AUTODIAGNÓSTICO!B56</f>
        <v>VERIFICAR</v>
      </c>
      <c r="E37" s="56">
        <v>100</v>
      </c>
      <c r="F37" s="56">
        <f>AUTODIAGNÓSTICO!D56</f>
        <v>100</v>
      </c>
      <c r="G37" s="56"/>
      <c r="H37" s="56"/>
      <c r="I37" s="56"/>
      <c r="J37" s="56"/>
      <c r="K37" s="56"/>
      <c r="L37" s="56"/>
      <c r="M37" s="55"/>
    </row>
    <row r="38" spans="1:13" s="8" customFormat="1" x14ac:dyDescent="0.25">
      <c r="A38" s="50"/>
      <c r="B38" s="54"/>
      <c r="C38" s="56"/>
      <c r="D38" s="56" t="str">
        <f>AUTODIAGNÓSTICO!B65</f>
        <v>ACTUAR</v>
      </c>
      <c r="E38" s="56">
        <v>100</v>
      </c>
      <c r="F38" s="56">
        <f>AUTODIAGNÓSTICO!D65</f>
        <v>99</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100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99</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100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100</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100</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98.571428571428569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96.666666666666671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100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98.75</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100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99</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9"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3">
        <f>AUTODIAGNÓSTICO!E6</f>
        <v>54660000698</v>
      </c>
      <c r="D11" s="274"/>
      <c r="E11" s="22">
        <f>AUTODIAGNÓSTICO!I6</f>
        <v>99.295081967213122</v>
      </c>
      <c r="F11" s="23"/>
    </row>
    <row r="12" spans="2:6" s="8" customFormat="1" ht="45" customHeight="1" thickBot="1" x14ac:dyDescent="0.3">
      <c r="B12" s="12"/>
      <c r="C12" s="275"/>
      <c r="D12" s="276"/>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14" zoomScale="70" zoomScaleNormal="70" workbookViewId="0"/>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121</v>
      </c>
      <c r="L7" s="278"/>
      <c r="N7">
        <v>2026</v>
      </c>
      <c r="O7">
        <v>2026</v>
      </c>
    </row>
    <row r="8" spans="1:15" ht="28.5" customHeight="1" thickBot="1" x14ac:dyDescent="0.3">
      <c r="A8" s="279" t="s">
        <v>145</v>
      </c>
      <c r="B8" s="309"/>
      <c r="C8" s="280"/>
      <c r="D8" s="279" t="s">
        <v>122</v>
      </c>
      <c r="E8" s="309"/>
      <c r="F8" s="310" t="s">
        <v>123</v>
      </c>
      <c r="G8" s="311"/>
      <c r="H8" s="79" t="s">
        <v>124</v>
      </c>
      <c r="I8" s="279" t="s">
        <v>125</v>
      </c>
      <c r="J8" s="280"/>
      <c r="K8" s="78" t="s">
        <v>126</v>
      </c>
      <c r="L8" s="78" t="s">
        <v>127</v>
      </c>
      <c r="N8">
        <v>2027</v>
      </c>
      <c r="O8">
        <v>2027</v>
      </c>
    </row>
    <row r="9" spans="1:15" x14ac:dyDescent="0.25">
      <c r="A9" s="281" t="s">
        <v>221</v>
      </c>
      <c r="B9" s="282"/>
      <c r="C9" s="283"/>
      <c r="D9" s="302" t="s">
        <v>222</v>
      </c>
      <c r="E9" s="302"/>
      <c r="F9" s="290" t="s">
        <v>223</v>
      </c>
      <c r="G9" s="291"/>
      <c r="H9" s="291" t="s">
        <v>224</v>
      </c>
      <c r="I9" s="296" t="s">
        <v>225</v>
      </c>
      <c r="J9" s="297"/>
      <c r="K9" s="306">
        <v>2023</v>
      </c>
      <c r="L9" s="305">
        <v>2024</v>
      </c>
      <c r="M9" s="80"/>
      <c r="N9">
        <v>2028</v>
      </c>
      <c r="O9">
        <v>2028</v>
      </c>
    </row>
    <row r="10" spans="1:15" x14ac:dyDescent="0.25">
      <c r="A10" s="284"/>
      <c r="B10" s="285"/>
      <c r="C10" s="286"/>
      <c r="D10" s="303"/>
      <c r="E10" s="303"/>
      <c r="F10" s="292"/>
      <c r="G10" s="293"/>
      <c r="H10" s="293"/>
      <c r="I10" s="298" t="s">
        <v>226</v>
      </c>
      <c r="J10" s="299"/>
      <c r="K10" s="306"/>
      <c r="L10" s="306"/>
      <c r="M10" s="80"/>
      <c r="N10">
        <v>2029</v>
      </c>
      <c r="O10">
        <v>2029</v>
      </c>
    </row>
    <row r="11" spans="1:15" x14ac:dyDescent="0.25">
      <c r="A11" s="284"/>
      <c r="B11" s="285"/>
      <c r="C11" s="286"/>
      <c r="D11" s="303"/>
      <c r="E11" s="303"/>
      <c r="F11" s="292"/>
      <c r="G11" s="293"/>
      <c r="H11" s="293"/>
      <c r="I11" s="298" t="s">
        <v>345</v>
      </c>
      <c r="J11" s="299"/>
      <c r="K11" s="306"/>
      <c r="L11" s="306"/>
      <c r="M11" s="80"/>
      <c r="N11">
        <v>2030</v>
      </c>
      <c r="O11">
        <v>2030</v>
      </c>
    </row>
    <row r="12" spans="1:15" x14ac:dyDescent="0.25">
      <c r="A12" s="284"/>
      <c r="B12" s="285"/>
      <c r="C12" s="286"/>
      <c r="D12" s="303"/>
      <c r="E12" s="303"/>
      <c r="F12" s="292"/>
      <c r="G12" s="293"/>
      <c r="H12" s="293"/>
      <c r="I12" s="298" t="s">
        <v>227</v>
      </c>
      <c r="J12" s="299"/>
      <c r="K12" s="306"/>
      <c r="L12" s="306"/>
      <c r="M12" s="80"/>
      <c r="N12">
        <v>2031</v>
      </c>
      <c r="O12">
        <v>2031</v>
      </c>
    </row>
    <row r="13" spans="1:15" ht="15.75" thickBot="1" x14ac:dyDescent="0.3">
      <c r="A13" s="287"/>
      <c r="B13" s="288"/>
      <c r="C13" s="289"/>
      <c r="D13" s="304"/>
      <c r="E13" s="304"/>
      <c r="F13" s="294"/>
      <c r="G13" s="295"/>
      <c r="H13" s="295"/>
      <c r="I13" s="300" t="s">
        <v>346</v>
      </c>
      <c r="J13" s="301"/>
      <c r="K13" s="308"/>
      <c r="L13" s="307"/>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7" t="e">
        <f>VLOOKUP(A16,AUTODIAGNÓSTICO!$A$9:$J$69,9,0)</f>
        <v>#N/A</v>
      </c>
      <c r="F16" s="46" t="s">
        <v>265</v>
      </c>
      <c r="G16" s="46" t="s">
        <v>228</v>
      </c>
      <c r="H16" s="46" t="s">
        <v>229</v>
      </c>
      <c r="I16" s="46" t="s">
        <v>230</v>
      </c>
      <c r="J16" s="46" t="s">
        <v>231</v>
      </c>
      <c r="K16" s="47">
        <v>45319</v>
      </c>
      <c r="L16" s="47">
        <v>45350</v>
      </c>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t="s">
        <v>268</v>
      </c>
      <c r="G17" s="46" t="s">
        <v>232</v>
      </c>
      <c r="H17" s="46" t="s">
        <v>233</v>
      </c>
      <c r="I17" s="46" t="s">
        <v>234</v>
      </c>
      <c r="J17" s="46" t="s">
        <v>231</v>
      </c>
      <c r="K17" s="47">
        <v>45319</v>
      </c>
      <c r="L17" s="47">
        <v>45350</v>
      </c>
    </row>
    <row r="18" spans="1:12" ht="165" x14ac:dyDescent="0.25">
      <c r="A18" s="48">
        <v>3</v>
      </c>
      <c r="B18" s="49" t="e">
        <f>VLOOKUP(A18,AUTODIAGNÓSTICO!$A$9:$J$69,3,0)</f>
        <v>#N/A</v>
      </c>
      <c r="C18" s="49" t="e">
        <f>VLOOKUP(A18,AUTODIAGNÓSTICO!A11:J71,6,0)</f>
        <v>#N/A</v>
      </c>
      <c r="D18" s="49" t="e">
        <f>VLOOKUP(A18,AUTODIAGNÓSTICO!A11:J71,8,0)</f>
        <v>#N/A</v>
      </c>
      <c r="E18" s="77" t="e">
        <f>VLOOKUP(A18,AUTODIAGNÓSTICO!$A$9:$J$69,9,0)</f>
        <v>#N/A</v>
      </c>
      <c r="F18" s="46" t="s">
        <v>264</v>
      </c>
      <c r="G18" s="46" t="s">
        <v>235</v>
      </c>
      <c r="H18" s="46" t="s">
        <v>236</v>
      </c>
      <c r="I18" s="46" t="s">
        <v>237</v>
      </c>
      <c r="J18" s="46" t="s">
        <v>231</v>
      </c>
      <c r="K18" s="47">
        <v>45320</v>
      </c>
      <c r="L18" s="47">
        <v>45350</v>
      </c>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t="s">
        <v>267</v>
      </c>
      <c r="G19" s="46" t="s">
        <v>242</v>
      </c>
      <c r="H19" s="46" t="s">
        <v>238</v>
      </c>
      <c r="I19" s="46" t="s">
        <v>243</v>
      </c>
      <c r="J19" s="46" t="s">
        <v>231</v>
      </c>
      <c r="K19" s="47">
        <v>45321</v>
      </c>
      <c r="L19" s="47">
        <v>45350</v>
      </c>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t="s">
        <v>269</v>
      </c>
      <c r="G20" s="46" t="s">
        <v>244</v>
      </c>
      <c r="H20" s="46" t="s">
        <v>239</v>
      </c>
      <c r="I20" s="46" t="s">
        <v>246</v>
      </c>
      <c r="J20" s="46" t="s">
        <v>231</v>
      </c>
      <c r="K20" s="47">
        <v>45322</v>
      </c>
      <c r="L20" s="47">
        <v>45351</v>
      </c>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t="s">
        <v>266</v>
      </c>
      <c r="G21" s="46" t="s">
        <v>245</v>
      </c>
      <c r="H21" s="46" t="s">
        <v>240</v>
      </c>
      <c r="I21" s="46" t="s">
        <v>247</v>
      </c>
      <c r="J21" s="46" t="s">
        <v>231</v>
      </c>
      <c r="K21" s="47">
        <v>45323</v>
      </c>
      <c r="L21" s="47">
        <v>45352</v>
      </c>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t="s">
        <v>270</v>
      </c>
      <c r="G22" s="46" t="s">
        <v>252</v>
      </c>
      <c r="H22" s="46" t="s">
        <v>253</v>
      </c>
      <c r="I22" s="46" t="s">
        <v>249</v>
      </c>
      <c r="J22" s="46" t="s">
        <v>231</v>
      </c>
      <c r="K22" s="47">
        <v>45324</v>
      </c>
      <c r="L22" s="47">
        <v>45353</v>
      </c>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t="s">
        <v>271</v>
      </c>
      <c r="G23" s="46" t="s">
        <v>254</v>
      </c>
      <c r="H23" s="46" t="s">
        <v>255</v>
      </c>
      <c r="I23" s="46" t="s">
        <v>248</v>
      </c>
      <c r="J23" s="46" t="s">
        <v>250</v>
      </c>
      <c r="K23" s="47">
        <v>45325</v>
      </c>
      <c r="L23" s="47">
        <v>45354</v>
      </c>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t="s">
        <v>272</v>
      </c>
      <c r="G24" s="46" t="s">
        <v>256</v>
      </c>
      <c r="H24" s="46" t="s">
        <v>257</v>
      </c>
      <c r="I24" s="46" t="s">
        <v>258</v>
      </c>
      <c r="J24" s="46" t="s">
        <v>231</v>
      </c>
      <c r="K24" s="47">
        <v>45326</v>
      </c>
      <c r="L24" s="47">
        <v>45355</v>
      </c>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t="s">
        <v>251</v>
      </c>
      <c r="G25" s="46" t="s">
        <v>256</v>
      </c>
      <c r="H25" s="46" t="s">
        <v>257</v>
      </c>
      <c r="I25" s="46" t="s">
        <v>258</v>
      </c>
      <c r="J25" s="46" t="s">
        <v>231</v>
      </c>
      <c r="K25" s="47">
        <v>45327</v>
      </c>
      <c r="L25" s="47">
        <v>45356</v>
      </c>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t="s">
        <v>273</v>
      </c>
      <c r="G26" s="46" t="s">
        <v>259</v>
      </c>
      <c r="H26" s="46" t="s">
        <v>260</v>
      </c>
      <c r="I26" s="46" t="s">
        <v>261</v>
      </c>
      <c r="J26" s="46" t="s">
        <v>231</v>
      </c>
      <c r="K26" s="47">
        <v>45328</v>
      </c>
      <c r="L26" s="47">
        <v>45357</v>
      </c>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t="s">
        <v>274</v>
      </c>
      <c r="G27" s="46" t="s">
        <v>262</v>
      </c>
      <c r="H27" s="46" t="s">
        <v>263</v>
      </c>
      <c r="I27" s="46" t="s">
        <v>258</v>
      </c>
      <c r="J27" s="46" t="s">
        <v>231</v>
      </c>
      <c r="K27" s="47">
        <v>45329</v>
      </c>
      <c r="L27" s="47">
        <v>45358</v>
      </c>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110" t="s">
        <v>275</v>
      </c>
      <c r="G28" s="46" t="s">
        <v>276</v>
      </c>
      <c r="H28" s="46" t="s">
        <v>277</v>
      </c>
      <c r="I28" s="46" t="s">
        <v>248</v>
      </c>
      <c r="J28" s="46" t="s">
        <v>231</v>
      </c>
      <c r="K28" s="47">
        <v>45330</v>
      </c>
      <c r="L28" s="47">
        <v>45359</v>
      </c>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110" t="s">
        <v>278</v>
      </c>
      <c r="G29" s="46" t="s">
        <v>279</v>
      </c>
      <c r="H29" s="46" t="s">
        <v>280</v>
      </c>
      <c r="I29" s="46" t="s">
        <v>281</v>
      </c>
      <c r="J29" s="46" t="s">
        <v>231</v>
      </c>
      <c r="K29" s="47">
        <v>45331</v>
      </c>
      <c r="L29" s="47">
        <v>45360</v>
      </c>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110" t="s">
        <v>282</v>
      </c>
      <c r="G30" s="46"/>
      <c r="H30" s="46"/>
      <c r="I30" s="46"/>
      <c r="J30" s="46" t="s">
        <v>231</v>
      </c>
      <c r="K30" s="47">
        <v>45332</v>
      </c>
      <c r="L30" s="47">
        <v>44620</v>
      </c>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110">
        <v>1</v>
      </c>
      <c r="G31" s="46"/>
      <c r="H31" s="46"/>
      <c r="I31" s="46"/>
      <c r="J31" s="46" t="s">
        <v>231</v>
      </c>
      <c r="K31" s="47">
        <v>44603</v>
      </c>
      <c r="L31" s="47">
        <v>44620</v>
      </c>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110">
        <v>1</v>
      </c>
      <c r="G32" s="46"/>
      <c r="H32" s="46"/>
      <c r="I32" s="46"/>
      <c r="J32" s="46" t="s">
        <v>231</v>
      </c>
      <c r="K32" s="47">
        <v>44604</v>
      </c>
      <c r="L32" s="47">
        <v>44620</v>
      </c>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110">
        <v>1</v>
      </c>
      <c r="G33" s="46"/>
      <c r="H33" s="46"/>
      <c r="I33" s="46"/>
      <c r="J33" s="46" t="s">
        <v>231</v>
      </c>
      <c r="K33" s="47">
        <v>44605</v>
      </c>
      <c r="L33" s="47">
        <v>44620</v>
      </c>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110">
        <v>1</v>
      </c>
      <c r="G34" s="46"/>
      <c r="H34" s="46"/>
      <c r="I34" s="46"/>
      <c r="J34" s="46" t="s">
        <v>231</v>
      </c>
      <c r="K34" s="47">
        <v>44606</v>
      </c>
      <c r="L34" s="47">
        <v>44620</v>
      </c>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110">
        <v>1</v>
      </c>
      <c r="G35" s="46"/>
      <c r="H35" s="46"/>
      <c r="I35" s="46"/>
      <c r="J35" s="46" t="s">
        <v>231</v>
      </c>
      <c r="K35" s="47">
        <v>44607</v>
      </c>
      <c r="L35" s="47">
        <v>44620</v>
      </c>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110">
        <v>1</v>
      </c>
      <c r="G36" s="46"/>
      <c r="H36" s="46"/>
      <c r="I36" s="46"/>
      <c r="J36" s="46" t="s">
        <v>231</v>
      </c>
      <c r="K36" s="47">
        <v>44608</v>
      </c>
      <c r="L36" s="47">
        <v>44620</v>
      </c>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110">
        <v>1</v>
      </c>
      <c r="G37" s="46"/>
      <c r="H37" s="46"/>
      <c r="I37" s="46"/>
      <c r="J37" s="46" t="s">
        <v>231</v>
      </c>
      <c r="K37" s="47">
        <v>44609</v>
      </c>
      <c r="L37" s="47">
        <v>44620</v>
      </c>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110">
        <v>1</v>
      </c>
      <c r="G38" s="46"/>
      <c r="H38" s="46"/>
      <c r="I38" s="46"/>
      <c r="J38" s="46" t="s">
        <v>231</v>
      </c>
      <c r="K38" s="47">
        <v>44610</v>
      </c>
      <c r="L38" s="47">
        <v>44620</v>
      </c>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110">
        <v>0.9</v>
      </c>
      <c r="G39" s="46"/>
      <c r="H39" s="46"/>
      <c r="I39" s="46"/>
      <c r="J39" s="46" t="s">
        <v>231</v>
      </c>
      <c r="K39" s="47">
        <v>44611</v>
      </c>
      <c r="L39" s="47">
        <v>44620</v>
      </c>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110">
        <v>1</v>
      </c>
      <c r="G40" s="46"/>
      <c r="H40" s="46"/>
      <c r="I40" s="46"/>
      <c r="J40" s="46" t="s">
        <v>231</v>
      </c>
      <c r="K40" s="47">
        <v>44612</v>
      </c>
      <c r="L40" s="47">
        <v>44620</v>
      </c>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110">
        <v>1</v>
      </c>
      <c r="G41" s="46"/>
      <c r="H41" s="46"/>
      <c r="I41" s="46"/>
      <c r="J41" s="46" t="s">
        <v>231</v>
      </c>
      <c r="K41" s="47">
        <v>44613</v>
      </c>
      <c r="L41" s="47">
        <v>44620</v>
      </c>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110">
        <v>1</v>
      </c>
      <c r="G42" s="46"/>
      <c r="H42" s="46"/>
      <c r="I42" s="46"/>
      <c r="J42" s="46" t="s">
        <v>231</v>
      </c>
      <c r="K42" s="47">
        <v>44614</v>
      </c>
      <c r="L42" s="47">
        <v>44620</v>
      </c>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110">
        <v>0.8</v>
      </c>
      <c r="G43" s="46"/>
      <c r="H43" s="46"/>
      <c r="I43" s="46"/>
      <c r="J43" s="46" t="s">
        <v>231</v>
      </c>
      <c r="K43" s="47">
        <v>44615</v>
      </c>
      <c r="L43" s="47">
        <v>44620</v>
      </c>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110">
        <v>1</v>
      </c>
      <c r="G44" s="46"/>
      <c r="H44" s="46"/>
      <c r="I44" s="46"/>
      <c r="J44" s="46" t="s">
        <v>231</v>
      </c>
      <c r="K44" s="47">
        <v>44616</v>
      </c>
      <c r="L44" s="47">
        <v>44620</v>
      </c>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110">
        <v>1</v>
      </c>
      <c r="G45" s="46"/>
      <c r="H45" s="46"/>
      <c r="I45" s="46"/>
      <c r="J45" s="46" t="s">
        <v>231</v>
      </c>
      <c r="K45" s="47">
        <v>44617</v>
      </c>
      <c r="L45" s="47">
        <v>44620</v>
      </c>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110">
        <v>1</v>
      </c>
      <c r="G46" s="46"/>
      <c r="H46" s="46"/>
      <c r="I46" s="46"/>
      <c r="J46" s="46" t="s">
        <v>231</v>
      </c>
      <c r="K46" s="47">
        <v>44618</v>
      </c>
      <c r="L46" s="47">
        <v>44620</v>
      </c>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110">
        <v>1</v>
      </c>
      <c r="G47" s="46"/>
      <c r="H47" s="46"/>
      <c r="I47" s="46"/>
      <c r="J47" s="46" t="s">
        <v>231</v>
      </c>
      <c r="K47" s="47">
        <v>44619</v>
      </c>
      <c r="L47" s="47">
        <v>44620</v>
      </c>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110">
        <v>1</v>
      </c>
      <c r="G48" s="46"/>
      <c r="H48" s="46"/>
      <c r="I48" s="46"/>
      <c r="J48" s="46" t="s">
        <v>231</v>
      </c>
      <c r="K48" s="47">
        <v>44620</v>
      </c>
      <c r="L48" s="47">
        <v>44620</v>
      </c>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110">
        <v>1</v>
      </c>
      <c r="G49" s="46"/>
      <c r="H49" s="46"/>
      <c r="I49" s="46"/>
      <c r="J49" s="46" t="s">
        <v>231</v>
      </c>
      <c r="K49" s="47">
        <v>44621</v>
      </c>
      <c r="L49" s="47">
        <v>44620</v>
      </c>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110">
        <v>1</v>
      </c>
      <c r="G50" s="46"/>
      <c r="H50" s="46"/>
      <c r="I50" s="46"/>
      <c r="J50" s="46" t="s">
        <v>231</v>
      </c>
      <c r="K50" s="47">
        <v>44622</v>
      </c>
      <c r="L50" s="47">
        <v>44620</v>
      </c>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110">
        <v>1</v>
      </c>
      <c r="G51" s="46"/>
      <c r="H51" s="46"/>
      <c r="I51" s="46"/>
      <c r="J51" s="46" t="s">
        <v>231</v>
      </c>
      <c r="K51" s="47">
        <v>44623</v>
      </c>
      <c r="L51" s="47">
        <v>44620</v>
      </c>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110">
        <v>1</v>
      </c>
      <c r="G52" s="46"/>
      <c r="H52" s="46"/>
      <c r="I52" s="46"/>
      <c r="J52" s="46" t="s">
        <v>231</v>
      </c>
      <c r="K52" s="47">
        <v>44624</v>
      </c>
      <c r="L52" s="47">
        <v>44620</v>
      </c>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110">
        <v>1</v>
      </c>
      <c r="G53" s="46"/>
      <c r="H53" s="46"/>
      <c r="I53" s="46"/>
      <c r="J53" s="46" t="s">
        <v>231</v>
      </c>
      <c r="K53" s="47">
        <v>44625</v>
      </c>
      <c r="L53" s="47">
        <v>44620</v>
      </c>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110">
        <v>1</v>
      </c>
      <c r="G54" s="46"/>
      <c r="H54" s="46"/>
      <c r="I54" s="46"/>
      <c r="J54" s="46" t="s">
        <v>231</v>
      </c>
      <c r="K54" s="47">
        <v>44626</v>
      </c>
      <c r="L54" s="47">
        <v>44620</v>
      </c>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110">
        <v>1</v>
      </c>
      <c r="G55" s="46"/>
      <c r="H55" s="46"/>
      <c r="I55" s="46"/>
      <c r="J55" s="46" t="s">
        <v>231</v>
      </c>
      <c r="K55" s="47">
        <v>44627</v>
      </c>
      <c r="L55" s="47">
        <v>44620</v>
      </c>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110">
        <v>1</v>
      </c>
      <c r="G56" s="46"/>
      <c r="H56" s="46"/>
      <c r="I56" s="46"/>
      <c r="J56" s="46" t="s">
        <v>231</v>
      </c>
      <c r="K56" s="47">
        <v>44628</v>
      </c>
      <c r="L56" s="47">
        <v>44620</v>
      </c>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110">
        <v>1</v>
      </c>
      <c r="G57" s="46"/>
      <c r="H57" s="46"/>
      <c r="I57" s="46"/>
      <c r="J57" s="46" t="s">
        <v>231</v>
      </c>
      <c r="K57" s="47">
        <v>44629</v>
      </c>
      <c r="L57" s="47">
        <v>44620</v>
      </c>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110">
        <v>1</v>
      </c>
      <c r="G58" s="46"/>
      <c r="H58" s="46"/>
      <c r="I58" s="46"/>
      <c r="J58" s="46" t="s">
        <v>231</v>
      </c>
      <c r="K58" s="47">
        <v>44630</v>
      </c>
      <c r="L58" s="47">
        <v>44620</v>
      </c>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110">
        <v>1</v>
      </c>
      <c r="G59" s="46"/>
      <c r="H59" s="46"/>
      <c r="I59" s="46"/>
      <c r="J59" s="46" t="s">
        <v>231</v>
      </c>
      <c r="K59" s="47">
        <v>44631</v>
      </c>
      <c r="L59" s="47">
        <v>44620</v>
      </c>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110">
        <v>1</v>
      </c>
      <c r="G60" s="46"/>
      <c r="H60" s="46"/>
      <c r="I60" s="46"/>
      <c r="J60" s="46" t="s">
        <v>231</v>
      </c>
      <c r="K60" s="47">
        <v>44632</v>
      </c>
      <c r="L60" s="47">
        <v>44620</v>
      </c>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110">
        <v>1</v>
      </c>
      <c r="G61" s="46"/>
      <c r="H61" s="46"/>
      <c r="I61" s="46"/>
      <c r="J61" s="46" t="s">
        <v>231</v>
      </c>
      <c r="K61" s="47">
        <v>44633</v>
      </c>
      <c r="L61" s="47">
        <v>44620</v>
      </c>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110">
        <v>0.8</v>
      </c>
      <c r="G62" s="46"/>
      <c r="H62" s="46"/>
      <c r="I62" s="46"/>
      <c r="J62" s="46" t="s">
        <v>231</v>
      </c>
      <c r="K62" s="47">
        <v>44634</v>
      </c>
      <c r="L62" s="47">
        <v>44620</v>
      </c>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110">
        <v>1</v>
      </c>
      <c r="G63" s="46"/>
      <c r="H63" s="46"/>
      <c r="I63" s="46"/>
      <c r="J63" s="46" t="s">
        <v>231</v>
      </c>
      <c r="K63" s="47">
        <v>44635</v>
      </c>
      <c r="L63" s="47">
        <v>44620</v>
      </c>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110">
        <v>1</v>
      </c>
      <c r="G64" s="46"/>
      <c r="H64" s="46"/>
      <c r="I64" s="46"/>
      <c r="J64" s="46" t="s">
        <v>231</v>
      </c>
      <c r="K64" s="47">
        <v>44636</v>
      </c>
      <c r="L64" s="47">
        <v>44620</v>
      </c>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110">
        <v>1</v>
      </c>
      <c r="G65" s="46"/>
      <c r="H65" s="46"/>
      <c r="I65" s="46"/>
      <c r="J65" s="46" t="s">
        <v>231</v>
      </c>
      <c r="K65" s="47">
        <v>44637</v>
      </c>
      <c r="L65" s="47">
        <v>44620</v>
      </c>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110">
        <v>1</v>
      </c>
      <c r="G66" s="46"/>
      <c r="H66" s="46"/>
      <c r="I66" s="46"/>
      <c r="J66" s="46" t="s">
        <v>231</v>
      </c>
      <c r="K66" s="47">
        <v>44638</v>
      </c>
      <c r="L66" s="47">
        <v>44620</v>
      </c>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110">
        <v>1</v>
      </c>
      <c r="G67" s="46"/>
      <c r="H67" s="46"/>
      <c r="I67" s="46"/>
      <c r="J67" s="46" t="s">
        <v>231</v>
      </c>
      <c r="K67" s="47">
        <v>44639</v>
      </c>
      <c r="L67" s="47">
        <v>44620</v>
      </c>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110">
        <v>1</v>
      </c>
      <c r="G68" s="46"/>
      <c r="H68" s="46"/>
      <c r="I68" s="46"/>
      <c r="J68" s="46" t="s">
        <v>231</v>
      </c>
      <c r="K68" s="47">
        <v>44640</v>
      </c>
      <c r="L68" s="47">
        <v>44620</v>
      </c>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110">
        <v>1</v>
      </c>
      <c r="G69" s="46"/>
      <c r="H69" s="46"/>
      <c r="I69" s="46"/>
      <c r="J69" s="46" t="s">
        <v>231</v>
      </c>
      <c r="K69" s="47">
        <v>44641</v>
      </c>
      <c r="L69" s="47">
        <v>44620</v>
      </c>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110">
        <v>1</v>
      </c>
      <c r="G70" s="46"/>
      <c r="H70" s="46"/>
      <c r="I70" s="46"/>
      <c r="J70" s="46" t="s">
        <v>231</v>
      </c>
      <c r="K70" s="47">
        <v>44642</v>
      </c>
      <c r="L70" s="47">
        <v>44620</v>
      </c>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110">
        <v>1</v>
      </c>
      <c r="G71" s="46"/>
      <c r="H71" s="46"/>
      <c r="I71" s="46"/>
      <c r="J71" s="46" t="s">
        <v>231</v>
      </c>
      <c r="K71" s="47">
        <v>44643</v>
      </c>
      <c r="L71" s="47">
        <v>44620</v>
      </c>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110">
        <v>1</v>
      </c>
      <c r="G72" s="46"/>
      <c r="H72" s="46"/>
      <c r="I72" s="46"/>
      <c r="J72" s="46" t="s">
        <v>231</v>
      </c>
      <c r="K72" s="47">
        <v>44644</v>
      </c>
      <c r="L72" s="47">
        <v>44620</v>
      </c>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110">
        <v>1</v>
      </c>
      <c r="G73" s="46"/>
      <c r="H73" s="46"/>
      <c r="I73" s="46"/>
      <c r="J73" s="46" t="s">
        <v>231</v>
      </c>
      <c r="K73" s="47">
        <v>44645</v>
      </c>
      <c r="L73" s="47">
        <v>44620</v>
      </c>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110">
        <v>1</v>
      </c>
      <c r="G74" s="46"/>
      <c r="H74" s="46"/>
      <c r="I74" s="46"/>
      <c r="J74" s="46" t="s">
        <v>231</v>
      </c>
      <c r="K74" s="47">
        <v>44646</v>
      </c>
      <c r="L74" s="47">
        <v>44620</v>
      </c>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110">
        <v>1</v>
      </c>
      <c r="G75" s="46"/>
      <c r="H75" s="46"/>
      <c r="I75" s="46"/>
      <c r="J75" s="46" t="s">
        <v>231</v>
      </c>
      <c r="K75" s="47">
        <v>44647</v>
      </c>
      <c r="L75" s="47">
        <v>44620</v>
      </c>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110">
        <v>1</v>
      </c>
      <c r="G76" s="46"/>
      <c r="H76" s="46" t="s">
        <v>241</v>
      </c>
      <c r="I76" s="46"/>
      <c r="J76" s="46" t="s">
        <v>231</v>
      </c>
      <c r="K76" s="47">
        <v>44648</v>
      </c>
      <c r="L76" s="47">
        <v>44620</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Eospina22@hotmail.es</cp:lastModifiedBy>
  <cp:lastPrinted>2021-12-27T19:55:26Z</cp:lastPrinted>
  <dcterms:created xsi:type="dcterms:W3CDTF">2021-11-16T13:51:36Z</dcterms:created>
  <dcterms:modified xsi:type="dcterms:W3CDTF">2025-02-25T19:57:32Z</dcterms:modified>
</cp:coreProperties>
</file>