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24226"/>
  <mc:AlternateContent xmlns:mc="http://schemas.openxmlformats.org/markup-compatibility/2006">
    <mc:Choice Requires="x15">
      <x15ac:absPath xmlns:x15ac="http://schemas.microsoft.com/office/spreadsheetml/2010/11/ac" url="D:\USUARIO\Desktop\2025\I.E LA GARITA\10. Enjambre\1. Gestion de la Evaluación\"/>
    </mc:Choice>
  </mc:AlternateContent>
  <xr:revisionPtr revIDLastSave="0" documentId="13_ncr:1_{0DE184AD-EF2D-405C-8768-04DD8437B90F}" xr6:coauthVersionLast="47" xr6:coauthVersionMax="47" xr10:uidLastSave="{00000000-0000-0000-0000-000000000000}"/>
  <bookViews>
    <workbookView xWindow="-110" yWindow="-110" windowWidth="19420" windowHeight="10300" firstSheet="1"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externalReferences>
    <externalReference r:id="rId7"/>
    <externalReference r:id="rId8"/>
  </externalReferences>
  <calcPr calcId="181029"/>
</workbook>
</file>

<file path=xl/calcChain.xml><?xml version="1.0" encoding="utf-8"?>
<calcChain xmlns="http://schemas.openxmlformats.org/spreadsheetml/2006/main">
  <c r="C11" i="58" l="1"/>
  <c r="C10" i="58"/>
  <c r="C9" i="58"/>
  <c r="U100" i="1" l="1"/>
  <c r="T6" i="6" s="1"/>
  <c r="U98" i="1"/>
  <c r="U99" i="1"/>
  <c r="S6" i="6" s="1"/>
  <c r="U101" i="1"/>
  <c r="U87" i="1"/>
  <c r="U92" i="1"/>
  <c r="U5" i="6" s="1"/>
  <c r="U89" i="1"/>
  <c r="U90" i="1"/>
  <c r="U91" i="1"/>
  <c r="T5" i="6" s="1"/>
  <c r="R7" i="1"/>
  <c r="D4" i="2" s="1"/>
  <c r="R8" i="1"/>
  <c r="R9" i="1"/>
  <c r="R10" i="1"/>
  <c r="E4" i="2" s="1"/>
  <c r="S7" i="1"/>
  <c r="T7" i="1"/>
  <c r="M4" i="2" s="1"/>
  <c r="M10" i="2" s="1"/>
  <c r="T8" i="1"/>
  <c r="N4" i="2" s="1"/>
  <c r="N10" i="2" s="1"/>
  <c r="T9" i="1"/>
  <c r="O4" i="2" s="1"/>
  <c r="O10" i="2" s="1"/>
  <c r="T10" i="1"/>
  <c r="U7" i="1"/>
  <c r="S8" i="1"/>
  <c r="U8" i="1"/>
  <c r="U9" i="1"/>
  <c r="T4" i="2" s="1"/>
  <c r="U10" i="1"/>
  <c r="S9" i="1"/>
  <c r="S10" i="1"/>
  <c r="S98" i="1"/>
  <c r="S99" i="1"/>
  <c r="S100" i="1"/>
  <c r="S101" i="1"/>
  <c r="Q11" i="1"/>
  <c r="R11" i="1"/>
  <c r="S11" i="1"/>
  <c r="R13" i="1"/>
  <c r="E5" i="2" s="1"/>
  <c r="S13" i="1"/>
  <c r="T13" i="1"/>
  <c r="U13" i="1"/>
  <c r="R14" i="1"/>
  <c r="D5" i="2" s="1"/>
  <c r="S14" i="1"/>
  <c r="T14" i="1"/>
  <c r="T15" i="1"/>
  <c r="O5" i="2" s="1"/>
  <c r="T16" i="1"/>
  <c r="N5" i="2"/>
  <c r="U14" i="1"/>
  <c r="U15" i="1"/>
  <c r="U16" i="1"/>
  <c r="R5" i="2"/>
  <c r="R15" i="1"/>
  <c r="S15" i="1"/>
  <c r="S16" i="1"/>
  <c r="R16" i="1"/>
  <c r="M5" i="2"/>
  <c r="U5" i="2"/>
  <c r="R20" i="1"/>
  <c r="S20" i="1"/>
  <c r="T20" i="1"/>
  <c r="U20" i="1"/>
  <c r="T6" i="2" s="1"/>
  <c r="R21" i="1"/>
  <c r="S21" i="1"/>
  <c r="S22" i="1"/>
  <c r="S23" i="1"/>
  <c r="T21" i="1"/>
  <c r="T22" i="1"/>
  <c r="T23" i="1"/>
  <c r="P6" i="2" s="1"/>
  <c r="M6" i="2"/>
  <c r="U21" i="1"/>
  <c r="R22" i="1"/>
  <c r="R23" i="1"/>
  <c r="U22" i="1"/>
  <c r="U23" i="1"/>
  <c r="C6" i="2"/>
  <c r="R30" i="1"/>
  <c r="C7" i="2" s="1"/>
  <c r="R31" i="1"/>
  <c r="R32" i="1"/>
  <c r="R33" i="1"/>
  <c r="S30" i="1"/>
  <c r="T30" i="1"/>
  <c r="M7" i="2" s="1"/>
  <c r="T31" i="1"/>
  <c r="T32" i="1"/>
  <c r="O7" i="2" s="1"/>
  <c r="T33" i="1"/>
  <c r="P7" i="2" s="1"/>
  <c r="U30" i="1"/>
  <c r="U31" i="1"/>
  <c r="U32" i="1"/>
  <c r="U33" i="1"/>
  <c r="S7" i="2" s="1"/>
  <c r="R7" i="2"/>
  <c r="S31" i="1"/>
  <c r="S32" i="1"/>
  <c r="S33" i="1"/>
  <c r="U7" i="2"/>
  <c r="R36" i="1"/>
  <c r="R37" i="1"/>
  <c r="R38" i="1"/>
  <c r="R39" i="1"/>
  <c r="C8" i="2"/>
  <c r="S36" i="1"/>
  <c r="T36" i="1"/>
  <c r="M8" i="2" s="1"/>
  <c r="T37" i="1"/>
  <c r="N8" i="2" s="1"/>
  <c r="T38" i="1"/>
  <c r="T39" i="1"/>
  <c r="U36" i="1"/>
  <c r="S37" i="1"/>
  <c r="U37" i="1"/>
  <c r="U38" i="1"/>
  <c r="T8" i="2" s="1"/>
  <c r="U39" i="1"/>
  <c r="U8" i="2" s="1"/>
  <c r="S38" i="1"/>
  <c r="D8" i="2"/>
  <c r="S39" i="1"/>
  <c r="R47" i="1"/>
  <c r="F9" i="2" s="1"/>
  <c r="R48" i="1"/>
  <c r="R49" i="1"/>
  <c r="R50" i="1"/>
  <c r="C9" i="2"/>
  <c r="S47" i="1"/>
  <c r="I9" i="2" s="1"/>
  <c r="S48" i="1"/>
  <c r="S49" i="1"/>
  <c r="S50" i="1"/>
  <c r="T47" i="1"/>
  <c r="T48" i="1"/>
  <c r="T49" i="1"/>
  <c r="M9" i="2" s="1"/>
  <c r="T50" i="1"/>
  <c r="U47" i="1"/>
  <c r="U48" i="1"/>
  <c r="U49" i="1"/>
  <c r="T9" i="2" s="1"/>
  <c r="U50" i="1"/>
  <c r="R55" i="1"/>
  <c r="C4" i="4" s="1"/>
  <c r="R56" i="1"/>
  <c r="R57" i="1"/>
  <c r="R58" i="1"/>
  <c r="D4" i="4" s="1"/>
  <c r="S55" i="1"/>
  <c r="S56" i="1"/>
  <c r="S57" i="1"/>
  <c r="S58" i="1"/>
  <c r="T55" i="1"/>
  <c r="M4" i="4" s="1"/>
  <c r="M10" i="4" s="1"/>
  <c r="U55" i="1"/>
  <c r="U56" i="1"/>
  <c r="U57" i="1"/>
  <c r="U58" i="1"/>
  <c r="S4" i="4"/>
  <c r="S10" i="4"/>
  <c r="T56" i="1"/>
  <c r="T57" i="1"/>
  <c r="T58" i="1"/>
  <c r="T4" i="4"/>
  <c r="T10" i="4" s="1"/>
  <c r="R62" i="1"/>
  <c r="S62" i="1"/>
  <c r="S63" i="1"/>
  <c r="S64" i="1"/>
  <c r="S65" i="1"/>
  <c r="T62" i="1"/>
  <c r="T63" i="1"/>
  <c r="M5" i="4" s="1"/>
  <c r="T64" i="1"/>
  <c r="T65" i="1"/>
  <c r="U62" i="1"/>
  <c r="R5" i="4" s="1"/>
  <c r="R63" i="1"/>
  <c r="D5" i="4" s="1"/>
  <c r="R64" i="1"/>
  <c r="R65" i="1"/>
  <c r="N5" i="4"/>
  <c r="U63" i="1"/>
  <c r="U64" i="1"/>
  <c r="U65" i="1"/>
  <c r="S5" i="4"/>
  <c r="F5" i="4"/>
  <c r="U5" i="4"/>
  <c r="R68" i="1"/>
  <c r="C6" i="4" s="1"/>
  <c r="S68" i="1"/>
  <c r="S69" i="1"/>
  <c r="S70" i="1"/>
  <c r="S71" i="1"/>
  <c r="T68" i="1"/>
  <c r="T69" i="1"/>
  <c r="T70" i="1"/>
  <c r="T71" i="1"/>
  <c r="P6" i="4" s="1"/>
  <c r="M6" i="4"/>
  <c r="U68" i="1"/>
  <c r="U69" i="1"/>
  <c r="S6" i="4" s="1"/>
  <c r="U70" i="1"/>
  <c r="U71" i="1"/>
  <c r="R6" i="4"/>
  <c r="R69" i="1"/>
  <c r="D6" i="4" s="1"/>
  <c r="N6" i="4"/>
  <c r="R70" i="1"/>
  <c r="F6" i="4" s="1"/>
  <c r="R71" i="1"/>
  <c r="R74" i="1"/>
  <c r="R76" i="1"/>
  <c r="R75" i="1"/>
  <c r="R77" i="1"/>
  <c r="E7" i="4"/>
  <c r="S74" i="1"/>
  <c r="S75" i="1"/>
  <c r="S76" i="1"/>
  <c r="S77" i="1"/>
  <c r="T74" i="1"/>
  <c r="M7" i="4" s="1"/>
  <c r="U74" i="1"/>
  <c r="U75" i="1"/>
  <c r="S7" i="4" s="1"/>
  <c r="U76" i="1"/>
  <c r="U77" i="1"/>
  <c r="T75" i="1"/>
  <c r="T76" i="1"/>
  <c r="O7" i="4" s="1"/>
  <c r="T77" i="1"/>
  <c r="R84" i="1"/>
  <c r="R85" i="1"/>
  <c r="R86" i="1"/>
  <c r="R87" i="1"/>
  <c r="F4" i="6" s="1"/>
  <c r="S84" i="1"/>
  <c r="T84" i="1"/>
  <c r="T85" i="1"/>
  <c r="T86" i="1"/>
  <c r="T87" i="1"/>
  <c r="P4" i="6" s="1"/>
  <c r="M4" i="6"/>
  <c r="M10" i="6"/>
  <c r="U84" i="1"/>
  <c r="S85" i="1"/>
  <c r="I4" i="6" s="1"/>
  <c r="S86" i="1"/>
  <c r="J4" i="6" s="1"/>
  <c r="S87" i="1"/>
  <c r="U85" i="1"/>
  <c r="S4" i="6" s="1"/>
  <c r="S10" i="6" s="1"/>
  <c r="U86" i="1"/>
  <c r="T4" i="6"/>
  <c r="T10" i="6" s="1"/>
  <c r="P10" i="6"/>
  <c r="R89" i="1"/>
  <c r="S89" i="1"/>
  <c r="S90" i="1"/>
  <c r="S91" i="1"/>
  <c r="J5" i="6" s="1"/>
  <c r="S92" i="1"/>
  <c r="T89" i="1"/>
  <c r="T90" i="1"/>
  <c r="T91" i="1"/>
  <c r="O5" i="6" s="1"/>
  <c r="T92" i="1"/>
  <c r="R90" i="1"/>
  <c r="R91" i="1"/>
  <c r="R92" i="1"/>
  <c r="R98" i="1"/>
  <c r="R99" i="1"/>
  <c r="R100" i="1"/>
  <c r="R101" i="1"/>
  <c r="D6" i="6" s="1"/>
  <c r="C6" i="6"/>
  <c r="T98" i="1"/>
  <c r="M6" i="6" s="1"/>
  <c r="T101" i="1"/>
  <c r="T99" i="1"/>
  <c r="T100" i="1"/>
  <c r="R6" i="6"/>
  <c r="E6" i="6"/>
  <c r="O6" i="6"/>
  <c r="U6" i="6"/>
  <c r="R102" i="1"/>
  <c r="R103" i="1"/>
  <c r="R104" i="1"/>
  <c r="R105" i="1"/>
  <c r="C7" i="6"/>
  <c r="S102" i="1"/>
  <c r="T102" i="1"/>
  <c r="O7" i="6" s="1"/>
  <c r="T103" i="1"/>
  <c r="T104" i="1"/>
  <c r="T105" i="1"/>
  <c r="U102" i="1"/>
  <c r="T7" i="6" s="1"/>
  <c r="S103" i="1"/>
  <c r="S104" i="1"/>
  <c r="S105" i="1"/>
  <c r="U103" i="1"/>
  <c r="U104" i="1"/>
  <c r="U105" i="1"/>
  <c r="R7" i="6"/>
  <c r="E7" i="6"/>
  <c r="F7" i="6"/>
  <c r="R114" i="1"/>
  <c r="R115" i="1"/>
  <c r="R116" i="1"/>
  <c r="R117" i="1"/>
  <c r="F8" i="6" s="1"/>
  <c r="C8" i="6"/>
  <c r="S114" i="1"/>
  <c r="S115" i="1"/>
  <c r="S116" i="1"/>
  <c r="S117" i="1"/>
  <c r="T114" i="1"/>
  <c r="U114" i="1"/>
  <c r="D8" i="6"/>
  <c r="T115" i="1"/>
  <c r="N8" i="6" s="1"/>
  <c r="T116" i="1"/>
  <c r="T117" i="1"/>
  <c r="U115" i="1"/>
  <c r="U116" i="1"/>
  <c r="U117" i="1"/>
  <c r="S8" i="6"/>
  <c r="T8" i="6"/>
  <c r="U8" i="6"/>
  <c r="R122" i="1"/>
  <c r="S122" i="1"/>
  <c r="T122" i="1"/>
  <c r="T123" i="1"/>
  <c r="N4" i="5" s="1"/>
  <c r="N10" i="5" s="1"/>
  <c r="T124" i="1"/>
  <c r="T125" i="1"/>
  <c r="U122" i="1"/>
  <c r="U4" i="5" s="1"/>
  <c r="U10" i="5" s="1"/>
  <c r="U125" i="1"/>
  <c r="U123" i="1"/>
  <c r="U124" i="1"/>
  <c r="T4" i="5" s="1"/>
  <c r="T10" i="5" s="1"/>
  <c r="R123" i="1"/>
  <c r="S123" i="1"/>
  <c r="S124" i="1"/>
  <c r="S125" i="1"/>
  <c r="R124" i="1"/>
  <c r="O4" i="5"/>
  <c r="O10" i="5"/>
  <c r="R125" i="1"/>
  <c r="P4" i="5"/>
  <c r="P10" i="5"/>
  <c r="R128" i="1"/>
  <c r="R129" i="1"/>
  <c r="R130" i="1"/>
  <c r="R131" i="1"/>
  <c r="S128" i="1"/>
  <c r="S130" i="1"/>
  <c r="S129" i="1"/>
  <c r="S131" i="1"/>
  <c r="T128" i="1"/>
  <c r="M5" i="5" s="1"/>
  <c r="U128" i="1"/>
  <c r="T129" i="1"/>
  <c r="T130" i="1"/>
  <c r="O5" i="5" s="1"/>
  <c r="T131" i="1"/>
  <c r="P5" i="5" s="1"/>
  <c r="U129" i="1"/>
  <c r="U130" i="1"/>
  <c r="U131" i="1"/>
  <c r="R134" i="1"/>
  <c r="S134" i="1"/>
  <c r="S135" i="1"/>
  <c r="S136" i="1"/>
  <c r="S137" i="1"/>
  <c r="T134" i="1"/>
  <c r="N6" i="5" s="1"/>
  <c r="T135" i="1"/>
  <c r="T136" i="1"/>
  <c r="T137" i="1"/>
  <c r="U134" i="1"/>
  <c r="R135" i="1"/>
  <c r="R136" i="1"/>
  <c r="R137" i="1"/>
  <c r="F6" i="5" s="1"/>
  <c r="U135" i="1"/>
  <c r="U136" i="1"/>
  <c r="R139" i="1"/>
  <c r="R140" i="1"/>
  <c r="R141" i="1"/>
  <c r="R142" i="1"/>
  <c r="S139" i="1"/>
  <c r="S140" i="1"/>
  <c r="S141" i="1"/>
  <c r="S142" i="1"/>
  <c r="T139" i="1"/>
  <c r="M7" i="5" s="1"/>
  <c r="U139" i="1"/>
  <c r="T140" i="1"/>
  <c r="U140" i="1"/>
  <c r="T141" i="1"/>
  <c r="T142" i="1"/>
  <c r="P7" i="5" s="1"/>
  <c r="U141" i="1"/>
  <c r="T7" i="5" s="1"/>
  <c r="S5" i="6"/>
  <c r="R5" i="6"/>
  <c r="T5" i="2"/>
  <c r="T5" i="4"/>
  <c r="T7" i="2"/>
  <c r="R6" i="5"/>
  <c r="D4" i="5"/>
  <c r="C4" i="5"/>
  <c r="P5" i="2"/>
  <c r="D6" i="2"/>
  <c r="U4" i="4"/>
  <c r="U10" i="4"/>
  <c r="O8" i="2"/>
  <c r="T6" i="4"/>
  <c r="F8" i="2"/>
  <c r="F6" i="2"/>
  <c r="E8" i="6"/>
  <c r="U6" i="4"/>
  <c r="D9" i="2"/>
  <c r="C7" i="4"/>
  <c r="E9" i="2"/>
  <c r="R4" i="6"/>
  <c r="R10" i="6" s="1"/>
  <c r="E5" i="4"/>
  <c r="T6" i="5"/>
  <c r="S6" i="5"/>
  <c r="F6" i="6"/>
  <c r="F5" i="2"/>
  <c r="C5" i="2"/>
  <c r="K7" i="5" l="1"/>
  <c r="K4" i="6"/>
  <c r="K4" i="5"/>
  <c r="H6" i="4"/>
  <c r="K5" i="4"/>
  <c r="J5" i="4"/>
  <c r="H4" i="4"/>
  <c r="I4" i="4"/>
  <c r="K4" i="4"/>
  <c r="K9" i="2"/>
  <c r="H9" i="2"/>
  <c r="K5" i="6"/>
  <c r="J4" i="5"/>
  <c r="I4" i="5"/>
  <c r="H7" i="4"/>
  <c r="K7" i="4"/>
  <c r="I8" i="2"/>
  <c r="H7" i="6"/>
  <c r="J5" i="5"/>
  <c r="K5" i="5"/>
  <c r="I8" i="6"/>
  <c r="J7" i="5"/>
  <c r="H7" i="5"/>
  <c r="J10" i="6"/>
  <c r="I7" i="6"/>
  <c r="I7" i="4"/>
  <c r="J7" i="4"/>
  <c r="K7" i="6"/>
  <c r="J8" i="6"/>
  <c r="H4" i="6"/>
  <c r="I6" i="5"/>
  <c r="J6" i="5"/>
  <c r="I5" i="2"/>
  <c r="H4" i="2"/>
  <c r="K6" i="6"/>
  <c r="P4" i="2"/>
  <c r="P10" i="2" s="1"/>
  <c r="I7" i="2"/>
  <c r="K6" i="2"/>
  <c r="H6" i="2"/>
  <c r="T10" i="2"/>
  <c r="S5" i="2"/>
  <c r="H5" i="2"/>
  <c r="J5" i="2"/>
  <c r="I4" i="2"/>
  <c r="S9" i="2"/>
  <c r="U7" i="4"/>
  <c r="R6" i="2"/>
  <c r="R4" i="5"/>
  <c r="R10" i="5" s="1"/>
  <c r="N7" i="5"/>
  <c r="C5" i="5"/>
  <c r="C10" i="5" s="1"/>
  <c r="J7" i="6"/>
  <c r="N5" i="6"/>
  <c r="T7" i="4"/>
  <c r="F4" i="4"/>
  <c r="E4" i="4"/>
  <c r="O9" i="2"/>
  <c r="D7" i="2"/>
  <c r="D10" i="2" s="1"/>
  <c r="I6" i="6"/>
  <c r="N6" i="2"/>
  <c r="K5" i="2"/>
  <c r="O5" i="4"/>
  <c r="P8" i="2"/>
  <c r="U6" i="2"/>
  <c r="P6" i="5"/>
  <c r="T5" i="5"/>
  <c r="H6" i="6"/>
  <c r="N7" i="4"/>
  <c r="F7" i="4"/>
  <c r="F10" i="4" s="1"/>
  <c r="O6" i="4"/>
  <c r="O4" i="4"/>
  <c r="O10" i="4" s="1"/>
  <c r="N7" i="2"/>
  <c r="O6" i="2"/>
  <c r="K4" i="2"/>
  <c r="R9" i="2"/>
  <c r="E5" i="5"/>
  <c r="P4" i="4"/>
  <c r="P10" i="4" s="1"/>
  <c r="K6" i="4"/>
  <c r="S4" i="5"/>
  <c r="S10" i="5" s="1"/>
  <c r="U6" i="5"/>
  <c r="N5" i="5"/>
  <c r="I5" i="5"/>
  <c r="R8" i="6"/>
  <c r="D4" i="6"/>
  <c r="N9" i="2"/>
  <c r="H8" i="2"/>
  <c r="J8" i="2"/>
  <c r="K7" i="2"/>
  <c r="R4" i="2"/>
  <c r="R10" i="2" s="1"/>
  <c r="U4" i="6"/>
  <c r="U10" i="6" s="1"/>
  <c r="R5" i="5"/>
  <c r="N6" i="6"/>
  <c r="U5" i="5"/>
  <c r="K8" i="6"/>
  <c r="J6" i="6"/>
  <c r="S7" i="6"/>
  <c r="R7" i="5"/>
  <c r="O6" i="5"/>
  <c r="M6" i="5"/>
  <c r="H6" i="5"/>
  <c r="K6" i="5"/>
  <c r="P8" i="6"/>
  <c r="U7" i="6"/>
  <c r="M7" i="6"/>
  <c r="I5" i="6"/>
  <c r="D7" i="4"/>
  <c r="D10" i="4" s="1"/>
  <c r="I5" i="4"/>
  <c r="S8" i="2"/>
  <c r="H7" i="2"/>
  <c r="J4" i="2"/>
  <c r="H5" i="5"/>
  <c r="N7" i="6"/>
  <c r="N4" i="6"/>
  <c r="N10" i="6" s="1"/>
  <c r="H5" i="4"/>
  <c r="O7" i="5"/>
  <c r="E6" i="4"/>
  <c r="S7" i="5"/>
  <c r="C6" i="5"/>
  <c r="M4" i="5"/>
  <c r="M10" i="5" s="1"/>
  <c r="H8" i="6"/>
  <c r="P7" i="6"/>
  <c r="O4" i="6"/>
  <c r="O10" i="6" s="1"/>
  <c r="P7" i="4"/>
  <c r="R7" i="4"/>
  <c r="J9" i="2"/>
  <c r="U4" i="2"/>
  <c r="U10" i="2" s="1"/>
  <c r="F4" i="2"/>
  <c r="O8" i="6"/>
  <c r="H4" i="5"/>
  <c r="I7" i="5"/>
  <c r="M8" i="6"/>
  <c r="P5" i="6"/>
  <c r="M5" i="6"/>
  <c r="H5" i="6"/>
  <c r="J6" i="4"/>
  <c r="P5" i="4"/>
  <c r="N4" i="4"/>
  <c r="N10" i="4" s="1"/>
  <c r="J4" i="4"/>
  <c r="K8" i="2"/>
  <c r="R8" i="2"/>
  <c r="I6" i="2"/>
  <c r="J6" i="2"/>
  <c r="S4" i="2"/>
  <c r="S10" i="2" s="1"/>
  <c r="J7" i="2"/>
  <c r="S5" i="5"/>
  <c r="U7" i="5"/>
  <c r="E7" i="5"/>
  <c r="P6" i="6"/>
  <c r="C5" i="6"/>
  <c r="I6" i="4"/>
  <c r="R4" i="4"/>
  <c r="R10" i="4" s="1"/>
  <c r="U9" i="2"/>
  <c r="P9" i="2"/>
  <c r="S6" i="2"/>
  <c r="E8" i="2"/>
  <c r="E4" i="5"/>
  <c r="E5" i="6"/>
  <c r="D7" i="6"/>
  <c r="F5" i="6"/>
  <c r="D5" i="6"/>
  <c r="F10" i="6"/>
  <c r="C4" i="6"/>
  <c r="E4" i="6"/>
  <c r="C5" i="4"/>
  <c r="C10" i="4" s="1"/>
  <c r="E10" i="4"/>
  <c r="D7" i="5"/>
  <c r="F7" i="5"/>
  <c r="C7" i="5"/>
  <c r="E6" i="5"/>
  <c r="E10" i="5" s="1"/>
  <c r="D6" i="5"/>
  <c r="D10" i="5" s="1"/>
  <c r="F5" i="5"/>
  <c r="D5" i="5"/>
  <c r="F4" i="5"/>
  <c r="E7" i="2"/>
  <c r="F7" i="2"/>
  <c r="E6" i="2"/>
  <c r="F10" i="2"/>
  <c r="C4" i="2"/>
  <c r="C10" i="2" s="1"/>
  <c r="K10" i="5" l="1"/>
  <c r="I10" i="6"/>
  <c r="K10" i="6"/>
  <c r="I10" i="5"/>
  <c r="J10" i="5"/>
  <c r="H10" i="5"/>
  <c r="K10" i="4"/>
  <c r="J10" i="4"/>
  <c r="I10" i="4"/>
  <c r="H10" i="4"/>
  <c r="H10" i="6"/>
  <c r="H10" i="2"/>
  <c r="I10" i="2"/>
  <c r="J10" i="2"/>
  <c r="K10" i="2"/>
  <c r="E10" i="6"/>
  <c r="E10" i="2"/>
  <c r="C10" i="6"/>
  <c r="D10" i="6"/>
  <c r="F10" i="5"/>
</calcChain>
</file>

<file path=xl/sharedStrings.xml><?xml version="1.0" encoding="utf-8"?>
<sst xmlns="http://schemas.openxmlformats.org/spreadsheetml/2006/main" count="731" uniqueCount="525">
  <si>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</si>
  <si>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</si>
  <si>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</si>
  <si>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</si>
  <si>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</si>
  <si>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</si>
  <si>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</si>
  <si>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</si>
  <si>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</si>
  <si>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</si>
  <si>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</si>
  <si>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</si>
  <si>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</si>
  <si>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</si>
  <si>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</si>
  <si>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</si>
  <si>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</si>
  <si>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</si>
  <si>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</si>
  <si>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</si>
  <si>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</si>
  <si>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</si>
  <si>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</si>
  <si>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</si>
  <si>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</si>
  <si>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</si>
  <si>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</si>
  <si>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</si>
  <si>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</si>
  <si>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</si>
  <si>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</si>
  <si>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</si>
  <si>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</si>
  <si>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</si>
  <si>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</si>
  <si>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</si>
  <si>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</si>
  <si>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</si>
  <si>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</si>
  <si>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</si>
  <si>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</si>
  <si>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</si>
  <si>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</si>
  <si>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</si>
  <si>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</si>
  <si>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</si>
  <si>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</si>
  <si>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</si>
  <si>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</si>
  <si>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</si>
  <si>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</si>
  <si>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</si>
  <si>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</si>
  <si>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</si>
  <si>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</si>
  <si>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</si>
  <si>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</si>
  <si>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</si>
  <si>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</si>
  <si>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</si>
  <si>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</si>
  <si>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</si>
  <si>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</si>
  <si>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</si>
  <si>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</si>
  <si>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</si>
  <si>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</si>
  <si>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</si>
  <si>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</si>
  <si>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</si>
  <si>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</si>
  <si>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</si>
  <si>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</si>
  <si>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</si>
  <si>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</si>
  <si>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</si>
  <si>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</si>
  <si>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</si>
  <si>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</si>
  <si>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</si>
  <si>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</si>
  <si>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</si>
  <si>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</si>
  <si>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</si>
  <si>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</si>
  <si>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</si>
  <si>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</si>
  <si>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</si>
  <si>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</si>
  <si>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</si>
  <si>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</si>
  <si>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</si>
  <si>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</si>
  <si>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</si>
  <si>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</si>
  <si>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</si>
  <si>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</si>
  <si>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</si>
  <si>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</si>
  <si>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</si>
  <si>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</si>
  <si>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</si>
  <si>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</si>
  <si>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</si>
  <si>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</si>
  <si>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</si>
  <si>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</si>
  <si>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</si>
  <si>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</si>
  <si>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</si>
  <si>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</si>
  <si>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</si>
  <si>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</si>
  <si>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</si>
  <si>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</si>
  <si>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</si>
  <si>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</si>
  <si>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</si>
  <si>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</si>
  <si>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</si>
  <si>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</si>
  <si>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</si>
  <si>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</si>
  <si>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</si>
  <si>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</si>
  <si>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</si>
  <si>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</si>
  <si>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</si>
  <si>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</si>
  <si>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</si>
  <si>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</si>
  <si>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</si>
  <si>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</si>
  <si>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</si>
  <si>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</si>
  <si>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</si>
  <si>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</si>
  <si>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</si>
  <si>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</si>
  <si>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</si>
  <si>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</si>
  <si>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</si>
  <si>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</si>
  <si>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</si>
  <si>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</si>
  <si>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</si>
  <si>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</si>
  <si>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</si>
  <si>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</si>
  <si>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</si>
  <si>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</si>
  <si>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</si>
  <si>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</si>
  <si>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</si>
  <si>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</si>
  <si>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</si>
  <si>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</si>
  <si>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</si>
  <si>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</si>
  <si>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</si>
  <si>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</si>
  <si>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</si>
  <si>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</si>
  <si>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</si>
  <si>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</si>
  <si>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</si>
  <si>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</si>
  <si>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</si>
  <si>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</si>
  <si>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</si>
  <si>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</si>
  <si>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</si>
  <si>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</si>
  <si>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</si>
  <si>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</si>
  <si>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</si>
  <si>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</si>
  <si>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2023</t>
  </si>
  <si>
    <t>AÑO 2024</t>
  </si>
  <si>
    <t>AÑO 2025</t>
  </si>
  <si>
    <t>AÑO 2026</t>
  </si>
  <si>
    <t>LOS PATIOS</t>
  </si>
  <si>
    <t>Institución Educativa La Garita</t>
  </si>
  <si>
    <t>NELSON ORLANDO CLAVIJO G.</t>
  </si>
  <si>
    <t>RECTOR</t>
  </si>
  <si>
    <t>COORDINADOR</t>
  </si>
  <si>
    <t>DOCENTE</t>
  </si>
  <si>
    <t>SECRETARIA</t>
  </si>
  <si>
    <t xml:space="preserve">nelsonor10@hotmail.com </t>
  </si>
  <si>
    <t>jucan67@hotmail.com</t>
  </si>
  <si>
    <t xml:space="preserve">rgonzalva@hotmail.com </t>
  </si>
  <si>
    <t xml:space="preserve">dailinvale@hotmail.com </t>
  </si>
  <si>
    <t xml:space="preserve"> DAYLIN CRUZ CAICEDO </t>
  </si>
  <si>
    <t>La institución cuenta con espacios que permiten la continua revisión y ajustes de su horizonte institucional en la que han participado acitvamente los miembros de la comunidad educativa, donde se establecieron los retos ambientales,tecnológicos, investigativos y humanisticos con la finalidad de ofrecer una educación de alta calidad que responda a los retos contemporáneos.</t>
  </si>
  <si>
    <t xml:space="preserve">Las metas propuestas son óptimas y alcanzables, partiendo de un enfoque inclusivo que posibilita dar respuesta a las necesidades de toda la comunidad educativa; especialmente de las poblaciones vulnerables encontradas en el contexto. </t>
  </si>
  <si>
    <t xml:space="preserve">La institución ha desarrollado un trabajo estructurado soportado en la experiencia de su cuerpo docente y directivo, que le ha permitido consolidar de manera estructural y continua empalmando las dos planeaciones estrategicas, sembrado futuro y creciendo alto, este trabajo se desarrolló con representantes de la comunidad educativa. </t>
  </si>
  <si>
    <t xml:space="preserve">Se cuenta con lineamientos bien definidos dentro de la planeación estratégica que permiten realizar evaluación y ajustes a los criterios para manejar la institución, fortalecidos con el trabajo en equipo y cooperación. </t>
  </si>
  <si>
    <t>La planeación estratégica con la que cuenta la institución educativa, le ha permitido consolidar planes y proyectos para alcanzarla, los cuales son medidos peridodicamente y ajustados y se desarrollan en equipos de trabajo.</t>
  </si>
  <si>
    <t>La misión y visión de la institución ha sido cosntruida en mesas de trabajo y se articulan con la planeación estrategica, lo cual ha permitido revisar y ajustar su estrategia pedagogica.</t>
  </si>
  <si>
    <t>PEI,  actas de reuniones, semanas de desarrollo institucional.</t>
  </si>
  <si>
    <t>La institución cuenta con lineamientos para el tratamiento de la información, prevalece la sistematización de la misma para realizar ajustes a los planes y proyectos.</t>
  </si>
  <si>
    <t>La plataforma institucional "WebColegios" y el drive institucional, los resultados de pruebas saber, de evaluación docente y de los proyectos.</t>
  </si>
  <si>
    <t>La autoevaluación se realiza de manera peridodica teniendo en cuenta diferentes instrumentos e insumos, con el propósito de obtener resultados veraces y mejorar continuamente.</t>
  </si>
  <si>
    <t>Actas de reuniónes, circulares para las semanas de desarrollo institucional, formatos de autoevalución y segumiento.</t>
  </si>
  <si>
    <t xml:space="preserve">La institución educativa conforma su consejo directivo, se definen los lineamientos de trabajo y se reunen periodicamente según el cronograma establecido  para hacerle seguimiento al plan de trabajo. No obstante, hace falta un formato que de seguimiento y control al consejo para su continua mejora. </t>
  </si>
  <si>
    <t xml:space="preserve">El consejo académico se reune de acuerdo a las necesidades, cambios y requerimientos identificados, todos sus miembros aportan activamente. No obstante, hace falta un formato que de seguimiento y control al consejo para su continua mejora. </t>
  </si>
  <si>
    <t xml:space="preserve">Actas de comisión y una de promoción por curso, en cada sede. </t>
  </si>
  <si>
    <t>La institución cuenta con un comité de convivencia escolar que se reúne periódicamente; en él se atienden, direccionan y solucionan las situaciones que lo requieren.</t>
  </si>
  <si>
    <t xml:space="preserve">Actas de comité de convivencia. </t>
  </si>
  <si>
    <t>La institución educativa otorga los espacios y los tiempos para que el consejo estudiantil se reuna, sin embargo son encuentros esporádicos y no periódicos. En consecuecia, no se ha logrado una organización eficiente para la toma de decisiones.</t>
  </si>
  <si>
    <t>Actas de elección y conformación del consejo estudiantil.</t>
  </si>
  <si>
    <t>La institución educativa garantizó el espacio y dio asesoría para conformar la asamblea, sin embargo, esta no se reune ni cuenta con un plan de acción.</t>
  </si>
  <si>
    <t>Actas conformación asamblea de padres.</t>
  </si>
  <si>
    <t xml:space="preserve">La institución cuenta con un consejo de padres de familia. No obstante, este no se reune. </t>
  </si>
  <si>
    <t>Actas conformación del consejo de padres.</t>
  </si>
  <si>
    <t>La institución educativa se ha permitido habilitar instrumentos de comunicación interactivos logrando formar e informar de manera continua tanto a los miembros de la comunidad educativa como de la localidad y región.</t>
  </si>
  <si>
    <t xml:space="preserve">La institución educativa  teniendo en su ADN el trabajo en equipo ha logrado consolidar procesos para conquistar las metas propuestas para el año escolar 2023,  donde se han alcanzado grandes resultados meritorios que le han permitido consolidar como un referente a nivel municipal y departamental. </t>
  </si>
  <si>
    <t xml:space="preserve">La institución ha logrado socializar de manera municipal, departamental y nacional las por medio de proyectos, ambientales, emprendimiento, investigativos las experiencias significativas de los estudiantes en con el apoyo de sus docentes. </t>
  </si>
  <si>
    <t>El Foro Departamental de Educación; Aprender para Emprender;  reconocimiento de La Red Colombiana de Semilleros de Investigación al poyecto denominado “Caracterización de las aves: El Mielero y el Fruterito en el entorno próximo de La Garita perteneciente al Bosque Seco Tropical – BST. Municipio de Los Patios, Norte de Santander con  aval para representar a nuestro país en “Expociencias Guatemala 2023”. Desarrollo de Publicación científica en la revista  Mammalogy Notes ISSN 2382-3704, Dos décadas después; Primer registro fotográfico de la Guagua Loba Dinomys branickki (Rodentia: Dinomydae) en el departamento de Norte de Santander Freddy Alcides Baron Prieto, Carlos H. Cáceres-Martínez,  Karol Liseth Correa Hernández , José F. González-Maya.</t>
  </si>
  <si>
    <t>Se evidencia en cada una de las actividades y procesos, el sentido de pertenencia, apropiación y participación de los miembros de la Comunidad Educativa. La Institución es reconocida a nivel municipal y departamental, gracias a la consolidación de la misma.</t>
  </si>
  <si>
    <t xml:space="preserve">Los espacios físicos en las diferentes Sedes que pertenecen a la Institución Educativa, se encuentran aseados, ordenados, decorados. En su mayoria son amplios, bien dotados y cuidados. Sin embargo, requieren de señalización y de algunas adecuaciones. Por otro lado, es necesario que la alcaldía responda a tiempo ante las dificultades que se presenten en las sedes, relacionadas a los servicios públicos básicos como el agua o la energía. </t>
  </si>
  <si>
    <t xml:space="preserve">Cada una de las sedes,cuenta con espacios amplios, registro fotográfico y de video. Jornadas de aseo general. En la sede Corozal de la Institución Educativa se construyó una nueva aula y en la sede principal se construyó una sala de informática. </t>
  </si>
  <si>
    <t>La institución cuenta con un programa estructurado de inducción y acogida de los estudiantesa nuevos, apoyado en materiales y estrategias que se adaptan a condiciones y características de la comunidad educativa, se hace en una semana al inicio del año a todos los estudiantes nuevos y sus familias.</t>
  </si>
  <si>
    <t>La institución evalúa periódicamente cuáles son las actitudes de los estudiantes hacia el aprendizaje y realiza acciones para favorecerlas.</t>
  </si>
  <si>
    <t>Circulares para cada actividad, fotos, videos, actas de izadas de bandera, PPA ,estrategia de ABJ, cuadro de honor, jornadas de transversalidad, demás actividades y procesos. Colegio abierto, comisiones de evaluación.</t>
  </si>
  <si>
    <t>Manual de convivencia en medio digital (pag. Web)Actas adopciòn, actas de socializaciòn con estudiantes, actas de socialización con padres de familia.</t>
  </si>
  <si>
    <t>La institución hace una evaluación de sus actividades extracurriculares y su política de efectividad mediante reuniones con los docentes y directivos para proponer los correspondientes ajustes de acuerdo a sus dificultades.</t>
  </si>
  <si>
    <t>Feria de emprendimientos, feria institucional de proyectos de investigación, foro departamental y ruta ecológica. Registros fotográficos con las respectivas circulares de las diferentes actividades.</t>
  </si>
  <si>
    <t>Documentos entrega del PAE, circulares, transporte escolar, entrega kit escolar y uniformes, premiaciones de las diferentes actividades y proyectos en las que participan, servicio de orientación escolar, escuela de padres, transversalidad entre otros.</t>
  </si>
  <si>
    <t xml:space="preserve">Actas comité de convivencia, registros de remisiones a orientación escolar, observador del estudiante, citación a padres de familia. </t>
  </si>
  <si>
    <t>La institución cuenta con una ruta establecida para casos dificiles desde el aula de clase, u orientación escolar , de ser necesario se remite el caso a los estamentos externos para su tratamiento según su caracterización.</t>
  </si>
  <si>
    <t xml:space="preserve">Actas, circulares, documentos de remisión, observador del estudiante, actas de comité de convivencia de aula y comité de convivencia escolar. </t>
  </si>
  <si>
    <t>La institución educativa cuenta con mecanismos definidos que permiten realizar un intercambio de información entre los diferentes miembros de la comunidad educativa, como grupos de whatsapp,  tanto de coordinación como de los docentes titulares.</t>
  </si>
  <si>
    <t xml:space="preserve">Grupos de whatsapp. 
Actas de atención a padres de famila. Escuela de padres. 
</t>
  </si>
  <si>
    <t>La institución educativa cuenta con un mecanismo definido a traves de circulares y grupos de whathaspp donde se comunica y socializa la información referente al funcionamiento de la institución la cual permite resolver problemas de manera efectiva y oportuna.</t>
  </si>
  <si>
    <t>Grupos de whatsapp.
Circulares.</t>
  </si>
  <si>
    <t>Convenios interinstitcuionales.
Actas de reuniones.</t>
  </si>
  <si>
    <t>La institución cuenta con aliados estrategicos como Cemex, Cens, Ceramica Italia, Unión Vial del Río Pamplonita, alcaldia de los Patios que apoyan los diferentes proyectos   ambientales, investigativos y de culturales.</t>
  </si>
  <si>
    <t>La institución cuenta con estrategías que permiten la inclusión de estudiantes con dificultades de aprendizaje, se realiza ajustes a modelos pedagógicos a través del DUA y el PIAR</t>
  </si>
  <si>
    <t>Comisión de evaluación, emisión y atención de orientación escolar, reunión con docente de apoyo, capacitación docente y realización de PIAR, DUA involucrando a todos los docentes en el proceso.</t>
  </si>
  <si>
    <t xml:space="preserve">La institución cuenta con una política establecida para la atención de grupos étnicos que soliciten ingreso a la institución </t>
  </si>
  <si>
    <t>PEI VIGENCIA 2022-2025       Componente comunitario      Item 25</t>
  </si>
  <si>
    <t>Proyecto dirigido desde Orientación escolar                                                                  Evidencias fotográficas</t>
  </si>
  <si>
    <t>Proyecto dirigido desde Orientación escolar                                                                  Evidencias fotográficas Circulares.</t>
  </si>
  <si>
    <t>La institución cuenta con mecanismos de participación que brinda espacios a la comunidad educativa en general vinculando también al sector productivo, para lograr el mejoramiento y el desarrollo comunitario de la misma, ademas realiza el debido seguimiento y evaluación periodica con la finalidad de analizar, evaluar el proceso e implementar acciones de mejoramiento en caso de ser necesario.</t>
  </si>
  <si>
    <t xml:space="preserve">PEI, SIEE, Planeación estratégica, formatos de asistencias, foro, ruta ecológica, mañana de los mejores, actas de reunión por grado, actas de asamblea general, actas de colegio abierto y evidencias fotográficas en redes sociales de las actividades institucionales o realizadas por otras instituciones. </t>
  </si>
  <si>
    <t>La institución no cuenta con formatos, programas o rutas establecidas para el uso de la planta física cuando la comunidad lo requiere.</t>
  </si>
  <si>
    <t>No existe evidencia</t>
  </si>
  <si>
    <t xml:space="preserve">La institución tiene un documento estructurado que orienta el Servicio Social  Estudiantil Obligatorio (SSEO) donde cada estudiante propone y aplica su plan de trabajo pensado para la consolidación de su proyecto de vida junto con la contribución y mejoramiento de los lazos con la comunidad. </t>
  </si>
  <si>
    <t>Documento que describe las características del Servicio Social Estudiantil Obligatorio (SSEO), 21 proyectos desarrollados por los estudiantes contenidos en el drive institucional junto con los siguientes formatos: Formato de inscripción al SSEO, formato de aceptación al SSEO, formato de registro y control de asistencia al SSEO, formato de evaluación integral del SSEO, formato de certificación del SSEO y la respectiva evidencia fotográfica del proceso.</t>
  </si>
  <si>
    <t>Se tienen mecanismos donde participan todos los estudiantes y se aplican estrategias de evaluación de los mismos.</t>
  </si>
  <si>
    <t>Maratón de lectura, Concurso de Poesía, Oralidad, Ortografía, Talleres de Pensamiento Crítico, Foro Departamental, Ruta Ecológica, Semilleros de Investigación, PPA, Jornadas de Transversalidad (6), Olimpiadas de Matemáticas, Trabajo social, Plan lector, Feria Institucional de Proyectos de Investigación, presentación de proyectos a la redCOLSI.</t>
  </si>
  <si>
    <t>Existen en la Institución actas de conformación de la asamblea de padres de familia más no desarrollan sus funcionalidades.</t>
  </si>
  <si>
    <t>Actas de conformación desde el comité del gobierno escolar.</t>
  </si>
  <si>
    <t>La Institución tiene programas que permiten la participación de los padres de familia de forma directa, los cuales son evaluados periodicamente para plantear el proceso de mejoramiento contemplando sus necesidades y expectativas.</t>
  </si>
  <si>
    <t>PEI, estrategia ABJ, mañana de los mejores, día del logro, jornada de embellecimiento de las sedes, Feria Institucional de Proyectos de Investigación.</t>
  </si>
  <si>
    <t>Matrices de transversalidad                Evidencias fotográficas    Participaciones de instituciones externas Bosquejo del proyecto</t>
  </si>
  <si>
    <t>Existe en la Institución un proyecto dirigido desde orientación escolar el cual se desarrolla con los estudiantres de los grados sextos y séptimos.También se trabajan temáticas referentes en las jornadas de transversalidad y escuela de padres.</t>
  </si>
  <si>
    <t>Proyecto dirigido desde orientación escolar,    Evidencias fotográficas, Jornadas de transversalidad</t>
  </si>
  <si>
    <t>La institución no cuenta con planes de acción  frente a accidentes o desastres naturales.</t>
  </si>
  <si>
    <t xml:space="preserve">Planes de área completos y en ejecución. </t>
  </si>
  <si>
    <t xml:space="preserve">Planes de aula. Acta de jornadas de trabajo docente, Circulares. </t>
  </si>
  <si>
    <t>Las prácticas pedagógicas se desarrollan según el modelo constructivista de forma personal  articulando la transversalidad, los PPA y el ABJ. Estas son reforzadas mediante capacitaciones a los docentes y la participación en diferentes  eventos de capacitación. Se requiere una estrategia de seguimiento y control con el fin de determinar el mejoramiento del rendimiento académico en los estudiantes.</t>
  </si>
  <si>
    <t>Existen los planes de área de todas las asignaturas, los cuales están subidos en la págna web del colegio. Sin embargo se requiere de nuevo una revisión, hacer ajustes pertinentes  basados en la nueva plnaeación estratégica.</t>
  </si>
  <si>
    <t>Actas de convenios con entidades externas a la insitución, contratos con entidades externas como la alcaldia. Actas  de Consejo Directivo.</t>
  </si>
  <si>
    <t>Circulares internas, Formato de horario, formato de asistencia.</t>
  </si>
  <si>
    <t>La insitución implementa un horario de clases según directriz del Ministerio de Educación Nacional , realizando seguimiento a docentes y estudiantes para el cumplimiento efectivo del proceso.</t>
  </si>
  <si>
    <t>SIEE que sencuentra como anexo al PEI en medio digital y en la página web institucional. Actas de los diferentes consejos y jornadas de evaluación y capacitación.</t>
  </si>
  <si>
    <t xml:space="preserve">Los procesos de evaluación se desarrollan acordes al SIEE. Este documento requiere ser  revisado y ajustado, según las indicaciones nuevas del MEN y de los casos que se presentan en el contexto. </t>
  </si>
  <si>
    <t>SIEE, matrices de transversalidad, planes de área, proyectos PPA, ABJ, ABP</t>
  </si>
  <si>
    <t>Es necesario la revisión de los planes  de aula de los docentes para verificar su coherencia  con las áreas, grados y modalidades, asi como si están articulados  con los DUA y PIAR.  Y  por último si determina estretegias para el mejoramiento de competencias y habilidades de los estudiantes.</t>
  </si>
  <si>
    <t>Se cuenta con un acuerdo para desarrollar tarear escolares socializado en consejo académico con el fin de fortalecer  el proceso académica. Sin embargo no existe un segumiento y evalución al proceso.</t>
  </si>
  <si>
    <t>Documento orientador. Evidencias en los planes de aula de los docentes.</t>
  </si>
  <si>
    <t xml:space="preserve">Se cuenta con una persona encargada del préstamo de los diferentes recursos para el aprendizaje, pero no un manual de procedimiento para ello. Es necesario la realización de un inventario completo en cada sede, para optimizar estos recursos. </t>
  </si>
  <si>
    <t>Formato de prestamo.</t>
  </si>
  <si>
    <t>La institución realiza una organización escolar anual que facilita la distribución de tiempo y este es articulado con las actividades curriculares y  extracurriculares, ajustandose según corresponda a situaciones presentadas.</t>
  </si>
  <si>
    <t>Carta rectoral. Circulares de todas las actividades programadas.Cronograma de actividades. Actas de reuniones de docentes. Asignación académica</t>
  </si>
  <si>
    <t xml:space="preserve">Circulares sobre ABJ con los estudiantes y Padres  de familia. Circulares de capacitación sobre ABJ en lengua castellana y matemáticas.Planes de Aula y planes de área. Actas de las diversas actividades. </t>
  </si>
  <si>
    <t>Aunque la institución cuenta con  estrategias aplicables y evidenciadas en las practicas pedagógicas como: Planes de área y aula, de acuerdo al horario académico y asignación de carga académica estipulado en el PEI; no hay un proceso de segumiento a los mismos.</t>
  </si>
  <si>
    <t xml:space="preserve">No existe un mecanismo de seguimiento a la  planeación de clases la cual es considerada   una estrategia institucional y  se realiza de acuerdo a un formato de plan de clases. </t>
  </si>
  <si>
    <t xml:space="preserve">  Drive de cada docente con sus respectivas planeaciones.</t>
  </si>
  <si>
    <t xml:space="preserve">Circulares internas. Dirve personal de cada docente </t>
  </si>
  <si>
    <t>La institución realiza procesos de pedagógicos basados en la planeación estratégica CRECIENDO ALTO 2021-2025, incluye planeaciones como: ABJ, ABP y PPA. Es necesario un proceso de seguimiento a estos procesos y su incidencia en el mejoramiento del rendimiento académico de los estudiantes.</t>
  </si>
  <si>
    <t>El proceso de evaluación está comtemplado y definido en el SIEE, se requieren algunos ajustes al mismo teniendo en cuenta directrices nuevas y el contexto de las sedes.</t>
  </si>
  <si>
    <t xml:space="preserve">SIEE. Drive de cada docente. </t>
  </si>
  <si>
    <t>La institución realiza cuatro jornadas de colegio abierto(una por cada periodo) donde se le informa a cada Padre de Familia del cual su hijo(a) presenta dificultades en los procesos académicos. Al final de cada periodo se realiza una comisión de evaluación para dejar en acta los estudiantes con bajo rendimiento académico.</t>
  </si>
  <si>
    <t>Actas de colegio abierto con evidencia del desarrollo de cada una, 
acta de reuiniones de consejo académico.
Comision de evaluación en cada periodo escolar</t>
  </si>
  <si>
    <t>Los docentes desarrollan la aplicación de las pruebas  externas Evaluar para Avanzar  SABER 3° a 11°. Se requiere un  análisis  para  generar acciones que  fortalezcan los aprendizajes de los estudiantes.</t>
  </si>
  <si>
    <t>faltan circulares, acta de reuniones.</t>
  </si>
  <si>
    <t>Los docentes realizan el registro  de asistencia en sus planillas y algunos evidencian este reporte en la plataforma webcolegios, pero no se cuenta con un mecanismo de seguimiento para el control de inasistencia.</t>
  </si>
  <si>
    <t>Listas de control de asistencia,
página web colegio para registro
Informes al coordinador y orientadora escolar
Remisión de casos especiales en la página web colegios.</t>
  </si>
  <si>
    <t>El SIEE establece cómo se desarrollan las actividades de recuperación, nivelación anuales y de periodo. Es necesario la revisión del mismo y los alcances de este hasta el momento como estrategia de mejoramiento académico.</t>
  </si>
  <si>
    <t>circulares??</t>
  </si>
  <si>
    <t>Acompañamiento de orientadora escolar.
Docente de apoyo
Diseño de DUA ( Diseño Universal para el aprendizaje)
Registro de estudiantes con Bajo rendimiento académico.
Seguimiento PIAR( Plan Individual De acuerdo a los Ajustes Razonables).</t>
  </si>
  <si>
    <t>La institución cuenta con un seguimiento a estudiantes que presentan bajo rendimiento académico y problemas de aprendizaje. Hay una especialista que orienta y revisa la fomulación de los PIAR, pero es necesario fijar mecanismos que sean eficientes para el logro del mejoramiento del rendimiento académico</t>
  </si>
  <si>
    <t>Aunque existe alguns estrategias para fortalecer la comunicación con los egresados de la institución, es vital una revisión y mejoramiento a las mismas y poder establecer la consolidación de los egresados , la comunicación y vnculación de los mismos.</t>
  </si>
  <si>
    <t>Contactos en redes sociales, Facebook, WhatsApp, página Institucional.</t>
  </si>
  <si>
    <t>AÑO  2023</t>
  </si>
  <si>
    <t xml:space="preserve">Plataforma de SIMAT, fichas de matricula, pagina web en el portal webcolegios. Comunicado 024 del 16 de noviembre del 2023 </t>
  </si>
  <si>
    <t xml:space="preserve">Plataforma webcolegios. Actas de comisión y evaluación, actas de  comisiòn de evaluaciòn final, archivos firmados y drive institucional. </t>
  </si>
  <si>
    <t>Plataforma web colegios.  Actas de comisión evaluación. Video de consulta y descarga de boletin de notas. Actas de reuniòn en la que los  docentes explican  a padres de familia como realizar dicho proceso.</t>
  </si>
  <si>
    <t>Actas de consejo directivo, plan de compras, lista de proveedores, presupuesto.</t>
  </si>
  <si>
    <t xml:space="preserve">La institución tiene algunos
registros sobre la manera
cómo se están utilizando los
espacios físicos, pero éstos
son esporádicos y no están
sistematizados.                            </t>
  </si>
  <si>
    <t>La institución  no cuenta con un plan de mantenimiento preventivo de equipos, solo se realiza cuando estos sufren algùn daño.</t>
  </si>
  <si>
    <t>Sin evidencia</t>
  </si>
  <si>
    <t>La institucion no cuenta con un panorama de riesgos</t>
  </si>
  <si>
    <t>Acta de convenios, actas de PAE, actas de visitas de funcionarios Gobernación.</t>
  </si>
  <si>
    <t>La institución tiene una estrategia
definida para prestar
apoyos pertinentes a los estudiantes
que presentan bajo
desempeño académico o con
dificultades de interacción,
pero esta no es conocida ni
aplicada por todos, algunos docentes elaboran los DUA y PIAR.</t>
  </si>
  <si>
    <t>Formatos de remisiòn  de estudiantes a psicoorientaciòn. Formatos DUA, LOS PIAR.</t>
  </si>
  <si>
    <t>Los perfiles con que cuenta la institución se usan para la toma de decisiones en forma coherente y organizada.su uso en procesos de selección, solicitud e inducción del personal facilita el desempeño de las personas que se vinculan laboralmente a la institución</t>
  </si>
  <si>
    <t>Hoja de vida de cada docente, perfil en la página Web, asignación académica.</t>
  </si>
  <si>
    <t>La institución cuenta con una
estrategia organizada de inducción
de docentes y administrativos
nuevos.</t>
  </si>
  <si>
    <t>Invitaciones por parte de la secretaría, oferta de la secretaría de educación, certificados de capacitaciones por algunos docentes.</t>
  </si>
  <si>
    <t>La institución cuenta con procesos explícitos
para elaborar los horarios y los criterios para
realizar la asignación académica de los docentes,
y éstos se cumplen y se ajustan a la norma vigente.</t>
  </si>
  <si>
    <t>Circular de asignación académica, plan de estudios, horario laboral.Distribución de carga académica a todos los docentes.</t>
  </si>
  <si>
    <t>El personal vinculado está identificado con la
institución: comparte la filosofía, principios,
valores y objetivos y desarrolla sus funciones con calidad y compromiso</t>
  </si>
  <si>
    <t>Circular de actividades institucionales, asignación a proyectos transversales, asignación de buenos días, participación de los docentes en el desarrollo de dichas actividades institucionales, página en facebook y galería fotográfica.</t>
  </si>
  <si>
    <t>Los  PPA son muestra del trabajo que se desarrolla en la institución, los docentes titulares orientan el proceso y los estudiantes lo desarrollan.</t>
  </si>
  <si>
    <t>Manual de convivencia escolar, actas de Comité de convivencia en el Aula, actas. EPCA estratregias pedagógicas de convivencia en el aula.</t>
  </si>
  <si>
    <t>Plan de Compras
Presupuesto Anual
Informes Financieros 
Actas de Consejo Directivo
Acuerdos
Rendición de cuentas.</t>
  </si>
  <si>
    <t>Acta de Rendición de cuentas
Actas de Consejo Directivo
Presupuesto Anual
Informes Financieros Trimestrales</t>
  </si>
  <si>
    <t>La institución presenta los informes financieros a las autoridades competentes a nivel interno y externo  los cuales son una herramienta oprtuna para la revision  y la toma de decisiones en lo que respecta al manejo  los recursos.</t>
  </si>
  <si>
    <t>Rendición de cuentas por  año vigentes.Informe de auditoria de la SED</t>
  </si>
  <si>
    <t xml:space="preserve">Planeación Estratégica: "Creciendo Alto". Circular. No. 1 y No. 2 de Enero del 2023. Informe de Gestión, 11 de Enero 2023 </t>
  </si>
  <si>
    <t>La institución educativa cuenta con la definición y adopción de un proceso claro para atender a la población diversa , realiza ajustes que favorecen la inclusión de estudiantes zona de frontera, asi mismo, ofrece oportunidades atrayentes a la población rural y urbana, realiza DUA, PIAR. Es necesario un seguimiento a estos procesos, en especial a la ejecucióin de los PIAR.</t>
  </si>
  <si>
    <t xml:space="preserve">Capacitación de docentes en el manejo y construcción de DUA y PIAR liderado por la docente orientadora Mayelid Rincon,  acompañado de la Doctora delegada por la secretaria de educación para tal efecto. En consecuencia, los docentes en el año 2023 implementaron con calidad los procesos relacionados con la política inclusiva. Seguimiento de casos específicos de inclusión en las comisiones de evaluación. </t>
  </si>
  <si>
    <t xml:space="preserve">PEI, apartado 3.8 Planeación estrategica. Circular. No. 1 y No. 2 de Enero del 2023. Informe de Gestión, 11 de Enero 2023 </t>
  </si>
  <si>
    <t xml:space="preserve">Planeación estrategica creciendo alto 2021-2025. Actas de reuniones de los difrentes estametos de la institución. Circular. No.1, No. 2 y No. 3 de Enero del 2023. Informe de Gestión, 11 de Enero 2023 </t>
  </si>
  <si>
    <r>
      <t>El Aprendizaje Basado en la Investigación ha sido un eje central para la articulación de los plane y acciones institucionales, tales como  "Creciendo Alto 2021-2025</t>
    </r>
    <r>
      <rPr>
        <b/>
        <sz val="11"/>
        <color theme="1"/>
        <rFont val="Arial"/>
        <family val="2"/>
      </rPr>
      <t>"</t>
    </r>
    <r>
      <rPr>
        <sz val="11"/>
        <color theme="1"/>
        <rFont val="Arial"/>
        <family val="2"/>
      </rPr>
      <t>, el PPA, el ABJ; asimismo, fortalece la planificación de los planes de área.Circular Planeación Estratégica No.3-25-01-2023</t>
    </r>
  </si>
  <si>
    <t>La autoevaluación se realiza de manera periódica teniendo en cuenta diferentes instrumentos e insumos, con el propósito de obtener resultados veraces y mejorar continuamente.</t>
  </si>
  <si>
    <t xml:space="preserve">Acta de creación del Consejo Directivo. Actas de Consejo Directivo. </t>
  </si>
  <si>
    <t>Actas de reuniónes, circulares No.2  No. 5, No. 32, No. 34, Comunicado 03 del 21 de Julio 2023 para las semanas de desarrollo institucional, formatos de autoevalución y segumiento.</t>
  </si>
  <si>
    <t>Actas consejo académico, Revisiones  al SIEE y acuerdos.</t>
  </si>
  <si>
    <t xml:space="preserve">La comisión de evaluación y promoción se reune periódicamente respondiendo a la planeación al inicio del año escolar, se toman decisiones atendiendo a las individualidades de los estudiantes, sin embargo no es suficiente para dar solución a todas las problematicas identificadas, haciendo falta un acta unificada que reuna toda la información, para su posterior análisis y mejora. </t>
  </si>
  <si>
    <t>El personero estudiantil es elegido de forma democratica, la institución cuenta con la página web para este proceso, sin embargo en algunas sedes es deficiente. Su labor es muy pobre y no tiene un plan de trabajo.</t>
  </si>
  <si>
    <t>Actas de escrutinio, actas de posesión.</t>
  </si>
  <si>
    <t>Circulares, redes sociales institucionales, whatsapp institucional, grupos de whatsapp, drives institucionales, revista la Ceiba al día, web colegios y comunidad enjambre.</t>
  </si>
  <si>
    <t>Circulares y comunicados  durante el año.</t>
  </si>
  <si>
    <t>La institución educativa destaca de manera continua y permanente los logros obtenidos por los miembros de la comunidad, cuenta con un mecanismo para seleccionar los integrantes destacados que representan y enaltecen la institución sin embargo, se encuentra en construcción y ajustes al proceso de selección</t>
  </si>
  <si>
    <t xml:space="preserve">Se han realizado eventos tales como "la Mañana de los Mejores", Circular No. 34.  e Izadas de Banderas para el reconocimiento de logros. 
</t>
  </si>
  <si>
    <t>Ruta Ecológica, proyectos que tienen participación en semilleros de investigación (RedColsi), circulares para cada actividad, fotos, videos, actas de izadas de bandera, PPA,foro Departamental y demás actividades y procesos redes sociales. Circular 33 Ruta Ecológica.Redcolsi Cartagena, Circular 026 Foro Dptal</t>
  </si>
  <si>
    <t>registro fotográfico, actas,circular No. 6/2023</t>
  </si>
  <si>
    <t>El manual de convivencia, como un instrumento que promueve  la sana convivencia en la institución, ha sido construido y socializado con los padres de familia, ha tenido algunas actualizaciones y modificaciones según orientaciones de la secretaria de educación y aprobados por el Consejo directivo: Requiere una revisión y ajustes según las nuevas directrices y situaciones del contexto.</t>
  </si>
  <si>
    <t xml:space="preserve">La institución tiene un programa de estímulos y beneficios de bienestar para todos los estudiantes y se atienden casos especiales. Estos buscan fortalecer los ambientes de convivencia y aprendizaje en el proceso de formación en el plantel. </t>
  </si>
  <si>
    <t>La institución cuenta con el comite de convivencia, muchas veces lo utiliza para identificar y mediar conflictos. Las actividades programadas para fortalecer la convivencia cuentan con amplia participación de los distintos estamentosde la comunidad educativa a través de diferentes actividades como charlas y capacitaciones.</t>
  </si>
  <si>
    <t>La institución educativa ha logrado establecer alianzas estrategicas con diferentes entidades como UFPS, SENA, Normal María auxiliadora, y otros  que aportan recursos, tecnicos, económicos y humanisticos para desarrollar sus proyectos.</t>
  </si>
  <si>
    <t>La institución educativa cuenta con un proceso de matricula que responde a las necesidades de la comunidad educativa, se difunde en el grupos de titulatura en Whatsapp, cuenta con una circular  que explica el proceso de matricula. Se articula con la pagina web. Sin embargo, no existe el  manual de procedimiento donde este proceso esté claro y aprobado.</t>
  </si>
  <si>
    <t>La instiución educativa la Garita cuenta con un archivo digital contratado con la plataforma webcolegios que permite expedir constancias, circulares de manera àgil, se cuenta con un archivo físico organizado que reposa en la secretarìa del colegio. Sin embargo, no existe el  manual de procedimiento donde este proceso esté claro y aprobado.</t>
  </si>
  <si>
    <t>La institución dispone de un sistema ágil y
oportuno para la expedición de boletines de
calificaciones 
en la plataforma web colegios. Los estudiantes y padres de familia conocen el proceso para descargar e imprimir los boletines. Sin embargo, no existe el  manual de procedimiento donde este proceso esté claro y aprobado.</t>
  </si>
  <si>
    <t>actas de inducción a docentes y administrativos.Circular 06 del 2023</t>
  </si>
  <si>
    <t>La instituciòn cuenta con  un plan de compras anual, actas de consejo directivo, lista de proovedores, plan anual de gastos, se ejecutó en mantenimiento preventivo de la planta fìsica.</t>
  </si>
  <si>
    <t>Presupuesto.
Actas del  Consejo Directivo</t>
  </si>
  <si>
    <t>Circulares</t>
  </si>
  <si>
    <t>La institucion cuenta con un plan de compras anual y está acorde a plan estratégico</t>
  </si>
  <si>
    <t>Plan de compras anual vigencia 2023</t>
  </si>
  <si>
    <t>La instituciòn tiene un proceso establecido para garanterizar la adquisicion y distribuciòn oportuna de sumisnistros.</t>
  </si>
  <si>
    <t>Plan de adquisición y presupuesto</t>
  </si>
  <si>
    <t xml:space="preserve"> Se elabora el presupuesto anual teniendo en cuenta los  procedimientos establecidos y  las necesidades de cada sede asi como  las actividades
y metas contenidas  en el Plan Operativo Anual, </t>
  </si>
  <si>
    <t>La institución tiene todos los soportes e informes financieros debidamente organizados y actualizados cumpliendo a cabalidad con los requisitos de la Secretaria de Educaciòn Departamental  y su gestion aporta informacion oportuna para la toma de decisiones.</t>
  </si>
  <si>
    <t>La institución  cuenta con estados financieros que respaldan su gestion y a su vez se revisan periodicamente  cumpliendo con la planeacion financiera y contable requerida por la Secretaria Departamental.</t>
  </si>
  <si>
    <t>La insitución tiene ajustados los mecanismos para atender las necesidades que requieren los estudiantes conoce su entorno y procura el mejoramiento constante para contribuir a su formación integral, sin embargo, aunque cada docente realiza su autoevaluación respecto a los procesos que lleva a cabo con sus estudiantes, falta consolidar una estrategia de evaluación global que permita conocer los resultados de forma general.</t>
  </si>
  <si>
    <t xml:space="preserve">Mapeo de la zona,                                                Jornadas de transversalidad Actividades socioculturales de integración. Estrategia ABJ con estudiantes y padres de familia.       </t>
  </si>
  <si>
    <t>La institución cuenta con diversos proyectos transversales  y otros proyectos que se orientan a fortalecer la fomación integral del estudiant.</t>
  </si>
  <si>
    <t>La institución cuenta con el programa de escuela de padres dirigido desde orientación escolar, el cual es evaluado periódicamente dando respuesta a las inquietudes de temas especificos de los padres de familia abordados según la organización del cronograma prestablecido.</t>
  </si>
  <si>
    <t>La institución cuenta con lineamientos
que permiten que sus
integrantes opten por procesos
de formación en coherencia
con el PEI y con las necesidades
detectadas.Es necesario fijar un programa de formació  y capacitación.</t>
  </si>
  <si>
    <t>La  institución tiene definida una estrategia de reconocimiento a todo el personal, estableciso en el SIEE, el cual es  resaltado cada año en la mañana de los mejores.</t>
  </si>
  <si>
    <t>Registros fotográficos,  circular 035  de 2023,  mañana de los mejores</t>
  </si>
  <si>
    <t xml:space="preserve">Los PPA desarrollados ´por cada grado, evidencias fotograficas de la ruta ecológica, pòster y revista </t>
  </si>
  <si>
    <t>Semana de valores. Actividades desarrolladas en la semana de desarrollo institucional.</t>
  </si>
  <si>
    <t>Tanto el personero y consejo estudiantil como la asamblea y el consejo  de padres, requieren de una mejor organización de sus funciones, plan de acción estructurado y ejecutado con un sistema de seguimiento al mismo.</t>
  </si>
  <si>
    <t xml:space="preserve">Existe una planeación estratégica sólida y estructurada. La Comunidad educativa conoce y se apropia de este, fortleciendo el horizonte institucional. Ninguna acción o estrategia está desarticulada de este. </t>
  </si>
  <si>
    <t>Se cuenta con una persona encargada del préstamo de los diferentes recursos para el aprendizaje, pero no un manual de procedimiento para ello. Es necesario la realización de un inventario completo en cada sede, para optimizar estos recursos.</t>
  </si>
  <si>
    <t xml:space="preserve">Es vital la revisión y socialización de  medidas administrativas 
para la dotación, el uso y el mantenimiento
de los recursos para
el aprendizaje. La consecución de algunos recursos fueron adquiridos mediante dotación de entidades por convenio o gestión directiva. </t>
  </si>
  <si>
    <t>Existen planes de área completos y articulados; estos son fortalecidos con buenas práticas pedagógicas como el ABJ, la transversalidad, PPA y otros.</t>
  </si>
  <si>
    <t xml:space="preserve">La institución tiene algunos
registros sobre la manera
cómo se están utilizando los
espacios físicos, pero éstos
son esporádicos y no están
sistematizados. </t>
  </si>
  <si>
    <t>La institución  no cuenta con un plan de mantenimiento preventivo de equipos, solo se realiza cuando estos sufren algùn daño</t>
  </si>
  <si>
    <t>La institucion no cuenta con un panorama de riesgos.La institución realiza esporádicamente
algunas actividades
orientadas a la integración y
bienestar del personal vinculado, no existe un programa de bienestar.</t>
  </si>
  <si>
    <t>Existe un sistema de matricula, archivo digital y sistema de calificaciones.</t>
  </si>
  <si>
    <t>Eiste un proceso contable eficiente y organizado.</t>
  </si>
  <si>
    <t>La institución trabaja temáticas en las jornadas de transversalidad y hay un bosquejo sobre el planteamiento del proyecto pero no se ha puesto en práctica.</t>
  </si>
  <si>
    <t>No existe un plan de riesgos general y específico de cada sede.</t>
  </si>
  <si>
    <t>La institución no cuenta con planes de acción  frente a accidentes o desastres naturales</t>
  </si>
  <si>
    <t>LORENA ROSALBA MOGOLLÓN R.</t>
  </si>
  <si>
    <t xml:space="preserve">ROBERTO RAFAEL V. </t>
  </si>
  <si>
    <t>JUAN CARLOS MOJICA S.</t>
  </si>
  <si>
    <t>MYRIAM ORTEGA QUNTERO</t>
  </si>
  <si>
    <t>La misión, la visión y los principios institucionales se encuentran claramente definidos, son conocidos por la comunidad educativa mediante divulgación constante y se realiza revisión periódica.</t>
  </si>
  <si>
    <t>Circular 03 de enero 18 de 2024: semana de inducción de estudiantes; Circular 07 de enero 29 de 2024: Asamblea de padres de familia</t>
  </si>
  <si>
    <t>Capacitación docente para una educación inclusiva, planeación estratégica, actas y circular. No. 1 y No. 2 de Enero del 2023. Informe de Gestión, 11 de Enero 2023; circular 08 de febrero 1 de 2024: Rendición de cuentas</t>
  </si>
  <si>
    <t xml:space="preserve">Se realiza evaluación periódica del cumplimiento de las metas institucionales, lo que permite realizar ajustes y reorientar los diferentes aspectos de la gestión institucional. </t>
  </si>
  <si>
    <t>Circular 04 de enero 19 de 2024: Planeación estratégica: Informe de gestión 2024</t>
  </si>
  <si>
    <t>Existen lineamientos claros, definidos y conocidos para el direccionamiento institucional, ajustando los procesos de acuerdo a sus avances o dificultades mediante el trabajo constante en equipo</t>
  </si>
  <si>
    <t xml:space="preserve">El consejo directivo es completamente funcional se reúne de acuerdo con un cronograma establecido y sesiona con el aporte de todos sus miembros </t>
  </si>
  <si>
    <t>Libro de Actas del Consejo Directivo</t>
  </si>
  <si>
    <t>El Consejo Académico se encuentra conformado de acuerdo a los lineamientos de ley, se reúne de acuerdo a un cronograma elaborado por el rector y toma decisiones sobre todos los procesos académicos y se establecen compromisos a los cuales se les hace seguimiento</t>
  </si>
  <si>
    <t>Actas de Consejo Académico, aportes al SIEE consignados en el drive institucional</t>
  </si>
  <si>
    <t>Actas de elección de Personero estudiantil</t>
  </si>
  <si>
    <t>La asamblea de padres de familia fue convocada por las directivas de la institución, se generaron los espacios para su conformación pero no se reúnen ni participan de ninguna manera en el desarrollo de actividades institucionales</t>
  </si>
  <si>
    <t xml:space="preserve">Acta de conformación de asamblea de padres </t>
  </si>
  <si>
    <t xml:space="preserve">El consejo de padres se encuentra conformado pero no se reúne y mucho meos toma decisiones </t>
  </si>
  <si>
    <t>Acta de conformación del Consejo de padres de familia</t>
  </si>
  <si>
    <t>La institución utiliza diferentes medios para comunicar y mantener al tanto de las actividades a cada uno de los estamentos de la comunidad educativa en el proceso de mejoramiento institucional de acuerdo a las posibilidades y necesidades de las familias.</t>
  </si>
  <si>
    <t>La institución cuenta con un programa que estimula y reconoce los logros de los docentes, administrativos, padres de familia y estudiantes y se realizan seguimientos y ajustes necesarios para su mejoramiento</t>
  </si>
  <si>
    <t>Circular 36 de octubre 28 de 2024: Organización de la mañana de los mejores; uso del whatsapp institucional para reconocimientos, Jornadas de los buenos días, actas de desarrollo de las jornadas de transversalidad</t>
  </si>
  <si>
    <t>La institución se preocupa porque los miembros de la  comunidad se apropie del direccionamiento estratégico y realiza acciones para lograr dicha apropiación.</t>
  </si>
  <si>
    <t>Apoyo y seguimiento por parte de la funcionaria de la SED departamental para el diligenciamiento e implementación de los PIAR, Desarrollo de la Semana Institucional de los valores, se necesita mayor celeridad en la culminación de los PIAR y su cargue en la plataforma institucional</t>
  </si>
  <si>
    <t xml:space="preserve">Documento "Formar en y con valores"; Circulalr 29 de spetiembre 4 "III Semana de los valores; Circular 25 del Juli0 25 de 2024: "Exprésate como quieras pero hazlo bien"; Circular 36 de octubre 28 de 2024: Mañana de los mejores; Formatos de evaluación de las Jornadas de transversalidad; Drive institucional con los PIAR elaborados </t>
  </si>
  <si>
    <t>La institución cuenta con la fortaleza de su planeación estratégica y se evalúan periódicamente la articulación de los planes, proyectos y acciones en la búsqueda del mejoramiento a través de ajustes necesarios para lograrla, mediante trabajo en equipo.</t>
  </si>
  <si>
    <t>Circulares 1,2 32: Semanas de desarrollo institucional; Documento Planeación estratégica 2021-2025; Circulares para organización de diferentes eventos con direccionamientos claros y precisos para el trabajo en equipo: Rendición de cuentas institucional, Walking Free, Maratón de lectura, Concurso de ortografía, Debates de pensamiento crítico, Olimpiadas matemáticas, Concurso fotografía matemática; Conformación de Red de colegios ambientales, Socialización de proyectos PPA, Ruta ecológica, Jornadas de transversalidad, Organización matrícula, Jornadas de ABJ, Jornadas de Colegio abierto</t>
  </si>
  <si>
    <t>Existe coherencia entre la planeación estratégica institucional, la misión, visión y principios con la estrategia pedagógica y se realizan los ajustes pertinenentes.</t>
  </si>
  <si>
    <t>Circular 04 de enero 19 de 2024: Documento Planeación estratégica 2021-2025 "Creciendo alto", Documento Plan de fortalecimiento académico año 2024</t>
  </si>
  <si>
    <t>Proyecto Educativo Institucional, Actas de reuniones de docentes, Actas de Consejos Académicos, Documento Plan de fortalecimiento académico, Circular organización Jornadas de ABJ, Circular 18 de febrero 29: Organización Walking free</t>
  </si>
  <si>
    <t>La institución utiliza la información interna y externa para evaluar los resultados de sus planes y programas de trabajo y se toman las medidas oportunas y pertinentes para ajustar lo que no está funcionando bien</t>
  </si>
  <si>
    <t>La plataforma institucional "WebColegios" y el drive institucional, los resultados de pruebas Saber, Drive de evaluación docente</t>
  </si>
  <si>
    <t>La autoevaluación se realiza de acuerdo a los lineamientos de ley, organizando los grupos de trabajo y siguiendo los procedimientos e instrumentos establecidos para realizar la autoevaluación integral y se realizan ajustes y mejoras del proceso</t>
  </si>
  <si>
    <t>Formato de autoevaluación; Formato D02.03.F01 VS Seguimiento al PMI; Circular 33 de Noviembre 25 de 2024</t>
  </si>
  <si>
    <t xml:space="preserve">Se promueve la participación de los padres de familia en procesos de acuerdo con los grandes propósitos institucionales.
Se evalúan estos mecanismos e instancias de participación y el proceso de mejoramiento contempla sus necesidades y expectativas </t>
  </si>
  <si>
    <t>Se ha han promovido la conformación tanto de la asamblea de padres como del consejo, pero no se ha consolidado como ente jurídico</t>
  </si>
  <si>
    <t>Acta de conformación de la Asamblea de padres. Acta de conformación del Consejo de padres</t>
  </si>
  <si>
    <t>Circular 08 de Febrero 1 de 2024: Rendición de cuentas, Circular 18 de febrero 29 de 2024: Actividad Walking Free, Circular 23 de mayor 31 de 2024: Circular  ABJ, Circular 33 de octubre 22 de 2024: Socialización PPA Ruta ecológica, Circular 34 de octubre 24 de 2024: Embellecimiento punto Corazones verdes, Circular 36 de octubre 28 de 2024: Ceremonia Mañana de los Mejores</t>
  </si>
  <si>
    <t xml:space="preserve">La institución cuenta con programas definidos para algunos servicios complementarios como son el transporte y el restaurante escolar y
los presta con la calidad y la regularidad necesarias para atender los requerimientos del estudiantado. Además, hay una articulación con la oferta
externa, existen falencias en cafetería y espacios de salud. </t>
  </si>
  <si>
    <t>Se cuenta con un proceso de matrícula ágil y oportuno donde se informa oportunamente acerca de fechas y requisitos necesarios, que tiene en cuenta las
necesidades de los estudiantes y los padres de familia y  es reconocido por la comunidad educativa.</t>
  </si>
  <si>
    <t>Plataforma de SIMAT, fichas de matricula, pagina web en el portal webcolegios, Comunicado 01 de enero 10 de 2024, Circular 30 de septiembre 10 de 2024, Documento Proceso de matrícula de estudiantes antiguos, noviembre 22 de 2024, Uso del whatsapp institucional</t>
  </si>
  <si>
    <t xml:space="preserve">La institución cuenta con un sistema de archivo digital y en físico que le permite disponer de la información de los
estudiantes de todas las sedes, así como expedir constancias y certificados de manera ágil, confiable y oportuna. Se debe actualizar la información de algunos años en los que se presentó deterioro de la información </t>
  </si>
  <si>
    <t xml:space="preserve">Plataforma webcolegios. Actas de comisión y evaluación, actas de  comisiòn de evaluaciòn final y drive institucional. </t>
  </si>
  <si>
    <t>La institución dispone de un sistema ágil y oportuno para la expedición de boletines de
calificaciones y cuenta con los sistemas de control necesarios para garantizar la consistencia
de la información.  Se están implementando acciones para su ajuste y mejoramiento</t>
  </si>
  <si>
    <t>Plataforma web colegios.  Video de consulta y descarga de boletin de notas. Actas de reuniòn en la que los  docentes explican  a padres de familia como realizar dicho proceso.</t>
  </si>
  <si>
    <t>La comisión de evaluación y promoción se reúne de acuerdo a lo estipulado en la planeación institucional , toma las decisiones pertinentes y ajustados al SIEE y apoya la definición de políticas institucionales de evaluación que favorece a la diversidad de la población.</t>
  </si>
  <si>
    <t>Actas de evaluación de cada periodo por grados y por sedes, Actas de promoción final de los estudiantes por grados y por sedes, Drive institucional</t>
  </si>
  <si>
    <t xml:space="preserve">El Personero estudiantil se eligió democráticamente con la participación activa de los estudiantes mediante votación por la plataforma webcolegios y mediante voto en físico en las sedes en las cuales el servicio de internet no existe. Falta mayor nivel de participación del Personero en la toma de decisiones así como en el nivel de compromiso tal cual el cargo lo exige, de los elegidos </t>
  </si>
  <si>
    <t>El consejo estudiantil se encuentra conformado y fue elegido democráticamente, pero se reúne en forma esporádica
para deliberar y tomar las decisiones que le corresponden.</t>
  </si>
  <si>
    <t>Actas de elección y conformación del Consejo estudiantil</t>
  </si>
  <si>
    <t>Programa contable  TNS soportes de ingreso y egresos 
Informes financieros Trimestrales  Circular Rendición de cuentas</t>
  </si>
  <si>
    <t>Programa contable  TNS soportes de ingreso y egresos. Informes financieros Trimestrales  Circular 08 de febrero 1: Rendición de cuentas</t>
  </si>
  <si>
    <t xml:space="preserve">La contabilidad se lleva a cabo de acuerdo a los lineamientos de ley; los informes financieros se elaboran y se presentan dentro de los plazos establecidos a las entidades correspondientes y se usan para el control financiero y para la toma de decisiones en el corto, mediano y largo plazo.
</t>
  </si>
  <si>
    <t>La institución cuenta con una política de investigaciones y ha desarrollado planes para la divulgación del conocimiento generado entre
sus miembros y se realizan acciones para buscar fuentes de financiación</t>
  </si>
  <si>
    <t xml:space="preserve">PPA elaborados y ejecutados, Donación de insumos para laboratorio de la media técnica por parte de Cemex, Financiación por parte de la alcaldía a final de RedColsi nacional </t>
  </si>
  <si>
    <t>La institución realiza esporádicamente algunas actividades orientadas a la integración y bienestar del personal vinculado, no existe un programa de bienestar.</t>
  </si>
  <si>
    <t>El proceso de evaluación de docentes, directivos
y personal administrativo permite la implementación
de acciones de mejoramiento y de desarrollo profesional.</t>
  </si>
  <si>
    <t>El proceso de evaluación de docentes, directivos y personal administrativo se realiza de forma adecuada cumpliendo con los tiempos y el compromison requerido para ello permite la implementación de acciones de mejora y de desarrollo profesional. Es es conocido por la comunidad y cuenta con un respaldo amplio de los miembros de la institución</t>
  </si>
  <si>
    <t>formato de evaluación docente. Calendario escolar. Resultados de la evaluación de desempeño de cada docente, página de la secretaría.</t>
  </si>
  <si>
    <t>Calendario escolar, Formatos de evaluación de desempeño docente, Drive institucional</t>
  </si>
  <si>
    <t>La institución revisa periódicamente su sistema de seguimiento académico y realiza los ajustes
correspondientes, con el propósito de mejorarlo.</t>
  </si>
  <si>
    <t>SIEE, calendario escolar, Actas de Consejo Académico, Actas de Jornadas de Colegio abierto, Actas de comisiones por periodos</t>
  </si>
  <si>
    <t>Documento Plan de divulgación de la Planeación estratégica 2021-2025</t>
  </si>
  <si>
    <t>Documento Institucional Comparativo pruebas saber 11, Documento Plan de fortalecimiento académico año 2024</t>
  </si>
  <si>
    <t xml:space="preserve">Los perfiles se encuentran bien definidos, son coherentes con el PEI y con la normatividad
vigente; se realiza inducción al personal que ingresa, sin embargo, las solicitudes en los procesos de selección no son tenidos en cuenta por la entidad departamental en los procesos de selección  </t>
  </si>
  <si>
    <t>La institución cuenta con mecanismos para evaluar las formas y demandas de participación del estudiantado; se hace ecos a esas demandas y se crean espacios para promover alternativas de participación como respuesta a ellas</t>
  </si>
  <si>
    <t>La institución cuenta con un programa de adecuación, accesibilidad y embellecimiento
de su planta física, y éste cuenta con la ayuda de la comunidad educativa.esta actividad se desarrolla en la sede de Torcoroma.</t>
  </si>
  <si>
    <t>Circular 05 de enero 29 de 2024: Concurso de oralidad, Circular 09 de 19 de febrero de 2024: Maratón de lectura, Circular 18 de febrero de 2024: Actividad Walking free, Circular 21 de mayo 20 de 2024: Debates de pensamiento, Circular 23 de mayo 31 de 2024: Desarrollo de clausura interclases, Circular 25 de julio 25: "Exprésate como quieras pero hazlo bien"</t>
  </si>
  <si>
    <t>La institución cuenta con programas para la prevención de riesgos físicos, que hacen parte del proyecto transversal de Movilidad vial segura  y son coherentes con el PEI.</t>
  </si>
  <si>
    <t xml:space="preserve">Documento Cronograma de transversalidad, Documento Proyecto de movilidad vial segura </t>
  </si>
  <si>
    <t>La institución cuenta con algún plan de acción frente a accidentes o desastres naturales solamente para algunas sedes o ciertos riesgos; al estado de la infraestructura física se le hacen monitoreos esporádicos.</t>
  </si>
  <si>
    <t>El presupuesto de la institución se elabora teniendo en cuenta las necesidades de las sedes de acuerdo con las actividades y metas establecidas en el Plan Operativo Anual. Además, el plan de ingresos y egresos está relacionado con los flujos de caja.</t>
  </si>
  <si>
    <t>Actas de reuniones Consejo Directivo, Plan de compras teniendo en cuenta el PEI</t>
  </si>
  <si>
    <t>Se realiza seguimiento y evaluación de los procesos de recaudo de ingresos y de realización de los gastos;
dicha información se utiliza ´para retroalimentar la planeación financiera que sirva para el apoyo a la toma de decisiones</t>
  </si>
  <si>
    <t>Plataforma SECOP II, Actas de Consejo Directivo; Evento de Rendición de cuentas, informes a Procuraduría, Informe trimestral SED Norte de Santander</t>
  </si>
  <si>
    <t>Informes a SED Norte de Santander, Declaración DIAN</t>
  </si>
  <si>
    <t>La institución revisa y hace seguimiento a los resultados de los informes financieros, para que
éstos sean un elemento clave en el momento de planear las acciones, tomar decisiones y evaluar
los resultados de las mismas</t>
  </si>
  <si>
    <t>Redes sociales de la institución, Grupos de Whatsapp, Correo institucional, Drive institucional, Revista Ceiba al día, plataforma Webcolegios, plataforma Enjambre</t>
  </si>
  <si>
    <t xml:space="preserve">El trabajo institucional basa su estrategia en el trabajo en equipo, se evalúa su comportamiento a partir de los aportes de sus miembros para el cumplimiento de las metas institucionales </t>
  </si>
  <si>
    <t>Circulares emanadas de rectoría para el desarrollo de los diferentes procesos: Planeación estratégica, Rendición de cuentas, Semanas de desarrollo institucional, Jornadas de transversalidad, Walking free, Ruta ecológica, Conformación de red de colegios ambientales, Ceremonia Mañana de los mejores</t>
  </si>
  <si>
    <t>El servicio social estudiantil se basa en proyectos que responden parcialmente
a las necesidades de la comunidad y en alguna medida son pertinentes para la actividad
institucional. Se necesita que estos contribuyan a la solución de las necesidades institucionales a través de
programas interesantes y debidamente organizados.</t>
  </si>
  <si>
    <t>Documento que describe las características del Servicio Social Estudiantil Obligatorio (SSEO), Proyectos desarrollados por los estudiantes y guardados en el drive institucional</t>
  </si>
  <si>
    <t>La comunidad utiliza algunos de los recursos físicos de la institución, muy poco colabora con la institución en los
gastos para su mantenimiento</t>
  </si>
  <si>
    <t>La institución desarrolla algunas actividades para capacitación de la comunidad en conjunto con algunas entidades como el SENA, convenio con la UNAD, Bienestar familiar</t>
  </si>
  <si>
    <t>Se cuenta con una estrategia de reconocimiento al personal vinculado, descrita en el PEI y reconocida por sus miembros</t>
  </si>
  <si>
    <t>La institución cuenta con un programa de formación que responde a problemas identificados y demandas específicas; existen criterios claros
para valorar la oferta externa y se cuenta con destinación de recursos para adelantar los procesos internos de capacitación.</t>
  </si>
  <si>
    <t xml:space="preserve">Circular 04 de enero 19 de 2024: Planeación estratégica, Calendario escolar,  Proyecto de Formación socioemocial </t>
  </si>
  <si>
    <t xml:space="preserve">Circular 04 de enero 19 de 2024: Planeación estratégica, Calendario escolar,  Circular 36 de octubre 28 de 2024 "Mañana de los mejores", redes sociales </t>
  </si>
  <si>
    <t>La institución tiene una estrategia organizada para la inducción y la acogida del personal nuevo, que incluye el análisis del PEI y del
plan de mejoramiento. Además, realiza la reinducción del antiguo en lo relacionado con aspectos institucionales, pedagógicos y disciplinares.</t>
  </si>
  <si>
    <t xml:space="preserve">Actas de reuniones docentes, Reunión de socialización de inducción a docentes nuevos </t>
  </si>
  <si>
    <t>Se cuenta con un procesos explícitos para elaborar los horarios y los criterios para
realizar la asignación académica de los docentes de toda la institución</t>
  </si>
  <si>
    <t>Circular de asignación académica, Plan de estudios</t>
  </si>
  <si>
    <t>Plataforma webcolegios, Hoja de vida de docentes en físico, resolución de asignación académica</t>
  </si>
  <si>
    <t xml:space="preserve">Convenio con la UNAD, </t>
  </si>
  <si>
    <t>El comité de convivencia se reúne periódicamente y es la instancia encargada de analizar y plantear soluciones a los problemas de convivencia que se presentan en la institución</t>
  </si>
  <si>
    <t>Actas de comité de Convivencia elaboradas en físico  reposan en carpeta en secretaría</t>
  </si>
  <si>
    <t>La institución cuenta con diferentes medios para la divulgación de actividades y procesos que se realizan y es conocido por toda la comunidad educativa</t>
  </si>
  <si>
    <t>Drive institucional, pltaforma webcolegios, página de facebook, whatsapp institucional, carteleras, plataforma tik tok, plataforma instagram, circulares internas</t>
  </si>
  <si>
    <t>Los estudiantes se identifican con la institución, reconocen los símbolos institucionales y participan de manera activa en las diferentes actividades que se realizan tanto interna como representando a la institución en eventos externos</t>
  </si>
  <si>
    <t>Participación en RedColsi evento departamental y nacional, participación con grupos de investigación en Ondas en evento Campus 48, segundo encuentro ambiental Calasancio "porque aun estamos a tiempo", evento Ruta ecológica, Participación en proyectos Corazones verdes, Red nacional de jóvenes de ambiente nodo La Garita, Foro departamental de educación, conformación de red de colegios ambientales, Feria de la Ciencia, Tecnología e innovación</t>
  </si>
  <si>
    <t>Casi todas las sedes cuentan con poseen espacios suficientes para realizar las labores propias de la institución, éstas se mantienen limpias y ordenadas. La dotación es adecuada, falta señalización y adecuación en algunas de ellas.</t>
  </si>
  <si>
    <t>Registro fotográfico</t>
  </si>
  <si>
    <t xml:space="preserve">Se cuenta con un programa estructurado de inducción y de acogida tanto a estudiantes nuevos como antiguos que se realiza en la primera semana de clases </t>
  </si>
  <si>
    <t xml:space="preserve">Se realizan activivades que conducen al desarrollo emocional y motivacional hacia el aprendizaje </t>
  </si>
  <si>
    <t>Circular 034 del 24 de octubre de 2024 Corazones verdes, Documento "Formar en y con valores, encuentros de ABJ</t>
  </si>
  <si>
    <t>El  Manual de convivencia es conocido por la comunidad educativa, se socializa desde la primera semana de clases y es utilizado como el instrumento para la resolución de conflictos y mejora del ambiente escolar</t>
  </si>
  <si>
    <t>Circular 03 del 18 de enero de 2024, registro fotográfico, actas de inducción de estudiantes</t>
  </si>
  <si>
    <t>Documento Manual de convivencia en formato digital, Actas de socialización de semana de inducción, actas de socialización a padres, Actas de comisión de evaluación</t>
  </si>
  <si>
    <t>No se cuenta con una estrategia clara para el control del ausentismo a clases por parte de los estudiantes, ni tampoco se indagan sus causas.</t>
  </si>
  <si>
    <t>Plataforma web colegios, carpeta de asistencia personal de los docentes, carpeta de asistencia diligenciada por el representante de grado</t>
  </si>
  <si>
    <t>SIEE, Jornadas de Colegio abierto, Calendario escolar</t>
  </si>
  <si>
    <t>La institución cuenta con una política clara socializada y conocida por todos para la implementación de las actividades de recuperación con estrategias para ofrecer apoyo al desarrollo de competencias de los estudiantes</t>
  </si>
  <si>
    <t xml:space="preserve">Los análisis de los resultados de los estudiantes en las evaluaciones
externas (pruebas SABER y exámenes de Estado) son fuente para el mejoramiento de las
prácticas de aula, en el marco del Plan de Mejoramiento Institucional. Se evidencia falta de seguimiento de las prácticas de aula  </t>
  </si>
  <si>
    <t>Se tiene un contacto escaso y esporádico con los egresados y la información sobre
ellos es incipiente</t>
  </si>
  <si>
    <t>Página de facebook institucional</t>
  </si>
  <si>
    <t xml:space="preserve">La institución desarrolla un programa de apoyo pedagógico a los casos de bajo rendimiento académico, así como mecanismos de seguimiento mediante actividades institucionales </t>
  </si>
  <si>
    <t>SIEE, Actas de Jornadas de colegio abierto, Actas de Comisión y evaluación</t>
  </si>
  <si>
    <t>El personal de la institución se encuentra identificado con la misma: comparte su filosofía, principios, valores y objetivos, y está dispuesto a realizar actividades complementarias que sean necesarias para potenciar su labor.</t>
  </si>
  <si>
    <t>Calendario escolar, circulares de actividades insttitucionales, Evento mañana de los mejores</t>
  </si>
  <si>
    <t>La institución cuenta con un programa de bienestar del personal vinculado que se cumplió de acuerdo al cronograma establecido, este es conocido y aceptado
por la comunidad educativa</t>
  </si>
  <si>
    <t>Documento "Fortalecimiento con y en valores"</t>
  </si>
  <si>
    <t xml:space="preserve">En la institución se conoce la política de atención a la población que experimenta barreras para el aprendizaje y la participación, y se trabaja conjuntamente para diseñar un modelo pedagógico flexible que permita la inclusión y la atención a estas personas
</t>
  </si>
  <si>
    <t>La institución dispone de estrategias para mediación y solución de conflictos y éstos
se resuelven a través del diálogo y la negociación permanente. Esto contribuye a que
exista un buen clima laboral.</t>
  </si>
  <si>
    <t>La institución ha definido estrategias para la mediación de conflictos, pero éstas se usan
de manera esporádica y no abarcan la totalidad de sedes, grados o niveles.grados o niveles.</t>
  </si>
  <si>
    <t>A partir de las directrices del Consejo Directivo se aseguran los recursos para cumplir el programa de mantenimiento de la institución
planta física.</t>
  </si>
  <si>
    <t>Actas de Consejo Directivo, Plan de mantenimiento de la planta física</t>
  </si>
  <si>
    <t>Se cuenta con un programa de adecuación, accesibilidad y embellecimiento de su planta física, con el apoyo de la comunidad educativa.</t>
  </si>
  <si>
    <t>Actas de Consejo Directivo, Documento presuento institucional, Circular 34 de 24 de octubre de 2024 Corazones verdes</t>
  </si>
  <si>
    <t xml:space="preserve">La institución cuenta con un documento que se encuentra en elaboración de su panorama de riesgos </t>
  </si>
  <si>
    <t>Plan de compras anual vigencia 2024</t>
  </si>
  <si>
    <t>Existe un documento de prevencion de riesgo docen se explica el panorama de riesgos de la institución</t>
  </si>
  <si>
    <t xml:space="preserve">Plan de adquisición y presupuesto, contrato de mantenimiento de equipos, fotograficas del proceso, acta de entrega </t>
  </si>
  <si>
    <t xml:space="preserve">Plan de compras anual vigencia 2024, acta de entrega a los maestros de dotacion </t>
  </si>
  <si>
    <t xml:space="preserve">Existen orientaciones respecto al uso de la sala de informatica, y la sala de maestros, y orientaciones generales uso de baños y demas zonas compartidas </t>
  </si>
  <si>
    <t xml:space="preserve">La institución cuenta con programas definidos para algunos servicios complementarios como son el transporte y el restaurante escola, se organizan campañas de desparacitacion y charlas de salud en diversos temas, se cuenta con un programa de desarrollo emocionalexisten falencias en cafetería y espacios de salud. </t>
  </si>
  <si>
    <t>Acta de convenios, actas de PAE, actas de visitas de funcionarios Gobernación, evidencias de la prestacion del servicio de trasporte, evidecncia del uso de espacio de cafeteria, evidencia del programa de desarrollo emocional</t>
  </si>
  <si>
    <t xml:space="preserve">La institución tiene una estrategia, definida para apoyar  a los estudiantes  que presentan bajo desempeño académico o con dificultades de interacción, se han realizado jornadas de formacion con docentes, y hay docentes que se han formado en los temas de DUA y PIAR, de manera particular, se requiere de mas trabajo </t>
  </si>
  <si>
    <t xml:space="preserve"> Los consejos directivos y academicos son completamente funcional se reúne de acuerdo con un cronograma establecido, direccionando orientaciones claras y precisas</t>
  </si>
  <si>
    <t>Se cuenta con una planeacion estrategica, que ha permitido la consolidacion de procesos y experiencias, la institucion ha hecho esfuerzos significativos para que todos los miembrso se apropien de esta identidad.</t>
  </si>
  <si>
    <t xml:space="preserve">Mejorar los procesos y la calidad de las intervenciones de los padres de familia, asi como el plan de trabajo generado desde el personero estudiantil, falta plan  de acción estructurado y ejecutado con un sistema de seguimiento al mismo. </t>
  </si>
  <si>
    <t>La institución no cuenta con personal para el mantenimiento del aseo de las zonas socilaes y baños de la institución lo que hace dificil tener un ambiente adecuado de trabajo.</t>
  </si>
  <si>
    <t>Se cuenta con un diseño pedagogico adecuado, en relacion a los formatos, es necesario revisarlo para profundizar en su desarrollo</t>
  </si>
  <si>
    <t xml:space="preserve">Se cuenta con un plan de pedagogico adecuado, los planes de area se encuentra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</si>
</sst>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4"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b/>
      <sz val="11"/>
      <color theme="1"/>
      <name val="Arial"/>
      <family val="2"/>
    </font>
    <font>
      <sz val="11"/>
      <color rgb="FF00000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medium">
        <color indexed="64"/>
      </left>
      <right style="medium">
        <color indexed="64"/>
      </right>
      <top/>
      <bottom style="medium">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61">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4" fillId="14" borderId="3" xfId="0" applyFont="1" applyFill="1" applyBorder="1" applyAlignment="1" applyProtection="1">
      <alignment horizontal="left" vertical="center" wrapText="1"/>
      <protection locked="0"/>
    </xf>
    <xf numFmtId="0" fontId="34" fillId="15" borderId="2" xfId="0" applyFont="1" applyFill="1" applyBorder="1" applyAlignment="1" applyProtection="1">
      <alignment horizontal="left" vertical="center" wrapText="1"/>
      <protection locked="0"/>
    </xf>
    <xf numFmtId="0" fontId="32" fillId="15" borderId="2" xfId="0" applyFont="1" applyFill="1" applyBorder="1" applyAlignment="1" applyProtection="1">
      <alignment horizontal="left" vertical="center" wrapText="1"/>
      <protection locked="0"/>
    </xf>
    <xf numFmtId="0" fontId="32" fillId="17" borderId="3" xfId="0" applyFont="1" applyFill="1" applyBorder="1" applyAlignment="1" applyProtection="1">
      <alignment horizontal="left" vertical="center" wrapText="1"/>
      <protection locked="0"/>
    </xf>
    <xf numFmtId="0" fontId="32" fillId="17" borderId="2" xfId="0" applyFont="1" applyFill="1" applyBorder="1" applyAlignment="1" applyProtection="1">
      <alignment horizontal="left" vertical="center" wrapText="1"/>
      <protection locked="0"/>
    </xf>
    <xf numFmtId="0" fontId="34" fillId="17" borderId="2" xfId="0" applyFont="1" applyFill="1" applyBorder="1" applyAlignment="1" applyProtection="1">
      <alignment horizontal="left" vertical="center" wrapText="1"/>
      <protection locked="0"/>
    </xf>
    <xf numFmtId="0" fontId="32" fillId="17" borderId="2" xfId="0" applyFont="1" applyFill="1" applyBorder="1" applyAlignment="1" applyProtection="1">
      <alignment horizontal="center" vertical="center" wrapText="1"/>
      <protection locked="0"/>
    </xf>
    <xf numFmtId="0" fontId="34" fillId="14" borderId="3" xfId="0" applyFont="1" applyFill="1" applyBorder="1" applyAlignment="1" applyProtection="1">
      <alignment horizontal="center" vertical="center" wrapText="1"/>
      <protection locked="0"/>
    </xf>
    <xf numFmtId="0" fontId="32" fillId="17" borderId="3" xfId="0" applyFont="1" applyFill="1" applyBorder="1" applyAlignment="1" applyProtection="1">
      <alignment horizontal="left" vertical="top" wrapText="1"/>
      <protection locked="0"/>
    </xf>
    <xf numFmtId="0" fontId="32" fillId="17" borderId="2" xfId="0" applyFont="1" applyFill="1" applyBorder="1" applyAlignment="1" applyProtection="1">
      <alignment horizontal="left" vertical="top" wrapText="1"/>
      <protection locked="0"/>
    </xf>
    <xf numFmtId="0" fontId="32" fillId="17" borderId="2" xfId="0" applyFont="1" applyFill="1" applyBorder="1" applyAlignment="1" applyProtection="1">
      <alignment vertical="top" wrapText="1"/>
      <protection locked="0"/>
    </xf>
    <xf numFmtId="0" fontId="34" fillId="17" borderId="2" xfId="0" applyFont="1" applyFill="1" applyBorder="1" applyAlignment="1" applyProtection="1">
      <alignment horizontal="left" vertical="justify" wrapText="1"/>
      <protection locked="0"/>
    </xf>
    <xf numFmtId="0" fontId="34" fillId="17" borderId="2" xfId="0" applyFont="1" applyFill="1" applyBorder="1" applyAlignment="1" applyProtection="1">
      <alignment horizontal="left" vertical="top" wrapText="1"/>
      <protection locked="0"/>
    </xf>
    <xf numFmtId="0" fontId="34" fillId="17" borderId="2" xfId="0" applyFont="1" applyFill="1" applyBorder="1" applyAlignment="1" applyProtection="1">
      <alignment horizontal="center" vertical="center" wrapText="1"/>
      <protection locked="0"/>
    </xf>
    <xf numFmtId="0" fontId="43" fillId="17" borderId="22" xfId="0" applyFont="1" applyFill="1" applyBorder="1" applyAlignment="1" applyProtection="1">
      <alignment vertical="center" wrapText="1"/>
      <protection locked="0"/>
    </xf>
    <xf numFmtId="0" fontId="34" fillId="17" borderId="3" xfId="0" applyFont="1" applyFill="1" applyBorder="1" applyAlignment="1" applyProtection="1">
      <alignment horizontal="left" vertical="center" wrapText="1"/>
      <protection locked="0"/>
    </xf>
    <xf numFmtId="0" fontId="34" fillId="17" borderId="3" xfId="0" applyFont="1" applyFill="1" applyBorder="1" applyAlignment="1" applyProtection="1">
      <alignment horizontal="center" vertical="center" wrapText="1"/>
      <protection locked="0"/>
    </xf>
    <xf numFmtId="0" fontId="34" fillId="17" borderId="2" xfId="0" applyFont="1" applyFill="1" applyBorder="1" applyAlignment="1" applyProtection="1">
      <alignment horizontal="center" vertical="top" wrapText="1"/>
      <protection locked="0"/>
    </xf>
    <xf numFmtId="0" fontId="34" fillId="17" borderId="2" xfId="0" applyFont="1" applyFill="1" applyBorder="1" applyAlignment="1" applyProtection="1">
      <alignment horizontal="center" vertical="justify" wrapText="1"/>
      <protection locked="0"/>
    </xf>
    <xf numFmtId="0" fontId="34" fillId="17" borderId="2" xfId="0" applyFont="1" applyFill="1" applyBorder="1" applyAlignment="1" applyProtection="1">
      <alignment horizontal="center" vertical="justify"/>
      <protection locked="0"/>
    </xf>
    <xf numFmtId="0" fontId="34" fillId="17" borderId="2" xfId="0" applyFont="1" applyFill="1" applyBorder="1" applyAlignment="1" applyProtection="1">
      <alignment vertical="center" wrapText="1"/>
      <protection locked="0"/>
    </xf>
    <xf numFmtId="0" fontId="34" fillId="17" borderId="2" xfId="0" applyFont="1" applyFill="1" applyBorder="1" applyAlignment="1" applyProtection="1">
      <alignment vertical="justify" wrapText="1"/>
      <protection locked="0"/>
    </xf>
    <xf numFmtId="0" fontId="29" fillId="0" borderId="6" xfId="0" applyFont="1" applyBorder="1" applyAlignment="1" applyProtection="1">
      <alignment vertical="center"/>
      <protection locked="0"/>
    </xf>
    <xf numFmtId="0" fontId="29" fillId="0" borderId="7" xfId="0" applyFont="1" applyBorder="1" applyAlignment="1" applyProtection="1">
      <alignment vertical="center"/>
      <protection locked="0"/>
    </xf>
    <xf numFmtId="0" fontId="29" fillId="0" borderId="4" xfId="0" applyFont="1" applyBorder="1" applyAlignment="1" applyProtection="1">
      <alignment vertical="center"/>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0" borderId="6" xfId="0" applyFont="1" applyBorder="1" applyAlignment="1" applyProtection="1">
      <alignment horizontal="left" vertical="center" wrapText="1"/>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28" fillId="0" borderId="2" xfId="2"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14" fillId="0" borderId="2" xfId="0" applyFont="1" applyBorder="1" applyAlignment="1" applyProtection="1">
      <alignment horizontal="center"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6" xfId="0" applyFont="1" applyBorder="1" applyAlignment="1" applyProtection="1">
      <alignment horizontal="center" vertical="center" wrapText="1"/>
      <protection locked="0"/>
    </xf>
    <xf numFmtId="0" fontId="29" fillId="0" borderId="7" xfId="0" applyFont="1" applyBorder="1" applyAlignment="1" applyProtection="1">
      <alignment horizontal="center" vertical="center" wrapText="1"/>
      <protection locked="0"/>
    </xf>
    <xf numFmtId="0" fontId="29" fillId="0" borderId="4" xfId="0" applyFont="1" applyBorder="1" applyAlignment="1" applyProtection="1">
      <alignment horizontal="center" vertical="center" wrapText="1"/>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7788288"/>
        <c:axId val="105826560"/>
        <c:axId val="0"/>
      </c:bar3DChart>
      <c:catAx>
        <c:axId val="107788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5826560"/>
        <c:crosses val="autoZero"/>
        <c:auto val="1"/>
        <c:lblAlgn val="ctr"/>
        <c:lblOffset val="100"/>
        <c:noMultiLvlLbl val="0"/>
      </c:catAx>
      <c:valAx>
        <c:axId val="105826560"/>
        <c:scaling>
          <c:orientation val="minMax"/>
        </c:scaling>
        <c:delete val="1"/>
        <c:axPos val="l"/>
        <c:numFmt formatCode="0%" sourceLinked="1"/>
        <c:majorTickMark val="out"/>
        <c:minorTickMark val="none"/>
        <c:tickLblPos val="nextTo"/>
        <c:crossAx val="107788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7789824"/>
        <c:axId val="116647616"/>
      </c:lineChart>
      <c:catAx>
        <c:axId val="10778982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16647616"/>
        <c:crosses val="autoZero"/>
        <c:auto val="1"/>
        <c:lblAlgn val="ctr"/>
        <c:lblOffset val="100"/>
        <c:noMultiLvlLbl val="0"/>
      </c:catAx>
      <c:valAx>
        <c:axId val="116647616"/>
        <c:scaling>
          <c:orientation val="minMax"/>
        </c:scaling>
        <c:delete val="1"/>
        <c:axPos val="l"/>
        <c:numFmt formatCode="0%" sourceLinked="1"/>
        <c:majorTickMark val="out"/>
        <c:minorTickMark val="none"/>
        <c:tickLblPos val="nextTo"/>
        <c:crossAx val="107789824"/>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24C-4957-A56D-1BD820FDB27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24C-4957-A56D-1BD820FDB2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24C-4957-A56D-1BD820FDB27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24C-4957-A56D-1BD820FDB27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24C-4957-A56D-1BD820FDB27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24C-4957-A56D-1BD820FDB2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24C-4957-A56D-1BD820FDB27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24C-4957-A56D-1BD820FDB27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24C-4957-A56D-1BD820FDB27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24C-4957-A56D-1BD820FDB27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16434432"/>
        <c:axId val="116649920"/>
      </c:lineChart>
      <c:catAx>
        <c:axId val="1164344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649920"/>
        <c:crosses val="autoZero"/>
        <c:auto val="1"/>
        <c:lblAlgn val="ctr"/>
        <c:lblOffset val="100"/>
        <c:noMultiLvlLbl val="0"/>
      </c:catAx>
      <c:valAx>
        <c:axId val="116649920"/>
        <c:scaling>
          <c:orientation val="minMax"/>
        </c:scaling>
        <c:delete val="1"/>
        <c:axPos val="l"/>
        <c:numFmt formatCode="0%" sourceLinked="1"/>
        <c:majorTickMark val="out"/>
        <c:minorTickMark val="none"/>
        <c:tickLblPos val="nextTo"/>
        <c:crossAx val="1164344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0.25</c:v>
                </c:pt>
                <c:pt idx="1">
                  <c:v>0.25</c:v>
                </c:pt>
                <c:pt idx="2">
                  <c:v>0.25</c:v>
                </c:pt>
                <c:pt idx="3">
                  <c:v>0.25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16436480"/>
        <c:axId val="116652224"/>
      </c:lineChart>
      <c:catAx>
        <c:axId val="1164364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652224"/>
        <c:crosses val="autoZero"/>
        <c:auto val="1"/>
        <c:lblAlgn val="ctr"/>
        <c:lblOffset val="100"/>
        <c:noMultiLvlLbl val="0"/>
      </c:catAx>
      <c:valAx>
        <c:axId val="116652224"/>
        <c:scaling>
          <c:orientation val="minMax"/>
        </c:scaling>
        <c:delete val="1"/>
        <c:axPos val="l"/>
        <c:numFmt formatCode="0%" sourceLinked="1"/>
        <c:majorTickMark val="out"/>
        <c:minorTickMark val="none"/>
        <c:tickLblPos val="nextTo"/>
        <c:crossAx val="1164364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17048832"/>
        <c:axId val="116908608"/>
        <c:axId val="0"/>
      </c:bar3DChart>
      <c:catAx>
        <c:axId val="117048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908608"/>
        <c:crosses val="autoZero"/>
        <c:auto val="1"/>
        <c:lblAlgn val="ctr"/>
        <c:lblOffset val="100"/>
        <c:noMultiLvlLbl val="0"/>
      </c:catAx>
      <c:valAx>
        <c:axId val="116908608"/>
        <c:scaling>
          <c:orientation val="minMax"/>
        </c:scaling>
        <c:delete val="1"/>
        <c:axPos val="l"/>
        <c:numFmt formatCode="0%" sourceLinked="1"/>
        <c:majorTickMark val="out"/>
        <c:minorTickMark val="none"/>
        <c:tickLblPos val="nextTo"/>
        <c:crossAx val="117048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17049856"/>
        <c:axId val="116910336"/>
        <c:axId val="0"/>
      </c:bar3DChart>
      <c:catAx>
        <c:axId val="117049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910336"/>
        <c:crosses val="autoZero"/>
        <c:auto val="1"/>
        <c:lblAlgn val="ctr"/>
        <c:lblOffset val="100"/>
        <c:noMultiLvlLbl val="0"/>
      </c:catAx>
      <c:valAx>
        <c:axId val="116910336"/>
        <c:scaling>
          <c:orientation val="minMax"/>
        </c:scaling>
        <c:delete val="1"/>
        <c:axPos val="l"/>
        <c:numFmt formatCode="0%" sourceLinked="1"/>
        <c:majorTickMark val="out"/>
        <c:minorTickMark val="none"/>
        <c:tickLblPos val="nextTo"/>
        <c:crossAx val="117049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17050880"/>
        <c:axId val="116912064"/>
        <c:axId val="0"/>
      </c:bar3DChart>
      <c:catAx>
        <c:axId val="117050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912064"/>
        <c:crosses val="autoZero"/>
        <c:auto val="1"/>
        <c:lblAlgn val="ctr"/>
        <c:lblOffset val="100"/>
        <c:noMultiLvlLbl val="0"/>
      </c:catAx>
      <c:valAx>
        <c:axId val="116912064"/>
        <c:scaling>
          <c:orientation val="minMax"/>
        </c:scaling>
        <c:delete val="1"/>
        <c:axPos val="l"/>
        <c:numFmt formatCode="0%" sourceLinked="1"/>
        <c:majorTickMark val="out"/>
        <c:minorTickMark val="none"/>
        <c:tickLblPos val="nextTo"/>
        <c:crossAx val="117050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18440448"/>
        <c:axId val="116913792"/>
      </c:lineChart>
      <c:catAx>
        <c:axId val="118440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6913792"/>
        <c:crosses val="autoZero"/>
        <c:auto val="1"/>
        <c:lblAlgn val="ctr"/>
        <c:lblOffset val="100"/>
        <c:noMultiLvlLbl val="0"/>
      </c:catAx>
      <c:valAx>
        <c:axId val="116913792"/>
        <c:scaling>
          <c:orientation val="minMax"/>
        </c:scaling>
        <c:delete val="1"/>
        <c:axPos val="l"/>
        <c:numFmt formatCode="0%" sourceLinked="1"/>
        <c:majorTickMark val="out"/>
        <c:minorTickMark val="none"/>
        <c:tickLblPos val="nextTo"/>
        <c:crossAx val="1184404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18441984"/>
        <c:axId val="118719040"/>
        <c:axId val="0"/>
      </c:bar3DChart>
      <c:catAx>
        <c:axId val="118441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719040"/>
        <c:crosses val="autoZero"/>
        <c:auto val="1"/>
        <c:lblAlgn val="ctr"/>
        <c:lblOffset val="100"/>
        <c:noMultiLvlLbl val="0"/>
      </c:catAx>
      <c:valAx>
        <c:axId val="118719040"/>
        <c:scaling>
          <c:orientation val="minMax"/>
        </c:scaling>
        <c:delete val="1"/>
        <c:axPos val="l"/>
        <c:numFmt formatCode="0%" sourceLinked="1"/>
        <c:majorTickMark val="out"/>
        <c:minorTickMark val="none"/>
        <c:tickLblPos val="nextTo"/>
        <c:crossAx val="1184419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0.66666666666666663</c:v>
                </c:pt>
                <c:pt idx="3">
                  <c:v>0.22222222222222221</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19095296"/>
        <c:axId val="118720768"/>
        <c:axId val="0"/>
      </c:bar3DChart>
      <c:catAx>
        <c:axId val="119095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720768"/>
        <c:crosses val="autoZero"/>
        <c:auto val="1"/>
        <c:lblAlgn val="ctr"/>
        <c:lblOffset val="100"/>
        <c:noMultiLvlLbl val="0"/>
      </c:catAx>
      <c:valAx>
        <c:axId val="118720768"/>
        <c:scaling>
          <c:orientation val="minMax"/>
        </c:scaling>
        <c:delete val="1"/>
        <c:axPos val="l"/>
        <c:numFmt formatCode="0%" sourceLinked="1"/>
        <c:majorTickMark val="out"/>
        <c:minorTickMark val="none"/>
        <c:tickLblPos val="nextTo"/>
        <c:crossAx val="1190952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19097344"/>
        <c:axId val="118721920"/>
        <c:axId val="0"/>
      </c:bar3DChart>
      <c:catAx>
        <c:axId val="119097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721920"/>
        <c:crosses val="autoZero"/>
        <c:auto val="1"/>
        <c:lblAlgn val="ctr"/>
        <c:lblOffset val="100"/>
        <c:noMultiLvlLbl val="0"/>
      </c:catAx>
      <c:valAx>
        <c:axId val="118721920"/>
        <c:scaling>
          <c:orientation val="minMax"/>
        </c:scaling>
        <c:delete val="1"/>
        <c:axPos val="l"/>
        <c:numFmt formatCode="0%" sourceLinked="1"/>
        <c:majorTickMark val="out"/>
        <c:minorTickMark val="none"/>
        <c:tickLblPos val="nextTo"/>
        <c:crossAx val="1190973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6344448"/>
        <c:axId val="105828288"/>
        <c:axId val="0"/>
      </c:bar3DChart>
      <c:catAx>
        <c:axId val="106344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5828288"/>
        <c:crosses val="autoZero"/>
        <c:auto val="1"/>
        <c:lblAlgn val="ctr"/>
        <c:lblOffset val="100"/>
        <c:noMultiLvlLbl val="0"/>
      </c:catAx>
      <c:valAx>
        <c:axId val="105828288"/>
        <c:scaling>
          <c:orientation val="minMax"/>
        </c:scaling>
        <c:delete val="1"/>
        <c:axPos val="l"/>
        <c:numFmt formatCode="0%" sourceLinked="1"/>
        <c:majorTickMark val="out"/>
        <c:minorTickMark val="none"/>
        <c:tickLblPos val="nextTo"/>
        <c:crossAx val="106344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8EA-48D4-A3FD-A40912F5B75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8EA-48D4-A3FD-A40912F5B7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8EA-48D4-A3FD-A40912F5B75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8EA-48D4-A3FD-A40912F5B75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8EA-48D4-A3FD-A40912F5B75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8EA-48D4-A3FD-A40912F5B7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0.66666666666666663</c:v>
                </c:pt>
                <c:pt idx="3">
                  <c:v>0.22222222222222221</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8EA-48D4-A3FD-A40912F5B75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8EA-48D4-A3FD-A40912F5B75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8EA-48D4-A3FD-A40912F5B75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8EA-48D4-A3FD-A40912F5B75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19098880"/>
        <c:axId val="118723648"/>
      </c:lineChart>
      <c:catAx>
        <c:axId val="1190988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8723648"/>
        <c:crosses val="autoZero"/>
        <c:auto val="1"/>
        <c:lblAlgn val="ctr"/>
        <c:lblOffset val="100"/>
        <c:noMultiLvlLbl val="0"/>
      </c:catAx>
      <c:valAx>
        <c:axId val="118723648"/>
        <c:scaling>
          <c:orientation val="minMax"/>
        </c:scaling>
        <c:delete val="1"/>
        <c:axPos val="l"/>
        <c:numFmt formatCode="0%" sourceLinked="1"/>
        <c:majorTickMark val="out"/>
        <c:minorTickMark val="none"/>
        <c:tickLblPos val="nextTo"/>
        <c:crossAx val="1190988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19280640"/>
        <c:axId val="118725952"/>
        <c:axId val="0"/>
      </c:bar3DChart>
      <c:catAx>
        <c:axId val="119280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8725952"/>
        <c:crosses val="autoZero"/>
        <c:auto val="1"/>
        <c:lblAlgn val="ctr"/>
        <c:lblOffset val="100"/>
        <c:noMultiLvlLbl val="0"/>
      </c:catAx>
      <c:valAx>
        <c:axId val="118725952"/>
        <c:scaling>
          <c:orientation val="minMax"/>
        </c:scaling>
        <c:delete val="1"/>
        <c:axPos val="l"/>
        <c:numFmt formatCode="0%" sourceLinked="1"/>
        <c:majorTickMark val="out"/>
        <c:minorTickMark val="none"/>
        <c:tickLblPos val="nextTo"/>
        <c:crossAx val="119280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1</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19281152"/>
        <c:axId val="119268480"/>
        <c:axId val="0"/>
      </c:bar3DChart>
      <c:catAx>
        <c:axId val="119281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268480"/>
        <c:crosses val="autoZero"/>
        <c:auto val="1"/>
        <c:lblAlgn val="ctr"/>
        <c:lblOffset val="100"/>
        <c:noMultiLvlLbl val="0"/>
      </c:catAx>
      <c:valAx>
        <c:axId val="119268480"/>
        <c:scaling>
          <c:orientation val="minMax"/>
        </c:scaling>
        <c:delete val="1"/>
        <c:axPos val="l"/>
        <c:numFmt formatCode="0%" sourceLinked="1"/>
        <c:majorTickMark val="out"/>
        <c:minorTickMark val="none"/>
        <c:tickLblPos val="nextTo"/>
        <c:crossAx val="1192811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9282176"/>
        <c:axId val="119270208"/>
        <c:axId val="0"/>
      </c:bar3DChart>
      <c:catAx>
        <c:axId val="119282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9270208"/>
        <c:crosses val="autoZero"/>
        <c:auto val="1"/>
        <c:lblAlgn val="ctr"/>
        <c:lblOffset val="100"/>
        <c:noMultiLvlLbl val="0"/>
      </c:catAx>
      <c:valAx>
        <c:axId val="119270208"/>
        <c:scaling>
          <c:orientation val="minMax"/>
        </c:scaling>
        <c:delete val="1"/>
        <c:axPos val="l"/>
        <c:numFmt formatCode="0%" sourceLinked="1"/>
        <c:majorTickMark val="out"/>
        <c:minorTickMark val="none"/>
        <c:tickLblPos val="nextTo"/>
        <c:crossAx val="1192821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E09-4452-8C35-6733217981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E09-4452-8C35-6733217981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c:v>
                </c:pt>
                <c:pt idx="2">
                  <c:v>0.55555555555555558</c:v>
                </c:pt>
                <c:pt idx="3">
                  <c:v>0.44444444444444442</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E09-4452-8C35-6733217981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E09-4452-8C35-6733217981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E09-4452-8C35-6733217981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E09-4452-8C35-6733217981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0.66666666666666663</c:v>
                </c:pt>
                <c:pt idx="3">
                  <c:v>0.22222222222222221</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E09-4452-8C35-6733217981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E09-4452-8C35-6733217981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E09-4452-8C35-6733217981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E09-4452-8C35-6733217981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9283200"/>
        <c:axId val="119271936"/>
      </c:lineChart>
      <c:catAx>
        <c:axId val="1192832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19271936"/>
        <c:crosses val="autoZero"/>
        <c:auto val="1"/>
        <c:lblAlgn val="ctr"/>
        <c:lblOffset val="100"/>
        <c:noMultiLvlLbl val="0"/>
      </c:catAx>
      <c:valAx>
        <c:axId val="119271936"/>
        <c:scaling>
          <c:orientation val="minMax"/>
        </c:scaling>
        <c:delete val="1"/>
        <c:axPos val="l"/>
        <c:numFmt formatCode="0%" sourceLinked="1"/>
        <c:majorTickMark val="out"/>
        <c:minorTickMark val="none"/>
        <c:tickLblPos val="nextTo"/>
        <c:crossAx val="11928320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9634432"/>
        <c:axId val="119274240"/>
        <c:axId val="0"/>
      </c:bar3DChart>
      <c:catAx>
        <c:axId val="119634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9274240"/>
        <c:crosses val="autoZero"/>
        <c:auto val="1"/>
        <c:lblAlgn val="ctr"/>
        <c:lblOffset val="100"/>
        <c:noMultiLvlLbl val="0"/>
      </c:catAx>
      <c:valAx>
        <c:axId val="119274240"/>
        <c:scaling>
          <c:orientation val="minMax"/>
        </c:scaling>
        <c:delete val="1"/>
        <c:axPos val="l"/>
        <c:numFmt formatCode="0%" sourceLinked="1"/>
        <c:majorTickMark val="out"/>
        <c:minorTickMark val="none"/>
        <c:tickLblPos val="nextTo"/>
        <c:crossAx val="119634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9029760"/>
        <c:axId val="118875264"/>
        <c:axId val="0"/>
      </c:bar3DChart>
      <c:catAx>
        <c:axId val="1190297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875264"/>
        <c:crosses val="autoZero"/>
        <c:auto val="1"/>
        <c:lblAlgn val="ctr"/>
        <c:lblOffset val="100"/>
        <c:noMultiLvlLbl val="0"/>
      </c:catAx>
      <c:valAx>
        <c:axId val="118875264"/>
        <c:scaling>
          <c:orientation val="minMax"/>
        </c:scaling>
        <c:delete val="1"/>
        <c:axPos val="l"/>
        <c:numFmt formatCode="0%" sourceLinked="1"/>
        <c:majorTickMark val="out"/>
        <c:minorTickMark val="none"/>
        <c:tickLblPos val="nextTo"/>
        <c:crossAx val="1190297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9030784"/>
        <c:axId val="118876992"/>
        <c:axId val="0"/>
      </c:bar3DChart>
      <c:catAx>
        <c:axId val="119030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876992"/>
        <c:crosses val="autoZero"/>
        <c:auto val="1"/>
        <c:lblAlgn val="ctr"/>
        <c:lblOffset val="100"/>
        <c:noMultiLvlLbl val="0"/>
      </c:catAx>
      <c:valAx>
        <c:axId val="118876992"/>
        <c:scaling>
          <c:orientation val="minMax"/>
        </c:scaling>
        <c:delete val="1"/>
        <c:axPos val="l"/>
        <c:numFmt formatCode="0%" sourceLinked="1"/>
        <c:majorTickMark val="out"/>
        <c:minorTickMark val="none"/>
        <c:tickLblPos val="nextTo"/>
        <c:crossAx val="1190307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9031296"/>
        <c:axId val="118878720"/>
        <c:axId val="0"/>
      </c:bar3DChart>
      <c:catAx>
        <c:axId val="119031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878720"/>
        <c:crosses val="autoZero"/>
        <c:auto val="1"/>
        <c:lblAlgn val="ctr"/>
        <c:lblOffset val="100"/>
        <c:noMultiLvlLbl val="0"/>
      </c:catAx>
      <c:valAx>
        <c:axId val="118878720"/>
        <c:scaling>
          <c:orientation val="minMax"/>
        </c:scaling>
        <c:delete val="1"/>
        <c:axPos val="l"/>
        <c:numFmt formatCode="0%" sourceLinked="1"/>
        <c:majorTickMark val="out"/>
        <c:minorTickMark val="none"/>
        <c:tickLblPos val="nextTo"/>
        <c:crossAx val="119031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9032320"/>
        <c:axId val="118880448"/>
        <c:axId val="0"/>
      </c:bar3DChart>
      <c:catAx>
        <c:axId val="119032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18880448"/>
        <c:crosses val="autoZero"/>
        <c:auto val="1"/>
        <c:lblAlgn val="ctr"/>
        <c:lblOffset val="100"/>
        <c:noMultiLvlLbl val="0"/>
      </c:catAx>
      <c:valAx>
        <c:axId val="118880448"/>
        <c:scaling>
          <c:orientation val="minMax"/>
        </c:scaling>
        <c:delete val="1"/>
        <c:axPos val="l"/>
        <c:numFmt formatCode="0%" sourceLinked="1"/>
        <c:majorTickMark val="out"/>
        <c:minorTickMark val="none"/>
        <c:tickLblPos val="nextTo"/>
        <c:crossAx val="11903232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6345472"/>
        <c:axId val="105830016"/>
        <c:axId val="0"/>
      </c:bar3DChart>
      <c:catAx>
        <c:axId val="106345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5830016"/>
        <c:crosses val="autoZero"/>
        <c:auto val="1"/>
        <c:lblAlgn val="ctr"/>
        <c:lblOffset val="100"/>
        <c:noMultiLvlLbl val="0"/>
      </c:catAx>
      <c:valAx>
        <c:axId val="105830016"/>
        <c:scaling>
          <c:orientation val="minMax"/>
        </c:scaling>
        <c:delete val="1"/>
        <c:axPos val="l"/>
        <c:numFmt formatCode="0%" sourceLinked="1"/>
        <c:majorTickMark val="out"/>
        <c:minorTickMark val="none"/>
        <c:tickLblPos val="nextTo"/>
        <c:crossAx val="1063454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9033344"/>
        <c:axId val="120078336"/>
        <c:axId val="0"/>
      </c:bar3DChart>
      <c:catAx>
        <c:axId val="1190333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0078336"/>
        <c:crosses val="autoZero"/>
        <c:auto val="1"/>
        <c:lblAlgn val="ctr"/>
        <c:lblOffset val="100"/>
        <c:noMultiLvlLbl val="0"/>
      </c:catAx>
      <c:valAx>
        <c:axId val="120078336"/>
        <c:scaling>
          <c:orientation val="minMax"/>
        </c:scaling>
        <c:delete val="1"/>
        <c:axPos val="l"/>
        <c:numFmt formatCode="0%" sourceLinked="1"/>
        <c:majorTickMark val="out"/>
        <c:minorTickMark val="none"/>
        <c:tickLblPos val="nextTo"/>
        <c:crossAx val="1190333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20199680"/>
        <c:axId val="120082368"/>
        <c:axId val="0"/>
      </c:bar3DChart>
      <c:catAx>
        <c:axId val="120199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082368"/>
        <c:crosses val="autoZero"/>
        <c:auto val="1"/>
        <c:lblAlgn val="ctr"/>
        <c:lblOffset val="100"/>
        <c:noMultiLvlLbl val="0"/>
      </c:catAx>
      <c:valAx>
        <c:axId val="120082368"/>
        <c:scaling>
          <c:orientation val="minMax"/>
        </c:scaling>
        <c:delete val="1"/>
        <c:axPos val="l"/>
        <c:numFmt formatCode="0%" sourceLinked="1"/>
        <c:majorTickMark val="out"/>
        <c:minorTickMark val="none"/>
        <c:tickLblPos val="nextTo"/>
        <c:crossAx val="1201996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09297664"/>
        <c:axId val="120084096"/>
        <c:axId val="0"/>
      </c:bar3DChart>
      <c:catAx>
        <c:axId val="109297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084096"/>
        <c:crosses val="autoZero"/>
        <c:auto val="1"/>
        <c:lblAlgn val="ctr"/>
        <c:lblOffset val="100"/>
        <c:noMultiLvlLbl val="0"/>
      </c:catAx>
      <c:valAx>
        <c:axId val="120084096"/>
        <c:scaling>
          <c:orientation val="minMax"/>
        </c:scaling>
        <c:delete val="1"/>
        <c:axPos val="l"/>
        <c:numFmt formatCode="0%" sourceLinked="1"/>
        <c:majorTickMark val="out"/>
        <c:minorTickMark val="none"/>
        <c:tickLblPos val="nextTo"/>
        <c:crossAx val="1092976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09299200"/>
        <c:axId val="120085824"/>
        <c:axId val="0"/>
      </c:bar3DChart>
      <c:catAx>
        <c:axId val="109299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085824"/>
        <c:crosses val="autoZero"/>
        <c:auto val="1"/>
        <c:lblAlgn val="ctr"/>
        <c:lblOffset val="100"/>
        <c:noMultiLvlLbl val="0"/>
      </c:catAx>
      <c:valAx>
        <c:axId val="120085824"/>
        <c:scaling>
          <c:orientation val="minMax"/>
        </c:scaling>
        <c:delete val="1"/>
        <c:axPos val="l"/>
        <c:numFmt formatCode="0%" sourceLinked="1"/>
        <c:majorTickMark val="out"/>
        <c:minorTickMark val="none"/>
        <c:tickLblPos val="nextTo"/>
        <c:crossAx val="1092992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09300224"/>
        <c:axId val="109365504"/>
        <c:axId val="0"/>
      </c:bar3DChart>
      <c:catAx>
        <c:axId val="109300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9365504"/>
        <c:crosses val="autoZero"/>
        <c:auto val="1"/>
        <c:lblAlgn val="ctr"/>
        <c:lblOffset val="100"/>
        <c:noMultiLvlLbl val="0"/>
      </c:catAx>
      <c:valAx>
        <c:axId val="109365504"/>
        <c:scaling>
          <c:orientation val="minMax"/>
        </c:scaling>
        <c:delete val="1"/>
        <c:axPos val="l"/>
        <c:numFmt formatCode="0%" sourceLinked="1"/>
        <c:majorTickMark val="out"/>
        <c:minorTickMark val="none"/>
        <c:tickLblPos val="nextTo"/>
        <c:crossAx val="1093002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09301248"/>
        <c:axId val="109367232"/>
        <c:axId val="0"/>
      </c:bar3DChart>
      <c:catAx>
        <c:axId val="109301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9367232"/>
        <c:crosses val="autoZero"/>
        <c:auto val="1"/>
        <c:lblAlgn val="ctr"/>
        <c:lblOffset val="100"/>
        <c:noMultiLvlLbl val="0"/>
      </c:catAx>
      <c:valAx>
        <c:axId val="109367232"/>
        <c:scaling>
          <c:orientation val="minMax"/>
        </c:scaling>
        <c:delete val="1"/>
        <c:axPos val="l"/>
        <c:numFmt formatCode="0%" sourceLinked="1"/>
        <c:majorTickMark val="out"/>
        <c:minorTickMark val="none"/>
        <c:tickLblPos val="nextTo"/>
        <c:crossAx val="1093012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20939008"/>
        <c:axId val="109368960"/>
        <c:axId val="0"/>
      </c:bar3DChart>
      <c:catAx>
        <c:axId val="120939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9368960"/>
        <c:crosses val="autoZero"/>
        <c:auto val="1"/>
        <c:lblAlgn val="ctr"/>
        <c:lblOffset val="100"/>
        <c:noMultiLvlLbl val="0"/>
      </c:catAx>
      <c:valAx>
        <c:axId val="109368960"/>
        <c:scaling>
          <c:orientation val="minMax"/>
        </c:scaling>
        <c:delete val="1"/>
        <c:axPos val="l"/>
        <c:numFmt formatCode="0%" sourceLinked="1"/>
        <c:majorTickMark val="out"/>
        <c:minorTickMark val="none"/>
        <c:tickLblPos val="nextTo"/>
        <c:crossAx val="120939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20940032"/>
        <c:axId val="109370688"/>
        <c:axId val="0"/>
      </c:bar3DChart>
      <c:catAx>
        <c:axId val="120940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9370688"/>
        <c:crosses val="autoZero"/>
        <c:auto val="1"/>
        <c:lblAlgn val="ctr"/>
        <c:lblOffset val="100"/>
        <c:noMultiLvlLbl val="0"/>
      </c:catAx>
      <c:valAx>
        <c:axId val="109370688"/>
        <c:scaling>
          <c:orientation val="minMax"/>
        </c:scaling>
        <c:delete val="1"/>
        <c:axPos val="l"/>
        <c:numFmt formatCode="0%" sourceLinked="1"/>
        <c:majorTickMark val="out"/>
        <c:minorTickMark val="none"/>
        <c:tickLblPos val="nextTo"/>
        <c:crossAx val="1209400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20941056"/>
        <c:axId val="120906880"/>
        <c:axId val="0"/>
      </c:bar3DChart>
      <c:catAx>
        <c:axId val="120941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906880"/>
        <c:crosses val="autoZero"/>
        <c:auto val="1"/>
        <c:lblAlgn val="ctr"/>
        <c:lblOffset val="100"/>
        <c:noMultiLvlLbl val="0"/>
      </c:catAx>
      <c:valAx>
        <c:axId val="120906880"/>
        <c:scaling>
          <c:orientation val="minMax"/>
        </c:scaling>
        <c:delete val="1"/>
        <c:axPos val="l"/>
        <c:numFmt formatCode="0%" sourceLinked="1"/>
        <c:majorTickMark val="out"/>
        <c:minorTickMark val="none"/>
        <c:tickLblPos val="nextTo"/>
        <c:crossAx val="1209410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20942080"/>
        <c:axId val="120908608"/>
        <c:axId val="0"/>
      </c:bar3DChart>
      <c:catAx>
        <c:axId val="120942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908608"/>
        <c:crosses val="autoZero"/>
        <c:auto val="1"/>
        <c:lblAlgn val="ctr"/>
        <c:lblOffset val="100"/>
        <c:noMultiLvlLbl val="0"/>
      </c:catAx>
      <c:valAx>
        <c:axId val="120908608"/>
        <c:scaling>
          <c:orientation val="minMax"/>
        </c:scaling>
        <c:delete val="1"/>
        <c:axPos val="l"/>
        <c:numFmt formatCode="0%" sourceLinked="1"/>
        <c:majorTickMark val="out"/>
        <c:minorTickMark val="none"/>
        <c:tickLblPos val="nextTo"/>
        <c:crossAx val="120942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c:v>
                </c:pt>
                <c:pt idx="3">
                  <c:v>1</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6345984"/>
        <c:axId val="105831744"/>
        <c:axId val="0"/>
      </c:bar3DChart>
      <c:catAx>
        <c:axId val="106345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5831744"/>
        <c:crosses val="autoZero"/>
        <c:auto val="1"/>
        <c:lblAlgn val="ctr"/>
        <c:lblOffset val="100"/>
        <c:noMultiLvlLbl val="0"/>
      </c:catAx>
      <c:valAx>
        <c:axId val="105831744"/>
        <c:scaling>
          <c:orientation val="minMax"/>
        </c:scaling>
        <c:delete val="1"/>
        <c:axPos val="l"/>
        <c:numFmt formatCode="0%" sourceLinked="1"/>
        <c:majorTickMark val="out"/>
        <c:minorTickMark val="none"/>
        <c:tickLblPos val="nextTo"/>
        <c:crossAx val="1063459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074-47A1-9496-26CD83EBB9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074-47A1-9496-26CD83EBB9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074-47A1-9496-26CD83EBB9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074-47A1-9496-26CD83EBB9F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074-47A1-9496-26CD83EBB9F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074-47A1-9496-26CD83EBB9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074-47A1-9496-26CD83EBB9F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074-47A1-9496-26CD83EBB9F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074-47A1-9496-26CD83EBB9F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074-47A1-9496-26CD83EBB9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21246208"/>
        <c:axId val="120910336"/>
      </c:lineChart>
      <c:catAx>
        <c:axId val="121246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0910336"/>
        <c:crosses val="autoZero"/>
        <c:auto val="1"/>
        <c:lblAlgn val="ctr"/>
        <c:lblOffset val="100"/>
        <c:noMultiLvlLbl val="0"/>
      </c:catAx>
      <c:valAx>
        <c:axId val="120910336"/>
        <c:scaling>
          <c:orientation val="minMax"/>
        </c:scaling>
        <c:delete val="1"/>
        <c:axPos val="l"/>
        <c:numFmt formatCode="0%" sourceLinked="1"/>
        <c:majorTickMark val="out"/>
        <c:minorTickMark val="none"/>
        <c:tickLblPos val="nextTo"/>
        <c:crossAx val="1212462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F14-4AF4-9DE1-09671F62E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F14-4AF4-9DE1-09671F62E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F14-4AF4-9DE1-09671F62E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F14-4AF4-9DE1-09671F62EC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F14-4AF4-9DE1-09671F62EC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F14-4AF4-9DE1-09671F62E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F14-4AF4-9DE1-09671F62EC7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F14-4AF4-9DE1-09671F62EC7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F14-4AF4-9DE1-09671F62EC7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F14-4AF4-9DE1-09671F62EC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21247744"/>
        <c:axId val="120912640"/>
      </c:lineChart>
      <c:catAx>
        <c:axId val="121247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0912640"/>
        <c:crosses val="autoZero"/>
        <c:auto val="1"/>
        <c:lblAlgn val="ctr"/>
        <c:lblOffset val="100"/>
        <c:noMultiLvlLbl val="0"/>
      </c:catAx>
      <c:valAx>
        <c:axId val="120912640"/>
        <c:scaling>
          <c:orientation val="minMax"/>
        </c:scaling>
        <c:delete val="1"/>
        <c:axPos val="l"/>
        <c:numFmt formatCode="0%" sourceLinked="1"/>
        <c:majorTickMark val="out"/>
        <c:minorTickMark val="none"/>
        <c:tickLblPos val="nextTo"/>
        <c:crossAx val="1212477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418-4A9D-9453-A4C2A630CC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418-4A9D-9453-A4C2A630CC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418-4A9D-9453-A4C2A630CC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418-4A9D-9453-A4C2A630CC7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418-4A9D-9453-A4C2A630CC7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418-4A9D-9453-A4C2A630CC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418-4A9D-9453-A4C2A630CC7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418-4A9D-9453-A4C2A630CC7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418-4A9D-9453-A4C2A630CC7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418-4A9D-9453-A4C2A630CC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20713216"/>
        <c:axId val="120726656"/>
      </c:lineChart>
      <c:catAx>
        <c:axId val="120713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0726656"/>
        <c:crosses val="autoZero"/>
        <c:auto val="1"/>
        <c:lblAlgn val="ctr"/>
        <c:lblOffset val="100"/>
        <c:noMultiLvlLbl val="0"/>
      </c:catAx>
      <c:valAx>
        <c:axId val="120726656"/>
        <c:scaling>
          <c:orientation val="minMax"/>
        </c:scaling>
        <c:delete val="1"/>
        <c:axPos val="l"/>
        <c:numFmt formatCode="0%" sourceLinked="1"/>
        <c:majorTickMark val="out"/>
        <c:minorTickMark val="none"/>
        <c:tickLblPos val="nextTo"/>
        <c:crossAx val="1207132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20715264"/>
        <c:axId val="120728960"/>
        <c:axId val="0"/>
      </c:bar3DChart>
      <c:catAx>
        <c:axId val="120715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728960"/>
        <c:crosses val="autoZero"/>
        <c:auto val="1"/>
        <c:lblAlgn val="ctr"/>
        <c:lblOffset val="100"/>
        <c:noMultiLvlLbl val="0"/>
      </c:catAx>
      <c:valAx>
        <c:axId val="120728960"/>
        <c:scaling>
          <c:orientation val="minMax"/>
        </c:scaling>
        <c:delete val="1"/>
        <c:axPos val="l"/>
        <c:numFmt formatCode="0%" sourceLinked="1"/>
        <c:majorTickMark val="out"/>
        <c:minorTickMark val="none"/>
        <c:tickLblPos val="nextTo"/>
        <c:crossAx val="1207152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0.5</c:v>
                </c:pt>
                <c:pt idx="3">
                  <c:v>0.5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20716800"/>
        <c:axId val="120730688"/>
        <c:axId val="0"/>
      </c:bar3DChart>
      <c:catAx>
        <c:axId val="120716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730688"/>
        <c:crosses val="autoZero"/>
        <c:auto val="1"/>
        <c:lblAlgn val="ctr"/>
        <c:lblOffset val="100"/>
        <c:noMultiLvlLbl val="0"/>
      </c:catAx>
      <c:valAx>
        <c:axId val="120730688"/>
        <c:scaling>
          <c:orientation val="minMax"/>
        </c:scaling>
        <c:delete val="1"/>
        <c:axPos val="l"/>
        <c:numFmt formatCode="0%" sourceLinked="1"/>
        <c:majorTickMark val="out"/>
        <c:minorTickMark val="none"/>
        <c:tickLblPos val="nextTo"/>
        <c:crossAx val="1207168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21885184"/>
        <c:axId val="120732416"/>
        <c:axId val="0"/>
      </c:bar3DChart>
      <c:catAx>
        <c:axId val="121885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0732416"/>
        <c:crosses val="autoZero"/>
        <c:auto val="1"/>
        <c:lblAlgn val="ctr"/>
        <c:lblOffset val="100"/>
        <c:noMultiLvlLbl val="0"/>
      </c:catAx>
      <c:valAx>
        <c:axId val="120732416"/>
        <c:scaling>
          <c:orientation val="minMax"/>
        </c:scaling>
        <c:delete val="1"/>
        <c:axPos val="l"/>
        <c:numFmt formatCode="0%" sourceLinked="1"/>
        <c:majorTickMark val="out"/>
        <c:minorTickMark val="none"/>
        <c:tickLblPos val="nextTo"/>
        <c:crossAx val="1218851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0.33333333333333331</c:v>
                </c:pt>
                <c:pt idx="1">
                  <c:v>0.16666666666666666</c:v>
                </c:pt>
                <c:pt idx="2">
                  <c:v>0.33333333333333331</c:v>
                </c:pt>
                <c:pt idx="3">
                  <c:v>0.16666666666666666</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21886208"/>
        <c:axId val="122061376"/>
      </c:lineChart>
      <c:catAx>
        <c:axId val="121886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2061376"/>
        <c:crosses val="autoZero"/>
        <c:auto val="1"/>
        <c:lblAlgn val="ctr"/>
        <c:lblOffset val="100"/>
        <c:noMultiLvlLbl val="0"/>
      </c:catAx>
      <c:valAx>
        <c:axId val="122061376"/>
        <c:scaling>
          <c:orientation val="minMax"/>
        </c:scaling>
        <c:delete val="1"/>
        <c:axPos val="l"/>
        <c:numFmt formatCode="0%" sourceLinked="1"/>
        <c:majorTickMark val="out"/>
        <c:minorTickMark val="none"/>
        <c:tickLblPos val="nextTo"/>
        <c:crossAx val="1218862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21524224"/>
        <c:axId val="122063680"/>
        <c:axId val="0"/>
      </c:bar3DChart>
      <c:catAx>
        <c:axId val="121524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2063680"/>
        <c:crosses val="autoZero"/>
        <c:auto val="1"/>
        <c:lblAlgn val="ctr"/>
        <c:lblOffset val="100"/>
        <c:noMultiLvlLbl val="0"/>
      </c:catAx>
      <c:valAx>
        <c:axId val="122063680"/>
        <c:scaling>
          <c:orientation val="minMax"/>
        </c:scaling>
        <c:delete val="1"/>
        <c:axPos val="l"/>
        <c:numFmt formatCode="0%" sourceLinked="1"/>
        <c:majorTickMark val="out"/>
        <c:minorTickMark val="none"/>
        <c:tickLblPos val="nextTo"/>
        <c:crossAx val="121524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21526784"/>
        <c:axId val="122065408"/>
        <c:axId val="0"/>
      </c:bar3DChart>
      <c:catAx>
        <c:axId val="121526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2065408"/>
        <c:crosses val="autoZero"/>
        <c:auto val="1"/>
        <c:lblAlgn val="ctr"/>
        <c:lblOffset val="100"/>
        <c:noMultiLvlLbl val="0"/>
      </c:catAx>
      <c:valAx>
        <c:axId val="122065408"/>
        <c:scaling>
          <c:orientation val="minMax"/>
        </c:scaling>
        <c:delete val="1"/>
        <c:axPos val="l"/>
        <c:numFmt formatCode="0%" sourceLinked="1"/>
        <c:majorTickMark val="out"/>
        <c:minorTickMark val="none"/>
        <c:tickLblPos val="nextTo"/>
        <c:crossAx val="1215267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21639424"/>
        <c:axId val="122067136"/>
        <c:axId val="0"/>
      </c:bar3DChart>
      <c:catAx>
        <c:axId val="121639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2067136"/>
        <c:crosses val="autoZero"/>
        <c:auto val="1"/>
        <c:lblAlgn val="ctr"/>
        <c:lblOffset val="100"/>
        <c:noMultiLvlLbl val="0"/>
      </c:catAx>
      <c:valAx>
        <c:axId val="122067136"/>
        <c:scaling>
          <c:orientation val="minMax"/>
        </c:scaling>
        <c:delete val="1"/>
        <c:axPos val="l"/>
        <c:numFmt formatCode="0%" sourceLinked="1"/>
        <c:majorTickMark val="out"/>
        <c:minorTickMark val="none"/>
        <c:tickLblPos val="nextTo"/>
        <c:crossAx val="1216394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1</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6347008"/>
        <c:axId val="108594304"/>
        <c:axId val="0"/>
      </c:bar3DChart>
      <c:catAx>
        <c:axId val="106347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594304"/>
        <c:crosses val="autoZero"/>
        <c:auto val="1"/>
        <c:lblAlgn val="ctr"/>
        <c:lblOffset val="100"/>
        <c:noMultiLvlLbl val="0"/>
      </c:catAx>
      <c:valAx>
        <c:axId val="108594304"/>
        <c:scaling>
          <c:orientation val="minMax"/>
        </c:scaling>
        <c:delete val="1"/>
        <c:axPos val="l"/>
        <c:numFmt formatCode="0%" sourceLinked="1"/>
        <c:majorTickMark val="out"/>
        <c:minorTickMark val="none"/>
        <c:tickLblPos val="nextTo"/>
        <c:crossAx val="106347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21640448"/>
        <c:axId val="121733696"/>
        <c:axId val="0"/>
      </c:bar3DChart>
      <c:catAx>
        <c:axId val="121640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1733696"/>
        <c:crosses val="autoZero"/>
        <c:auto val="1"/>
        <c:lblAlgn val="ctr"/>
        <c:lblOffset val="100"/>
        <c:noMultiLvlLbl val="0"/>
      </c:catAx>
      <c:valAx>
        <c:axId val="121733696"/>
        <c:scaling>
          <c:orientation val="minMax"/>
        </c:scaling>
        <c:delete val="1"/>
        <c:axPos val="l"/>
        <c:numFmt formatCode="0%" sourceLinked="1"/>
        <c:majorTickMark val="out"/>
        <c:minorTickMark val="none"/>
        <c:tickLblPos val="nextTo"/>
        <c:crossAx val="121640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22663424"/>
        <c:axId val="121737152"/>
        <c:axId val="0"/>
      </c:bar3DChart>
      <c:catAx>
        <c:axId val="122663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1737152"/>
        <c:crosses val="autoZero"/>
        <c:auto val="1"/>
        <c:lblAlgn val="ctr"/>
        <c:lblOffset val="100"/>
        <c:noMultiLvlLbl val="0"/>
      </c:catAx>
      <c:valAx>
        <c:axId val="121737152"/>
        <c:scaling>
          <c:orientation val="minMax"/>
        </c:scaling>
        <c:delete val="1"/>
        <c:axPos val="l"/>
        <c:numFmt formatCode="0%" sourceLinked="1"/>
        <c:majorTickMark val="out"/>
        <c:minorTickMark val="none"/>
        <c:tickLblPos val="nextTo"/>
        <c:crossAx val="122663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22664448"/>
        <c:axId val="121738880"/>
        <c:axId val="0"/>
      </c:bar3DChart>
      <c:catAx>
        <c:axId val="122664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1738880"/>
        <c:crosses val="autoZero"/>
        <c:auto val="1"/>
        <c:lblAlgn val="ctr"/>
        <c:lblOffset val="100"/>
        <c:noMultiLvlLbl val="0"/>
      </c:catAx>
      <c:valAx>
        <c:axId val="121738880"/>
        <c:scaling>
          <c:orientation val="minMax"/>
        </c:scaling>
        <c:delete val="1"/>
        <c:axPos val="l"/>
        <c:numFmt formatCode="0%" sourceLinked="1"/>
        <c:majorTickMark val="out"/>
        <c:minorTickMark val="none"/>
        <c:tickLblPos val="nextTo"/>
        <c:crossAx val="122664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22665472"/>
        <c:axId val="121740608"/>
        <c:axId val="0"/>
      </c:bar3DChart>
      <c:catAx>
        <c:axId val="122665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1740608"/>
        <c:crosses val="autoZero"/>
        <c:auto val="1"/>
        <c:lblAlgn val="ctr"/>
        <c:lblOffset val="100"/>
        <c:noMultiLvlLbl val="0"/>
      </c:catAx>
      <c:valAx>
        <c:axId val="121740608"/>
        <c:scaling>
          <c:orientation val="minMax"/>
        </c:scaling>
        <c:delete val="1"/>
        <c:axPos val="l"/>
        <c:numFmt formatCode="0%" sourceLinked="1"/>
        <c:majorTickMark val="out"/>
        <c:minorTickMark val="none"/>
        <c:tickLblPos val="nextTo"/>
        <c:crossAx val="1226654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0.2857142857142857</c:v>
                </c:pt>
                <c:pt idx="2">
                  <c:v>0.2857142857142857</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22666496"/>
        <c:axId val="122709120"/>
        <c:axId val="0"/>
      </c:bar3DChart>
      <c:catAx>
        <c:axId val="122666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709120"/>
        <c:crosses val="autoZero"/>
        <c:auto val="1"/>
        <c:lblAlgn val="ctr"/>
        <c:lblOffset val="100"/>
        <c:noMultiLvlLbl val="0"/>
      </c:catAx>
      <c:valAx>
        <c:axId val="122709120"/>
        <c:scaling>
          <c:orientation val="minMax"/>
        </c:scaling>
        <c:delete val="1"/>
        <c:axPos val="l"/>
        <c:numFmt formatCode="0%" sourceLinked="1"/>
        <c:majorTickMark val="out"/>
        <c:minorTickMark val="none"/>
        <c:tickLblPos val="nextTo"/>
        <c:crossAx val="122666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23109888"/>
        <c:axId val="122710848"/>
        <c:axId val="0"/>
      </c:bar3DChart>
      <c:catAx>
        <c:axId val="123109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710848"/>
        <c:crosses val="autoZero"/>
        <c:auto val="1"/>
        <c:lblAlgn val="ctr"/>
        <c:lblOffset val="100"/>
        <c:noMultiLvlLbl val="0"/>
      </c:catAx>
      <c:valAx>
        <c:axId val="122710848"/>
        <c:scaling>
          <c:orientation val="minMax"/>
        </c:scaling>
        <c:delete val="1"/>
        <c:axPos val="l"/>
        <c:numFmt formatCode="0%" sourceLinked="1"/>
        <c:majorTickMark val="out"/>
        <c:minorTickMark val="none"/>
        <c:tickLblPos val="nextTo"/>
        <c:crossAx val="123109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23110912"/>
        <c:axId val="122712576"/>
        <c:axId val="0"/>
      </c:bar3DChart>
      <c:catAx>
        <c:axId val="123110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712576"/>
        <c:crosses val="autoZero"/>
        <c:auto val="1"/>
        <c:lblAlgn val="ctr"/>
        <c:lblOffset val="100"/>
        <c:noMultiLvlLbl val="0"/>
      </c:catAx>
      <c:valAx>
        <c:axId val="122712576"/>
        <c:scaling>
          <c:orientation val="minMax"/>
        </c:scaling>
        <c:delete val="1"/>
        <c:axPos val="l"/>
        <c:numFmt formatCode="0%" sourceLinked="1"/>
        <c:majorTickMark val="out"/>
        <c:minorTickMark val="none"/>
        <c:tickLblPos val="nextTo"/>
        <c:crossAx val="123110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23111936"/>
        <c:axId val="122714304"/>
        <c:axId val="0"/>
      </c:bar3DChart>
      <c:catAx>
        <c:axId val="123111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2714304"/>
        <c:crosses val="autoZero"/>
        <c:auto val="1"/>
        <c:lblAlgn val="ctr"/>
        <c:lblOffset val="100"/>
        <c:noMultiLvlLbl val="0"/>
      </c:catAx>
      <c:valAx>
        <c:axId val="122714304"/>
        <c:scaling>
          <c:orientation val="minMax"/>
        </c:scaling>
        <c:delete val="1"/>
        <c:axPos val="l"/>
        <c:numFmt formatCode="0%" sourceLinked="1"/>
        <c:majorTickMark val="out"/>
        <c:minorTickMark val="none"/>
        <c:tickLblPos val="nextTo"/>
        <c:crossAx val="1231119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1.5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23112960"/>
        <c:axId val="123027456"/>
        <c:axId val="0"/>
      </c:bar3DChart>
      <c:catAx>
        <c:axId val="123112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27456"/>
        <c:crosses val="autoZero"/>
        <c:auto val="1"/>
        <c:lblAlgn val="ctr"/>
        <c:lblOffset val="100"/>
        <c:noMultiLvlLbl val="0"/>
      </c:catAx>
      <c:valAx>
        <c:axId val="123027456"/>
        <c:scaling>
          <c:orientation val="minMax"/>
        </c:scaling>
        <c:delete val="1"/>
        <c:axPos val="l"/>
        <c:numFmt formatCode="0%" sourceLinked="1"/>
        <c:majorTickMark val="out"/>
        <c:minorTickMark val="none"/>
        <c:tickLblPos val="nextTo"/>
        <c:crossAx val="123112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23208192"/>
        <c:axId val="123029184"/>
        <c:axId val="0"/>
      </c:bar3DChart>
      <c:catAx>
        <c:axId val="123208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029184"/>
        <c:crosses val="autoZero"/>
        <c:auto val="1"/>
        <c:lblAlgn val="ctr"/>
        <c:lblOffset val="100"/>
        <c:noMultiLvlLbl val="0"/>
      </c:catAx>
      <c:valAx>
        <c:axId val="123029184"/>
        <c:scaling>
          <c:orientation val="minMax"/>
        </c:scaling>
        <c:delete val="1"/>
        <c:axPos val="l"/>
        <c:numFmt formatCode="0%" sourceLinked="1"/>
        <c:majorTickMark val="out"/>
        <c:minorTickMark val="none"/>
        <c:tickLblPos val="nextTo"/>
        <c:crossAx val="1232081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6348032"/>
        <c:axId val="108596032"/>
        <c:axId val="0"/>
      </c:bar3DChart>
      <c:catAx>
        <c:axId val="106348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596032"/>
        <c:crosses val="autoZero"/>
        <c:auto val="1"/>
        <c:lblAlgn val="ctr"/>
        <c:lblOffset val="100"/>
        <c:noMultiLvlLbl val="0"/>
      </c:catAx>
      <c:valAx>
        <c:axId val="108596032"/>
        <c:scaling>
          <c:orientation val="minMax"/>
        </c:scaling>
        <c:delete val="1"/>
        <c:axPos val="l"/>
        <c:numFmt formatCode="0%" sourceLinked="1"/>
        <c:majorTickMark val="out"/>
        <c:minorTickMark val="none"/>
        <c:tickLblPos val="nextTo"/>
        <c:crossAx val="1063480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39C-4240-AFC1-236A365E5E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39C-4240-AFC1-236A365E5E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39C-4240-AFC1-236A365E5E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39C-4240-AFC1-236A365E5E0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39C-4240-AFC1-236A365E5E0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39C-4240-AFC1-236A365E5E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39C-4240-AFC1-236A365E5E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39C-4240-AFC1-236A365E5E0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39C-4240-AFC1-236A365E5E0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39C-4240-AFC1-236A365E5E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23209216"/>
        <c:axId val="123030912"/>
      </c:lineChart>
      <c:catAx>
        <c:axId val="123209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030912"/>
        <c:crosses val="autoZero"/>
        <c:auto val="1"/>
        <c:lblAlgn val="ctr"/>
        <c:lblOffset val="100"/>
        <c:noMultiLvlLbl val="0"/>
      </c:catAx>
      <c:valAx>
        <c:axId val="123030912"/>
        <c:scaling>
          <c:orientation val="minMax"/>
        </c:scaling>
        <c:delete val="1"/>
        <c:axPos val="l"/>
        <c:numFmt formatCode="0%" sourceLinked="1"/>
        <c:majorTickMark val="out"/>
        <c:minorTickMark val="none"/>
        <c:tickLblPos val="nextTo"/>
        <c:crossAx val="1232092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0.2857142857142857</c:v>
                </c:pt>
                <c:pt idx="2">
                  <c:v>0.2857142857142857</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0.42857142857142855</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23211264"/>
        <c:axId val="123033216"/>
      </c:lineChart>
      <c:catAx>
        <c:axId val="123211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033216"/>
        <c:crosses val="autoZero"/>
        <c:auto val="1"/>
        <c:lblAlgn val="ctr"/>
        <c:lblOffset val="100"/>
        <c:noMultiLvlLbl val="0"/>
      </c:catAx>
      <c:valAx>
        <c:axId val="123033216"/>
        <c:scaling>
          <c:orientation val="minMax"/>
        </c:scaling>
        <c:delete val="1"/>
        <c:axPos val="l"/>
        <c:numFmt formatCode="0%" sourceLinked="1"/>
        <c:majorTickMark val="out"/>
        <c:minorTickMark val="none"/>
        <c:tickLblPos val="nextTo"/>
        <c:crossAx val="1232112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434-456A-9F24-8F400BA3D6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434-456A-9F24-8F400BA3D6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434-456A-9F24-8F400BA3D6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434-456A-9F24-8F400BA3D61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434-456A-9F24-8F400BA3D61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434-456A-9F24-8F400BA3D6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1.5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434-456A-9F24-8F400BA3D61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434-456A-9F24-8F400BA3D61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434-456A-9F24-8F400BA3D61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434-456A-9F24-8F400BA3D61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23598336"/>
        <c:axId val="123797504"/>
      </c:lineChart>
      <c:catAx>
        <c:axId val="123598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797504"/>
        <c:crosses val="autoZero"/>
        <c:auto val="1"/>
        <c:lblAlgn val="ctr"/>
        <c:lblOffset val="100"/>
        <c:noMultiLvlLbl val="0"/>
      </c:catAx>
      <c:valAx>
        <c:axId val="123797504"/>
        <c:scaling>
          <c:orientation val="minMax"/>
        </c:scaling>
        <c:delete val="1"/>
        <c:axPos val="l"/>
        <c:numFmt formatCode="0%" sourceLinked="1"/>
        <c:majorTickMark val="out"/>
        <c:minorTickMark val="none"/>
        <c:tickLblPos val="nextTo"/>
        <c:crossAx val="1235983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0.1</c:v>
                </c:pt>
                <c:pt idx="2">
                  <c:v>0.8</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23600384"/>
        <c:axId val="123799808"/>
        <c:axId val="0"/>
      </c:bar3DChart>
      <c:catAx>
        <c:axId val="123600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799808"/>
        <c:crosses val="autoZero"/>
        <c:auto val="1"/>
        <c:lblAlgn val="ctr"/>
        <c:lblOffset val="100"/>
        <c:noMultiLvlLbl val="0"/>
      </c:catAx>
      <c:valAx>
        <c:axId val="123799808"/>
        <c:scaling>
          <c:orientation val="minMax"/>
        </c:scaling>
        <c:delete val="1"/>
        <c:axPos val="l"/>
        <c:numFmt formatCode="0%" sourceLinked="1"/>
        <c:majorTickMark val="out"/>
        <c:minorTickMark val="none"/>
        <c:tickLblPos val="nextTo"/>
        <c:crossAx val="123600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0.8</c:v>
                </c:pt>
                <c:pt idx="3">
                  <c:v>0.1</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23934208"/>
        <c:axId val="123801536"/>
        <c:axId val="0"/>
      </c:bar3DChart>
      <c:catAx>
        <c:axId val="123934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801536"/>
        <c:crosses val="autoZero"/>
        <c:auto val="1"/>
        <c:lblAlgn val="ctr"/>
        <c:lblOffset val="100"/>
        <c:noMultiLvlLbl val="0"/>
      </c:catAx>
      <c:valAx>
        <c:axId val="123801536"/>
        <c:scaling>
          <c:orientation val="minMax"/>
        </c:scaling>
        <c:delete val="1"/>
        <c:axPos val="l"/>
        <c:numFmt formatCode="0%" sourceLinked="1"/>
        <c:majorTickMark val="out"/>
        <c:minorTickMark val="none"/>
        <c:tickLblPos val="nextTo"/>
        <c:crossAx val="123934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0.8</c:v>
                </c:pt>
                <c:pt idx="3">
                  <c:v>0.1</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23935232"/>
        <c:axId val="123803264"/>
        <c:axId val="0"/>
      </c:bar3DChart>
      <c:catAx>
        <c:axId val="123935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3803264"/>
        <c:crosses val="autoZero"/>
        <c:auto val="1"/>
        <c:lblAlgn val="ctr"/>
        <c:lblOffset val="100"/>
        <c:noMultiLvlLbl val="0"/>
      </c:catAx>
      <c:valAx>
        <c:axId val="123803264"/>
        <c:scaling>
          <c:orientation val="minMax"/>
        </c:scaling>
        <c:delete val="1"/>
        <c:axPos val="l"/>
        <c:numFmt formatCode="0%" sourceLinked="1"/>
        <c:majorTickMark val="out"/>
        <c:minorTickMark val="none"/>
        <c:tickLblPos val="nextTo"/>
        <c:crossAx val="123935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784-4AE2-BC6F-8596542CA09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784-4AE2-BC6F-8596542CA0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0.42857142857142855</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3784-4AE2-BC6F-8596542CA09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784-4AE2-BC6F-8596542CA09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784-4AE2-BC6F-8596542CA09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784-4AE2-BC6F-8596542CA0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0.1</c:v>
                </c:pt>
                <c:pt idx="2">
                  <c:v>0.8</c:v>
                </c:pt>
                <c:pt idx="3">
                  <c:v>0.1</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784-4AE2-BC6F-8596542CA09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3784-4AE2-BC6F-8596542CA09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784-4AE2-BC6F-8596542CA09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784-4AE2-BC6F-8596542CA09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23935744"/>
        <c:axId val="123804416"/>
      </c:lineChart>
      <c:catAx>
        <c:axId val="1239357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3804416"/>
        <c:crosses val="autoZero"/>
        <c:auto val="1"/>
        <c:lblAlgn val="ctr"/>
        <c:lblOffset val="100"/>
        <c:noMultiLvlLbl val="0"/>
      </c:catAx>
      <c:valAx>
        <c:axId val="123804416"/>
        <c:scaling>
          <c:orientation val="minMax"/>
        </c:scaling>
        <c:delete val="1"/>
        <c:axPos val="l"/>
        <c:numFmt formatCode="0%" sourceLinked="1"/>
        <c:majorTickMark val="out"/>
        <c:minorTickMark val="none"/>
        <c:tickLblPos val="nextTo"/>
        <c:crossAx val="1239357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c:v>
                </c:pt>
                <c:pt idx="3">
                  <c:v>0.75</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24482048"/>
        <c:axId val="124011648"/>
        <c:axId val="0"/>
      </c:bar3DChart>
      <c:catAx>
        <c:axId val="124482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4011648"/>
        <c:crosses val="autoZero"/>
        <c:auto val="1"/>
        <c:lblAlgn val="ctr"/>
        <c:lblOffset val="100"/>
        <c:noMultiLvlLbl val="0"/>
      </c:catAx>
      <c:valAx>
        <c:axId val="124011648"/>
        <c:scaling>
          <c:orientation val="minMax"/>
        </c:scaling>
        <c:delete val="1"/>
        <c:axPos val="l"/>
        <c:numFmt formatCode="0%" sourceLinked="1"/>
        <c:majorTickMark val="out"/>
        <c:minorTickMark val="none"/>
        <c:tickLblPos val="nextTo"/>
        <c:crossAx val="124482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24483072"/>
        <c:axId val="124012800"/>
        <c:axId val="0"/>
      </c:bar3DChart>
      <c:catAx>
        <c:axId val="124483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4012800"/>
        <c:crosses val="autoZero"/>
        <c:auto val="1"/>
        <c:lblAlgn val="ctr"/>
        <c:lblOffset val="100"/>
        <c:noMultiLvlLbl val="0"/>
      </c:catAx>
      <c:valAx>
        <c:axId val="124012800"/>
        <c:scaling>
          <c:orientation val="minMax"/>
        </c:scaling>
        <c:delete val="1"/>
        <c:axPos val="l"/>
        <c:numFmt formatCode="0%" sourceLinked="1"/>
        <c:majorTickMark val="out"/>
        <c:minorTickMark val="none"/>
        <c:tickLblPos val="nextTo"/>
        <c:crossAx val="124483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24484096"/>
        <c:axId val="124014528"/>
        <c:axId val="0"/>
      </c:bar3DChart>
      <c:catAx>
        <c:axId val="124484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4014528"/>
        <c:crosses val="autoZero"/>
        <c:auto val="1"/>
        <c:lblAlgn val="ctr"/>
        <c:lblOffset val="100"/>
        <c:noMultiLvlLbl val="0"/>
      </c:catAx>
      <c:valAx>
        <c:axId val="124014528"/>
        <c:scaling>
          <c:orientation val="minMax"/>
        </c:scaling>
        <c:delete val="1"/>
        <c:axPos val="l"/>
        <c:numFmt formatCode="0%" sourceLinked="1"/>
        <c:majorTickMark val="out"/>
        <c:minorTickMark val="none"/>
        <c:tickLblPos val="nextTo"/>
        <c:crossAx val="1244840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16544000"/>
        <c:axId val="108597760"/>
        <c:axId val="0"/>
      </c:bar3DChart>
      <c:catAx>
        <c:axId val="116544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597760"/>
        <c:crosses val="autoZero"/>
        <c:auto val="1"/>
        <c:lblAlgn val="ctr"/>
        <c:lblOffset val="100"/>
        <c:noMultiLvlLbl val="0"/>
      </c:catAx>
      <c:valAx>
        <c:axId val="108597760"/>
        <c:scaling>
          <c:orientation val="minMax"/>
        </c:scaling>
        <c:delete val="1"/>
        <c:axPos val="l"/>
        <c:numFmt formatCode="0%" sourceLinked="1"/>
        <c:majorTickMark val="out"/>
        <c:minorTickMark val="none"/>
        <c:tickLblPos val="nextTo"/>
        <c:crossAx val="1165440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538-4479-ACC6-2A517FEB02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538-4479-ACC6-2A517FEB02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c:v>
                </c:pt>
                <c:pt idx="3">
                  <c:v>0.75</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538-4479-ACC6-2A517FEB02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538-4479-ACC6-2A517FEB024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538-4479-ACC6-2A517FEB024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538-4479-ACC6-2A517FEB02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538-4479-ACC6-2A517FEB024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538-4479-ACC6-2A517FEB024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538-4479-ACC6-2A517FEB024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538-4479-ACC6-2A517FEB024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24485120"/>
        <c:axId val="124016256"/>
      </c:lineChart>
      <c:catAx>
        <c:axId val="124485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4016256"/>
        <c:crosses val="autoZero"/>
        <c:auto val="1"/>
        <c:lblAlgn val="ctr"/>
        <c:lblOffset val="100"/>
        <c:noMultiLvlLbl val="0"/>
      </c:catAx>
      <c:valAx>
        <c:axId val="124016256"/>
        <c:scaling>
          <c:orientation val="minMax"/>
        </c:scaling>
        <c:delete val="1"/>
        <c:axPos val="l"/>
        <c:numFmt formatCode="0%" sourceLinked="1"/>
        <c:majorTickMark val="out"/>
        <c:minorTickMark val="none"/>
        <c:tickLblPos val="nextTo"/>
        <c:crossAx val="124485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24856832"/>
        <c:axId val="124248064"/>
        <c:axId val="0"/>
      </c:bar3DChart>
      <c:catAx>
        <c:axId val="1248568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4248064"/>
        <c:crosses val="autoZero"/>
        <c:auto val="1"/>
        <c:lblAlgn val="ctr"/>
        <c:lblOffset val="100"/>
        <c:noMultiLvlLbl val="0"/>
      </c:catAx>
      <c:valAx>
        <c:axId val="124248064"/>
        <c:scaling>
          <c:orientation val="minMax"/>
        </c:scaling>
        <c:delete val="1"/>
        <c:axPos val="l"/>
        <c:numFmt formatCode="0%" sourceLinked="1"/>
        <c:majorTickMark val="out"/>
        <c:minorTickMark val="none"/>
        <c:tickLblPos val="nextTo"/>
        <c:crossAx val="1248568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24731392"/>
        <c:axId val="124249792"/>
        <c:axId val="0"/>
      </c:bar3DChart>
      <c:catAx>
        <c:axId val="1247313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4249792"/>
        <c:crosses val="autoZero"/>
        <c:auto val="1"/>
        <c:lblAlgn val="ctr"/>
        <c:lblOffset val="100"/>
        <c:noMultiLvlLbl val="0"/>
      </c:catAx>
      <c:valAx>
        <c:axId val="124249792"/>
        <c:scaling>
          <c:orientation val="minMax"/>
        </c:scaling>
        <c:delete val="1"/>
        <c:axPos val="l"/>
        <c:numFmt formatCode="0%" sourceLinked="1"/>
        <c:majorTickMark val="out"/>
        <c:minorTickMark val="none"/>
        <c:tickLblPos val="nextTo"/>
        <c:crossAx val="1247313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24731904"/>
        <c:axId val="124251520"/>
        <c:axId val="0"/>
      </c:bar3DChart>
      <c:catAx>
        <c:axId val="124731904"/>
        <c:scaling>
          <c:orientation val="minMax"/>
        </c:scaling>
        <c:delete val="1"/>
        <c:axPos val="b"/>
        <c:majorTickMark val="out"/>
        <c:minorTickMark val="none"/>
        <c:tickLblPos val="nextTo"/>
        <c:crossAx val="124251520"/>
        <c:crosses val="autoZero"/>
        <c:auto val="1"/>
        <c:lblAlgn val="ctr"/>
        <c:lblOffset val="100"/>
        <c:noMultiLvlLbl val="0"/>
      </c:catAx>
      <c:valAx>
        <c:axId val="124251520"/>
        <c:scaling>
          <c:orientation val="minMax"/>
        </c:scaling>
        <c:delete val="1"/>
        <c:axPos val="l"/>
        <c:numFmt formatCode="0%" sourceLinked="1"/>
        <c:majorTickMark val="out"/>
        <c:minorTickMark val="none"/>
        <c:tickLblPos val="nextTo"/>
        <c:crossAx val="1247319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24732928"/>
        <c:axId val="124253248"/>
        <c:axId val="0"/>
      </c:bar3DChart>
      <c:catAx>
        <c:axId val="124732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4253248"/>
        <c:crosses val="autoZero"/>
        <c:auto val="1"/>
        <c:lblAlgn val="ctr"/>
        <c:lblOffset val="100"/>
        <c:noMultiLvlLbl val="0"/>
      </c:catAx>
      <c:valAx>
        <c:axId val="124253248"/>
        <c:scaling>
          <c:orientation val="minMax"/>
        </c:scaling>
        <c:delete val="1"/>
        <c:axPos val="l"/>
        <c:numFmt formatCode="0%" sourceLinked="1"/>
        <c:majorTickMark val="out"/>
        <c:minorTickMark val="none"/>
        <c:tickLblPos val="nextTo"/>
        <c:crossAx val="124732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24733952"/>
        <c:axId val="124254976"/>
        <c:axId val="0"/>
      </c:bar3DChart>
      <c:catAx>
        <c:axId val="1247339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4254976"/>
        <c:crosses val="autoZero"/>
        <c:auto val="1"/>
        <c:lblAlgn val="ctr"/>
        <c:lblOffset val="100"/>
        <c:noMultiLvlLbl val="0"/>
      </c:catAx>
      <c:valAx>
        <c:axId val="124254976"/>
        <c:scaling>
          <c:orientation val="minMax"/>
        </c:scaling>
        <c:delete val="1"/>
        <c:axPos val="l"/>
        <c:numFmt formatCode="0%" sourceLinked="1"/>
        <c:majorTickMark val="out"/>
        <c:minorTickMark val="none"/>
        <c:tickLblPos val="nextTo"/>
        <c:crossAx val="1247339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22574848"/>
        <c:axId val="125282560"/>
        <c:axId val="0"/>
      </c:bar3DChart>
      <c:catAx>
        <c:axId val="122574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282560"/>
        <c:crosses val="autoZero"/>
        <c:auto val="1"/>
        <c:lblAlgn val="ctr"/>
        <c:lblOffset val="100"/>
        <c:noMultiLvlLbl val="0"/>
      </c:catAx>
      <c:valAx>
        <c:axId val="125282560"/>
        <c:scaling>
          <c:orientation val="minMax"/>
        </c:scaling>
        <c:delete val="1"/>
        <c:axPos val="l"/>
        <c:numFmt formatCode="0%" sourceLinked="1"/>
        <c:majorTickMark val="out"/>
        <c:minorTickMark val="none"/>
        <c:tickLblPos val="nextTo"/>
        <c:crossAx val="1225748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22405376"/>
        <c:axId val="125284288"/>
        <c:axId val="0"/>
      </c:bar3DChart>
      <c:catAx>
        <c:axId val="122405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284288"/>
        <c:crosses val="autoZero"/>
        <c:auto val="1"/>
        <c:lblAlgn val="ctr"/>
        <c:lblOffset val="100"/>
        <c:noMultiLvlLbl val="0"/>
      </c:catAx>
      <c:valAx>
        <c:axId val="125284288"/>
        <c:scaling>
          <c:orientation val="minMax"/>
        </c:scaling>
        <c:delete val="1"/>
        <c:axPos val="l"/>
        <c:numFmt formatCode="0%" sourceLinked="1"/>
        <c:majorTickMark val="out"/>
        <c:minorTickMark val="none"/>
        <c:tickLblPos val="nextTo"/>
        <c:crossAx val="1224053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22406400"/>
        <c:axId val="125286016"/>
        <c:axId val="0"/>
      </c:bar3DChart>
      <c:catAx>
        <c:axId val="122406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286016"/>
        <c:crosses val="autoZero"/>
        <c:auto val="1"/>
        <c:lblAlgn val="ctr"/>
        <c:lblOffset val="100"/>
        <c:noMultiLvlLbl val="0"/>
      </c:catAx>
      <c:valAx>
        <c:axId val="125286016"/>
        <c:scaling>
          <c:orientation val="minMax"/>
        </c:scaling>
        <c:delete val="1"/>
        <c:axPos val="l"/>
        <c:numFmt formatCode="0%" sourceLinked="1"/>
        <c:majorTickMark val="out"/>
        <c:minorTickMark val="none"/>
        <c:tickLblPos val="nextTo"/>
        <c:crossAx val="122406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c:v>
                </c:pt>
                <c:pt idx="3">
                  <c:v>0.75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22407424"/>
        <c:axId val="125287744"/>
        <c:axId val="0"/>
      </c:bar3DChart>
      <c:catAx>
        <c:axId val="122407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287744"/>
        <c:crosses val="autoZero"/>
        <c:auto val="1"/>
        <c:lblAlgn val="ctr"/>
        <c:lblOffset val="100"/>
        <c:noMultiLvlLbl val="0"/>
      </c:catAx>
      <c:valAx>
        <c:axId val="125287744"/>
        <c:scaling>
          <c:orientation val="minMax"/>
        </c:scaling>
        <c:delete val="1"/>
        <c:axPos val="l"/>
        <c:numFmt formatCode="0%" sourceLinked="1"/>
        <c:majorTickMark val="out"/>
        <c:minorTickMark val="none"/>
        <c:tickLblPos val="nextTo"/>
        <c:crossAx val="122407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0.25</c:v>
                </c:pt>
                <c:pt idx="1">
                  <c:v>0.25</c:v>
                </c:pt>
                <c:pt idx="2">
                  <c:v>0.25</c:v>
                </c:pt>
                <c:pt idx="3">
                  <c:v>0.25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16545024"/>
        <c:axId val="108599488"/>
        <c:axId val="0"/>
      </c:bar3DChart>
      <c:catAx>
        <c:axId val="116545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08599488"/>
        <c:crosses val="autoZero"/>
        <c:auto val="1"/>
        <c:lblAlgn val="ctr"/>
        <c:lblOffset val="100"/>
        <c:noMultiLvlLbl val="0"/>
      </c:catAx>
      <c:valAx>
        <c:axId val="108599488"/>
        <c:scaling>
          <c:orientation val="minMax"/>
        </c:scaling>
        <c:delete val="1"/>
        <c:axPos val="l"/>
        <c:numFmt formatCode="0%" sourceLinked="1"/>
        <c:majorTickMark val="out"/>
        <c:minorTickMark val="none"/>
        <c:tickLblPos val="nextTo"/>
        <c:crossAx val="1165450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0.75</c:v>
                </c:pt>
                <c:pt idx="2">
                  <c:v>0</c:v>
                </c:pt>
                <c:pt idx="3">
                  <c:v>0.25</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22408448"/>
        <c:axId val="125748352"/>
        <c:axId val="0"/>
      </c:bar3DChart>
      <c:catAx>
        <c:axId val="122408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748352"/>
        <c:crosses val="autoZero"/>
        <c:auto val="1"/>
        <c:lblAlgn val="ctr"/>
        <c:lblOffset val="100"/>
        <c:noMultiLvlLbl val="0"/>
      </c:catAx>
      <c:valAx>
        <c:axId val="125748352"/>
        <c:scaling>
          <c:orientation val="minMax"/>
        </c:scaling>
        <c:delete val="1"/>
        <c:axPos val="l"/>
        <c:numFmt formatCode="0%" sourceLinked="1"/>
        <c:majorTickMark val="out"/>
        <c:minorTickMark val="none"/>
        <c:tickLblPos val="nextTo"/>
        <c:crossAx val="122408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25919744"/>
        <c:axId val="125750080"/>
        <c:axId val="0"/>
      </c:bar3DChart>
      <c:catAx>
        <c:axId val="125919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750080"/>
        <c:crosses val="autoZero"/>
        <c:auto val="1"/>
        <c:lblAlgn val="ctr"/>
        <c:lblOffset val="100"/>
        <c:noMultiLvlLbl val="0"/>
      </c:catAx>
      <c:valAx>
        <c:axId val="125750080"/>
        <c:scaling>
          <c:orientation val="minMax"/>
        </c:scaling>
        <c:delete val="1"/>
        <c:axPos val="l"/>
        <c:numFmt formatCode="0%" sourceLinked="1"/>
        <c:majorTickMark val="out"/>
        <c:minorTickMark val="none"/>
        <c:tickLblPos val="nextTo"/>
        <c:crossAx val="125919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c:v>
                </c:pt>
                <c:pt idx="2">
                  <c:v>0</c:v>
                </c:pt>
                <c:pt idx="3">
                  <c:v>0.66666666666666663</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25920768"/>
        <c:axId val="125751808"/>
        <c:axId val="0"/>
      </c:bar3DChart>
      <c:catAx>
        <c:axId val="125920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751808"/>
        <c:crosses val="autoZero"/>
        <c:auto val="1"/>
        <c:lblAlgn val="ctr"/>
        <c:lblOffset val="100"/>
        <c:noMultiLvlLbl val="0"/>
      </c:catAx>
      <c:valAx>
        <c:axId val="125751808"/>
        <c:scaling>
          <c:orientation val="minMax"/>
        </c:scaling>
        <c:delete val="1"/>
        <c:axPos val="l"/>
        <c:numFmt formatCode="0%" sourceLinked="1"/>
        <c:majorTickMark val="out"/>
        <c:minorTickMark val="none"/>
        <c:tickLblPos val="nextTo"/>
        <c:crossAx val="1259207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c:v>
                </c:pt>
                <c:pt idx="2">
                  <c:v>0</c:v>
                </c:pt>
                <c:pt idx="3">
                  <c:v>0.66666666666666663</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25921792"/>
        <c:axId val="125753536"/>
        <c:axId val="0"/>
      </c:bar3DChart>
      <c:catAx>
        <c:axId val="125921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5753536"/>
        <c:crosses val="autoZero"/>
        <c:auto val="1"/>
        <c:lblAlgn val="ctr"/>
        <c:lblOffset val="100"/>
        <c:noMultiLvlLbl val="0"/>
      </c:catAx>
      <c:valAx>
        <c:axId val="125753536"/>
        <c:scaling>
          <c:orientation val="minMax"/>
        </c:scaling>
        <c:delete val="1"/>
        <c:axPos val="l"/>
        <c:numFmt formatCode="0%" sourceLinked="1"/>
        <c:majorTickMark val="out"/>
        <c:minorTickMark val="none"/>
        <c:tickLblPos val="nextTo"/>
        <c:crossAx val="125921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25922816"/>
        <c:axId val="126124032"/>
        <c:axId val="0"/>
      </c:bar3DChart>
      <c:catAx>
        <c:axId val="125922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124032"/>
        <c:crosses val="autoZero"/>
        <c:auto val="1"/>
        <c:lblAlgn val="ctr"/>
        <c:lblOffset val="100"/>
        <c:noMultiLvlLbl val="0"/>
      </c:catAx>
      <c:valAx>
        <c:axId val="126124032"/>
        <c:scaling>
          <c:orientation val="minMax"/>
        </c:scaling>
        <c:delete val="1"/>
        <c:axPos val="l"/>
        <c:numFmt formatCode="0%" sourceLinked="1"/>
        <c:majorTickMark val="out"/>
        <c:minorTickMark val="none"/>
        <c:tickLblPos val="nextTo"/>
        <c:crossAx val="1259228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411-427C-AD79-C26DF081BA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411-427C-AD79-C26DF081BA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2411-427C-AD79-C26DF081BA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411-427C-AD79-C26DF081BA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411-427C-AD79-C26DF081BA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411-427C-AD79-C26DF081BA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411-427C-AD79-C26DF081BA9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2411-427C-AD79-C26DF081BA9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411-427C-AD79-C26DF081BA9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411-427C-AD79-C26DF081BA9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26231040"/>
        <c:axId val="126125760"/>
      </c:lineChart>
      <c:catAx>
        <c:axId val="1262310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6125760"/>
        <c:crosses val="autoZero"/>
        <c:auto val="1"/>
        <c:lblAlgn val="ctr"/>
        <c:lblOffset val="100"/>
        <c:noMultiLvlLbl val="0"/>
      </c:catAx>
      <c:valAx>
        <c:axId val="126125760"/>
        <c:scaling>
          <c:orientation val="minMax"/>
        </c:scaling>
        <c:delete val="1"/>
        <c:axPos val="l"/>
        <c:numFmt formatCode="0%" sourceLinked="1"/>
        <c:majorTickMark val="out"/>
        <c:minorTickMark val="none"/>
        <c:tickLblPos val="nextTo"/>
        <c:crossAx val="1262310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D1C-4F3E-B47E-97B3E7E607E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D1C-4F3E-B47E-97B3E7E607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c:v>
                </c:pt>
                <c:pt idx="2">
                  <c:v>0</c:v>
                </c:pt>
                <c:pt idx="3">
                  <c:v>0.75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5D1C-4F3E-B47E-97B3E7E607E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D1C-4F3E-B47E-97B3E7E607E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D1C-4F3E-B47E-97B3E7E607E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D1C-4F3E-B47E-97B3E7E607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0.75</c:v>
                </c:pt>
                <c:pt idx="2">
                  <c:v>0</c:v>
                </c:pt>
                <c:pt idx="3">
                  <c:v>0.25</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D1C-4F3E-B47E-97B3E7E607E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5D1C-4F3E-B47E-97B3E7E607E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D1C-4F3E-B47E-97B3E7E607E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D1C-4F3E-B47E-97B3E7E607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26233088"/>
        <c:axId val="126128064"/>
      </c:lineChart>
      <c:catAx>
        <c:axId val="1262330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6128064"/>
        <c:crosses val="autoZero"/>
        <c:auto val="1"/>
        <c:lblAlgn val="ctr"/>
        <c:lblOffset val="100"/>
        <c:noMultiLvlLbl val="0"/>
      </c:catAx>
      <c:valAx>
        <c:axId val="126128064"/>
        <c:scaling>
          <c:orientation val="minMax"/>
        </c:scaling>
        <c:delete val="1"/>
        <c:axPos val="l"/>
        <c:numFmt formatCode="0%" sourceLinked="1"/>
        <c:majorTickMark val="out"/>
        <c:minorTickMark val="none"/>
        <c:tickLblPos val="nextTo"/>
        <c:crossAx val="1262330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AAB-4FD4-9204-A0B348BD3C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AAB-4FD4-9204-A0B348BD3C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c:v>
                </c:pt>
                <c:pt idx="2">
                  <c:v>0</c:v>
                </c:pt>
                <c:pt idx="3">
                  <c:v>0.66666666666666663</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AAB-4FD4-9204-A0B348BD3C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AAB-4FD4-9204-A0B348BD3C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AAB-4FD4-9204-A0B348BD3C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AAB-4FD4-9204-A0B348BD3C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0.33333333333333331</c:v>
                </c:pt>
                <c:pt idx="1">
                  <c:v>0</c:v>
                </c:pt>
                <c:pt idx="2">
                  <c:v>0</c:v>
                </c:pt>
                <c:pt idx="3">
                  <c:v>0.66666666666666663</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AAB-4FD4-9204-A0B348BD3C0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AAB-4FD4-9204-A0B348BD3C0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AAB-4FD4-9204-A0B348BD3C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AAB-4FD4-9204-A0B348BD3C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25624832"/>
        <c:axId val="126130368"/>
      </c:lineChart>
      <c:catAx>
        <c:axId val="125624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6130368"/>
        <c:crosses val="autoZero"/>
        <c:auto val="1"/>
        <c:lblAlgn val="ctr"/>
        <c:lblOffset val="100"/>
        <c:noMultiLvlLbl val="0"/>
      </c:catAx>
      <c:valAx>
        <c:axId val="126130368"/>
        <c:scaling>
          <c:orientation val="minMax"/>
        </c:scaling>
        <c:delete val="1"/>
        <c:axPos val="l"/>
        <c:numFmt formatCode="0%" sourceLinked="1"/>
        <c:majorTickMark val="out"/>
        <c:minorTickMark val="none"/>
        <c:tickLblPos val="nextTo"/>
        <c:crossAx val="1256248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c:v>
                </c:pt>
                <c:pt idx="2">
                  <c:v>0.33333333333333331</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25626880"/>
        <c:axId val="126837312"/>
        <c:axId val="0"/>
      </c:bar3DChart>
      <c:catAx>
        <c:axId val="125626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837312"/>
        <c:crosses val="autoZero"/>
        <c:auto val="1"/>
        <c:lblAlgn val="ctr"/>
        <c:lblOffset val="100"/>
        <c:noMultiLvlLbl val="0"/>
      </c:catAx>
      <c:valAx>
        <c:axId val="126837312"/>
        <c:scaling>
          <c:orientation val="minMax"/>
        </c:scaling>
        <c:delete val="1"/>
        <c:axPos val="l"/>
        <c:numFmt formatCode="0%" sourceLinked="1"/>
        <c:majorTickMark val="out"/>
        <c:minorTickMark val="none"/>
        <c:tickLblPos val="nextTo"/>
        <c:crossAx val="125626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25627904"/>
        <c:axId val="126839040"/>
        <c:axId val="0"/>
      </c:bar3DChart>
      <c:catAx>
        <c:axId val="125627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839040"/>
        <c:crosses val="autoZero"/>
        <c:auto val="1"/>
        <c:lblAlgn val="ctr"/>
        <c:lblOffset val="100"/>
        <c:noMultiLvlLbl val="0"/>
      </c:catAx>
      <c:valAx>
        <c:axId val="126839040"/>
        <c:scaling>
          <c:orientation val="minMax"/>
        </c:scaling>
        <c:delete val="1"/>
        <c:axPos val="l"/>
        <c:numFmt formatCode="0%" sourceLinked="1"/>
        <c:majorTickMark val="out"/>
        <c:minorTickMark val="none"/>
        <c:tickLblPos val="nextTo"/>
        <c:crossAx val="125627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16546048"/>
        <c:axId val="116645888"/>
        <c:axId val="0"/>
      </c:bar3DChart>
      <c:catAx>
        <c:axId val="116546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16645888"/>
        <c:crosses val="autoZero"/>
        <c:auto val="1"/>
        <c:lblAlgn val="ctr"/>
        <c:lblOffset val="100"/>
        <c:noMultiLvlLbl val="0"/>
      </c:catAx>
      <c:valAx>
        <c:axId val="116645888"/>
        <c:scaling>
          <c:orientation val="minMax"/>
        </c:scaling>
        <c:delete val="1"/>
        <c:axPos val="l"/>
        <c:numFmt formatCode="0%" sourceLinked="1"/>
        <c:majorTickMark val="out"/>
        <c:minorTickMark val="none"/>
        <c:tickLblPos val="nextTo"/>
        <c:crossAx val="116546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26612992"/>
        <c:axId val="126840768"/>
        <c:axId val="0"/>
      </c:bar3DChart>
      <c:catAx>
        <c:axId val="126612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26840768"/>
        <c:crosses val="autoZero"/>
        <c:auto val="1"/>
        <c:lblAlgn val="ctr"/>
        <c:lblOffset val="100"/>
        <c:noMultiLvlLbl val="0"/>
      </c:catAx>
      <c:valAx>
        <c:axId val="126840768"/>
        <c:scaling>
          <c:orientation val="minMax"/>
        </c:scaling>
        <c:delete val="1"/>
        <c:axPos val="l"/>
        <c:numFmt formatCode="0%" sourceLinked="1"/>
        <c:majorTickMark val="out"/>
        <c:minorTickMark val="none"/>
        <c:tickLblPos val="nextTo"/>
        <c:crossAx val="126612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9CA-4C3B-B289-4FA2290138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9CA-4C3B-B289-4FA229013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c:v>
                </c:pt>
                <c:pt idx="2">
                  <c:v>0.33333333333333331</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9CA-4C3B-B289-4FA2290138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9CA-4C3B-B289-4FA2290138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9CA-4C3B-B289-4FA2290138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9CA-4C3B-B289-4FA229013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9CA-4C3B-B289-4FA2290138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9CA-4C3B-B289-4FA2290138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9CA-4C3B-B289-4FA2290138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9CA-4C3B-B289-4FA2290138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26614016"/>
        <c:axId val="126842496"/>
      </c:lineChart>
      <c:catAx>
        <c:axId val="126614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26842496"/>
        <c:crosses val="autoZero"/>
        <c:auto val="1"/>
        <c:lblAlgn val="ctr"/>
        <c:lblOffset val="100"/>
        <c:noMultiLvlLbl val="0"/>
      </c:catAx>
      <c:valAx>
        <c:axId val="126842496"/>
        <c:scaling>
          <c:orientation val="minMax"/>
        </c:scaling>
        <c:delete val="1"/>
        <c:axPos val="l"/>
        <c:numFmt formatCode="0%" sourceLinked="1"/>
        <c:majorTickMark val="out"/>
        <c:minorTickMark val="none"/>
        <c:tickLblPos val="nextTo"/>
        <c:crossAx val="1266140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27307776"/>
        <c:axId val="126943808"/>
        <c:axId val="0"/>
      </c:bar3DChart>
      <c:catAx>
        <c:axId val="1273077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6943808"/>
        <c:crosses val="autoZero"/>
        <c:auto val="1"/>
        <c:lblAlgn val="ctr"/>
        <c:lblOffset val="100"/>
        <c:noMultiLvlLbl val="0"/>
      </c:catAx>
      <c:valAx>
        <c:axId val="126943808"/>
        <c:scaling>
          <c:orientation val="minMax"/>
        </c:scaling>
        <c:delete val="1"/>
        <c:axPos val="l"/>
        <c:numFmt formatCode="0%" sourceLinked="1"/>
        <c:majorTickMark val="out"/>
        <c:minorTickMark val="none"/>
        <c:tickLblPos val="nextTo"/>
        <c:crossAx val="1273077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27309312"/>
        <c:axId val="126945536"/>
        <c:axId val="0"/>
      </c:bar3DChart>
      <c:catAx>
        <c:axId val="127309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6945536"/>
        <c:crosses val="autoZero"/>
        <c:auto val="1"/>
        <c:lblAlgn val="ctr"/>
        <c:lblOffset val="100"/>
        <c:noMultiLvlLbl val="0"/>
      </c:catAx>
      <c:valAx>
        <c:axId val="126945536"/>
        <c:scaling>
          <c:orientation val="minMax"/>
        </c:scaling>
        <c:delete val="1"/>
        <c:axPos val="l"/>
        <c:numFmt formatCode="0%" sourceLinked="1"/>
        <c:majorTickMark val="out"/>
        <c:minorTickMark val="none"/>
        <c:tickLblPos val="nextTo"/>
        <c:crossAx val="127309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27310336"/>
        <c:axId val="126946688"/>
        <c:axId val="0"/>
      </c:bar3DChart>
      <c:catAx>
        <c:axId val="127310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6946688"/>
        <c:crosses val="autoZero"/>
        <c:auto val="1"/>
        <c:lblAlgn val="ctr"/>
        <c:lblOffset val="100"/>
        <c:noMultiLvlLbl val="0"/>
      </c:catAx>
      <c:valAx>
        <c:axId val="126946688"/>
        <c:scaling>
          <c:orientation val="minMax"/>
        </c:scaling>
        <c:delete val="1"/>
        <c:axPos val="l"/>
        <c:numFmt formatCode="0%" sourceLinked="1"/>
        <c:majorTickMark val="out"/>
        <c:minorTickMark val="none"/>
        <c:tickLblPos val="nextTo"/>
        <c:crossAx val="127310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27156224"/>
        <c:axId val="126948416"/>
        <c:axId val="0"/>
      </c:bar3DChart>
      <c:catAx>
        <c:axId val="127156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26948416"/>
        <c:crosses val="autoZero"/>
        <c:auto val="1"/>
        <c:lblAlgn val="ctr"/>
        <c:lblOffset val="100"/>
        <c:noMultiLvlLbl val="0"/>
      </c:catAx>
      <c:valAx>
        <c:axId val="126948416"/>
        <c:scaling>
          <c:orientation val="minMax"/>
        </c:scaling>
        <c:delete val="1"/>
        <c:axPos val="l"/>
        <c:numFmt formatCode="0%" sourceLinked="1"/>
        <c:majorTickMark val="out"/>
        <c:minorTickMark val="none"/>
        <c:tickLblPos val="nextTo"/>
        <c:crossAx val="127156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7</xdr:col>
      <xdr:colOff>638175</xdr:colOff>
      <xdr:row>96</xdr:row>
      <xdr:rowOff>9525</xdr:rowOff>
    </xdr:from>
    <xdr:ext cx="247650" cy="231775"/>
    <xdr:pic>
      <xdr:nvPicPr>
        <xdr:cNvPr id="2" name="15 Imagen">
          <a:hlinkClick xmlns:r="http://schemas.openxmlformats.org/officeDocument/2006/relationships" r:id="rId19" tooltip="IR A RESUMEN"/>
          <a:extLst>
            <a:ext uri="{FF2B5EF4-FFF2-40B4-BE49-F238E27FC236}">
              <a16:creationId xmlns:a16="http://schemas.microsoft.com/office/drawing/2014/main" id="{EBED2D3F-6005-4954-ADC5-B5B082A104A6}"/>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718050" y="34902775"/>
          <a:ext cx="247650" cy="23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pe.Cpe-PC\Documents\calidad%202019\PMI%20FINAL%202018\1.%20FORMATO%20PMI%202018%20PRIMER%20CONSOLIDAD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pe.Cpe-PC\Documents\CALIDAD%202022\2.4%20SEGUIMIENTOPMI%202021definitiv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ICIO"/>
      <sheetName val="REVI_IDENT"/>
      <sheetName val="CONTEXTO"/>
      <sheetName val="ConAUTO"/>
      <sheetName val=" AUTOEVA 2016"/>
      <sheetName val="DIRECTIVA 2016"/>
      <sheetName val="ADMINIST 2016"/>
      <sheetName val="ACADEMICA 2016"/>
      <sheetName val="COMUNITARIA 2016"/>
      <sheetName val="ANALISIS POR GESTION 2016"/>
      <sheetName val="AUTO EVALUACION 2017"/>
      <sheetName val=" DIRECTIVA 2017"/>
      <sheetName val="ACADEMICA 2017"/>
      <sheetName val="ADMINIST 2017"/>
      <sheetName val="COMUNITARIA 2017"/>
      <sheetName val="ANALISIS DE GESTION 2017"/>
      <sheetName val="OBJS"/>
      <sheetName val="MET_IND"/>
      <sheetName val="ACCS VIGENCIA 2017"/>
      <sheetName val="TARS VIGENCIA 2017"/>
      <sheetName val="ACCS VIGENCIA 2018"/>
      <sheetName val="TARS VIGENCIA 2018"/>
      <sheetName val="ACCS VIGENCIA 2019"/>
      <sheetName val="TARS VIGENCIA 2019"/>
    </sheetNames>
    <sheetDataSet>
      <sheetData sheetId="0" refreshError="1">
        <row r="9">
          <cell r="C9" t="str">
            <v>Km 20 via Cucuta Pamplona - corregimiento La Garita</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ICIO"/>
      <sheetName val="SEGUIMIENTO "/>
    </sheetNames>
    <sheetDataSet>
      <sheetData sheetId="0">
        <row r="10">
          <cell r="C10" t="str">
            <v>institucioneducativalagarita@hotmail.es</v>
          </cell>
        </row>
        <row r="11">
          <cell r="C11" t="str">
            <v>NELSON ORLANDO CLAVIJO GUTIERREZ</v>
          </cell>
        </row>
      </sheetData>
      <sheetData sheetId="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nelsonor10@hotmail.com" TargetMode="Externa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dailinvale@hotmail.com"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8" zoomScale="90" zoomScaleNormal="80" workbookViewId="0">
      <selection activeCell="K18" sqref="K18:K21"/>
    </sheetView>
  </sheetViews>
  <sheetFormatPr baseColWidth="10" defaultColWidth="11.453125" defaultRowHeight="14" x14ac:dyDescent="0.3"/>
  <cols>
    <col min="1" max="2" width="11.453125" style="18"/>
    <col min="3" max="3" width="15.81640625" style="18" customWidth="1"/>
    <col min="4" max="4" width="21.1796875" style="18" customWidth="1"/>
    <col min="5" max="5" width="14.81640625" style="18" customWidth="1"/>
    <col min="6" max="6" width="8.54296875" style="18" customWidth="1"/>
    <col min="7" max="7" width="10.26953125" style="18" customWidth="1"/>
    <col min="8" max="8" width="16.26953125" style="18" customWidth="1"/>
    <col min="9" max="9" width="18.26953125" style="18" customWidth="1"/>
    <col min="10" max="10" width="3.26953125" style="18" customWidth="1"/>
    <col min="11" max="11" width="46.26953125" style="18" bestFit="1" customWidth="1"/>
    <col min="12" max="12" width="85.453125" style="18" customWidth="1"/>
    <col min="13" max="13" width="33.54296875" style="18" customWidth="1"/>
    <col min="14" max="16384" width="11.453125" style="18"/>
  </cols>
  <sheetData>
    <row r="1" spans="1:13" ht="27" customHeight="1" x14ac:dyDescent="0.35">
      <c r="A1" s="183"/>
      <c r="B1" s="184"/>
      <c r="C1" s="191" t="s">
        <v>169</v>
      </c>
      <c r="D1" s="192"/>
      <c r="E1" s="192"/>
      <c r="F1" s="192"/>
      <c r="G1" s="192"/>
      <c r="H1" s="189" t="s">
        <v>170</v>
      </c>
      <c r="I1" s="190"/>
    </row>
    <row r="2" spans="1:13" ht="18.75" customHeight="1" x14ac:dyDescent="0.35">
      <c r="A2" s="185"/>
      <c r="B2" s="186"/>
      <c r="C2" s="191" t="s">
        <v>171</v>
      </c>
      <c r="D2" s="192"/>
      <c r="E2" s="192"/>
      <c r="F2" s="192"/>
      <c r="G2" s="192"/>
      <c r="H2" s="42">
        <v>41241</v>
      </c>
      <c r="I2" s="43" t="s">
        <v>175</v>
      </c>
    </row>
    <row r="3" spans="1:13" ht="21" customHeight="1" x14ac:dyDescent="0.35">
      <c r="A3" s="187"/>
      <c r="B3" s="188"/>
      <c r="C3" s="191" t="s">
        <v>172</v>
      </c>
      <c r="D3" s="192"/>
      <c r="E3" s="192"/>
      <c r="F3" s="192"/>
      <c r="G3" s="192"/>
      <c r="H3" s="189" t="s">
        <v>173</v>
      </c>
      <c r="I3" s="190"/>
    </row>
    <row r="4" spans="1:13" ht="5.25" customHeight="1" x14ac:dyDescent="0.3"/>
    <row r="5" spans="1:13" ht="34.5" customHeight="1" x14ac:dyDescent="0.3">
      <c r="A5" s="224" t="s">
        <v>164</v>
      </c>
      <c r="B5" s="224"/>
      <c r="C5" s="224"/>
      <c r="D5" s="224"/>
      <c r="E5" s="224"/>
      <c r="F5" s="224"/>
      <c r="G5" s="224"/>
      <c r="H5" s="224"/>
      <c r="I5" s="224"/>
      <c r="K5" s="225" t="s">
        <v>140</v>
      </c>
      <c r="L5" s="225"/>
      <c r="M5" s="225"/>
    </row>
    <row r="6" spans="1:13" ht="23.25" customHeight="1" x14ac:dyDescent="0.3">
      <c r="A6" s="226" t="s">
        <v>162</v>
      </c>
      <c r="B6" s="227"/>
      <c r="C6" s="227"/>
      <c r="D6" s="227"/>
      <c r="E6" s="227"/>
      <c r="F6" s="196" t="s">
        <v>141</v>
      </c>
      <c r="G6" s="197"/>
      <c r="H6" s="197"/>
      <c r="I6" s="197"/>
      <c r="K6" s="45" t="s">
        <v>142</v>
      </c>
      <c r="L6" s="46" t="s">
        <v>143</v>
      </c>
      <c r="M6" s="47" t="s">
        <v>144</v>
      </c>
    </row>
    <row r="7" spans="1:13" ht="20.149999999999999" customHeight="1" x14ac:dyDescent="0.3">
      <c r="A7" s="228" t="s">
        <v>182</v>
      </c>
      <c r="B7" s="229"/>
      <c r="C7" s="229"/>
      <c r="D7" s="229"/>
      <c r="E7" s="229"/>
      <c r="F7" s="198"/>
      <c r="G7" s="198"/>
      <c r="H7" s="198"/>
      <c r="I7" s="198"/>
      <c r="K7" s="230" t="s">
        <v>166</v>
      </c>
      <c r="L7" s="55" t="s">
        <v>145</v>
      </c>
      <c r="M7" s="231" t="s">
        <v>146</v>
      </c>
    </row>
    <row r="8" spans="1:13" ht="33.75" customHeight="1" x14ac:dyDescent="0.3">
      <c r="A8" s="228"/>
      <c r="B8" s="229"/>
      <c r="C8" s="229"/>
      <c r="D8" s="229"/>
      <c r="E8" s="229"/>
      <c r="F8" s="232" t="s">
        <v>160</v>
      </c>
      <c r="G8" s="233"/>
      <c r="H8" s="234">
        <v>254874000223</v>
      </c>
      <c r="I8" s="235"/>
      <c r="K8" s="231"/>
      <c r="L8" s="55" t="s">
        <v>159</v>
      </c>
      <c r="M8" s="231"/>
    </row>
    <row r="9" spans="1:13" ht="20.149999999999999" customHeight="1" x14ac:dyDescent="0.3">
      <c r="A9" s="40" t="s">
        <v>147</v>
      </c>
      <c r="B9" s="41"/>
      <c r="C9" s="206" t="str">
        <f>[1]INICIO!$C$9</f>
        <v>Km 20 via Cucuta Pamplona - corregimiento La Garita</v>
      </c>
      <c r="D9" s="202"/>
      <c r="E9" s="203"/>
      <c r="F9" s="204" t="s">
        <v>163</v>
      </c>
      <c r="G9" s="205"/>
      <c r="H9" s="238" t="s">
        <v>181</v>
      </c>
      <c r="I9" s="239"/>
      <c r="K9" s="231"/>
      <c r="L9" s="55" t="s">
        <v>148</v>
      </c>
      <c r="M9" s="231" t="s">
        <v>149</v>
      </c>
    </row>
    <row r="10" spans="1:13" ht="20.149999999999999" customHeight="1" x14ac:dyDescent="0.3">
      <c r="A10" s="200" t="s">
        <v>168</v>
      </c>
      <c r="B10" s="201"/>
      <c r="C10" s="202" t="str">
        <f>[2]INICIO!$C$10</f>
        <v>institucioneducativalagarita@hotmail.es</v>
      </c>
      <c r="D10" s="202"/>
      <c r="E10" s="202"/>
      <c r="F10" s="203"/>
      <c r="G10" s="44" t="s">
        <v>150</v>
      </c>
      <c r="H10" s="236">
        <v>5829556</v>
      </c>
      <c r="I10" s="237"/>
      <c r="K10" s="231"/>
      <c r="L10" s="55" t="s">
        <v>151</v>
      </c>
      <c r="M10" s="231"/>
    </row>
    <row r="11" spans="1:13" ht="20.149999999999999" customHeight="1" x14ac:dyDescent="0.3">
      <c r="A11" s="200" t="s">
        <v>165</v>
      </c>
      <c r="B11" s="201"/>
      <c r="C11" s="202" t="str">
        <f>[2]INICIO!$C$11</f>
        <v>NELSON ORLANDO CLAVIJO GUTIERREZ</v>
      </c>
      <c r="D11" s="202"/>
      <c r="E11" s="202"/>
      <c r="F11" s="203"/>
      <c r="G11" s="44" t="s">
        <v>174</v>
      </c>
      <c r="H11" s="217"/>
      <c r="I11" s="218"/>
      <c r="K11" s="219"/>
      <c r="L11" s="56"/>
      <c r="M11" s="56"/>
    </row>
    <row r="12" spans="1:13" ht="19.5" customHeight="1" x14ac:dyDescent="0.3">
      <c r="A12" s="220" t="s">
        <v>152</v>
      </c>
      <c r="B12" s="221"/>
      <c r="C12" s="221"/>
      <c r="D12" s="221"/>
      <c r="E12" s="221"/>
      <c r="F12" s="221"/>
      <c r="G12" s="221"/>
      <c r="H12" s="221"/>
      <c r="I12" s="222"/>
      <c r="K12" s="212"/>
      <c r="L12" s="56"/>
      <c r="M12" s="212"/>
    </row>
    <row r="13" spans="1:13" ht="20.149999999999999" customHeight="1" x14ac:dyDescent="0.3">
      <c r="A13" s="209" t="s">
        <v>153</v>
      </c>
      <c r="B13" s="209"/>
      <c r="C13" s="209"/>
      <c r="D13" s="209" t="s">
        <v>154</v>
      </c>
      <c r="E13" s="209"/>
      <c r="F13" s="209"/>
      <c r="G13" s="209" t="s">
        <v>161</v>
      </c>
      <c r="H13" s="209"/>
      <c r="I13" s="209"/>
      <c r="K13" s="212"/>
      <c r="L13" s="56"/>
      <c r="M13" s="212"/>
    </row>
    <row r="14" spans="1:13" ht="20.149999999999999" customHeight="1" x14ac:dyDescent="0.3">
      <c r="A14" s="199" t="s">
        <v>183</v>
      </c>
      <c r="B14" s="199"/>
      <c r="C14" s="199"/>
      <c r="D14" s="223" t="s">
        <v>184</v>
      </c>
      <c r="E14" s="223"/>
      <c r="F14" s="223"/>
      <c r="G14" s="216" t="s">
        <v>188</v>
      </c>
      <c r="H14" s="199"/>
      <c r="I14" s="199"/>
      <c r="K14" s="212"/>
      <c r="L14" s="56"/>
      <c r="M14" s="212"/>
    </row>
    <row r="15" spans="1:13" ht="20.149999999999999" customHeight="1" x14ac:dyDescent="0.3">
      <c r="A15" s="199" t="s">
        <v>385</v>
      </c>
      <c r="B15" s="199"/>
      <c r="C15" s="199"/>
      <c r="D15" s="199" t="s">
        <v>185</v>
      </c>
      <c r="E15" s="199"/>
      <c r="F15" s="199"/>
      <c r="G15" s="216"/>
      <c r="H15" s="199"/>
      <c r="I15" s="199"/>
      <c r="K15" s="212"/>
      <c r="L15" s="56"/>
      <c r="M15" s="56"/>
    </row>
    <row r="16" spans="1:13" ht="20.149999999999999" customHeight="1" x14ac:dyDescent="0.3">
      <c r="A16" s="199" t="s">
        <v>384</v>
      </c>
      <c r="B16" s="199"/>
      <c r="C16" s="199"/>
      <c r="D16" s="199" t="s">
        <v>186</v>
      </c>
      <c r="E16" s="199"/>
      <c r="F16" s="199"/>
      <c r="G16" s="216" t="s">
        <v>189</v>
      </c>
      <c r="H16" s="199"/>
      <c r="I16" s="199"/>
      <c r="K16" s="212"/>
      <c r="L16" s="56"/>
      <c r="M16" s="56"/>
    </row>
    <row r="17" spans="1:13" ht="20.149999999999999" customHeight="1" x14ac:dyDescent="0.3">
      <c r="A17" s="213" t="s">
        <v>383</v>
      </c>
      <c r="B17" s="214"/>
      <c r="C17" s="215"/>
      <c r="D17" s="199" t="s">
        <v>186</v>
      </c>
      <c r="E17" s="199"/>
      <c r="F17" s="199"/>
      <c r="G17" s="216" t="s">
        <v>190</v>
      </c>
      <c r="H17" s="199"/>
      <c r="I17" s="199"/>
      <c r="K17" s="212"/>
      <c r="L17" s="56"/>
      <c r="M17" s="56"/>
    </row>
    <row r="18" spans="1:13" ht="20.149999999999999" customHeight="1" x14ac:dyDescent="0.3">
      <c r="A18" s="213" t="s">
        <v>382</v>
      </c>
      <c r="B18" s="214"/>
      <c r="C18" s="215"/>
      <c r="D18" s="199" t="s">
        <v>186</v>
      </c>
      <c r="E18" s="199"/>
      <c r="F18" s="199"/>
      <c r="G18" s="216"/>
      <c r="H18" s="199"/>
      <c r="I18" s="199"/>
      <c r="K18" s="211"/>
      <c r="L18" s="56"/>
      <c r="M18" s="56"/>
    </row>
    <row r="19" spans="1:13" ht="20.149999999999999" customHeight="1" x14ac:dyDescent="0.3">
      <c r="A19" s="213" t="s">
        <v>192</v>
      </c>
      <c r="B19" s="214"/>
      <c r="C19" s="215"/>
      <c r="D19" s="199" t="s">
        <v>187</v>
      </c>
      <c r="E19" s="199"/>
      <c r="F19" s="199"/>
      <c r="G19" s="216" t="s">
        <v>191</v>
      </c>
      <c r="H19" s="199"/>
      <c r="I19" s="199"/>
      <c r="K19" s="212"/>
      <c r="L19" s="56"/>
      <c r="M19" s="56"/>
    </row>
    <row r="20" spans="1:13" ht="20.149999999999999" customHeight="1" x14ac:dyDescent="0.3">
      <c r="A20" s="213"/>
      <c r="B20" s="214"/>
      <c r="C20" s="215"/>
      <c r="D20" s="199"/>
      <c r="E20" s="199"/>
      <c r="F20" s="199"/>
      <c r="G20" s="216"/>
      <c r="H20" s="199"/>
      <c r="I20" s="199"/>
      <c r="K20" s="212"/>
      <c r="L20" s="56"/>
      <c r="M20" s="56"/>
    </row>
    <row r="21" spans="1:13" ht="20.149999999999999" customHeight="1" x14ac:dyDescent="0.3">
      <c r="A21" s="199"/>
      <c r="B21" s="199"/>
      <c r="C21" s="199"/>
      <c r="D21" s="199"/>
      <c r="E21" s="199"/>
      <c r="F21" s="199"/>
      <c r="G21" s="199"/>
      <c r="H21" s="199"/>
      <c r="I21" s="199"/>
      <c r="K21" s="212"/>
      <c r="L21" s="56"/>
      <c r="M21" s="57"/>
    </row>
    <row r="22" spans="1:13" ht="20.149999999999999" customHeight="1" x14ac:dyDescent="0.3">
      <c r="A22" s="199"/>
      <c r="B22" s="199"/>
      <c r="C22" s="199"/>
      <c r="D22" s="199"/>
      <c r="E22" s="199"/>
      <c r="F22" s="199"/>
      <c r="G22" s="199"/>
      <c r="H22" s="199"/>
      <c r="I22" s="199"/>
    </row>
    <row r="23" spans="1:13" s="19" customFormat="1" ht="20" x14ac:dyDescent="0.4">
      <c r="A23" s="210"/>
      <c r="B23" s="210"/>
      <c r="C23" s="210"/>
      <c r="D23" s="210"/>
      <c r="E23" s="210"/>
      <c r="F23" s="210"/>
      <c r="G23" s="210"/>
      <c r="H23" s="210"/>
      <c r="I23" s="210"/>
      <c r="K23" s="207"/>
      <c r="L23" s="207"/>
    </row>
    <row r="24" spans="1:13" ht="30" customHeight="1" x14ac:dyDescent="0.3">
      <c r="A24" s="208" t="s">
        <v>155</v>
      </c>
      <c r="B24" s="208"/>
      <c r="C24" s="208"/>
      <c r="D24" s="208"/>
      <c r="E24" s="208"/>
      <c r="F24" s="208"/>
      <c r="G24" s="208"/>
      <c r="H24" s="208"/>
      <c r="I24" s="208"/>
      <c r="K24" s="20"/>
      <c r="L24" s="20"/>
    </row>
    <row r="25" spans="1:13" ht="33.75" customHeight="1" x14ac:dyDescent="0.3">
      <c r="A25" s="209" t="s">
        <v>153</v>
      </c>
      <c r="B25" s="209"/>
      <c r="C25" s="209"/>
      <c r="D25" s="209" t="s">
        <v>154</v>
      </c>
      <c r="E25" s="209"/>
      <c r="F25" s="209"/>
      <c r="G25" s="209" t="s">
        <v>23</v>
      </c>
      <c r="H25" s="209"/>
      <c r="I25" s="209"/>
      <c r="K25" s="21"/>
      <c r="L25" s="22"/>
      <c r="M25" s="18" t="s">
        <v>156</v>
      </c>
    </row>
    <row r="26" spans="1:13" ht="20.149999999999999" customHeight="1" x14ac:dyDescent="0.3">
      <c r="A26" s="199"/>
      <c r="B26" s="199"/>
      <c r="C26" s="199"/>
      <c r="D26" s="199"/>
      <c r="E26" s="199"/>
      <c r="F26" s="199"/>
      <c r="G26" s="199"/>
      <c r="H26" s="199"/>
      <c r="I26" s="199"/>
      <c r="K26" s="21"/>
      <c r="L26" s="22"/>
    </row>
    <row r="27" spans="1:13" ht="20.149999999999999" customHeight="1" x14ac:dyDescent="0.3">
      <c r="A27" s="199"/>
      <c r="B27" s="199"/>
      <c r="C27" s="199"/>
      <c r="D27" s="199"/>
      <c r="E27" s="199"/>
      <c r="F27" s="199"/>
      <c r="G27" s="199"/>
      <c r="H27" s="199"/>
      <c r="I27" s="199"/>
      <c r="K27" s="21"/>
      <c r="L27" s="23"/>
    </row>
    <row r="28" spans="1:13" ht="20.149999999999999" customHeight="1" x14ac:dyDescent="0.3">
      <c r="A28" s="199"/>
      <c r="B28" s="199"/>
      <c r="C28" s="199"/>
      <c r="D28" s="199"/>
      <c r="E28" s="199"/>
      <c r="F28" s="199"/>
      <c r="G28" s="199"/>
      <c r="H28" s="199"/>
      <c r="I28" s="199"/>
      <c r="K28" s="21"/>
      <c r="L28" s="23"/>
    </row>
    <row r="29" spans="1:13" ht="20.149999999999999" customHeight="1" x14ac:dyDescent="0.3">
      <c r="A29" s="199"/>
      <c r="B29" s="199"/>
      <c r="C29" s="199"/>
      <c r="D29" s="199"/>
      <c r="E29" s="199"/>
      <c r="F29" s="199"/>
      <c r="G29" s="199"/>
      <c r="H29" s="199"/>
      <c r="I29" s="199"/>
      <c r="K29" s="21"/>
      <c r="L29" s="22"/>
    </row>
    <row r="30" spans="1:13" ht="20.149999999999999" customHeight="1" x14ac:dyDescent="0.3">
      <c r="A30" s="199"/>
      <c r="B30" s="199"/>
      <c r="C30" s="199"/>
      <c r="D30" s="199"/>
      <c r="E30" s="199"/>
      <c r="F30" s="199"/>
      <c r="G30" s="199"/>
      <c r="H30" s="199"/>
      <c r="I30" s="199"/>
      <c r="K30" s="21"/>
      <c r="L30" s="23"/>
    </row>
    <row r="31" spans="1:13" ht="20.149999999999999" customHeight="1" x14ac:dyDescent="0.3">
      <c r="A31" s="199"/>
      <c r="B31" s="199"/>
      <c r="C31" s="199"/>
      <c r="D31" s="199"/>
      <c r="E31" s="199"/>
      <c r="F31" s="199"/>
      <c r="G31" s="199"/>
      <c r="H31" s="199"/>
      <c r="I31" s="199"/>
      <c r="K31" s="21"/>
      <c r="L31" s="24"/>
    </row>
    <row r="32" spans="1:13" ht="20.149999999999999" customHeight="1" x14ac:dyDescent="0.3">
      <c r="A32" s="199"/>
      <c r="B32" s="199"/>
      <c r="C32" s="199"/>
      <c r="D32" s="199"/>
      <c r="E32" s="199"/>
      <c r="F32" s="199"/>
      <c r="G32" s="199"/>
      <c r="H32" s="199"/>
      <c r="I32" s="199"/>
      <c r="K32" s="193"/>
      <c r="L32" s="22"/>
    </row>
    <row r="33" spans="11:12" ht="15.5" x14ac:dyDescent="0.35">
      <c r="K33" s="193"/>
      <c r="L33" s="25"/>
    </row>
    <row r="34" spans="11:12" ht="19.5" customHeight="1" x14ac:dyDescent="0.3"/>
    <row r="35" spans="11:12" ht="51" customHeight="1" x14ac:dyDescent="0.3"/>
    <row r="36" spans="11:12" ht="51.75" customHeight="1" x14ac:dyDescent="0.3"/>
    <row r="37" spans="11:12" ht="42.75" customHeight="1" x14ac:dyDescent="0.3"/>
    <row r="38" spans="11:12" ht="107.25" customHeight="1" x14ac:dyDescent="0.3"/>
    <row r="39" spans="11:12" ht="58.5" customHeight="1" x14ac:dyDescent="0.3"/>
    <row r="40" spans="11:12" ht="30.75" customHeight="1" x14ac:dyDescent="0.3"/>
    <row r="41" spans="11:12" ht="30.75" customHeight="1" x14ac:dyDescent="0.3"/>
    <row r="42" spans="11:12" ht="47.25" customHeight="1" x14ac:dyDescent="0.3"/>
    <row r="65526" spans="1:5" x14ac:dyDescent="0.3">
      <c r="A65526" s="194" t="s">
        <v>29</v>
      </c>
      <c r="B65526" s="194"/>
      <c r="C65526" s="194"/>
      <c r="D65526" s="194"/>
      <c r="E65526" s="194"/>
    </row>
    <row r="65527" spans="1:5" x14ac:dyDescent="0.3">
      <c r="A65527" s="195" t="s">
        <v>30</v>
      </c>
      <c r="B65527" s="195"/>
      <c r="C65527" s="195"/>
      <c r="D65527" s="195"/>
      <c r="E65527" s="195"/>
    </row>
    <row r="65528" spans="1:5" x14ac:dyDescent="0.3">
      <c r="A65528" s="195" t="s">
        <v>31</v>
      </c>
      <c r="B65528" s="195"/>
      <c r="C65528" s="195"/>
      <c r="D65528" s="195"/>
      <c r="E65528" s="195"/>
    </row>
    <row r="65529" spans="1:5" x14ac:dyDescent="0.3">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 ref="G14" r:id="rId3" xr:uid="{00000000-0004-0000-0000-000004000000}"/>
    <hyperlink ref="G19" r:id="rId4" xr:uid="{00000000-0004-0000-0000-000007000000}"/>
  </hyperlinks>
  <pageMargins left="0.70866141732283472" right="0.70866141732283472" top="0.74803149606299213" bottom="0.74803149606299213" header="0.31496062992125984" footer="0.31496062992125984"/>
  <pageSetup paperSize="9" orientation="landscape" horizontalDpi="300" verticalDpi="300"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21"/>
  <dimension ref="A1:U65532"/>
  <sheetViews>
    <sheetView showGridLines="0" tabSelected="1" topLeftCell="B120" zoomScale="80" zoomScaleNormal="80" workbookViewId="0">
      <selection activeCell="C124" sqref="C124"/>
    </sheetView>
  </sheetViews>
  <sheetFormatPr baseColWidth="10" defaultColWidth="11.453125" defaultRowHeight="14" x14ac:dyDescent="0.3"/>
  <cols>
    <col min="1" max="1" width="0.453125" style="83" customWidth="1"/>
    <col min="2" max="2" width="1.453125" style="83" customWidth="1"/>
    <col min="3" max="3" width="44.7265625" style="83" customWidth="1"/>
    <col min="4" max="4" width="11.7265625" style="136" customWidth="1"/>
    <col min="5" max="6" width="33.7265625" style="118" customWidth="1"/>
    <col min="7" max="7" width="11.7265625" style="136" customWidth="1"/>
    <col min="8" max="9" width="33.7265625" style="118" customWidth="1"/>
    <col min="10" max="10" width="11.7265625" style="136" customWidth="1"/>
    <col min="11" max="12" width="33.7265625" style="118" customWidth="1"/>
    <col min="13" max="13" width="11.7265625" style="136" customWidth="1"/>
    <col min="14" max="15" width="33.7265625" style="118" customWidth="1"/>
    <col min="16" max="16" width="3.1796875" style="83" customWidth="1"/>
    <col min="17" max="17" width="2.453125" style="83" customWidth="1"/>
    <col min="18" max="18" width="7.453125" style="83" hidden="1" customWidth="1"/>
    <col min="19" max="20" width="7.1796875" style="83" hidden="1" customWidth="1"/>
    <col min="21" max="21" width="7" style="83" hidden="1" customWidth="1"/>
    <col min="22" max="22" width="11.453125" style="83"/>
    <col min="23" max="23" width="13" style="83" customWidth="1"/>
    <col min="24" max="24" width="15.81640625" style="83" customWidth="1"/>
    <col min="25" max="25" width="13" style="83" customWidth="1"/>
    <col min="26" max="27" width="11.453125" style="83" customWidth="1"/>
    <col min="28" max="16384" width="11.453125" style="83"/>
  </cols>
  <sheetData>
    <row r="1" spans="1:21" ht="33" customHeight="1" x14ac:dyDescent="0.3">
      <c r="B1" s="264" t="s">
        <v>124</v>
      </c>
      <c r="C1" s="264"/>
      <c r="D1" s="264"/>
      <c r="E1" s="264"/>
      <c r="F1" s="264"/>
      <c r="G1" s="264"/>
      <c r="H1" s="264"/>
      <c r="I1" s="264"/>
      <c r="J1" s="265"/>
      <c r="K1" s="265"/>
      <c r="L1" s="84"/>
      <c r="M1" s="84"/>
      <c r="N1" s="84"/>
      <c r="O1" s="84"/>
    </row>
    <row r="2" spans="1:21" ht="15.5" x14ac:dyDescent="0.3">
      <c r="B2" s="266" t="s">
        <v>27</v>
      </c>
      <c r="C2" s="266"/>
      <c r="D2" s="303" t="s">
        <v>177</v>
      </c>
      <c r="E2" s="303"/>
      <c r="F2" s="303"/>
      <c r="G2" s="304" t="s">
        <v>178</v>
      </c>
      <c r="H2" s="304"/>
      <c r="I2" s="304"/>
      <c r="J2" s="305" t="s">
        <v>179</v>
      </c>
      <c r="K2" s="305"/>
      <c r="L2" s="305"/>
      <c r="M2" s="247" t="s">
        <v>180</v>
      </c>
      <c r="N2" s="247"/>
      <c r="O2" s="247"/>
      <c r="Q2" s="83">
        <v>1</v>
      </c>
    </row>
    <row r="3" spans="1:21" ht="15" customHeight="1" x14ac:dyDescent="0.3">
      <c r="B3" s="266"/>
      <c r="C3" s="266"/>
      <c r="D3" s="306" t="s">
        <v>34</v>
      </c>
      <c r="E3" s="302" t="s">
        <v>122</v>
      </c>
      <c r="F3" s="302" t="s">
        <v>125</v>
      </c>
      <c r="G3" s="258" t="s">
        <v>34</v>
      </c>
      <c r="H3" s="302" t="s">
        <v>122</v>
      </c>
      <c r="I3" s="302" t="s">
        <v>125</v>
      </c>
      <c r="J3" s="258" t="s">
        <v>34</v>
      </c>
      <c r="K3" s="260" t="s">
        <v>122</v>
      </c>
      <c r="L3" s="262" t="s">
        <v>125</v>
      </c>
      <c r="M3" s="258" t="s">
        <v>34</v>
      </c>
      <c r="N3" s="260" t="s">
        <v>122</v>
      </c>
      <c r="O3" s="262" t="s">
        <v>125</v>
      </c>
      <c r="Q3" s="83">
        <v>2</v>
      </c>
    </row>
    <row r="4" spans="1:21" ht="15.75" customHeight="1" x14ac:dyDescent="0.3">
      <c r="B4" s="266"/>
      <c r="C4" s="266"/>
      <c r="D4" s="307"/>
      <c r="E4" s="262"/>
      <c r="F4" s="262"/>
      <c r="G4" s="259"/>
      <c r="H4" s="262"/>
      <c r="I4" s="262"/>
      <c r="J4" s="259"/>
      <c r="K4" s="261"/>
      <c r="L4" s="263"/>
      <c r="M4" s="259"/>
      <c r="N4" s="261"/>
      <c r="O4" s="263"/>
      <c r="Q4" s="83">
        <v>3</v>
      </c>
    </row>
    <row r="5" spans="1:21" ht="15.5" x14ac:dyDescent="0.3">
      <c r="B5" s="266"/>
      <c r="C5" s="266"/>
      <c r="D5" s="85"/>
      <c r="E5" s="86"/>
      <c r="F5" s="86"/>
      <c r="G5" s="87"/>
      <c r="H5" s="88"/>
      <c r="I5" s="88"/>
      <c r="J5" s="87"/>
      <c r="K5" s="89"/>
      <c r="L5" s="88"/>
      <c r="M5" s="87"/>
      <c r="N5" s="89"/>
      <c r="O5" s="88"/>
      <c r="Q5" s="83">
        <v>4</v>
      </c>
    </row>
    <row r="6" spans="1:21" ht="17.5" x14ac:dyDescent="0.3">
      <c r="A6" s="308"/>
      <c r="B6" s="287"/>
      <c r="C6" s="90" t="s">
        <v>73</v>
      </c>
      <c r="D6" s="91"/>
      <c r="E6" s="91"/>
      <c r="F6" s="91"/>
      <c r="G6" s="91"/>
      <c r="H6" s="91"/>
      <c r="I6" s="91"/>
      <c r="J6" s="91"/>
      <c r="K6" s="91"/>
      <c r="L6" s="92"/>
      <c r="M6" s="91"/>
      <c r="N6" s="91"/>
      <c r="O6" s="92"/>
    </row>
    <row r="7" spans="1:21" ht="40" customHeight="1" x14ac:dyDescent="0.3">
      <c r="A7" s="308"/>
      <c r="B7" s="288"/>
      <c r="C7" s="93" t="s">
        <v>33</v>
      </c>
      <c r="D7" s="26">
        <v>4</v>
      </c>
      <c r="E7" s="158" t="s">
        <v>193</v>
      </c>
      <c r="F7" s="158" t="s">
        <v>388</v>
      </c>
      <c r="G7" s="76">
        <v>4</v>
      </c>
      <c r="H7" s="59" t="s">
        <v>386</v>
      </c>
      <c r="I7" s="59" t="s">
        <v>387</v>
      </c>
      <c r="J7" s="79"/>
      <c r="K7" s="60"/>
      <c r="L7" s="61"/>
      <c r="M7" s="81"/>
      <c r="N7" s="62"/>
      <c r="O7" s="63"/>
      <c r="R7" s="83">
        <f>COUNTIF(D7:D10,"1")</f>
        <v>0</v>
      </c>
      <c r="S7" s="83">
        <f>COUNTIF(G7:G10,"1")</f>
        <v>0</v>
      </c>
      <c r="T7" s="83">
        <f>COUNTIF(J7:J10,"1")</f>
        <v>0</v>
      </c>
      <c r="U7" s="83">
        <f>COUNTIF(M7:M10,"1")</f>
        <v>0</v>
      </c>
    </row>
    <row r="8" spans="1:21" ht="40" customHeight="1" x14ac:dyDescent="0.3">
      <c r="A8" s="308"/>
      <c r="B8" s="288"/>
      <c r="C8" s="94" t="s">
        <v>35</v>
      </c>
      <c r="D8" s="26">
        <v>4</v>
      </c>
      <c r="E8" s="158" t="s">
        <v>194</v>
      </c>
      <c r="F8" s="159" t="s">
        <v>323</v>
      </c>
      <c r="G8" s="76">
        <v>4</v>
      </c>
      <c r="H8" s="64" t="s">
        <v>389</v>
      </c>
      <c r="I8" s="59" t="s">
        <v>390</v>
      </c>
      <c r="J8" s="79"/>
      <c r="K8" s="65"/>
      <c r="L8" s="61"/>
      <c r="M8" s="81"/>
      <c r="N8" s="66"/>
      <c r="O8" s="63"/>
      <c r="R8" s="83">
        <f>COUNTIF(D7:D10,"2")</f>
        <v>0</v>
      </c>
      <c r="S8" s="83">
        <f>COUNTIF(G7:G10,"2")</f>
        <v>0</v>
      </c>
      <c r="T8" s="83">
        <f>COUNTIF(J7:J10,"2")</f>
        <v>0</v>
      </c>
      <c r="U8" s="83">
        <f>COUNTIF(M7:M10,"2")</f>
        <v>0</v>
      </c>
    </row>
    <row r="9" spans="1:21" ht="40" customHeight="1" x14ac:dyDescent="0.3">
      <c r="A9" s="308"/>
      <c r="B9" s="288"/>
      <c r="C9" s="95" t="s">
        <v>36</v>
      </c>
      <c r="D9" s="26">
        <v>4</v>
      </c>
      <c r="E9" s="160" t="s">
        <v>195</v>
      </c>
      <c r="F9" s="160" t="s">
        <v>326</v>
      </c>
      <c r="G9" s="76">
        <v>4</v>
      </c>
      <c r="H9" s="64" t="s">
        <v>404</v>
      </c>
      <c r="I9" s="59" t="s">
        <v>444</v>
      </c>
      <c r="J9" s="79"/>
      <c r="K9" s="65"/>
      <c r="L9" s="61"/>
      <c r="M9" s="81"/>
      <c r="N9" s="66"/>
      <c r="O9" s="63"/>
      <c r="R9" s="83">
        <f>COUNTIF(D7:D10,"3")</f>
        <v>1</v>
      </c>
      <c r="S9" s="83">
        <f>COUNTIF(G7:G10,"3")</f>
        <v>1</v>
      </c>
      <c r="T9" s="83">
        <f>COUNTIF(J7:J10,"3")</f>
        <v>0</v>
      </c>
      <c r="U9" s="83">
        <f>COUNTIF(M7:M10,"3")</f>
        <v>1</v>
      </c>
    </row>
    <row r="10" spans="1:21" ht="40" customHeight="1" x14ac:dyDescent="0.3">
      <c r="A10" s="308"/>
      <c r="B10" s="289"/>
      <c r="C10" s="95" t="s">
        <v>37</v>
      </c>
      <c r="D10" s="26">
        <v>3</v>
      </c>
      <c r="E10" s="160" t="s">
        <v>324</v>
      </c>
      <c r="F10" s="160" t="s">
        <v>325</v>
      </c>
      <c r="G10" s="76">
        <v>3</v>
      </c>
      <c r="H10" s="64" t="s">
        <v>405</v>
      </c>
      <c r="I10" s="59" t="s">
        <v>406</v>
      </c>
      <c r="J10" s="79"/>
      <c r="K10" s="65"/>
      <c r="L10" s="61"/>
      <c r="M10" s="81">
        <v>3</v>
      </c>
      <c r="N10" s="66"/>
      <c r="O10" s="63"/>
      <c r="R10" s="83">
        <f>COUNTIF(D7:D10,"4")</f>
        <v>3</v>
      </c>
      <c r="S10" s="83">
        <f>COUNTIF(G7:G10,"4")</f>
        <v>3</v>
      </c>
      <c r="T10" s="83">
        <f>COUNTIF(J7:J10,"4")</f>
        <v>0</v>
      </c>
      <c r="U10" s="83">
        <f>COUNTIF(M7:M10,"4")</f>
        <v>0</v>
      </c>
    </row>
    <row r="11" spans="1:21" ht="6" customHeight="1" x14ac:dyDescent="0.3">
      <c r="B11" s="278"/>
      <c r="C11" s="279"/>
      <c r="D11" s="279"/>
      <c r="E11" s="279"/>
      <c r="F11" s="279"/>
      <c r="G11" s="279"/>
      <c r="H11" s="279"/>
      <c r="I11" s="279"/>
      <c r="J11" s="279"/>
      <c r="K11" s="280"/>
      <c r="L11" s="96"/>
      <c r="M11" s="97"/>
      <c r="N11" s="96"/>
      <c r="O11" s="96"/>
      <c r="Q11" s="83">
        <f>COUNTIF(D7:D10,"1")</f>
        <v>0</v>
      </c>
      <c r="R11" s="83">
        <f>COUNTIF(D7:D10,"1")</f>
        <v>0</v>
      </c>
      <c r="S11" s="83">
        <f>COUNTIF(D7:D10,"3")</f>
        <v>1</v>
      </c>
    </row>
    <row r="12" spans="1:21" ht="17.5" x14ac:dyDescent="0.3">
      <c r="A12" s="308"/>
      <c r="B12" s="275"/>
      <c r="C12" s="98" t="s">
        <v>72</v>
      </c>
      <c r="D12" s="99"/>
      <c r="E12" s="99"/>
      <c r="F12" s="99"/>
      <c r="G12" s="99"/>
      <c r="H12" s="99"/>
      <c r="I12" s="99"/>
      <c r="J12" s="99"/>
      <c r="K12" s="100"/>
      <c r="L12" s="101"/>
      <c r="M12" s="99"/>
      <c r="N12" s="100"/>
      <c r="O12" s="101"/>
    </row>
    <row r="13" spans="1:21" ht="40" customHeight="1" x14ac:dyDescent="0.3">
      <c r="A13" s="308"/>
      <c r="B13" s="276"/>
      <c r="C13" s="102" t="s">
        <v>38</v>
      </c>
      <c r="D13" s="27">
        <v>4</v>
      </c>
      <c r="E13" s="161" t="s">
        <v>196</v>
      </c>
      <c r="F13" s="162" t="s">
        <v>327</v>
      </c>
      <c r="G13" s="77">
        <v>4</v>
      </c>
      <c r="H13" s="59" t="s">
        <v>391</v>
      </c>
      <c r="I13" s="59" t="s">
        <v>408</v>
      </c>
      <c r="J13" s="80"/>
      <c r="K13" s="67"/>
      <c r="L13" s="68"/>
      <c r="M13" s="82"/>
      <c r="N13" s="69"/>
      <c r="O13" s="70"/>
      <c r="R13" s="83">
        <f>COUNTIF(D13:D17,"1")</f>
        <v>0</v>
      </c>
      <c r="S13" s="83">
        <f>COUNTIF(G13:G17,"1")</f>
        <v>0</v>
      </c>
      <c r="T13" s="83">
        <f>COUNTIF(J13:J17,"1")</f>
        <v>0</v>
      </c>
      <c r="U13" s="83">
        <f>COUNTIF(M13:M17,"1")</f>
        <v>0</v>
      </c>
    </row>
    <row r="14" spans="1:21" ht="40" customHeight="1" x14ac:dyDescent="0.3">
      <c r="A14" s="308"/>
      <c r="B14" s="276"/>
      <c r="C14" s="94" t="s">
        <v>39</v>
      </c>
      <c r="D14" s="27">
        <v>4</v>
      </c>
      <c r="E14" s="162" t="s">
        <v>197</v>
      </c>
      <c r="F14" s="162" t="s">
        <v>328</v>
      </c>
      <c r="G14" s="77">
        <v>4</v>
      </c>
      <c r="H14" s="64" t="s">
        <v>407</v>
      </c>
      <c r="I14" s="59" t="s">
        <v>410</v>
      </c>
      <c r="J14" s="80"/>
      <c r="K14" s="68"/>
      <c r="L14" s="68"/>
      <c r="M14" s="82"/>
      <c r="N14" s="70"/>
      <c r="O14" s="70"/>
      <c r="R14" s="83">
        <f>COUNTIF(D13:D17,"2")</f>
        <v>0</v>
      </c>
      <c r="S14" s="83">
        <f>COUNTIF(G13:G17,"2")</f>
        <v>0</v>
      </c>
      <c r="T14" s="83">
        <f>COUNTIF(J13:J17,"2")</f>
        <v>0</v>
      </c>
      <c r="U14" s="83">
        <f>COUNTIF(M13:M17,"2")</f>
        <v>0</v>
      </c>
    </row>
    <row r="15" spans="1:21" ht="40" customHeight="1" x14ac:dyDescent="0.3">
      <c r="A15" s="308"/>
      <c r="B15" s="276"/>
      <c r="C15" s="94" t="s">
        <v>40</v>
      </c>
      <c r="D15" s="27">
        <v>4</v>
      </c>
      <c r="E15" s="162" t="s">
        <v>198</v>
      </c>
      <c r="F15" s="162" t="s">
        <v>199</v>
      </c>
      <c r="G15" s="77">
        <v>4</v>
      </c>
      <c r="H15" s="64" t="s">
        <v>409</v>
      </c>
      <c r="I15" s="59" t="s">
        <v>411</v>
      </c>
      <c r="J15" s="80"/>
      <c r="K15" s="68"/>
      <c r="L15" s="68"/>
      <c r="M15" s="82"/>
      <c r="N15" s="70"/>
      <c r="O15" s="70"/>
      <c r="R15" s="83">
        <f>COUNTIF(D13:D17,"3")</f>
        <v>0</v>
      </c>
      <c r="S15" s="83">
        <f>COUNTIF(G13:G17,"3")</f>
        <v>0</v>
      </c>
      <c r="T15" s="83">
        <f>COUNTIF(J13:J17,"3")</f>
        <v>0</v>
      </c>
      <c r="U15" s="83">
        <f>COUNTIF(M13:M17,"3")</f>
        <v>0</v>
      </c>
    </row>
    <row r="16" spans="1:21" ht="40" customHeight="1" x14ac:dyDescent="0.3">
      <c r="A16" s="308"/>
      <c r="B16" s="276"/>
      <c r="C16" s="95" t="s">
        <v>41</v>
      </c>
      <c r="D16" s="27">
        <v>4</v>
      </c>
      <c r="E16" s="162" t="s">
        <v>200</v>
      </c>
      <c r="F16" s="162" t="s">
        <v>201</v>
      </c>
      <c r="G16" s="77">
        <v>4</v>
      </c>
      <c r="H16" s="64" t="s">
        <v>412</v>
      </c>
      <c r="I16" s="59" t="s">
        <v>413</v>
      </c>
      <c r="J16" s="80"/>
      <c r="K16" s="68"/>
      <c r="L16" s="68"/>
      <c r="M16" s="82"/>
      <c r="N16" s="70"/>
      <c r="O16" s="70"/>
      <c r="R16" s="83">
        <f>COUNTIF(D13:D17,"4")</f>
        <v>5</v>
      </c>
      <c r="S16" s="83">
        <f>COUNTIF(G13:G17,"4")</f>
        <v>5</v>
      </c>
      <c r="T16" s="83">
        <f>COUNTIF(J13:J17,"4")</f>
        <v>0</v>
      </c>
      <c r="U16" s="83">
        <f>COUNTIF(M13:M17,"4")</f>
        <v>0</v>
      </c>
    </row>
    <row r="17" spans="1:21" ht="40" customHeight="1" x14ac:dyDescent="0.3">
      <c r="A17" s="308"/>
      <c r="B17" s="277"/>
      <c r="C17" s="94" t="s">
        <v>42</v>
      </c>
      <c r="D17" s="27">
        <v>4</v>
      </c>
      <c r="E17" s="162" t="s">
        <v>329</v>
      </c>
      <c r="F17" s="162" t="s">
        <v>331</v>
      </c>
      <c r="G17" s="77">
        <v>4</v>
      </c>
      <c r="H17" s="64" t="s">
        <v>414</v>
      </c>
      <c r="I17" s="59" t="s">
        <v>415</v>
      </c>
      <c r="J17" s="80"/>
      <c r="K17" s="68"/>
      <c r="L17" s="68"/>
      <c r="M17" s="82"/>
      <c r="N17" s="70"/>
      <c r="O17" s="70"/>
    </row>
    <row r="18" spans="1:21" ht="7.5" customHeight="1" x14ac:dyDescent="0.3">
      <c r="B18" s="290"/>
      <c r="C18" s="291"/>
      <c r="D18" s="291"/>
      <c r="E18" s="291"/>
      <c r="F18" s="291"/>
      <c r="G18" s="291"/>
      <c r="H18" s="291"/>
      <c r="I18" s="291"/>
      <c r="J18" s="291"/>
      <c r="K18" s="292"/>
      <c r="L18" s="96"/>
      <c r="M18" s="97"/>
      <c r="N18" s="96"/>
      <c r="O18" s="96"/>
    </row>
    <row r="19" spans="1:21" ht="17.5" x14ac:dyDescent="0.3">
      <c r="A19" s="308"/>
      <c r="B19" s="275"/>
      <c r="C19" s="98" t="s">
        <v>43</v>
      </c>
      <c r="D19" s="99"/>
      <c r="E19" s="99"/>
      <c r="F19" s="99"/>
      <c r="G19" s="99"/>
      <c r="H19" s="99"/>
      <c r="I19" s="99"/>
      <c r="J19" s="99"/>
      <c r="K19" s="100"/>
      <c r="L19" s="101"/>
      <c r="M19" s="99"/>
      <c r="N19" s="100"/>
      <c r="O19" s="101"/>
    </row>
    <row r="20" spans="1:21" ht="40" customHeight="1" x14ac:dyDescent="0.3">
      <c r="A20" s="308"/>
      <c r="B20" s="293"/>
      <c r="C20" s="103" t="s">
        <v>44</v>
      </c>
      <c r="D20" s="27">
        <v>4</v>
      </c>
      <c r="E20" s="159" t="s">
        <v>204</v>
      </c>
      <c r="F20" s="159" t="s">
        <v>330</v>
      </c>
      <c r="G20" s="77">
        <v>4</v>
      </c>
      <c r="H20" s="59" t="s">
        <v>392</v>
      </c>
      <c r="I20" s="59" t="s">
        <v>393</v>
      </c>
      <c r="J20" s="80"/>
      <c r="K20" s="72"/>
      <c r="L20" s="73"/>
      <c r="M20" s="82"/>
      <c r="N20" s="74"/>
      <c r="O20" s="75"/>
      <c r="R20" s="83">
        <f>COUNTIF(D20:D27,"1")</f>
        <v>2</v>
      </c>
      <c r="S20" s="83">
        <f>COUNTIF(G20:G27,"1")</f>
        <v>2</v>
      </c>
      <c r="T20" s="83">
        <f>COUNTIF(J20:J27,"1")</f>
        <v>0</v>
      </c>
      <c r="U20" s="83">
        <f>COUNTIF(M20:M27,"1")</f>
        <v>0</v>
      </c>
    </row>
    <row r="21" spans="1:21" ht="40" customHeight="1" x14ac:dyDescent="0.3">
      <c r="A21" s="308"/>
      <c r="B21" s="293"/>
      <c r="C21" s="104" t="s">
        <v>45</v>
      </c>
      <c r="D21" s="27">
        <v>4</v>
      </c>
      <c r="E21" s="159" t="s">
        <v>205</v>
      </c>
      <c r="F21" s="163" t="s">
        <v>332</v>
      </c>
      <c r="G21" s="77">
        <v>4</v>
      </c>
      <c r="H21" s="64" t="s">
        <v>394</v>
      </c>
      <c r="I21" s="59" t="s">
        <v>395</v>
      </c>
      <c r="J21" s="80"/>
      <c r="K21" s="73"/>
      <c r="L21" s="73"/>
      <c r="M21" s="82"/>
      <c r="N21" s="75"/>
      <c r="O21" s="75"/>
      <c r="R21" s="83">
        <f>COUNTIF(D20:D27,"2")</f>
        <v>2</v>
      </c>
      <c r="S21" s="83">
        <f>COUNTIF(G20:G27,"2")</f>
        <v>2</v>
      </c>
      <c r="T21" s="83">
        <f>COUNTIF(J20:J27,"2")</f>
        <v>0</v>
      </c>
      <c r="U21" s="83">
        <f>COUNTIF(M20:M27,"2")</f>
        <v>0</v>
      </c>
    </row>
    <row r="22" spans="1:21" ht="40" customHeight="1" x14ac:dyDescent="0.3">
      <c r="A22" s="308"/>
      <c r="B22" s="293"/>
      <c r="C22" s="104" t="s">
        <v>46</v>
      </c>
      <c r="D22" s="27">
        <v>3</v>
      </c>
      <c r="E22" s="159" t="s">
        <v>333</v>
      </c>
      <c r="F22" s="159" t="s">
        <v>206</v>
      </c>
      <c r="G22" s="77">
        <v>3</v>
      </c>
      <c r="H22" s="64" t="s">
        <v>427</v>
      </c>
      <c r="I22" s="59" t="s">
        <v>428</v>
      </c>
      <c r="J22" s="80"/>
      <c r="K22" s="73"/>
      <c r="L22" s="73"/>
      <c r="M22" s="82"/>
      <c r="N22" s="75"/>
      <c r="O22" s="75"/>
      <c r="R22" s="83">
        <f>COUNTIF(D20:D27,"3")</f>
        <v>2</v>
      </c>
      <c r="S22" s="83">
        <f>COUNTIF(G20:G27,"3")</f>
        <v>2</v>
      </c>
      <c r="T22" s="83">
        <f>COUNTIF(J20:J27,"3")</f>
        <v>0</v>
      </c>
      <c r="U22" s="83">
        <f>COUNTIF(M20:M27,"3")</f>
        <v>0</v>
      </c>
    </row>
    <row r="23" spans="1:21" ht="40" customHeight="1" x14ac:dyDescent="0.3">
      <c r="A23" s="308"/>
      <c r="B23" s="293"/>
      <c r="C23" s="104" t="s">
        <v>47</v>
      </c>
      <c r="D23" s="27">
        <v>3</v>
      </c>
      <c r="E23" s="162" t="s">
        <v>207</v>
      </c>
      <c r="F23" s="162" t="s">
        <v>208</v>
      </c>
      <c r="G23" s="77">
        <v>3</v>
      </c>
      <c r="H23" s="64" t="s">
        <v>476</v>
      </c>
      <c r="I23" s="59" t="s">
        <v>477</v>
      </c>
      <c r="J23" s="80"/>
      <c r="K23" s="73"/>
      <c r="L23" s="73"/>
      <c r="M23" s="82"/>
      <c r="N23" s="75"/>
      <c r="O23" s="75"/>
      <c r="R23" s="83">
        <f>COUNTIF(D20:D27,"4")</f>
        <v>2</v>
      </c>
      <c r="S23" s="83">
        <f>COUNTIF(G20:G27,"4")</f>
        <v>2</v>
      </c>
      <c r="T23" s="83">
        <f>COUNTIF(J20:J27,"4")</f>
        <v>0</v>
      </c>
      <c r="U23" s="83">
        <f>COUNTIF(M20:M27,"4")</f>
        <v>0</v>
      </c>
    </row>
    <row r="24" spans="1:21" ht="40" customHeight="1" x14ac:dyDescent="0.3">
      <c r="A24" s="308"/>
      <c r="B24" s="293"/>
      <c r="C24" s="104" t="s">
        <v>48</v>
      </c>
      <c r="D24" s="27">
        <v>2</v>
      </c>
      <c r="E24" s="162" t="s">
        <v>209</v>
      </c>
      <c r="F24" s="162" t="s">
        <v>210</v>
      </c>
      <c r="G24" s="77">
        <v>2</v>
      </c>
      <c r="H24" s="64" t="s">
        <v>430</v>
      </c>
      <c r="I24" s="59" t="s">
        <v>431</v>
      </c>
      <c r="J24" s="80"/>
      <c r="K24" s="73"/>
      <c r="L24" s="73"/>
      <c r="M24" s="82"/>
      <c r="N24" s="75"/>
      <c r="O24" s="75"/>
    </row>
    <row r="25" spans="1:21" ht="40" customHeight="1" x14ac:dyDescent="0.3">
      <c r="A25" s="308"/>
      <c r="B25" s="293"/>
      <c r="C25" s="104" t="s">
        <v>49</v>
      </c>
      <c r="D25" s="27">
        <v>2</v>
      </c>
      <c r="E25" s="162" t="s">
        <v>334</v>
      </c>
      <c r="F25" s="162" t="s">
        <v>335</v>
      </c>
      <c r="G25" s="77">
        <v>2</v>
      </c>
      <c r="H25" s="64" t="s">
        <v>429</v>
      </c>
      <c r="I25" s="59" t="s">
        <v>396</v>
      </c>
      <c r="J25" s="80"/>
      <c r="K25" s="73"/>
      <c r="L25" s="73"/>
      <c r="M25" s="82"/>
      <c r="N25" s="75"/>
      <c r="O25" s="75"/>
    </row>
    <row r="26" spans="1:21" ht="40" customHeight="1" x14ac:dyDescent="0.3">
      <c r="A26" s="308"/>
      <c r="B26" s="293"/>
      <c r="C26" s="104" t="s">
        <v>50</v>
      </c>
      <c r="D26" s="27">
        <v>1</v>
      </c>
      <c r="E26" s="162" t="s">
        <v>211</v>
      </c>
      <c r="F26" s="162" t="s">
        <v>212</v>
      </c>
      <c r="G26" s="77">
        <v>1</v>
      </c>
      <c r="H26" s="64" t="s">
        <v>397</v>
      </c>
      <c r="I26" s="59" t="s">
        <v>398</v>
      </c>
      <c r="J26" s="80"/>
      <c r="K26" s="73"/>
      <c r="L26" s="73"/>
      <c r="M26" s="82"/>
      <c r="N26" s="75"/>
      <c r="O26" s="75"/>
    </row>
    <row r="27" spans="1:21" ht="40" customHeight="1" x14ac:dyDescent="0.3">
      <c r="A27" s="308"/>
      <c r="B27" s="294"/>
      <c r="C27" s="104" t="s">
        <v>51</v>
      </c>
      <c r="D27" s="27">
        <v>1</v>
      </c>
      <c r="E27" s="162" t="s">
        <v>213</v>
      </c>
      <c r="F27" s="164" t="s">
        <v>214</v>
      </c>
      <c r="G27" s="77">
        <v>1</v>
      </c>
      <c r="H27" s="64" t="s">
        <v>399</v>
      </c>
      <c r="I27" s="59" t="s">
        <v>400</v>
      </c>
      <c r="J27" s="80"/>
      <c r="K27" s="73"/>
      <c r="L27" s="73"/>
      <c r="M27" s="82"/>
      <c r="N27" s="75"/>
      <c r="O27" s="75"/>
    </row>
    <row r="28" spans="1:21" ht="7.5" customHeight="1" x14ac:dyDescent="0.3">
      <c r="B28" s="255"/>
      <c r="C28" s="256"/>
      <c r="D28" s="256"/>
      <c r="E28" s="256"/>
      <c r="F28" s="256"/>
      <c r="G28" s="256"/>
      <c r="H28" s="256"/>
      <c r="I28" s="256"/>
      <c r="J28" s="256"/>
      <c r="K28" s="295"/>
      <c r="L28" s="96"/>
      <c r="M28" s="97"/>
      <c r="N28" s="96"/>
      <c r="O28" s="96"/>
    </row>
    <row r="29" spans="1:21" ht="17.5" x14ac:dyDescent="0.3">
      <c r="A29" s="308"/>
      <c r="B29" s="275"/>
      <c r="C29" s="98" t="s">
        <v>52</v>
      </c>
      <c r="D29" s="99"/>
      <c r="E29" s="99"/>
      <c r="F29" s="99"/>
      <c r="G29" s="99"/>
      <c r="H29" s="99"/>
      <c r="I29" s="99"/>
      <c r="J29" s="99"/>
      <c r="K29" s="100"/>
      <c r="L29" s="101"/>
      <c r="M29" s="99"/>
      <c r="N29" s="100"/>
      <c r="O29" s="101"/>
    </row>
    <row r="30" spans="1:21" ht="40" customHeight="1" x14ac:dyDescent="0.3">
      <c r="A30" s="308"/>
      <c r="B30" s="276"/>
      <c r="C30" s="102" t="s">
        <v>53</v>
      </c>
      <c r="D30" s="27">
        <v>4</v>
      </c>
      <c r="E30" s="165" t="s">
        <v>215</v>
      </c>
      <c r="F30" s="165" t="s">
        <v>336</v>
      </c>
      <c r="G30" s="77">
        <v>3</v>
      </c>
      <c r="H30" s="59" t="s">
        <v>401</v>
      </c>
      <c r="I30" s="59" t="s">
        <v>459</v>
      </c>
      <c r="J30" s="80"/>
      <c r="K30" s="72"/>
      <c r="L30" s="73"/>
      <c r="M30" s="82"/>
      <c r="N30" s="74"/>
      <c r="O30" s="75"/>
      <c r="R30" s="83">
        <f>COUNTIF(D30:D33,"1")</f>
        <v>0</v>
      </c>
      <c r="S30" s="83">
        <f>COUNTIF(G30:G33,"1")</f>
        <v>0</v>
      </c>
      <c r="T30" s="83">
        <f>COUNTIF(J30:J33,"1")</f>
        <v>0</v>
      </c>
      <c r="U30" s="83">
        <f>COUNTIF(M30:M33,"1")</f>
        <v>0</v>
      </c>
    </row>
    <row r="31" spans="1:21" ht="40" customHeight="1" x14ac:dyDescent="0.3">
      <c r="A31" s="308"/>
      <c r="B31" s="276"/>
      <c r="C31" s="94" t="s">
        <v>54</v>
      </c>
      <c r="D31" s="27">
        <v>4</v>
      </c>
      <c r="E31" s="165" t="s">
        <v>216</v>
      </c>
      <c r="F31" s="165" t="s">
        <v>337</v>
      </c>
      <c r="G31" s="77">
        <v>4</v>
      </c>
      <c r="H31" s="64" t="s">
        <v>460</v>
      </c>
      <c r="I31" s="59" t="s">
        <v>461</v>
      </c>
      <c r="J31" s="80"/>
      <c r="K31" s="73"/>
      <c r="L31" s="73"/>
      <c r="M31" s="82"/>
      <c r="N31" s="75"/>
      <c r="O31" s="75"/>
      <c r="R31" s="83">
        <f>COUNTIF(D30:D33,"2")</f>
        <v>0</v>
      </c>
      <c r="S31" s="83">
        <f>COUNTIF(G30:G33,"2")</f>
        <v>0</v>
      </c>
      <c r="T31" s="83">
        <f>COUNTIF(J30:J33,"2")</f>
        <v>0</v>
      </c>
      <c r="U31" s="83">
        <f>COUNTIF(M30:M33,"2")</f>
        <v>0</v>
      </c>
    </row>
    <row r="32" spans="1:21" ht="40" customHeight="1" x14ac:dyDescent="0.3">
      <c r="A32" s="308"/>
      <c r="B32" s="276"/>
      <c r="C32" s="94" t="s">
        <v>55</v>
      </c>
      <c r="D32" s="27">
        <v>3</v>
      </c>
      <c r="E32" s="165" t="s">
        <v>338</v>
      </c>
      <c r="F32" s="165" t="s">
        <v>339</v>
      </c>
      <c r="G32" s="77">
        <v>4</v>
      </c>
      <c r="H32" s="64" t="s">
        <v>402</v>
      </c>
      <c r="I32" s="59" t="s">
        <v>403</v>
      </c>
      <c r="J32" s="80"/>
      <c r="K32" s="73"/>
      <c r="L32" s="73"/>
      <c r="M32" s="82"/>
      <c r="N32" s="75"/>
      <c r="O32" s="75"/>
      <c r="R32" s="83">
        <f>COUNTIF(D30:D33,"3")</f>
        <v>1</v>
      </c>
      <c r="S32" s="83">
        <f>COUNTIF(G30:G33,"3")</f>
        <v>2</v>
      </c>
      <c r="T32" s="83">
        <f>COUNTIF(J30:J33,"31")</f>
        <v>0</v>
      </c>
      <c r="U32" s="83">
        <f>COUNTIF(M30:M33,"3")</f>
        <v>0</v>
      </c>
    </row>
    <row r="33" spans="1:21" ht="40" customHeight="1" x14ac:dyDescent="0.3">
      <c r="A33" s="308"/>
      <c r="B33" s="277"/>
      <c r="C33" s="94" t="s">
        <v>56</v>
      </c>
      <c r="D33" s="27">
        <v>4</v>
      </c>
      <c r="E33" s="165" t="s">
        <v>217</v>
      </c>
      <c r="F33" s="165" t="s">
        <v>218</v>
      </c>
      <c r="G33" s="77">
        <v>3</v>
      </c>
      <c r="H33" s="64" t="s">
        <v>478</v>
      </c>
      <c r="I33" s="59" t="s">
        <v>479</v>
      </c>
      <c r="J33" s="80"/>
      <c r="K33" s="73"/>
      <c r="L33" s="73"/>
      <c r="M33" s="82"/>
      <c r="N33" s="75"/>
      <c r="O33" s="75"/>
      <c r="R33" s="83">
        <f>COUNTIF(D30:D33,"4")</f>
        <v>3</v>
      </c>
      <c r="S33" s="83">
        <f>COUNTIF(G30:G33,"4")</f>
        <v>2</v>
      </c>
      <c r="T33" s="83">
        <f>COUNTIF(J30:J33,"4")</f>
        <v>0</v>
      </c>
      <c r="U33" s="83">
        <f>COUNTIF(M30:M33,"4")</f>
        <v>0</v>
      </c>
    </row>
    <row r="34" spans="1:21" ht="9" customHeight="1" x14ac:dyDescent="0.3">
      <c r="B34" s="290"/>
      <c r="C34" s="291"/>
      <c r="D34" s="291"/>
      <c r="E34" s="291"/>
      <c r="F34" s="291"/>
      <c r="G34" s="291"/>
      <c r="H34" s="291"/>
      <c r="I34" s="291"/>
      <c r="J34" s="291"/>
      <c r="K34" s="292"/>
      <c r="L34" s="96"/>
      <c r="M34" s="97"/>
      <c r="N34" s="96"/>
      <c r="O34" s="96"/>
    </row>
    <row r="35" spans="1:21" ht="17.5" x14ac:dyDescent="0.3">
      <c r="A35" s="308"/>
      <c r="B35" s="275"/>
      <c r="C35" s="105" t="s">
        <v>57</v>
      </c>
      <c r="D35" s="296"/>
      <c r="E35" s="296"/>
      <c r="F35" s="296"/>
      <c r="G35" s="296"/>
      <c r="H35" s="296"/>
      <c r="I35" s="296"/>
      <c r="J35" s="296"/>
      <c r="K35" s="296"/>
      <c r="L35" s="106"/>
      <c r="M35" s="107"/>
      <c r="N35" s="107"/>
      <c r="O35" s="106"/>
    </row>
    <row r="36" spans="1:21" ht="40" customHeight="1" x14ac:dyDescent="0.3">
      <c r="A36" s="308"/>
      <c r="B36" s="276"/>
      <c r="C36" s="102" t="s">
        <v>58</v>
      </c>
      <c r="D36" s="27">
        <v>4</v>
      </c>
      <c r="E36" s="166" t="s">
        <v>219</v>
      </c>
      <c r="F36" s="167" t="s">
        <v>340</v>
      </c>
      <c r="G36" s="77">
        <v>3</v>
      </c>
      <c r="H36" s="59" t="s">
        <v>480</v>
      </c>
      <c r="I36" s="59" t="s">
        <v>481</v>
      </c>
      <c r="J36" s="80"/>
      <c r="K36" s="72"/>
      <c r="L36" s="73"/>
      <c r="M36" s="82"/>
      <c r="N36" s="74"/>
      <c r="O36" s="75"/>
      <c r="R36" s="83">
        <f>COUNTIF(D36:D44,"1")</f>
        <v>0</v>
      </c>
      <c r="S36" s="83">
        <f>COUNTIF(G36:G44,"1")</f>
        <v>0</v>
      </c>
      <c r="T36" s="83">
        <f>COUNTIF(J36:J44,"1")</f>
        <v>0</v>
      </c>
      <c r="U36" s="83">
        <f>COUNTIF(M36:M44,"1")</f>
        <v>0</v>
      </c>
    </row>
    <row r="37" spans="1:21" ht="40" customHeight="1" x14ac:dyDescent="0.3">
      <c r="A37" s="308"/>
      <c r="B37" s="276"/>
      <c r="C37" s="94" t="s">
        <v>59</v>
      </c>
      <c r="D37" s="27">
        <v>3</v>
      </c>
      <c r="E37" s="167" t="s">
        <v>220</v>
      </c>
      <c r="F37" s="167" t="s">
        <v>221</v>
      </c>
      <c r="G37" s="77">
        <v>2</v>
      </c>
      <c r="H37" s="64" t="s">
        <v>482</v>
      </c>
      <c r="I37" s="59" t="s">
        <v>483</v>
      </c>
      <c r="J37" s="80"/>
      <c r="K37" s="73"/>
      <c r="L37" s="73"/>
      <c r="M37" s="82"/>
      <c r="N37" s="75"/>
      <c r="O37" s="75"/>
      <c r="R37" s="83">
        <f>COUNTIF(D36:D44,"2")</f>
        <v>0</v>
      </c>
      <c r="S37" s="83">
        <f>COUNTIF(G36:G44,"2")</f>
        <v>1</v>
      </c>
      <c r="T37" s="83">
        <f>COUNTIF(J36:J44,"2")</f>
        <v>0</v>
      </c>
      <c r="U37" s="83">
        <f>COUNTIF(M36:M44,"2")</f>
        <v>0</v>
      </c>
    </row>
    <row r="38" spans="1:21" ht="40" customHeight="1" x14ac:dyDescent="0.3">
      <c r="A38" s="308"/>
      <c r="B38" s="276"/>
      <c r="C38" s="94" t="s">
        <v>60</v>
      </c>
      <c r="D38" s="27">
        <v>3</v>
      </c>
      <c r="E38" s="168" t="s">
        <v>222</v>
      </c>
      <c r="F38" s="167" t="s">
        <v>341</v>
      </c>
      <c r="G38" s="77">
        <v>3</v>
      </c>
      <c r="H38" s="64" t="s">
        <v>484</v>
      </c>
      <c r="I38" s="59" t="s">
        <v>488</v>
      </c>
      <c r="J38" s="80"/>
      <c r="K38" s="73"/>
      <c r="L38" s="73"/>
      <c r="M38" s="82"/>
      <c r="N38" s="75"/>
      <c r="O38" s="75"/>
      <c r="R38" s="83">
        <f>COUNTIF(D36:D44,"3")</f>
        <v>5</v>
      </c>
      <c r="S38" s="83">
        <f>COUNTIF(G36:G44,"3")</f>
        <v>6</v>
      </c>
      <c r="T38" s="83">
        <f>COUNTIF(J36:J44,"3")</f>
        <v>0</v>
      </c>
      <c r="U38" s="83">
        <f>COUNTIF(M36:M44,"3")</f>
        <v>0</v>
      </c>
    </row>
    <row r="39" spans="1:21" ht="40" customHeight="1" x14ac:dyDescent="0.3">
      <c r="A39" s="308"/>
      <c r="B39" s="276"/>
      <c r="C39" s="94" t="s">
        <v>61</v>
      </c>
      <c r="D39" s="27">
        <v>4</v>
      </c>
      <c r="E39" s="167" t="s">
        <v>223</v>
      </c>
      <c r="F39" s="167" t="s">
        <v>224</v>
      </c>
      <c r="G39" s="77">
        <v>3</v>
      </c>
      <c r="H39" s="64" t="s">
        <v>485</v>
      </c>
      <c r="I39" s="59" t="s">
        <v>486</v>
      </c>
      <c r="J39" s="80"/>
      <c r="K39" s="73"/>
      <c r="L39" s="73"/>
      <c r="M39" s="82"/>
      <c r="N39" s="75"/>
      <c r="O39" s="75"/>
      <c r="R39" s="83">
        <f>COUNTIF(D36:D44,"4")</f>
        <v>4</v>
      </c>
      <c r="S39" s="83">
        <f>COUNTIF(G36:G44,"4")</f>
        <v>2</v>
      </c>
      <c r="T39" s="83">
        <f>COUNTIF(J36:J44,"4")</f>
        <v>0</v>
      </c>
      <c r="U39" s="83">
        <f>COUNTIF(M36:M44,"4")</f>
        <v>0</v>
      </c>
    </row>
    <row r="40" spans="1:21" ht="40" customHeight="1" x14ac:dyDescent="0.3">
      <c r="A40" s="308"/>
      <c r="B40" s="276"/>
      <c r="C40" s="94" t="s">
        <v>62</v>
      </c>
      <c r="D40" s="27">
        <v>3</v>
      </c>
      <c r="E40" s="167" t="s">
        <v>342</v>
      </c>
      <c r="F40" s="167" t="s">
        <v>225</v>
      </c>
      <c r="G40" s="77">
        <v>3</v>
      </c>
      <c r="H40" s="64" t="s">
        <v>487</v>
      </c>
      <c r="I40" s="59" t="s">
        <v>489</v>
      </c>
      <c r="J40" s="80"/>
      <c r="K40" s="73"/>
      <c r="L40" s="73"/>
      <c r="M40" s="82"/>
      <c r="N40" s="75"/>
      <c r="O40" s="75"/>
    </row>
    <row r="41" spans="1:21" ht="40" customHeight="1" x14ac:dyDescent="0.3">
      <c r="A41" s="308"/>
      <c r="B41" s="276"/>
      <c r="C41" s="94" t="s">
        <v>63</v>
      </c>
      <c r="D41" s="27">
        <v>4</v>
      </c>
      <c r="E41" s="167" t="s">
        <v>226</v>
      </c>
      <c r="F41" s="167" t="s">
        <v>227</v>
      </c>
      <c r="G41" s="77">
        <v>4</v>
      </c>
      <c r="H41" s="64" t="s">
        <v>226</v>
      </c>
      <c r="I41" s="59" t="s">
        <v>227</v>
      </c>
      <c r="J41" s="80"/>
      <c r="K41" s="73"/>
      <c r="L41" s="73"/>
      <c r="M41" s="82"/>
      <c r="N41" s="75"/>
      <c r="O41" s="75"/>
    </row>
    <row r="42" spans="1:21" ht="40" customHeight="1" x14ac:dyDescent="0.3">
      <c r="A42" s="308"/>
      <c r="B42" s="276"/>
      <c r="C42" s="94" t="s">
        <v>64</v>
      </c>
      <c r="D42" s="27">
        <v>4</v>
      </c>
      <c r="E42" s="169" t="s">
        <v>343</v>
      </c>
      <c r="F42" s="165" t="s">
        <v>228</v>
      </c>
      <c r="G42" s="77">
        <v>4</v>
      </c>
      <c r="H42" s="64" t="s">
        <v>343</v>
      </c>
      <c r="I42" s="59" t="s">
        <v>228</v>
      </c>
      <c r="J42" s="80"/>
      <c r="K42" s="73"/>
      <c r="L42" s="73"/>
      <c r="M42" s="82"/>
      <c r="N42" s="75"/>
      <c r="O42" s="75"/>
    </row>
    <row r="43" spans="1:21" ht="40" customHeight="1" x14ac:dyDescent="0.3">
      <c r="A43" s="308"/>
      <c r="B43" s="276"/>
      <c r="C43" s="94" t="s">
        <v>65</v>
      </c>
      <c r="D43" s="27">
        <v>3</v>
      </c>
      <c r="E43" s="169" t="s">
        <v>344</v>
      </c>
      <c r="F43" s="170" t="s">
        <v>229</v>
      </c>
      <c r="G43" s="77">
        <v>3</v>
      </c>
      <c r="H43" s="64" t="s">
        <v>344</v>
      </c>
      <c r="I43" s="59" t="s">
        <v>229</v>
      </c>
      <c r="J43" s="80"/>
      <c r="K43" s="73"/>
      <c r="L43" s="73"/>
      <c r="M43" s="82"/>
      <c r="N43" s="75"/>
      <c r="O43" s="75"/>
    </row>
    <row r="44" spans="1:21" ht="40" customHeight="1" x14ac:dyDescent="0.3">
      <c r="A44" s="308"/>
      <c r="B44" s="277"/>
      <c r="C44" s="94" t="s">
        <v>66</v>
      </c>
      <c r="D44" s="27">
        <v>3</v>
      </c>
      <c r="E44" s="163" t="s">
        <v>230</v>
      </c>
      <c r="F44" s="163" t="s">
        <v>231</v>
      </c>
      <c r="G44" s="77">
        <v>3</v>
      </c>
      <c r="H44" s="64" t="s">
        <v>230</v>
      </c>
      <c r="I44" s="59" t="s">
        <v>231</v>
      </c>
      <c r="J44" s="80"/>
      <c r="K44" s="73"/>
      <c r="L44" s="73"/>
      <c r="M44" s="82"/>
      <c r="N44" s="75"/>
      <c r="O44" s="75"/>
    </row>
    <row r="45" spans="1:21" ht="6.75" customHeight="1" x14ac:dyDescent="0.3">
      <c r="B45" s="290"/>
      <c r="C45" s="291"/>
      <c r="D45" s="291"/>
      <c r="E45" s="291"/>
      <c r="F45" s="291"/>
      <c r="G45" s="291"/>
      <c r="H45" s="291"/>
      <c r="I45" s="291"/>
      <c r="J45" s="291"/>
      <c r="K45" s="292"/>
      <c r="L45" s="96"/>
      <c r="M45" s="97"/>
      <c r="N45" s="96"/>
      <c r="O45" s="96"/>
    </row>
    <row r="46" spans="1:21" ht="17.5" x14ac:dyDescent="0.3">
      <c r="A46" s="308"/>
      <c r="B46" s="275"/>
      <c r="C46" s="98" t="s">
        <v>67</v>
      </c>
      <c r="D46" s="99"/>
      <c r="E46" s="99"/>
      <c r="F46" s="99"/>
      <c r="G46" s="99"/>
      <c r="H46" s="99"/>
      <c r="I46" s="99"/>
      <c r="J46" s="99"/>
      <c r="K46" s="100"/>
      <c r="L46" s="101"/>
      <c r="M46" s="99"/>
      <c r="N46" s="100"/>
      <c r="O46" s="101"/>
    </row>
    <row r="47" spans="1:21" ht="40" customHeight="1" x14ac:dyDescent="0.3">
      <c r="A47" s="308"/>
      <c r="B47" s="276"/>
      <c r="C47" s="102" t="s">
        <v>68</v>
      </c>
      <c r="D47" s="27">
        <v>3</v>
      </c>
      <c r="E47" s="165" t="s">
        <v>232</v>
      </c>
      <c r="F47" s="165" t="s">
        <v>233</v>
      </c>
      <c r="G47" s="28">
        <v>3</v>
      </c>
      <c r="H47" s="30" t="s">
        <v>232</v>
      </c>
      <c r="I47" s="30" t="s">
        <v>233</v>
      </c>
      <c r="J47" s="29"/>
      <c r="K47" s="32"/>
      <c r="L47" s="33"/>
      <c r="M47" s="50"/>
      <c r="N47" s="48"/>
      <c r="O47" s="49"/>
      <c r="R47" s="83">
        <f>COUNTIF(D47:D50,"1")</f>
        <v>0</v>
      </c>
      <c r="S47" s="83">
        <f>COUNTIF(G47:G50,"1")</f>
        <v>0</v>
      </c>
      <c r="T47" s="83">
        <f>COUNTIF(J47:J50,"1")</f>
        <v>0</v>
      </c>
      <c r="U47" s="83">
        <f>COUNTIF(M47:M50,"1")</f>
        <v>0</v>
      </c>
    </row>
    <row r="48" spans="1:21" ht="40" customHeight="1" x14ac:dyDescent="0.3">
      <c r="A48" s="308"/>
      <c r="B48" s="276"/>
      <c r="C48" s="94" t="s">
        <v>69</v>
      </c>
      <c r="D48" s="27">
        <v>3</v>
      </c>
      <c r="E48" s="165" t="s">
        <v>234</v>
      </c>
      <c r="F48" s="165" t="s">
        <v>235</v>
      </c>
      <c r="G48" s="28">
        <v>3</v>
      </c>
      <c r="H48" s="31" t="s">
        <v>234</v>
      </c>
      <c r="I48" s="30" t="s">
        <v>235</v>
      </c>
      <c r="J48" s="29"/>
      <c r="K48" s="33"/>
      <c r="L48" s="33"/>
      <c r="M48" s="50"/>
      <c r="N48" s="49"/>
      <c r="O48" s="49"/>
      <c r="R48" s="83">
        <f>COUNTIF(D47:D50,"2")</f>
        <v>0</v>
      </c>
      <c r="S48" s="83">
        <f>COUNTIF(G47:G50,"2")</f>
        <v>0</v>
      </c>
      <c r="T48" s="83">
        <f>COUNTIF(J47:J50,"2")</f>
        <v>0</v>
      </c>
      <c r="U48" s="83">
        <f>COUNTIF(M47:M50,"2")</f>
        <v>0</v>
      </c>
    </row>
    <row r="49" spans="1:21" ht="40" customHeight="1" x14ac:dyDescent="0.3">
      <c r="A49" s="308"/>
      <c r="B49" s="276"/>
      <c r="C49" s="94" t="s">
        <v>70</v>
      </c>
      <c r="D49" s="27">
        <v>4</v>
      </c>
      <c r="E49" s="165" t="s">
        <v>345</v>
      </c>
      <c r="F49" s="165" t="s">
        <v>236</v>
      </c>
      <c r="G49" s="28">
        <v>3</v>
      </c>
      <c r="H49" s="31" t="s">
        <v>345</v>
      </c>
      <c r="I49" s="30" t="s">
        <v>236</v>
      </c>
      <c r="J49" s="29"/>
      <c r="K49" s="33"/>
      <c r="L49" s="33"/>
      <c r="M49" s="50"/>
      <c r="N49" s="49"/>
      <c r="O49" s="49"/>
      <c r="R49" s="83">
        <f>COUNTIF(D47:D50,"3")</f>
        <v>3</v>
      </c>
      <c r="S49" s="83">
        <f>COUNTIF(G47:G50,"3")</f>
        <v>4</v>
      </c>
      <c r="T49" s="83">
        <f>COUNTIF(J47:J50,"3")</f>
        <v>0</v>
      </c>
      <c r="U49" s="83">
        <f>COUNTIF(M47:M50,"3")</f>
        <v>0</v>
      </c>
    </row>
    <row r="50" spans="1:21" ht="40" customHeight="1" x14ac:dyDescent="0.3">
      <c r="A50" s="308"/>
      <c r="B50" s="277"/>
      <c r="C50" s="94" t="s">
        <v>71</v>
      </c>
      <c r="D50" s="27">
        <v>3</v>
      </c>
      <c r="E50" s="165" t="s">
        <v>237</v>
      </c>
      <c r="F50" s="165" t="s">
        <v>236</v>
      </c>
      <c r="G50" s="28">
        <v>3</v>
      </c>
      <c r="H50" s="31" t="s">
        <v>237</v>
      </c>
      <c r="I50" s="30" t="s">
        <v>236</v>
      </c>
      <c r="J50" s="29"/>
      <c r="K50" s="33"/>
      <c r="L50" s="33"/>
      <c r="M50" s="50"/>
      <c r="N50" s="49"/>
      <c r="O50" s="49"/>
      <c r="R50" s="83">
        <f>COUNTIF(D47:D50,"4")</f>
        <v>1</v>
      </c>
      <c r="S50" s="83">
        <f>COUNTIF(G47:G50,"4")</f>
        <v>0</v>
      </c>
      <c r="T50" s="83">
        <f>COUNTIF(J47:J50,"4")</f>
        <v>0</v>
      </c>
      <c r="U50" s="83">
        <f>COUNTIF(M47:M50,"4")</f>
        <v>0</v>
      </c>
    </row>
    <row r="51" spans="1:21" ht="8.25" customHeight="1" x14ac:dyDescent="0.3">
      <c r="B51" s="290"/>
      <c r="C51" s="291"/>
      <c r="D51" s="291"/>
      <c r="E51" s="291"/>
      <c r="F51" s="291"/>
      <c r="G51" s="291"/>
      <c r="H51" s="291"/>
      <c r="I51" s="291"/>
      <c r="J51" s="291"/>
      <c r="K51" s="292"/>
      <c r="L51" s="96"/>
      <c r="M51" s="97"/>
      <c r="N51" s="96"/>
      <c r="O51" s="96"/>
    </row>
    <row r="52" spans="1:21" ht="24" customHeight="1" x14ac:dyDescent="0.3">
      <c r="B52" s="267" t="s">
        <v>26</v>
      </c>
      <c r="C52" s="268"/>
      <c r="D52" s="244" t="s">
        <v>177</v>
      </c>
      <c r="E52" s="245"/>
      <c r="F52" s="246"/>
      <c r="G52" s="281" t="s">
        <v>178</v>
      </c>
      <c r="H52" s="282"/>
      <c r="I52" s="283"/>
      <c r="J52" s="284" t="s">
        <v>179</v>
      </c>
      <c r="K52" s="285"/>
      <c r="L52" s="286"/>
      <c r="M52" s="248">
        <v>2018</v>
      </c>
      <c r="N52" s="249"/>
      <c r="O52" s="250"/>
    </row>
    <row r="53" spans="1:21" ht="33" customHeight="1" x14ac:dyDescent="0.3">
      <c r="B53" s="269"/>
      <c r="C53" s="270"/>
      <c r="D53" s="108" t="s">
        <v>34</v>
      </c>
      <c r="E53" s="109" t="s">
        <v>122</v>
      </c>
      <c r="F53" s="109" t="s">
        <v>125</v>
      </c>
      <c r="G53" s="108" t="s">
        <v>34</v>
      </c>
      <c r="H53" s="109" t="s">
        <v>122</v>
      </c>
      <c r="I53" s="109" t="s">
        <v>125</v>
      </c>
      <c r="J53" s="108" t="s">
        <v>34</v>
      </c>
      <c r="K53" s="109" t="s">
        <v>122</v>
      </c>
      <c r="L53" s="110" t="s">
        <v>125</v>
      </c>
      <c r="M53" s="108"/>
      <c r="N53" s="109"/>
      <c r="O53" s="110"/>
    </row>
    <row r="54" spans="1:21" ht="17.5" x14ac:dyDescent="0.3">
      <c r="A54" s="308"/>
      <c r="B54" s="111"/>
      <c r="C54" s="243" t="s">
        <v>74</v>
      </c>
      <c r="D54" s="242"/>
      <c r="E54" s="242"/>
      <c r="F54" s="242"/>
      <c r="G54" s="242"/>
      <c r="H54" s="242"/>
      <c r="I54" s="242"/>
      <c r="J54" s="242"/>
      <c r="K54" s="242"/>
      <c r="L54" s="112"/>
      <c r="M54" s="113"/>
      <c r="N54" s="113"/>
      <c r="O54" s="112"/>
    </row>
    <row r="55" spans="1:21" ht="30" customHeight="1" thickBot="1" x14ac:dyDescent="0.35">
      <c r="A55" s="308"/>
      <c r="B55" s="114"/>
      <c r="C55" s="102" t="s">
        <v>75</v>
      </c>
      <c r="D55" s="27">
        <v>3</v>
      </c>
      <c r="E55" s="172" t="s">
        <v>263</v>
      </c>
      <c r="F55" s="172" t="s">
        <v>260</v>
      </c>
      <c r="G55" s="77">
        <v>3</v>
      </c>
      <c r="H55" s="59" t="s">
        <v>263</v>
      </c>
      <c r="I55" s="59" t="s">
        <v>260</v>
      </c>
      <c r="J55" s="80"/>
      <c r="K55" s="72"/>
      <c r="L55" s="73"/>
      <c r="M55" s="82"/>
      <c r="N55" s="74"/>
      <c r="O55" s="75"/>
      <c r="R55" s="83">
        <f>COUNTIF(D55:D59,"1")</f>
        <v>0</v>
      </c>
      <c r="S55" s="83">
        <f>COUNTIF(G55:G59,"1")</f>
        <v>0</v>
      </c>
      <c r="T55" s="83">
        <f>COUNTIF(J55:J59,"1")</f>
        <v>0</v>
      </c>
      <c r="U55" s="83">
        <f>COUNTIF(M55:M59,"1")</f>
        <v>0</v>
      </c>
    </row>
    <row r="56" spans="1:21" ht="30" customHeight="1" thickBot="1" x14ac:dyDescent="0.35">
      <c r="A56" s="308"/>
      <c r="B56" s="114"/>
      <c r="C56" s="94" t="s">
        <v>76</v>
      </c>
      <c r="D56" s="27">
        <v>3</v>
      </c>
      <c r="E56" s="172" t="s">
        <v>262</v>
      </c>
      <c r="F56" s="172" t="s">
        <v>261</v>
      </c>
      <c r="G56" s="77">
        <v>3</v>
      </c>
      <c r="H56" s="64" t="s">
        <v>262</v>
      </c>
      <c r="I56" s="59" t="s">
        <v>261</v>
      </c>
      <c r="J56" s="80"/>
      <c r="K56" s="73"/>
      <c r="L56" s="73"/>
      <c r="M56" s="82"/>
      <c r="N56" s="75"/>
      <c r="O56" s="75"/>
      <c r="R56" s="83">
        <f>COUNTIF(D55:D59,"2")</f>
        <v>1</v>
      </c>
      <c r="S56" s="83">
        <f>COUNTIF(G55:G59,"2")</f>
        <v>1</v>
      </c>
      <c r="T56" s="83">
        <f>COUNTIF(J55:J59,"2")</f>
        <v>0</v>
      </c>
      <c r="U56" s="83">
        <f>COUNTIF(M55:M59,"2")</f>
        <v>0</v>
      </c>
    </row>
    <row r="57" spans="1:21" ht="30" customHeight="1" thickBot="1" x14ac:dyDescent="0.35">
      <c r="A57" s="308"/>
      <c r="B57" s="114"/>
      <c r="C57" s="94" t="s">
        <v>77</v>
      </c>
      <c r="D57" s="27">
        <v>2</v>
      </c>
      <c r="E57" s="172" t="s">
        <v>372</v>
      </c>
      <c r="F57" s="172" t="s">
        <v>264</v>
      </c>
      <c r="G57" s="77">
        <v>2</v>
      </c>
      <c r="H57" s="64" t="s">
        <v>372</v>
      </c>
      <c r="I57" s="59" t="s">
        <v>264</v>
      </c>
      <c r="J57" s="80"/>
      <c r="K57" s="73"/>
      <c r="L57" s="73"/>
      <c r="M57" s="82"/>
      <c r="N57" s="75"/>
      <c r="O57" s="75"/>
      <c r="R57" s="83">
        <f>COUNTIF(D55:D59,"3")</f>
        <v>4</v>
      </c>
      <c r="S57" s="83">
        <f>COUNTIF(G55:G59,"3")</f>
        <v>4</v>
      </c>
      <c r="T57" s="83">
        <f>COUNTIF(J55:J59,"3")</f>
        <v>0</v>
      </c>
      <c r="U57" s="83">
        <f>COUNTIF(M55:M59,"3")</f>
        <v>0</v>
      </c>
    </row>
    <row r="58" spans="1:21" ht="30" customHeight="1" thickBot="1" x14ac:dyDescent="0.35">
      <c r="A58" s="308"/>
      <c r="B58" s="114"/>
      <c r="C58" s="94" t="s">
        <v>78</v>
      </c>
      <c r="D58" s="27">
        <v>3</v>
      </c>
      <c r="E58" s="172" t="s">
        <v>266</v>
      </c>
      <c r="F58" s="172" t="s">
        <v>265</v>
      </c>
      <c r="G58" s="77">
        <v>3</v>
      </c>
      <c r="H58" s="64" t="s">
        <v>266</v>
      </c>
      <c r="I58" s="59" t="s">
        <v>265</v>
      </c>
      <c r="J58" s="80"/>
      <c r="K58" s="73"/>
      <c r="L58" s="73"/>
      <c r="M58" s="82"/>
      <c r="N58" s="75"/>
      <c r="O58" s="75"/>
      <c r="R58" s="83">
        <f>COUNTIF(D55:D59,"4")</f>
        <v>0</v>
      </c>
      <c r="S58" s="83">
        <f>COUNTIF(G55:G59,"4")</f>
        <v>0</v>
      </c>
      <c r="T58" s="83">
        <f>COUNTIF(J55:J59,"4")</f>
        <v>0</v>
      </c>
      <c r="U58" s="83">
        <f>COUNTIF(M55:M59,"4")</f>
        <v>0</v>
      </c>
    </row>
    <row r="59" spans="1:21" ht="30" customHeight="1" thickBot="1" x14ac:dyDescent="0.35">
      <c r="A59" s="308"/>
      <c r="B59" s="115"/>
      <c r="C59" s="94" t="s">
        <v>79</v>
      </c>
      <c r="D59" s="27">
        <v>3</v>
      </c>
      <c r="E59" s="172" t="s">
        <v>268</v>
      </c>
      <c r="F59" s="172" t="s">
        <v>267</v>
      </c>
      <c r="G59" s="77">
        <v>3</v>
      </c>
      <c r="H59" s="64" t="s">
        <v>268</v>
      </c>
      <c r="I59" s="59" t="s">
        <v>267</v>
      </c>
      <c r="J59" s="80"/>
      <c r="K59" s="73"/>
      <c r="L59" s="73"/>
      <c r="M59" s="82"/>
      <c r="N59" s="75"/>
      <c r="O59" s="75"/>
    </row>
    <row r="60" spans="1:21" ht="6.75" customHeight="1" x14ac:dyDescent="0.3">
      <c r="B60" s="240"/>
      <c r="C60" s="241"/>
      <c r="D60" s="116"/>
      <c r="E60" s="117"/>
      <c r="F60" s="117"/>
      <c r="G60" s="116"/>
      <c r="H60" s="117"/>
      <c r="I60" s="117"/>
      <c r="J60" s="116"/>
      <c r="K60" s="117"/>
      <c r="M60" s="116"/>
      <c r="N60" s="117"/>
    </row>
    <row r="61" spans="1:21" ht="17.5" x14ac:dyDescent="0.3">
      <c r="A61" s="308"/>
      <c r="B61" s="111"/>
      <c r="C61" s="243" t="s">
        <v>80</v>
      </c>
      <c r="D61" s="242"/>
      <c r="E61" s="242"/>
      <c r="F61" s="242"/>
      <c r="G61" s="242"/>
      <c r="H61" s="242"/>
      <c r="I61" s="242"/>
      <c r="J61" s="242"/>
      <c r="K61" s="251"/>
      <c r="L61" s="113"/>
      <c r="M61" s="113"/>
      <c r="N61" s="113"/>
      <c r="O61" s="113"/>
    </row>
    <row r="62" spans="1:21" ht="30" customHeight="1" x14ac:dyDescent="0.3">
      <c r="A62" s="308"/>
      <c r="B62" s="119"/>
      <c r="C62" s="93" t="s">
        <v>81</v>
      </c>
      <c r="D62" s="27">
        <v>3</v>
      </c>
      <c r="E62" s="173" t="s">
        <v>270</v>
      </c>
      <c r="F62" s="173" t="s">
        <v>269</v>
      </c>
      <c r="G62" s="77">
        <v>3</v>
      </c>
      <c r="H62" s="59" t="s">
        <v>270</v>
      </c>
      <c r="I62" s="59" t="s">
        <v>269</v>
      </c>
      <c r="J62" s="80"/>
      <c r="K62" s="73"/>
      <c r="L62" s="73"/>
      <c r="M62" s="82"/>
      <c r="N62" s="75"/>
      <c r="O62" s="75"/>
      <c r="R62" s="83">
        <f>COUNTIF(D62:D65,"1")</f>
        <v>0</v>
      </c>
      <c r="S62" s="83">
        <f>COUNTIF(G62:G65,"1")</f>
        <v>0</v>
      </c>
      <c r="T62" s="83">
        <f>COUNTIF(J62:J65,"1")</f>
        <v>0</v>
      </c>
      <c r="U62" s="83">
        <f>COUNTIF(M62:M65,"1")</f>
        <v>0</v>
      </c>
    </row>
    <row r="63" spans="1:21" ht="30" customHeight="1" x14ac:dyDescent="0.3">
      <c r="A63" s="308"/>
      <c r="B63" s="114"/>
      <c r="C63" s="94" t="s">
        <v>82</v>
      </c>
      <c r="D63" s="27">
        <v>3</v>
      </c>
      <c r="E63" s="173" t="s">
        <v>271</v>
      </c>
      <c r="F63" s="173" t="s">
        <v>272</v>
      </c>
      <c r="G63" s="77">
        <v>3</v>
      </c>
      <c r="H63" s="64" t="s">
        <v>271</v>
      </c>
      <c r="I63" s="59" t="s">
        <v>272</v>
      </c>
      <c r="J63" s="80"/>
      <c r="K63" s="73"/>
      <c r="L63" s="73"/>
      <c r="M63" s="82"/>
      <c r="N63" s="75"/>
      <c r="O63" s="75"/>
      <c r="R63" s="83">
        <f>COUNTIF(D62:D65,"2")</f>
        <v>1</v>
      </c>
      <c r="S63" s="83">
        <f>COUNTIF(G62:G65,"2")</f>
        <v>1</v>
      </c>
      <c r="T63" s="83">
        <f>COUNTIF(J62:J65,"2")</f>
        <v>0</v>
      </c>
      <c r="U63" s="83">
        <f>COUNTIF(M62:M65,"2")</f>
        <v>0</v>
      </c>
    </row>
    <row r="64" spans="1:21" ht="30" customHeight="1" x14ac:dyDescent="0.3">
      <c r="A64" s="308"/>
      <c r="B64" s="114"/>
      <c r="C64" s="94" t="s">
        <v>83</v>
      </c>
      <c r="D64" s="27">
        <v>2</v>
      </c>
      <c r="E64" s="173" t="s">
        <v>273</v>
      </c>
      <c r="F64" s="173" t="s">
        <v>274</v>
      </c>
      <c r="G64" s="77">
        <v>2</v>
      </c>
      <c r="H64" s="64" t="s">
        <v>273</v>
      </c>
      <c r="I64" s="59" t="s">
        <v>274</v>
      </c>
      <c r="J64" s="80"/>
      <c r="K64" s="73"/>
      <c r="L64" s="73"/>
      <c r="M64" s="82"/>
      <c r="N64" s="75"/>
      <c r="O64" s="75"/>
      <c r="R64" s="83">
        <f>COUNTIF(D62:D65,"3")</f>
        <v>3</v>
      </c>
      <c r="S64" s="83">
        <f>COUNTIF(G62:G65,"3")</f>
        <v>3</v>
      </c>
      <c r="T64" s="83">
        <f>COUNTIF(J62:J65,"3")</f>
        <v>0</v>
      </c>
      <c r="U64" s="83">
        <f>COUNTIF(M62:M65,"3")</f>
        <v>0</v>
      </c>
    </row>
    <row r="65" spans="1:21" ht="30" customHeight="1" x14ac:dyDescent="0.3">
      <c r="A65" s="308"/>
      <c r="B65" s="115"/>
      <c r="C65" s="94" t="s">
        <v>84</v>
      </c>
      <c r="D65" s="27">
        <v>3</v>
      </c>
      <c r="E65" s="173" t="s">
        <v>275</v>
      </c>
      <c r="F65" s="173" t="s">
        <v>276</v>
      </c>
      <c r="G65" s="77">
        <v>3</v>
      </c>
      <c r="H65" s="64" t="s">
        <v>275</v>
      </c>
      <c r="I65" s="59" t="s">
        <v>276</v>
      </c>
      <c r="J65" s="80"/>
      <c r="K65" s="73"/>
      <c r="L65" s="73"/>
      <c r="M65" s="82"/>
      <c r="N65" s="75"/>
      <c r="O65" s="75"/>
      <c r="R65" s="83">
        <f>COUNTIF(D62:D65,"4")</f>
        <v>0</v>
      </c>
      <c r="S65" s="83">
        <f>COUNTIF(G62:G65,"4")</f>
        <v>0</v>
      </c>
      <c r="T65" s="83">
        <f>COUNTIF(J62:J65,"4")</f>
        <v>0</v>
      </c>
      <c r="U65" s="83">
        <f>COUNTIF(M62:M65,"4")</f>
        <v>0</v>
      </c>
    </row>
    <row r="66" spans="1:21" ht="9" customHeight="1" x14ac:dyDescent="0.3">
      <c r="B66" s="255"/>
      <c r="C66" s="256"/>
      <c r="D66" s="256"/>
      <c r="E66" s="256"/>
      <c r="F66" s="256"/>
      <c r="G66" s="256"/>
      <c r="H66" s="256"/>
      <c r="I66" s="256"/>
      <c r="J66" s="256"/>
      <c r="K66" s="257"/>
      <c r="L66" s="96"/>
      <c r="M66" s="97"/>
      <c r="N66" s="96"/>
      <c r="O66" s="96"/>
    </row>
    <row r="67" spans="1:21" ht="17.5" x14ac:dyDescent="0.3">
      <c r="A67" s="308"/>
      <c r="B67" s="111"/>
      <c r="C67" s="243" t="s">
        <v>167</v>
      </c>
      <c r="D67" s="242"/>
      <c r="E67" s="242"/>
      <c r="F67" s="242"/>
      <c r="G67" s="242"/>
      <c r="H67" s="242"/>
      <c r="I67" s="242"/>
      <c r="J67" s="242"/>
      <c r="K67" s="251"/>
      <c r="L67" s="120"/>
      <c r="M67" s="120"/>
      <c r="N67" s="120"/>
      <c r="O67" s="120"/>
    </row>
    <row r="68" spans="1:21" ht="30" customHeight="1" x14ac:dyDescent="0.3">
      <c r="A68" s="308"/>
      <c r="B68" s="114"/>
      <c r="C68" s="102" t="s">
        <v>85</v>
      </c>
      <c r="D68" s="27">
        <v>3</v>
      </c>
      <c r="E68" s="174" t="s">
        <v>278</v>
      </c>
      <c r="F68" s="174" t="s">
        <v>277</v>
      </c>
      <c r="G68" s="77">
        <v>3</v>
      </c>
      <c r="H68" s="59" t="s">
        <v>278</v>
      </c>
      <c r="I68" s="59" t="s">
        <v>277</v>
      </c>
      <c r="J68" s="80"/>
      <c r="K68" s="73"/>
      <c r="L68" s="73"/>
      <c r="M68" s="82"/>
      <c r="N68" s="75"/>
      <c r="O68" s="75"/>
      <c r="R68" s="83">
        <f>COUNTIF(D68:D71,"1")</f>
        <v>0</v>
      </c>
      <c r="S68" s="83">
        <f>COUNTIF(G68:G71,"1")</f>
        <v>0</v>
      </c>
      <c r="T68" s="83">
        <f>COUNTIF(J68:J71,"1")</f>
        <v>0</v>
      </c>
      <c r="U68" s="83">
        <f>COUNTIF(M68:M71,"1")</f>
        <v>0</v>
      </c>
    </row>
    <row r="69" spans="1:21" ht="30" customHeight="1" x14ac:dyDescent="0.3">
      <c r="A69" s="308"/>
      <c r="B69" s="114"/>
      <c r="C69" s="94" t="s">
        <v>86</v>
      </c>
      <c r="D69" s="27">
        <v>3</v>
      </c>
      <c r="E69" s="174" t="s">
        <v>279</v>
      </c>
      <c r="F69" s="174" t="s">
        <v>280</v>
      </c>
      <c r="G69" s="77">
        <v>3</v>
      </c>
      <c r="H69" s="64" t="s">
        <v>279</v>
      </c>
      <c r="I69" s="59" t="s">
        <v>280</v>
      </c>
      <c r="J69" s="80"/>
      <c r="K69" s="73"/>
      <c r="L69" s="73"/>
      <c r="M69" s="82"/>
      <c r="N69" s="75"/>
      <c r="O69" s="75"/>
      <c r="R69" s="83">
        <f>COUNTIF(D68:D71,"2")</f>
        <v>0</v>
      </c>
      <c r="S69" s="83">
        <f>COUNTIF(G68:G71,"2")</f>
        <v>0</v>
      </c>
      <c r="T69" s="83">
        <f>COUNTIF(J68:J71,"2")</f>
        <v>0</v>
      </c>
      <c r="U69" s="83">
        <f>COUNTIF(M68:M71,"2")</f>
        <v>0</v>
      </c>
    </row>
    <row r="70" spans="1:21" ht="30" customHeight="1" x14ac:dyDescent="0.3">
      <c r="A70" s="308"/>
      <c r="B70" s="114"/>
      <c r="C70" s="94" t="s">
        <v>87</v>
      </c>
      <c r="D70" s="27">
        <v>3</v>
      </c>
      <c r="E70" s="174" t="s">
        <v>282</v>
      </c>
      <c r="F70" s="174" t="s">
        <v>281</v>
      </c>
      <c r="G70" s="77">
        <v>3</v>
      </c>
      <c r="H70" s="64" t="s">
        <v>282</v>
      </c>
      <c r="I70" s="59" t="s">
        <v>281</v>
      </c>
      <c r="J70" s="80"/>
      <c r="K70" s="73"/>
      <c r="L70" s="73"/>
      <c r="M70" s="82"/>
      <c r="N70" s="75"/>
      <c r="O70" s="75"/>
      <c r="R70" s="83">
        <f>COUNTIF(D68:D71,"3")</f>
        <v>3</v>
      </c>
      <c r="S70" s="83">
        <f>COUNTIF(G68:G71,"3")</f>
        <v>3</v>
      </c>
      <c r="T70" s="83">
        <f>COUNTIF(J68:J71,"3")</f>
        <v>0</v>
      </c>
      <c r="U70" s="83">
        <f>COUNTIF(M68:M71,"3")</f>
        <v>0</v>
      </c>
    </row>
    <row r="71" spans="1:21" ht="30" customHeight="1" x14ac:dyDescent="0.3">
      <c r="A71" s="308"/>
      <c r="B71" s="115"/>
      <c r="C71" s="94" t="s">
        <v>88</v>
      </c>
      <c r="D71" s="27">
        <v>4</v>
      </c>
      <c r="E71" s="78" t="s">
        <v>283</v>
      </c>
      <c r="F71" s="174" t="s">
        <v>284</v>
      </c>
      <c r="G71" s="77">
        <v>4</v>
      </c>
      <c r="H71" s="64" t="s">
        <v>283</v>
      </c>
      <c r="I71" s="59" t="s">
        <v>284</v>
      </c>
      <c r="J71" s="80"/>
      <c r="K71" s="73"/>
      <c r="L71" s="73"/>
      <c r="M71" s="82"/>
      <c r="N71" s="75"/>
      <c r="O71" s="75"/>
      <c r="R71" s="83">
        <f>COUNTIF(D68:D71,"4")</f>
        <v>1</v>
      </c>
      <c r="S71" s="83">
        <f>COUNTIF(G68:G71,"4")</f>
        <v>1</v>
      </c>
      <c r="T71" s="83">
        <f>COUNTIF(J68:J71,"4")</f>
        <v>0</v>
      </c>
      <c r="U71" s="83">
        <f>COUNTIF(M68:M71,"4")</f>
        <v>0</v>
      </c>
    </row>
    <row r="72" spans="1:21" ht="8.25" customHeight="1" x14ac:dyDescent="0.3">
      <c r="B72" s="255"/>
      <c r="C72" s="256"/>
      <c r="D72" s="256"/>
      <c r="E72" s="256"/>
      <c r="F72" s="256"/>
      <c r="G72" s="256"/>
      <c r="H72" s="256"/>
      <c r="I72" s="256"/>
      <c r="J72" s="256"/>
      <c r="K72" s="257"/>
      <c r="L72" s="96"/>
      <c r="M72" s="97"/>
      <c r="N72" s="96"/>
      <c r="O72" s="96"/>
    </row>
    <row r="73" spans="1:21" ht="17.5" x14ac:dyDescent="0.3">
      <c r="A73" s="308"/>
      <c r="B73" s="111"/>
      <c r="C73" s="243" t="s">
        <v>89</v>
      </c>
      <c r="D73" s="242"/>
      <c r="E73" s="242"/>
      <c r="F73" s="242"/>
      <c r="G73" s="242"/>
      <c r="H73" s="242"/>
      <c r="I73" s="242"/>
      <c r="J73" s="242"/>
      <c r="K73" s="251"/>
      <c r="L73" s="113"/>
      <c r="M73" s="113"/>
      <c r="N73" s="113"/>
      <c r="O73" s="113"/>
    </row>
    <row r="74" spans="1:21" ht="30" customHeight="1" x14ac:dyDescent="0.3">
      <c r="A74" s="308"/>
      <c r="B74" s="114"/>
      <c r="C74" s="102" t="s">
        <v>90</v>
      </c>
      <c r="D74" s="27">
        <v>3</v>
      </c>
      <c r="E74" s="171" t="s">
        <v>285</v>
      </c>
      <c r="F74" s="171" t="s">
        <v>286</v>
      </c>
      <c r="G74" s="77">
        <v>4</v>
      </c>
      <c r="H74" s="59" t="s">
        <v>442</v>
      </c>
      <c r="I74" s="59" t="s">
        <v>443</v>
      </c>
      <c r="J74" s="80"/>
      <c r="K74" s="73"/>
      <c r="L74" s="73"/>
      <c r="M74" s="82"/>
      <c r="N74" s="75"/>
      <c r="O74" s="75"/>
      <c r="R74" s="83">
        <f>COUNTIF(D74:D79,"1")</f>
        <v>0</v>
      </c>
      <c r="S74" s="83">
        <f>COUNTIF(G74:G79,"1")</f>
        <v>2</v>
      </c>
      <c r="T74" s="83">
        <f>COUNTIF(J74:J79,"1")</f>
        <v>0</v>
      </c>
      <c r="U74" s="83">
        <f>COUNTIF(M74:M79,"1")</f>
        <v>0</v>
      </c>
    </row>
    <row r="75" spans="1:21" ht="30" customHeight="1" x14ac:dyDescent="0.3">
      <c r="A75" s="308"/>
      <c r="B75" s="114"/>
      <c r="C75" s="94" t="s">
        <v>91</v>
      </c>
      <c r="D75" s="27">
        <v>3</v>
      </c>
      <c r="E75" s="175" t="s">
        <v>287</v>
      </c>
      <c r="F75" s="171" t="s">
        <v>288</v>
      </c>
      <c r="G75" s="77">
        <v>2</v>
      </c>
      <c r="H75" s="64" t="s">
        <v>494</v>
      </c>
      <c r="I75" s="59" t="s">
        <v>445</v>
      </c>
      <c r="J75" s="80"/>
      <c r="K75" s="73"/>
      <c r="L75" s="73"/>
      <c r="M75" s="82"/>
      <c r="N75" s="75"/>
      <c r="O75" s="75"/>
      <c r="R75" s="83">
        <f>COUNTIF(D74:D79,"2")</f>
        <v>2</v>
      </c>
      <c r="S75" s="83">
        <f>COUNTIF(G74:G79,"2")</f>
        <v>1</v>
      </c>
      <c r="T75" s="83">
        <f>COUNTIF(J74:J79,"2")</f>
        <v>0</v>
      </c>
      <c r="U75" s="83">
        <f>COUNTIF(M74:M79,"2")</f>
        <v>0</v>
      </c>
    </row>
    <row r="76" spans="1:21" ht="30" customHeight="1" x14ac:dyDescent="0.3">
      <c r="A76" s="308"/>
      <c r="B76" s="114"/>
      <c r="C76" s="94" t="s">
        <v>92</v>
      </c>
      <c r="D76" s="27">
        <v>2</v>
      </c>
      <c r="E76" s="176" t="s">
        <v>289</v>
      </c>
      <c r="F76" s="176" t="s">
        <v>290</v>
      </c>
      <c r="G76" s="77">
        <v>1</v>
      </c>
      <c r="H76" s="64" t="s">
        <v>490</v>
      </c>
      <c r="I76" s="59" t="s">
        <v>491</v>
      </c>
      <c r="J76" s="80"/>
      <c r="K76" s="73"/>
      <c r="L76" s="73"/>
      <c r="M76" s="82"/>
      <c r="N76" s="75"/>
      <c r="O76" s="75"/>
      <c r="R76" s="83">
        <f>COUNTIF(D74:D79,"2")</f>
        <v>2</v>
      </c>
      <c r="S76" s="83">
        <f>COUNTIF(G74:G79,"3")</f>
        <v>2</v>
      </c>
      <c r="T76" s="83">
        <f>COUNTIF(J74:J79,"3")</f>
        <v>0</v>
      </c>
      <c r="U76" s="83">
        <f>COUNTIF(M74:M79,"3")</f>
        <v>0</v>
      </c>
    </row>
    <row r="77" spans="1:21" ht="30" customHeight="1" x14ac:dyDescent="0.3">
      <c r="A77" s="308"/>
      <c r="B77" s="114"/>
      <c r="C77" s="94" t="s">
        <v>93</v>
      </c>
      <c r="D77" s="27">
        <v>3</v>
      </c>
      <c r="E77" s="171" t="s">
        <v>291</v>
      </c>
      <c r="F77" s="163" t="s">
        <v>292</v>
      </c>
      <c r="G77" s="77">
        <v>3</v>
      </c>
      <c r="H77" s="64" t="s">
        <v>493</v>
      </c>
      <c r="I77" s="59" t="s">
        <v>492</v>
      </c>
      <c r="J77" s="80"/>
      <c r="K77" s="73"/>
      <c r="L77" s="73"/>
      <c r="M77" s="82"/>
      <c r="N77" s="75"/>
      <c r="O77" s="75"/>
      <c r="R77" s="83">
        <f>COUNTIF(D74:D79,"4")</f>
        <v>0</v>
      </c>
      <c r="S77" s="83">
        <f>COUNTIF(G74:G79,"4")</f>
        <v>1</v>
      </c>
      <c r="T77" s="83">
        <f>COUNTIF(J74:J79,"4")</f>
        <v>0</v>
      </c>
      <c r="U77" s="83">
        <f>COUNTIF(M74:M79,"4")</f>
        <v>0</v>
      </c>
    </row>
    <row r="78" spans="1:21" ht="30" customHeight="1" x14ac:dyDescent="0.3">
      <c r="A78" s="308"/>
      <c r="B78" s="119"/>
      <c r="C78" s="95" t="s">
        <v>94</v>
      </c>
      <c r="D78" s="27">
        <v>3</v>
      </c>
      <c r="E78" s="171" t="s">
        <v>294</v>
      </c>
      <c r="F78" s="176" t="s">
        <v>293</v>
      </c>
      <c r="G78" s="77">
        <v>3</v>
      </c>
      <c r="H78" s="64" t="s">
        <v>497</v>
      </c>
      <c r="I78" s="59" t="s">
        <v>498</v>
      </c>
      <c r="J78" s="80"/>
      <c r="K78" s="73"/>
      <c r="L78" s="73"/>
      <c r="M78" s="82"/>
      <c r="N78" s="75"/>
      <c r="O78" s="75"/>
    </row>
    <row r="79" spans="1:21" ht="30" customHeight="1" x14ac:dyDescent="0.3">
      <c r="A79" s="308"/>
      <c r="B79" s="115"/>
      <c r="C79" s="94" t="s">
        <v>95</v>
      </c>
      <c r="D79" s="27">
        <v>2</v>
      </c>
      <c r="E79" s="71" t="s">
        <v>295</v>
      </c>
      <c r="F79" s="58" t="s">
        <v>296</v>
      </c>
      <c r="G79" s="77">
        <v>1</v>
      </c>
      <c r="H79" s="64" t="s">
        <v>495</v>
      </c>
      <c r="I79" s="59" t="s">
        <v>496</v>
      </c>
      <c r="J79" s="80"/>
      <c r="K79" s="73"/>
      <c r="L79" s="73"/>
      <c r="M79" s="82"/>
      <c r="N79" s="75"/>
      <c r="O79" s="75"/>
    </row>
    <row r="80" spans="1:21" ht="9" customHeight="1" x14ac:dyDescent="0.3">
      <c r="B80" s="240"/>
      <c r="C80" s="241"/>
      <c r="D80" s="116"/>
      <c r="E80" s="117"/>
      <c r="F80" s="117"/>
      <c r="G80" s="116"/>
      <c r="H80" s="117"/>
      <c r="I80" s="117"/>
      <c r="J80" s="116"/>
      <c r="K80" s="121"/>
      <c r="M80" s="116"/>
      <c r="N80" s="121"/>
    </row>
    <row r="81" spans="1:21" ht="18.75" customHeight="1" x14ac:dyDescent="0.3">
      <c r="B81" s="271" t="s">
        <v>96</v>
      </c>
      <c r="C81" s="272"/>
      <c r="D81" s="244" t="s">
        <v>297</v>
      </c>
      <c r="E81" s="245"/>
      <c r="F81" s="246"/>
      <c r="G81" s="281" t="s">
        <v>178</v>
      </c>
      <c r="H81" s="282"/>
      <c r="I81" s="283"/>
      <c r="J81" s="284" t="s">
        <v>179</v>
      </c>
      <c r="K81" s="285"/>
      <c r="L81" s="286"/>
      <c r="M81" s="248">
        <v>2018</v>
      </c>
      <c r="N81" s="249"/>
      <c r="O81" s="250"/>
    </row>
    <row r="82" spans="1:21" ht="34.5" customHeight="1" x14ac:dyDescent="0.3">
      <c r="B82" s="273"/>
      <c r="C82" s="274"/>
      <c r="D82" s="108" t="s">
        <v>34</v>
      </c>
      <c r="E82" s="109" t="s">
        <v>122</v>
      </c>
      <c r="F82" s="109"/>
      <c r="G82" s="108" t="s">
        <v>34</v>
      </c>
      <c r="H82" s="109" t="s">
        <v>122</v>
      </c>
      <c r="I82" s="109" t="s">
        <v>125</v>
      </c>
      <c r="J82" s="108" t="s">
        <v>34</v>
      </c>
      <c r="K82" s="109" t="s">
        <v>122</v>
      </c>
      <c r="L82" s="110" t="s">
        <v>125</v>
      </c>
      <c r="M82" s="108" t="s">
        <v>34</v>
      </c>
      <c r="N82" s="109" t="s">
        <v>122</v>
      </c>
      <c r="O82" s="110" t="s">
        <v>125</v>
      </c>
    </row>
    <row r="83" spans="1:21" ht="17.5" x14ac:dyDescent="0.3">
      <c r="A83" s="308"/>
      <c r="B83" s="122"/>
      <c r="C83" s="242" t="s">
        <v>97</v>
      </c>
      <c r="D83" s="242"/>
      <c r="E83" s="242"/>
      <c r="F83" s="242"/>
      <c r="G83" s="242"/>
      <c r="H83" s="242"/>
      <c r="I83" s="242"/>
      <c r="J83" s="242"/>
      <c r="K83" s="242"/>
      <c r="L83" s="123"/>
      <c r="M83" s="124"/>
      <c r="N83" s="124"/>
      <c r="O83" s="123"/>
    </row>
    <row r="84" spans="1:21" ht="30" customHeight="1" x14ac:dyDescent="0.3">
      <c r="A84" s="308"/>
      <c r="B84" s="115"/>
      <c r="C84" s="102" t="s">
        <v>98</v>
      </c>
      <c r="D84" s="27">
        <v>3</v>
      </c>
      <c r="E84" s="169" t="s">
        <v>346</v>
      </c>
      <c r="F84" s="176" t="s">
        <v>298</v>
      </c>
      <c r="G84" s="77">
        <v>3</v>
      </c>
      <c r="H84" s="64" t="s">
        <v>421</v>
      </c>
      <c r="I84" s="59" t="s">
        <v>422</v>
      </c>
      <c r="J84" s="80"/>
      <c r="K84" s="73"/>
      <c r="L84" s="73"/>
      <c r="M84" s="82"/>
      <c r="N84" s="75"/>
      <c r="O84" s="75"/>
      <c r="R84" s="83">
        <f>COUNTIF(D84:D86,"1")</f>
        <v>0</v>
      </c>
      <c r="S84" s="83">
        <f>COUNTIF(G84:G86,"1")</f>
        <v>0</v>
      </c>
      <c r="T84" s="83">
        <f>COUNTIF(J84:J86,"1")</f>
        <v>0</v>
      </c>
      <c r="U84" s="83">
        <f>COUNTIF(M84:M86,"1")</f>
        <v>0</v>
      </c>
    </row>
    <row r="85" spans="1:21" ht="30" customHeight="1" x14ac:dyDescent="0.3">
      <c r="A85" s="308"/>
      <c r="B85" s="122"/>
      <c r="C85" s="94" t="s">
        <v>99</v>
      </c>
      <c r="D85" s="27">
        <v>3</v>
      </c>
      <c r="E85" s="176" t="s">
        <v>347</v>
      </c>
      <c r="F85" s="177" t="s">
        <v>299</v>
      </c>
      <c r="G85" s="77">
        <v>3</v>
      </c>
      <c r="H85" s="64" t="s">
        <v>423</v>
      </c>
      <c r="I85" s="59" t="s">
        <v>424</v>
      </c>
      <c r="J85" s="80"/>
      <c r="K85" s="73"/>
      <c r="L85" s="73"/>
      <c r="M85" s="82"/>
      <c r="N85" s="75"/>
      <c r="O85" s="75"/>
      <c r="R85" s="83">
        <f>COUNTIF(D84:D86,"2")</f>
        <v>0</v>
      </c>
      <c r="S85" s="83">
        <f>COUNTIF(G84:G86,"2")</f>
        <v>0</v>
      </c>
      <c r="T85" s="83">
        <f>COUNTIF(J84:J86,"2")</f>
        <v>0</v>
      </c>
      <c r="U85" s="83">
        <f>COUNTIF(M84:M86,"2")</f>
        <v>0</v>
      </c>
    </row>
    <row r="86" spans="1:21" ht="30" customHeight="1" x14ac:dyDescent="0.3">
      <c r="A86" s="308"/>
      <c r="B86" s="122"/>
      <c r="C86" s="94" t="s">
        <v>100</v>
      </c>
      <c r="D86" s="27">
        <v>3</v>
      </c>
      <c r="E86" s="176" t="s">
        <v>348</v>
      </c>
      <c r="F86" s="176" t="s">
        <v>300</v>
      </c>
      <c r="G86" s="77">
        <v>3</v>
      </c>
      <c r="H86" s="64" t="s">
        <v>425</v>
      </c>
      <c r="I86" s="59" t="s">
        <v>426</v>
      </c>
      <c r="J86" s="80"/>
      <c r="K86" s="73"/>
      <c r="L86" s="73"/>
      <c r="M86" s="82"/>
      <c r="N86" s="75"/>
      <c r="O86" s="75"/>
      <c r="R86" s="83">
        <f>COUNTIF(D84:D86,"3")</f>
        <v>3</v>
      </c>
      <c r="S86" s="83">
        <f>COUNTIF(G84:G86,"3")</f>
        <v>3</v>
      </c>
      <c r="T86" s="83">
        <f>COUNTIF(J84:J86,"3")</f>
        <v>0</v>
      </c>
      <c r="U86" s="83">
        <f>COUNTIF(M84:M86,"3")</f>
        <v>0</v>
      </c>
    </row>
    <row r="87" spans="1:21" ht="21" customHeight="1" x14ac:dyDescent="0.3">
      <c r="B87" s="240"/>
      <c r="C87" s="241"/>
      <c r="D87" s="116"/>
      <c r="E87" s="117"/>
      <c r="F87" s="117"/>
      <c r="G87" s="116"/>
      <c r="H87" s="117"/>
      <c r="I87" s="117"/>
      <c r="J87" s="116"/>
      <c r="K87" s="117"/>
      <c r="M87" s="116"/>
      <c r="N87" s="117"/>
      <c r="R87" s="83">
        <f>COUNTIF(D84:D86,"4")</f>
        <v>0</v>
      </c>
      <c r="S87" s="83">
        <f>COUNTIF(G84:G86,"4")</f>
        <v>0</v>
      </c>
      <c r="T87" s="83">
        <f>COUNTIF(J84:J86,"4")</f>
        <v>0</v>
      </c>
      <c r="U87" s="83">
        <f>COUNTIF(M84:M86,"4")</f>
        <v>0</v>
      </c>
    </row>
    <row r="88" spans="1:21" ht="17.5" x14ac:dyDescent="0.35">
      <c r="A88" s="308"/>
      <c r="B88" s="125"/>
      <c r="C88" s="252" t="s">
        <v>101</v>
      </c>
      <c r="D88" s="253"/>
      <c r="E88" s="253"/>
      <c r="F88" s="253"/>
      <c r="G88" s="253"/>
      <c r="H88" s="253"/>
      <c r="I88" s="253"/>
      <c r="J88" s="253"/>
      <c r="K88" s="254"/>
      <c r="L88" s="113"/>
      <c r="M88" s="113"/>
      <c r="N88" s="113"/>
      <c r="O88" s="113"/>
    </row>
    <row r="89" spans="1:21" ht="30" customHeight="1" x14ac:dyDescent="0.3">
      <c r="A89" s="308"/>
      <c r="B89" s="115"/>
      <c r="C89" s="93" t="s">
        <v>102</v>
      </c>
      <c r="D89" s="27">
        <v>3</v>
      </c>
      <c r="E89" s="169" t="s">
        <v>350</v>
      </c>
      <c r="F89" s="171" t="s">
        <v>301</v>
      </c>
      <c r="G89" s="77">
        <v>3</v>
      </c>
      <c r="H89" s="59" t="s">
        <v>506</v>
      </c>
      <c r="I89" s="59" t="s">
        <v>507</v>
      </c>
      <c r="J89" s="80"/>
      <c r="K89" s="73"/>
      <c r="L89" s="73"/>
      <c r="M89" s="82"/>
      <c r="N89" s="75"/>
      <c r="O89" s="75"/>
      <c r="R89" s="83">
        <f>COUNTIF(D89:D95,"1")</f>
        <v>3</v>
      </c>
      <c r="S89" s="83">
        <f>COUNTIF(G89:G95,"1")</f>
        <v>0</v>
      </c>
      <c r="T89" s="83">
        <f>COUNTIF(J89:J95,"1")</f>
        <v>0</v>
      </c>
      <c r="U89" s="83">
        <f>COUNTIF(M89:M95,"1")</f>
        <v>0</v>
      </c>
    </row>
    <row r="90" spans="1:21" ht="30" customHeight="1" x14ac:dyDescent="0.3">
      <c r="A90" s="308"/>
      <c r="B90" s="126"/>
      <c r="C90" s="95" t="s">
        <v>103</v>
      </c>
      <c r="D90" s="27">
        <v>2</v>
      </c>
      <c r="E90" s="175" t="s">
        <v>448</v>
      </c>
      <c r="F90" s="171" t="s">
        <v>351</v>
      </c>
      <c r="G90" s="77">
        <v>3</v>
      </c>
      <c r="H90" s="64" t="s">
        <v>508</v>
      </c>
      <c r="I90" s="59" t="s">
        <v>509</v>
      </c>
      <c r="J90" s="80"/>
      <c r="K90" s="73"/>
      <c r="L90" s="73"/>
      <c r="M90" s="82"/>
      <c r="N90" s="75"/>
      <c r="O90" s="75"/>
      <c r="R90" s="83">
        <f>COUNTIF(D89:D95,"2")</f>
        <v>2</v>
      </c>
      <c r="S90" s="83">
        <f>COUNTIF(G89:G95,"2")</f>
        <v>3</v>
      </c>
      <c r="T90" s="83">
        <f>COUNTIF(J89:J95,"2")</f>
        <v>0</v>
      </c>
      <c r="U90" s="83">
        <f>COUNTIF(M89:M95,"2")</f>
        <v>0</v>
      </c>
    </row>
    <row r="91" spans="1:21" ht="30" customHeight="1" x14ac:dyDescent="0.3">
      <c r="A91" s="308"/>
      <c r="B91" s="122"/>
      <c r="C91" s="94" t="s">
        <v>104</v>
      </c>
      <c r="D91" s="27">
        <v>1</v>
      </c>
      <c r="E91" s="171" t="s">
        <v>302</v>
      </c>
      <c r="F91" s="169" t="s">
        <v>352</v>
      </c>
      <c r="G91" s="77">
        <v>2</v>
      </c>
      <c r="H91" s="64" t="s">
        <v>302</v>
      </c>
      <c r="I91" s="59" t="s">
        <v>515</v>
      </c>
      <c r="J91" s="80"/>
      <c r="K91" s="73"/>
      <c r="L91" s="73"/>
      <c r="M91" s="82"/>
      <c r="N91" s="75"/>
      <c r="O91" s="75"/>
      <c r="R91" s="83">
        <f>COUNTIF(D89:D95,"3")</f>
        <v>2</v>
      </c>
      <c r="S91" s="83">
        <f>COUNTIF(G89:G95,"3")</f>
        <v>4</v>
      </c>
      <c r="T91" s="83">
        <f>COUNTIF(J89:J95,"3")</f>
        <v>0</v>
      </c>
      <c r="U91" s="83">
        <f>COUNTIF(M89:M95,"3")</f>
        <v>0</v>
      </c>
    </row>
    <row r="92" spans="1:21" ht="30" customHeight="1" x14ac:dyDescent="0.3">
      <c r="A92" s="308"/>
      <c r="B92" s="122"/>
      <c r="C92" s="95" t="s">
        <v>105</v>
      </c>
      <c r="D92" s="27">
        <v>3</v>
      </c>
      <c r="E92" s="163" t="s">
        <v>353</v>
      </c>
      <c r="F92" s="163" t="s">
        <v>354</v>
      </c>
      <c r="G92" s="77">
        <v>3</v>
      </c>
      <c r="H92" s="64" t="s">
        <v>353</v>
      </c>
      <c r="I92" s="59" t="s">
        <v>511</v>
      </c>
      <c r="J92" s="80"/>
      <c r="K92" s="73"/>
      <c r="L92" s="73"/>
      <c r="M92" s="82"/>
      <c r="N92" s="75"/>
      <c r="O92" s="75"/>
      <c r="R92" s="83">
        <f>COUNTIF(D89:D95,"4")</f>
        <v>0</v>
      </c>
      <c r="S92" s="83">
        <f>COUNTIF(G89:G95,"4")</f>
        <v>0</v>
      </c>
      <c r="T92" s="83">
        <f>COUNTIF(J89:J95,"4")</f>
        <v>0</v>
      </c>
      <c r="U92" s="83">
        <f>COUNTIF(M89:M95,"4")</f>
        <v>0</v>
      </c>
    </row>
    <row r="93" spans="1:21" ht="30" customHeight="1" x14ac:dyDescent="0.3">
      <c r="A93" s="308"/>
      <c r="B93" s="122"/>
      <c r="C93" s="94" t="s">
        <v>106</v>
      </c>
      <c r="D93" s="27">
        <v>2</v>
      </c>
      <c r="E93" s="163" t="s">
        <v>355</v>
      </c>
      <c r="F93" s="163" t="s">
        <v>354</v>
      </c>
      <c r="G93" s="77">
        <v>2</v>
      </c>
      <c r="H93" s="64" t="s">
        <v>355</v>
      </c>
      <c r="I93" s="59" t="s">
        <v>514</v>
      </c>
      <c r="J93" s="80"/>
      <c r="K93" s="73"/>
      <c r="L93" s="73"/>
      <c r="M93" s="82"/>
      <c r="N93" s="75"/>
      <c r="O93" s="75"/>
    </row>
    <row r="94" spans="1:21" ht="30" customHeight="1" x14ac:dyDescent="0.3">
      <c r="A94" s="308"/>
      <c r="B94" s="126"/>
      <c r="C94" s="95" t="s">
        <v>107</v>
      </c>
      <c r="D94" s="27">
        <v>1</v>
      </c>
      <c r="E94" s="163" t="s">
        <v>303</v>
      </c>
      <c r="F94" s="169" t="s">
        <v>356</v>
      </c>
      <c r="G94" s="77">
        <v>3</v>
      </c>
      <c r="H94" s="64" t="s">
        <v>303</v>
      </c>
      <c r="I94" s="59" t="s">
        <v>513</v>
      </c>
      <c r="J94" s="80"/>
      <c r="K94" s="73"/>
      <c r="L94" s="73"/>
      <c r="M94" s="82"/>
      <c r="N94" s="75"/>
      <c r="O94" s="75"/>
    </row>
    <row r="95" spans="1:21" ht="30" customHeight="1" x14ac:dyDescent="0.3">
      <c r="A95" s="308"/>
      <c r="B95" s="122"/>
      <c r="C95" s="94" t="s">
        <v>108</v>
      </c>
      <c r="D95" s="27">
        <v>1</v>
      </c>
      <c r="E95" s="163" t="s">
        <v>305</v>
      </c>
      <c r="F95" s="163" t="s">
        <v>304</v>
      </c>
      <c r="G95" s="77">
        <v>2</v>
      </c>
      <c r="H95" s="64" t="s">
        <v>510</v>
      </c>
      <c r="I95" s="59" t="s">
        <v>512</v>
      </c>
      <c r="J95" s="80"/>
      <c r="K95" s="73"/>
      <c r="L95" s="73"/>
      <c r="M95" s="82"/>
      <c r="N95" s="75"/>
      <c r="O95" s="75"/>
    </row>
    <row r="96" spans="1:21" ht="5.25" customHeight="1" x14ac:dyDescent="0.3">
      <c r="B96" s="240"/>
      <c r="C96" s="241"/>
      <c r="D96" s="116"/>
      <c r="E96" s="117"/>
      <c r="F96" s="117"/>
      <c r="G96" s="116"/>
      <c r="H96" s="117"/>
      <c r="I96" s="117"/>
      <c r="J96" s="116"/>
      <c r="K96" s="121"/>
      <c r="M96" s="116"/>
      <c r="N96" s="121"/>
    </row>
    <row r="97" spans="1:21" ht="17.5" x14ac:dyDescent="0.3">
      <c r="A97" s="308"/>
      <c r="B97" s="111"/>
      <c r="C97" s="243" t="s">
        <v>25</v>
      </c>
      <c r="D97" s="242"/>
      <c r="E97" s="242"/>
      <c r="F97" s="242"/>
      <c r="G97" s="242"/>
      <c r="H97" s="242"/>
      <c r="I97" s="242"/>
      <c r="J97" s="242"/>
      <c r="K97" s="242"/>
      <c r="L97" s="242"/>
      <c r="M97" s="127"/>
      <c r="N97" s="127"/>
      <c r="O97" s="128"/>
    </row>
    <row r="98" spans="1:21" ht="201.5" x14ac:dyDescent="0.3">
      <c r="A98" s="308"/>
      <c r="B98" s="119"/>
      <c r="C98" s="93" t="s">
        <v>109</v>
      </c>
      <c r="D98" s="27">
        <v>2</v>
      </c>
      <c r="E98" s="171" t="s">
        <v>420</v>
      </c>
      <c r="F98" s="171" t="s">
        <v>306</v>
      </c>
      <c r="G98" s="28">
        <v>2</v>
      </c>
      <c r="H98" s="30" t="s">
        <v>516</v>
      </c>
      <c r="I98" s="30" t="s">
        <v>517</v>
      </c>
      <c r="J98" s="29"/>
      <c r="K98" s="33"/>
      <c r="L98" s="33"/>
      <c r="M98" s="50"/>
      <c r="N98" s="49"/>
      <c r="O98" s="49"/>
      <c r="R98" s="83">
        <f>COUNTIF(D98:D99,"1")</f>
        <v>0</v>
      </c>
      <c r="S98" s="83">
        <f>COUNTIF(G98:G99,"1")</f>
        <v>0</v>
      </c>
      <c r="T98" s="83">
        <f>COUNTIF(J98:J99,"1")</f>
        <v>0</v>
      </c>
      <c r="U98" s="83">
        <f>COUNTIF(M98:M99,"1")</f>
        <v>0</v>
      </c>
    </row>
    <row r="99" spans="1:21" ht="186" x14ac:dyDescent="0.3">
      <c r="A99" s="308"/>
      <c r="B99" s="129"/>
      <c r="C99" s="95" t="s">
        <v>110</v>
      </c>
      <c r="D99" s="27">
        <v>2</v>
      </c>
      <c r="E99" s="175" t="s">
        <v>307</v>
      </c>
      <c r="F99" s="163" t="s">
        <v>308</v>
      </c>
      <c r="G99" s="28">
        <v>2</v>
      </c>
      <c r="H99" s="31" t="s">
        <v>518</v>
      </c>
      <c r="I99" s="30" t="s">
        <v>308</v>
      </c>
      <c r="J99" s="29"/>
      <c r="K99" s="33"/>
      <c r="L99" s="33"/>
      <c r="M99" s="50"/>
      <c r="N99" s="49"/>
      <c r="O99" s="49"/>
      <c r="R99" s="83">
        <f>COUNTIF(D98:D99,"2")</f>
        <v>2</v>
      </c>
      <c r="S99" s="83">
        <f>COUNTIF(G98:G99,"2")</f>
        <v>2</v>
      </c>
      <c r="T99" s="83">
        <f>COUNTIF(J98:J99,"2")</f>
        <v>0</v>
      </c>
      <c r="U99" s="83">
        <f>COUNTIF(M98:M99,"2")</f>
        <v>0</v>
      </c>
    </row>
    <row r="100" spans="1:21" ht="8.25" customHeight="1" x14ac:dyDescent="0.3">
      <c r="B100" s="240"/>
      <c r="C100" s="241"/>
      <c r="D100" s="116"/>
      <c r="E100" s="117"/>
      <c r="F100" s="117"/>
      <c r="G100" s="116"/>
      <c r="H100" s="117"/>
      <c r="I100" s="117"/>
      <c r="J100" s="116"/>
      <c r="K100" s="121"/>
      <c r="M100" s="116"/>
      <c r="N100" s="121"/>
      <c r="R100" s="83">
        <f>COUNTIF(D98:D99,"3")</f>
        <v>0</v>
      </c>
      <c r="S100" s="83">
        <f>COUNTIF(G98:G99,"3")</f>
        <v>0</v>
      </c>
      <c r="T100" s="83">
        <f>COUNTIF(J98:J99,"3")</f>
        <v>0</v>
      </c>
      <c r="U100" s="83">
        <f>COUNTIF(M98:M99,"3")</f>
        <v>0</v>
      </c>
    </row>
    <row r="101" spans="1:21" ht="17.5" x14ac:dyDescent="0.3">
      <c r="A101" s="308"/>
      <c r="B101" s="122"/>
      <c r="C101" s="242" t="s">
        <v>111</v>
      </c>
      <c r="D101" s="242"/>
      <c r="E101" s="242"/>
      <c r="F101" s="242"/>
      <c r="G101" s="242"/>
      <c r="H101" s="242"/>
      <c r="I101" s="242"/>
      <c r="J101" s="242"/>
      <c r="K101" s="251"/>
      <c r="L101" s="113"/>
      <c r="M101" s="113"/>
      <c r="N101" s="113"/>
      <c r="O101" s="113"/>
      <c r="R101" s="83">
        <f>COUNTIF(D98:D99,"4")</f>
        <v>0</v>
      </c>
      <c r="S101" s="83">
        <f>COUNTIF(G98:G99,"4")</f>
        <v>0</v>
      </c>
      <c r="T101" s="83">
        <f>COUNTIF(J98:J99,"4")</f>
        <v>0</v>
      </c>
      <c r="U101" s="83">
        <f>COUNTIF(M98:M99,"4")</f>
        <v>0</v>
      </c>
    </row>
    <row r="102" spans="1:21" ht="30" customHeight="1" x14ac:dyDescent="0.3">
      <c r="A102" s="308"/>
      <c r="B102" s="115"/>
      <c r="C102" s="102" t="s">
        <v>112</v>
      </c>
      <c r="D102" s="27">
        <v>3</v>
      </c>
      <c r="E102" s="176" t="s">
        <v>309</v>
      </c>
      <c r="F102" s="171" t="s">
        <v>310</v>
      </c>
      <c r="G102" s="77">
        <v>3</v>
      </c>
      <c r="H102" s="59" t="s">
        <v>446</v>
      </c>
      <c r="I102" s="59" t="s">
        <v>474</v>
      </c>
      <c r="J102" s="80"/>
      <c r="K102" s="73"/>
      <c r="L102" s="73"/>
      <c r="M102" s="82"/>
      <c r="N102" s="75"/>
      <c r="O102" s="75"/>
      <c r="R102" s="83">
        <f>COUNTIF(D102:D111,"1")</f>
        <v>1</v>
      </c>
      <c r="S102" s="83">
        <f>COUNTIF(G102:G111,"1")</f>
        <v>0</v>
      </c>
      <c r="T102" s="83">
        <f>COUNTIF(J102:J111,"1")</f>
        <v>0</v>
      </c>
      <c r="U102" s="83">
        <f>COUNTIF(M102:M111,"1")</f>
        <v>0</v>
      </c>
    </row>
    <row r="103" spans="1:21" ht="30" customHeight="1" x14ac:dyDescent="0.3">
      <c r="A103" s="308"/>
      <c r="B103" s="122"/>
      <c r="C103" s="94" t="s">
        <v>113</v>
      </c>
      <c r="D103" s="27">
        <v>2</v>
      </c>
      <c r="E103" s="178" t="s">
        <v>311</v>
      </c>
      <c r="F103" s="171" t="s">
        <v>349</v>
      </c>
      <c r="G103" s="77">
        <v>3</v>
      </c>
      <c r="H103" s="64" t="s">
        <v>470</v>
      </c>
      <c r="I103" s="59" t="s">
        <v>471</v>
      </c>
      <c r="J103" s="80"/>
      <c r="K103" s="73"/>
      <c r="L103" s="73"/>
      <c r="M103" s="82"/>
      <c r="N103" s="75"/>
      <c r="O103" s="75"/>
      <c r="R103" s="83">
        <f>COUNTIF(D102:D111,"2")</f>
        <v>1</v>
      </c>
      <c r="S103" s="83">
        <f>COUNTIF(G102:G111,"2")</f>
        <v>1</v>
      </c>
      <c r="T103" s="83">
        <f>COUNTIF(J102:J111,"2")</f>
        <v>0</v>
      </c>
      <c r="U103" s="83">
        <f>COUNTIF(M102:M111,"2")</f>
        <v>0</v>
      </c>
    </row>
    <row r="104" spans="1:21" ht="30" customHeight="1" x14ac:dyDescent="0.3">
      <c r="A104" s="308"/>
      <c r="B104" s="122"/>
      <c r="C104" s="94" t="s">
        <v>114</v>
      </c>
      <c r="D104" s="27">
        <v>3</v>
      </c>
      <c r="E104" s="169" t="s">
        <v>364</v>
      </c>
      <c r="F104" s="171" t="s">
        <v>312</v>
      </c>
      <c r="G104" s="77">
        <v>3</v>
      </c>
      <c r="H104" s="64" t="s">
        <v>467</v>
      </c>
      <c r="I104" s="59" t="s">
        <v>468</v>
      </c>
      <c r="J104" s="80"/>
      <c r="K104" s="73"/>
      <c r="L104" s="73"/>
      <c r="M104" s="82"/>
      <c r="N104" s="75"/>
      <c r="O104" s="75"/>
      <c r="R104" s="83">
        <f>COUNTIF(D102:D111,"3")</f>
        <v>8</v>
      </c>
      <c r="S104" s="83">
        <f>COUNTIF(G102:G111,"3")</f>
        <v>8</v>
      </c>
      <c r="T104" s="83">
        <f>COUNTIF(J102:J111,"3")</f>
        <v>0</v>
      </c>
      <c r="U104" s="83">
        <f>COUNTIF(M102:M111,"3")</f>
        <v>0</v>
      </c>
    </row>
    <row r="105" spans="1:21" ht="30" customHeight="1" x14ac:dyDescent="0.3">
      <c r="A105" s="308"/>
      <c r="B105" s="122"/>
      <c r="C105" s="94" t="s">
        <v>115</v>
      </c>
      <c r="D105" s="27">
        <v>3</v>
      </c>
      <c r="E105" s="179" t="s">
        <v>313</v>
      </c>
      <c r="F105" s="163" t="s">
        <v>314</v>
      </c>
      <c r="G105" s="77">
        <v>3</v>
      </c>
      <c r="H105" s="64" t="s">
        <v>472</v>
      </c>
      <c r="I105" s="59" t="s">
        <v>473</v>
      </c>
      <c r="J105" s="80"/>
      <c r="K105" s="73"/>
      <c r="L105" s="73"/>
      <c r="M105" s="82"/>
      <c r="N105" s="75"/>
      <c r="O105" s="75"/>
      <c r="R105" s="83">
        <f>COUNTIF(D102:D111,"4")</f>
        <v>0</v>
      </c>
      <c r="S105" s="83">
        <f>COUNTIF(G102:G111,"4")</f>
        <v>1</v>
      </c>
      <c r="T105" s="83">
        <f>COUNTIF(J102:J111,"4")</f>
        <v>0</v>
      </c>
      <c r="U105" s="83">
        <f>COUNTIF(M102:M111,"4")</f>
        <v>0</v>
      </c>
    </row>
    <row r="106" spans="1:21" ht="30" customHeight="1" x14ac:dyDescent="0.3">
      <c r="A106" s="308"/>
      <c r="B106" s="122"/>
      <c r="C106" s="94" t="s">
        <v>116</v>
      </c>
      <c r="D106" s="27">
        <v>3</v>
      </c>
      <c r="E106" s="171" t="s">
        <v>315</v>
      </c>
      <c r="F106" s="171" t="s">
        <v>316</v>
      </c>
      <c r="G106" s="77">
        <v>3</v>
      </c>
      <c r="H106" s="64" t="s">
        <v>499</v>
      </c>
      <c r="I106" s="59" t="s">
        <v>500</v>
      </c>
      <c r="J106" s="80"/>
      <c r="K106" s="73"/>
      <c r="L106" s="73"/>
      <c r="M106" s="82"/>
      <c r="N106" s="75"/>
      <c r="O106" s="75"/>
    </row>
    <row r="107" spans="1:21" ht="30" customHeight="1" x14ac:dyDescent="0.3">
      <c r="A107" s="308"/>
      <c r="B107" s="122"/>
      <c r="C107" s="94" t="s">
        <v>117</v>
      </c>
      <c r="D107" s="27">
        <v>3</v>
      </c>
      <c r="E107" s="171" t="s">
        <v>438</v>
      </c>
      <c r="F107" s="171" t="s">
        <v>440</v>
      </c>
      <c r="G107" s="77">
        <v>3</v>
      </c>
      <c r="H107" s="64" t="s">
        <v>439</v>
      </c>
      <c r="I107" s="59" t="s">
        <v>441</v>
      </c>
      <c r="J107" s="80"/>
      <c r="K107" s="73"/>
      <c r="L107" s="73"/>
      <c r="M107" s="82"/>
      <c r="N107" s="75"/>
      <c r="O107" s="75"/>
    </row>
    <row r="108" spans="1:21" ht="30" customHeight="1" x14ac:dyDescent="0.3">
      <c r="A108" s="308"/>
      <c r="B108" s="122"/>
      <c r="C108" s="94" t="s">
        <v>118</v>
      </c>
      <c r="D108" s="27">
        <v>3</v>
      </c>
      <c r="E108" s="163" t="s">
        <v>365</v>
      </c>
      <c r="F108" s="171" t="s">
        <v>366</v>
      </c>
      <c r="G108" s="77">
        <v>3</v>
      </c>
      <c r="H108" s="64" t="s">
        <v>466</v>
      </c>
      <c r="I108" s="59" t="s">
        <v>469</v>
      </c>
      <c r="J108" s="80"/>
      <c r="K108" s="73"/>
      <c r="L108" s="73"/>
      <c r="M108" s="82"/>
      <c r="N108" s="75"/>
      <c r="O108" s="75"/>
    </row>
    <row r="109" spans="1:21" ht="30" customHeight="1" x14ac:dyDescent="0.3">
      <c r="A109" s="308"/>
      <c r="B109" s="122"/>
      <c r="C109" s="94" t="s">
        <v>119</v>
      </c>
      <c r="D109" s="27">
        <v>3</v>
      </c>
      <c r="E109" s="171" t="s">
        <v>317</v>
      </c>
      <c r="F109" s="163" t="s">
        <v>367</v>
      </c>
      <c r="G109" s="77">
        <v>4</v>
      </c>
      <c r="H109" s="64" t="s">
        <v>435</v>
      </c>
      <c r="I109" s="59" t="s">
        <v>436</v>
      </c>
      <c r="J109" s="80"/>
      <c r="K109" s="73"/>
      <c r="L109" s="73"/>
      <c r="M109" s="82"/>
      <c r="N109" s="75"/>
      <c r="O109" s="75"/>
    </row>
    <row r="110" spans="1:21" ht="30" customHeight="1" x14ac:dyDescent="0.3">
      <c r="A110" s="308"/>
      <c r="B110" s="122"/>
      <c r="C110" s="94" t="s">
        <v>120</v>
      </c>
      <c r="D110" s="27">
        <v>3</v>
      </c>
      <c r="E110" s="171" t="s">
        <v>504</v>
      </c>
      <c r="F110" s="163" t="s">
        <v>318</v>
      </c>
      <c r="G110" s="77">
        <v>2</v>
      </c>
      <c r="H110" s="64" t="s">
        <v>505</v>
      </c>
      <c r="I110" s="59"/>
      <c r="J110" s="80"/>
      <c r="K110" s="73"/>
      <c r="L110" s="73"/>
      <c r="M110" s="82"/>
      <c r="N110" s="75"/>
      <c r="O110" s="75"/>
    </row>
    <row r="111" spans="1:21" ht="30" customHeight="1" x14ac:dyDescent="0.3">
      <c r="A111" s="308"/>
      <c r="B111" s="122"/>
      <c r="C111" s="94" t="s">
        <v>121</v>
      </c>
      <c r="D111" s="27">
        <v>1</v>
      </c>
      <c r="E111" s="175" t="s">
        <v>437</v>
      </c>
      <c r="F111" s="175" t="s">
        <v>368</v>
      </c>
      <c r="G111" s="77">
        <v>3</v>
      </c>
      <c r="H111" s="64" t="s">
        <v>501</v>
      </c>
      <c r="I111" s="59" t="s">
        <v>502</v>
      </c>
      <c r="J111" s="80"/>
      <c r="K111" s="73"/>
      <c r="L111" s="73"/>
      <c r="M111" s="82"/>
      <c r="N111" s="75"/>
      <c r="O111" s="75"/>
    </row>
    <row r="112" spans="1:21" ht="5.25" customHeight="1" x14ac:dyDescent="0.3">
      <c r="B112" s="299"/>
      <c r="C112" s="300"/>
      <c r="D112" s="130"/>
      <c r="E112" s="131"/>
      <c r="F112" s="131"/>
      <c r="G112" s="130"/>
      <c r="H112" s="131"/>
      <c r="I112" s="131"/>
      <c r="J112" s="130"/>
      <c r="K112" s="132"/>
      <c r="M112" s="130"/>
      <c r="N112" s="132"/>
    </row>
    <row r="113" spans="1:21" ht="17.5" x14ac:dyDescent="0.3">
      <c r="A113" s="308"/>
      <c r="B113" s="122"/>
      <c r="C113" s="242" t="s">
        <v>0</v>
      </c>
      <c r="D113" s="242"/>
      <c r="E113" s="242"/>
      <c r="F113" s="242"/>
      <c r="G113" s="242"/>
      <c r="H113" s="242"/>
      <c r="I113" s="242"/>
      <c r="J113" s="242"/>
      <c r="K113" s="251"/>
      <c r="L113" s="113"/>
      <c r="M113" s="113"/>
      <c r="N113" s="113"/>
      <c r="O113" s="113"/>
    </row>
    <row r="114" spans="1:21" ht="30" customHeight="1" x14ac:dyDescent="0.3">
      <c r="A114" s="308"/>
      <c r="B114" s="126"/>
      <c r="C114" s="95" t="s">
        <v>1</v>
      </c>
      <c r="D114" s="27">
        <v>2</v>
      </c>
      <c r="E114" s="163" t="s">
        <v>357</v>
      </c>
      <c r="F114" s="163" t="s">
        <v>319</v>
      </c>
      <c r="G114" s="77">
        <v>3</v>
      </c>
      <c r="H114" s="64" t="s">
        <v>453</v>
      </c>
      <c r="I114" s="59" t="s">
        <v>454</v>
      </c>
      <c r="J114" s="80"/>
      <c r="K114" s="73"/>
      <c r="L114" s="73"/>
      <c r="M114" s="82"/>
      <c r="N114" s="75"/>
      <c r="O114" s="75"/>
      <c r="R114" s="83">
        <f>COUNTIF(D114:D117,"1")</f>
        <v>0</v>
      </c>
      <c r="S114" s="83">
        <f>COUNTIF(G114:G117,"1")</f>
        <v>0</v>
      </c>
      <c r="T114" s="83">
        <f>COUNTIF(J114:J117,"1")</f>
        <v>0</v>
      </c>
      <c r="U114" s="83">
        <f>COUNTIF(M114:M117,"1")</f>
        <v>0</v>
      </c>
    </row>
    <row r="115" spans="1:21" ht="30" customHeight="1" x14ac:dyDescent="0.3">
      <c r="A115" s="308"/>
      <c r="B115" s="122"/>
      <c r="C115" s="94" t="s">
        <v>2</v>
      </c>
      <c r="D115" s="27">
        <v>4</v>
      </c>
      <c r="E115" s="163" t="s">
        <v>358</v>
      </c>
      <c r="F115" s="163" t="s">
        <v>432</v>
      </c>
      <c r="G115" s="77">
        <v>4</v>
      </c>
      <c r="H115" s="64" t="s">
        <v>434</v>
      </c>
      <c r="I115" s="59" t="s">
        <v>433</v>
      </c>
      <c r="J115" s="80"/>
      <c r="K115" s="73"/>
      <c r="L115" s="73"/>
      <c r="M115" s="82"/>
      <c r="N115" s="75"/>
      <c r="O115" s="75"/>
      <c r="R115" s="83">
        <f>COUNTIF(D114:D117,"2")</f>
        <v>1</v>
      </c>
      <c r="S115" s="83">
        <f>COUNTIF(G114:G117,"2")</f>
        <v>0</v>
      </c>
      <c r="T115" s="83">
        <f>COUNTIF(J114:J117,"2")</f>
        <v>0</v>
      </c>
      <c r="U115" s="83">
        <f>COUNTIF(M114:M117,"2")</f>
        <v>0</v>
      </c>
    </row>
    <row r="116" spans="1:21" ht="30" customHeight="1" x14ac:dyDescent="0.3">
      <c r="A116" s="308"/>
      <c r="B116" s="122"/>
      <c r="C116" s="94" t="s">
        <v>3</v>
      </c>
      <c r="D116" s="27">
        <v>4</v>
      </c>
      <c r="E116" s="163" t="s">
        <v>359</v>
      </c>
      <c r="F116" s="163" t="s">
        <v>320</v>
      </c>
      <c r="G116" s="77">
        <v>4</v>
      </c>
      <c r="H116" s="64" t="s">
        <v>455</v>
      </c>
      <c r="I116" s="59" t="s">
        <v>456</v>
      </c>
      <c r="J116" s="80"/>
      <c r="K116" s="73"/>
      <c r="L116" s="73"/>
      <c r="M116" s="82"/>
      <c r="N116" s="75"/>
      <c r="O116" s="75"/>
      <c r="R116" s="83">
        <f>COUNTIF(D114:D117,"3")</f>
        <v>0</v>
      </c>
      <c r="S116" s="83">
        <f>COUNTIF(G114:G117,"3")</f>
        <v>1</v>
      </c>
      <c r="T116" s="83">
        <f>COUNTIF(J114:J117,"3")</f>
        <v>0</v>
      </c>
      <c r="U116" s="83">
        <f>COUNTIF(M114:M117,"3")</f>
        <v>0</v>
      </c>
    </row>
    <row r="117" spans="1:21" ht="30" customHeight="1" x14ac:dyDescent="0.3">
      <c r="A117" s="308"/>
      <c r="B117" s="122"/>
      <c r="C117" s="94" t="s">
        <v>4</v>
      </c>
      <c r="D117" s="27">
        <v>4</v>
      </c>
      <c r="E117" s="163" t="s">
        <v>321</v>
      </c>
      <c r="F117" s="163" t="s">
        <v>322</v>
      </c>
      <c r="G117" s="77">
        <v>4</v>
      </c>
      <c r="H117" s="64" t="s">
        <v>458</v>
      </c>
      <c r="I117" s="59" t="s">
        <v>457</v>
      </c>
      <c r="J117" s="80"/>
      <c r="K117" s="73"/>
      <c r="L117" s="73"/>
      <c r="M117" s="82"/>
      <c r="N117" s="75"/>
      <c r="O117" s="75"/>
      <c r="R117" s="83">
        <f>COUNTIF(D114:D117,"4")</f>
        <v>3</v>
      </c>
      <c r="S117" s="83">
        <f>COUNTIF(G114:G117,"4")</f>
        <v>3</v>
      </c>
      <c r="T117" s="83">
        <f>COUNTIF(J114:J117,"4")</f>
        <v>0</v>
      </c>
      <c r="U117" s="83">
        <f>COUNTIF(M114:M117,"4")</f>
        <v>0</v>
      </c>
    </row>
    <row r="118" spans="1:21" ht="7.5" customHeight="1" x14ac:dyDescent="0.3">
      <c r="B118" s="240"/>
      <c r="C118" s="241"/>
      <c r="D118" s="130"/>
      <c r="E118" s="131"/>
      <c r="F118" s="131"/>
      <c r="G118" s="130"/>
      <c r="H118" s="131"/>
      <c r="I118" s="131"/>
      <c r="J118" s="116"/>
      <c r="K118" s="121"/>
      <c r="M118" s="116"/>
      <c r="N118" s="121"/>
    </row>
    <row r="119" spans="1:21" ht="15.75" customHeight="1" x14ac:dyDescent="0.3">
      <c r="B119" s="267" t="s">
        <v>24</v>
      </c>
      <c r="C119" s="268"/>
      <c r="D119" s="244" t="s">
        <v>297</v>
      </c>
      <c r="E119" s="245"/>
      <c r="F119" s="246"/>
      <c r="G119" s="281" t="s">
        <v>178</v>
      </c>
      <c r="H119" s="282"/>
      <c r="I119" s="283"/>
      <c r="J119" s="301" t="s">
        <v>179</v>
      </c>
      <c r="K119" s="301"/>
      <c r="L119" s="301"/>
      <c r="M119" s="247" t="s">
        <v>176</v>
      </c>
      <c r="N119" s="247"/>
      <c r="O119" s="247"/>
    </row>
    <row r="120" spans="1:21" ht="15.75" customHeight="1" x14ac:dyDescent="0.3">
      <c r="B120" s="269"/>
      <c r="C120" s="270"/>
      <c r="D120" s="108" t="s">
        <v>34</v>
      </c>
      <c r="E120" s="109" t="s">
        <v>122</v>
      </c>
      <c r="F120" s="109"/>
      <c r="G120" s="108" t="s">
        <v>34</v>
      </c>
      <c r="H120" s="109" t="s">
        <v>122</v>
      </c>
      <c r="I120" s="109"/>
      <c r="J120" s="108" t="s">
        <v>34</v>
      </c>
      <c r="K120" s="109" t="s">
        <v>122</v>
      </c>
      <c r="L120" s="133" t="s">
        <v>125</v>
      </c>
      <c r="M120" s="108" t="s">
        <v>34</v>
      </c>
      <c r="N120" s="109" t="s">
        <v>122</v>
      </c>
      <c r="O120" s="133"/>
    </row>
    <row r="121" spans="1:21" ht="17.5" x14ac:dyDescent="0.35">
      <c r="A121" s="308"/>
      <c r="B121" s="125"/>
      <c r="C121" s="242" t="s">
        <v>5</v>
      </c>
      <c r="D121" s="242"/>
      <c r="E121" s="242"/>
      <c r="F121" s="242"/>
      <c r="G121" s="242"/>
      <c r="H121" s="242"/>
      <c r="I121" s="242"/>
      <c r="J121" s="242"/>
      <c r="K121" s="251"/>
      <c r="L121" s="113"/>
      <c r="M121" s="113"/>
      <c r="N121" s="113"/>
      <c r="O121" s="113"/>
    </row>
    <row r="122" spans="1:21" ht="39" customHeight="1" x14ac:dyDescent="0.3">
      <c r="A122" s="308"/>
      <c r="B122" s="129"/>
      <c r="C122" s="134" t="s">
        <v>6</v>
      </c>
      <c r="D122" s="27">
        <v>3</v>
      </c>
      <c r="E122" s="171" t="s">
        <v>238</v>
      </c>
      <c r="F122" s="171" t="s">
        <v>239</v>
      </c>
      <c r="G122" s="77">
        <v>3</v>
      </c>
      <c r="H122" s="59" t="s">
        <v>503</v>
      </c>
      <c r="I122" s="59" t="s">
        <v>239</v>
      </c>
      <c r="J122" s="80"/>
      <c r="K122" s="73"/>
      <c r="L122" s="73"/>
      <c r="M122" s="82"/>
      <c r="N122" s="75"/>
      <c r="O122" s="75"/>
      <c r="R122" s="83">
        <f>COUNTIF(D122:D125,"1")</f>
        <v>0</v>
      </c>
      <c r="S122" s="83">
        <f>COUNTIF(G122:G125,"1")</f>
        <v>0</v>
      </c>
      <c r="T122" s="83">
        <f>COUNTIF(J122:J125,"1")</f>
        <v>0</v>
      </c>
      <c r="U122" s="83">
        <f>COUNTIF(M122:M125,"1")</f>
        <v>0</v>
      </c>
    </row>
    <row r="123" spans="1:21" ht="30" customHeight="1" x14ac:dyDescent="0.3">
      <c r="A123" s="308"/>
      <c r="B123" s="126"/>
      <c r="C123" s="95" t="s">
        <v>7</v>
      </c>
      <c r="D123" s="27">
        <v>2</v>
      </c>
      <c r="E123" s="171" t="s">
        <v>240</v>
      </c>
      <c r="F123" s="171" t="s">
        <v>241</v>
      </c>
      <c r="G123" s="77">
        <v>2</v>
      </c>
      <c r="H123" s="64" t="s">
        <v>240</v>
      </c>
      <c r="I123" s="59" t="s">
        <v>241</v>
      </c>
      <c r="J123" s="80"/>
      <c r="K123" s="73"/>
      <c r="L123" s="73"/>
      <c r="M123" s="82"/>
      <c r="N123" s="75"/>
      <c r="O123" s="75"/>
      <c r="R123" s="83">
        <f>COUNTIF(D122:D125,"2")</f>
        <v>1</v>
      </c>
      <c r="S123" s="83">
        <f>COUNTIF(G122:G125,"2")</f>
        <v>1</v>
      </c>
      <c r="T123" s="83">
        <f>COUNTIF(J122:J125,"2")</f>
        <v>0</v>
      </c>
      <c r="U123" s="83">
        <f>COUNTIF(M122:M125,"2")</f>
        <v>0</v>
      </c>
    </row>
    <row r="124" spans="1:21" ht="30" customHeight="1" x14ac:dyDescent="0.3">
      <c r="A124" s="308"/>
      <c r="B124" s="122"/>
      <c r="C124" s="95" t="s">
        <v>8</v>
      </c>
      <c r="D124" s="27">
        <v>3</v>
      </c>
      <c r="E124" s="171" t="s">
        <v>360</v>
      </c>
      <c r="F124" s="171" t="s">
        <v>361</v>
      </c>
      <c r="G124" s="77">
        <v>3</v>
      </c>
      <c r="H124" s="64" t="s">
        <v>360</v>
      </c>
      <c r="I124" s="59" t="s">
        <v>361</v>
      </c>
      <c r="J124" s="80"/>
      <c r="K124" s="73"/>
      <c r="L124" s="73"/>
      <c r="M124" s="82"/>
      <c r="N124" s="75"/>
      <c r="O124" s="75"/>
      <c r="R124" s="83">
        <f>COUNTIF(D122:D125,"3")</f>
        <v>3</v>
      </c>
      <c r="S124" s="83">
        <f>COUNTIF(G122:G125,"3")</f>
        <v>3</v>
      </c>
      <c r="T124" s="83">
        <f>COUNTIF(J122:J125,"3")</f>
        <v>0</v>
      </c>
      <c r="U124" s="83">
        <f>COUNTIF(M122:M125,"3")</f>
        <v>0</v>
      </c>
    </row>
    <row r="125" spans="1:21" ht="30" customHeight="1" x14ac:dyDescent="0.3">
      <c r="A125" s="308"/>
      <c r="B125" s="122"/>
      <c r="C125" s="94" t="s">
        <v>9</v>
      </c>
      <c r="D125" s="27">
        <v>3</v>
      </c>
      <c r="E125" s="171" t="s">
        <v>362</v>
      </c>
      <c r="F125" s="171" t="s">
        <v>242</v>
      </c>
      <c r="G125" s="77">
        <v>3</v>
      </c>
      <c r="H125" s="64" t="s">
        <v>362</v>
      </c>
      <c r="I125" s="59" t="s">
        <v>242</v>
      </c>
      <c r="J125" s="80"/>
      <c r="K125" s="73"/>
      <c r="L125" s="73"/>
      <c r="M125" s="82"/>
      <c r="N125" s="75"/>
      <c r="O125" s="75"/>
      <c r="R125" s="83">
        <f>COUNTIF(D122:D125,"4")</f>
        <v>0</v>
      </c>
      <c r="S125" s="83">
        <f>COUNTIF(G122:G125,"4")</f>
        <v>0</v>
      </c>
      <c r="T125" s="83">
        <f>COUNTIF(J122:J125,"4")</f>
        <v>0</v>
      </c>
      <c r="U125" s="83">
        <f>COUNTIF(M122:M125,"4")</f>
        <v>0</v>
      </c>
    </row>
    <row r="126" spans="1:21" ht="8.25" customHeight="1" x14ac:dyDescent="0.3">
      <c r="B126" s="240"/>
      <c r="C126" s="241"/>
      <c r="D126" s="116"/>
      <c r="E126" s="121"/>
      <c r="G126" s="116"/>
      <c r="H126" s="117"/>
      <c r="I126" s="117"/>
      <c r="J126" s="116"/>
      <c r="K126" s="121"/>
      <c r="M126" s="116"/>
      <c r="N126" s="121"/>
    </row>
    <row r="127" spans="1:21" ht="17.5" x14ac:dyDescent="0.3">
      <c r="A127" s="308"/>
      <c r="B127" s="122"/>
      <c r="C127" s="242" t="s">
        <v>10</v>
      </c>
      <c r="D127" s="242"/>
      <c r="E127" s="242"/>
      <c r="F127" s="242"/>
      <c r="G127" s="242"/>
      <c r="H127" s="242"/>
      <c r="I127" s="242"/>
      <c r="J127" s="242"/>
      <c r="K127" s="251"/>
      <c r="L127" s="113"/>
      <c r="M127" s="113"/>
      <c r="N127" s="113"/>
      <c r="O127" s="113"/>
    </row>
    <row r="128" spans="1:21" ht="30" customHeight="1" x14ac:dyDescent="0.3">
      <c r="A128" s="308"/>
      <c r="B128" s="115"/>
      <c r="C128" s="102" t="s">
        <v>11</v>
      </c>
      <c r="D128" s="27">
        <v>4</v>
      </c>
      <c r="E128" s="171" t="s">
        <v>363</v>
      </c>
      <c r="F128" s="171" t="s">
        <v>243</v>
      </c>
      <c r="G128" s="77">
        <v>4</v>
      </c>
      <c r="H128" s="59" t="s">
        <v>363</v>
      </c>
      <c r="I128" s="59" t="s">
        <v>243</v>
      </c>
      <c r="J128" s="80"/>
      <c r="K128" s="73"/>
      <c r="L128" s="73"/>
      <c r="M128" s="82"/>
      <c r="N128" s="75"/>
      <c r="O128" s="75"/>
      <c r="R128" s="83">
        <f>COUNTIF(D128:D131,"1")</f>
        <v>1</v>
      </c>
      <c r="S128" s="83">
        <f>COUNTIF(G128:G131,"1")</f>
        <v>0</v>
      </c>
      <c r="T128" s="83">
        <f>COUNTIF(J128:J131,"1")</f>
        <v>0</v>
      </c>
      <c r="U128" s="83">
        <f>COUNTIF(M128:M131,"1")</f>
        <v>0</v>
      </c>
    </row>
    <row r="129" spans="1:21" ht="30" customHeight="1" x14ac:dyDescent="0.3">
      <c r="A129" s="308"/>
      <c r="B129" s="122"/>
      <c r="C129" s="94" t="s">
        <v>12</v>
      </c>
      <c r="D129" s="27">
        <v>4</v>
      </c>
      <c r="E129" s="171" t="s">
        <v>244</v>
      </c>
      <c r="F129" s="171" t="s">
        <v>245</v>
      </c>
      <c r="G129" s="77">
        <v>2</v>
      </c>
      <c r="H129" s="64" t="s">
        <v>465</v>
      </c>
      <c r="I129" s="59" t="s">
        <v>475</v>
      </c>
      <c r="J129" s="80"/>
      <c r="K129" s="73"/>
      <c r="L129" s="73"/>
      <c r="M129" s="82"/>
      <c r="N129" s="75"/>
      <c r="O129" s="75"/>
      <c r="R129" s="83">
        <f>COUNTIF(D128:D131,"2")</f>
        <v>0</v>
      </c>
      <c r="S129" s="83">
        <f>COUNTIF(G128:G131,"2")</f>
        <v>3</v>
      </c>
      <c r="T129" s="83">
        <f>COUNTIF(J128:J131,"2")</f>
        <v>0</v>
      </c>
      <c r="U129" s="83">
        <f>COUNTIF(M128:M131,"2")</f>
        <v>0</v>
      </c>
    </row>
    <row r="130" spans="1:21" ht="30" customHeight="1" x14ac:dyDescent="0.3">
      <c r="A130" s="308"/>
      <c r="B130" s="122"/>
      <c r="C130" s="94" t="s">
        <v>13</v>
      </c>
      <c r="D130" s="27">
        <v>1</v>
      </c>
      <c r="E130" s="171" t="s">
        <v>246</v>
      </c>
      <c r="F130" s="171" t="s">
        <v>247</v>
      </c>
      <c r="G130" s="77">
        <v>2</v>
      </c>
      <c r="H130" s="64" t="s">
        <v>464</v>
      </c>
      <c r="I130" s="59" t="s">
        <v>247</v>
      </c>
      <c r="J130" s="80"/>
      <c r="K130" s="73"/>
      <c r="L130" s="73"/>
      <c r="M130" s="82"/>
      <c r="N130" s="75"/>
      <c r="O130" s="75"/>
      <c r="R130" s="83">
        <f>COUNTIF(D128:D131,"3")</f>
        <v>0</v>
      </c>
      <c r="S130" s="83">
        <f>COUNTIF(G128:G131,"3")</f>
        <v>0</v>
      </c>
      <c r="T130" s="83">
        <f>COUNTIF(J128:J131,"3")</f>
        <v>0</v>
      </c>
      <c r="U130" s="83">
        <f>COUNTIF(M128:M131,"3")</f>
        <v>0</v>
      </c>
    </row>
    <row r="131" spans="1:21" ht="30" customHeight="1" x14ac:dyDescent="0.3">
      <c r="A131" s="308"/>
      <c r="B131" s="122"/>
      <c r="C131" s="94" t="s">
        <v>14</v>
      </c>
      <c r="D131" s="27">
        <v>4</v>
      </c>
      <c r="E131" s="171" t="s">
        <v>248</v>
      </c>
      <c r="F131" s="171" t="s">
        <v>249</v>
      </c>
      <c r="G131" s="77">
        <v>2</v>
      </c>
      <c r="H131" s="64" t="s">
        <v>462</v>
      </c>
      <c r="I131" s="59" t="s">
        <v>463</v>
      </c>
      <c r="J131" s="80"/>
      <c r="K131" s="73"/>
      <c r="L131" s="73"/>
      <c r="M131" s="82"/>
      <c r="N131" s="75"/>
      <c r="O131" s="75"/>
      <c r="R131" s="83">
        <f>COUNTIF(D128:D131,"4")</f>
        <v>3</v>
      </c>
      <c r="S131" s="83">
        <f>COUNTIF(G128:G131,"4")</f>
        <v>1</v>
      </c>
      <c r="T131" s="83">
        <f>COUNTIF(J128:J131,"4")</f>
        <v>0</v>
      </c>
      <c r="U131" s="83">
        <f>COUNTIF(M128:M131,"4")</f>
        <v>0</v>
      </c>
    </row>
    <row r="132" spans="1:21" ht="9" customHeight="1" x14ac:dyDescent="0.3">
      <c r="B132" s="240"/>
      <c r="C132" s="241"/>
      <c r="D132" s="116"/>
      <c r="E132" s="162" t="s">
        <v>202</v>
      </c>
      <c r="F132" s="162" t="s">
        <v>203</v>
      </c>
      <c r="G132" s="116"/>
      <c r="H132" s="117"/>
      <c r="I132" s="117"/>
      <c r="J132" s="116"/>
      <c r="K132" s="121"/>
      <c r="M132" s="116"/>
      <c r="N132" s="121"/>
    </row>
    <row r="133" spans="1:21" ht="17.5" x14ac:dyDescent="0.3">
      <c r="A133" s="308"/>
      <c r="B133" s="122"/>
      <c r="C133" s="242" t="s">
        <v>15</v>
      </c>
      <c r="D133" s="242"/>
      <c r="E133" s="242"/>
      <c r="F133" s="242"/>
      <c r="G133" s="242"/>
      <c r="H133" s="242"/>
      <c r="I133" s="242"/>
      <c r="J133" s="242"/>
      <c r="K133" s="251"/>
      <c r="L133" s="113"/>
      <c r="M133" s="113"/>
      <c r="N133" s="113"/>
      <c r="O133" s="113"/>
    </row>
    <row r="134" spans="1:21" ht="30" customHeight="1" x14ac:dyDescent="0.3">
      <c r="A134" s="308"/>
      <c r="B134" s="115"/>
      <c r="C134" s="102" t="s">
        <v>16</v>
      </c>
      <c r="D134" s="27">
        <v>4</v>
      </c>
      <c r="E134" s="171" t="s">
        <v>250</v>
      </c>
      <c r="F134" s="171" t="s">
        <v>251</v>
      </c>
      <c r="G134" s="77">
        <v>4</v>
      </c>
      <c r="H134" s="59" t="s">
        <v>447</v>
      </c>
      <c r="I134" s="59" t="s">
        <v>449</v>
      </c>
      <c r="J134" s="80"/>
      <c r="K134" s="73"/>
      <c r="L134" s="73"/>
      <c r="M134" s="82"/>
      <c r="N134" s="75"/>
      <c r="O134" s="75"/>
      <c r="R134" s="83">
        <f>COUNTIF(D134:D136,"1")</f>
        <v>1</v>
      </c>
      <c r="S134" s="83">
        <f>COUNTIF(G134:G136,"1")</f>
        <v>1</v>
      </c>
      <c r="T134" s="83">
        <f>COUNTIF(J134:J136,"1")</f>
        <v>0</v>
      </c>
      <c r="U134" s="83">
        <f>COUNTIF(M134:M136,"1")</f>
        <v>0</v>
      </c>
    </row>
    <row r="135" spans="1:21" ht="30" customHeight="1" x14ac:dyDescent="0.3">
      <c r="A135" s="308"/>
      <c r="B135" s="122"/>
      <c r="C135" s="94" t="s">
        <v>17</v>
      </c>
      <c r="D135" s="27">
        <v>1</v>
      </c>
      <c r="E135" s="171" t="s">
        <v>252</v>
      </c>
      <c r="F135" s="171" t="s">
        <v>253</v>
      </c>
      <c r="G135" s="77">
        <v>1</v>
      </c>
      <c r="H135" s="64" t="s">
        <v>417</v>
      </c>
      <c r="I135" s="59" t="s">
        <v>418</v>
      </c>
      <c r="J135" s="80"/>
      <c r="K135" s="73"/>
      <c r="L135" s="73"/>
      <c r="M135" s="82"/>
      <c r="N135" s="75"/>
      <c r="O135" s="75"/>
      <c r="R135" s="83">
        <f>COUNTIF(D134:D136,"2")</f>
        <v>0</v>
      </c>
      <c r="S135" s="83">
        <f>COUNTIF(G134:G136,"2")</f>
        <v>0</v>
      </c>
      <c r="T135" s="83">
        <f>COUNTIF(J134:J136,"2")</f>
        <v>0</v>
      </c>
      <c r="U135" s="83">
        <f>COUNTIF(M134:M136,"2")</f>
        <v>0</v>
      </c>
    </row>
    <row r="136" spans="1:21" ht="30" customHeight="1" x14ac:dyDescent="0.3">
      <c r="A136" s="308"/>
      <c r="B136" s="122"/>
      <c r="C136" s="94" t="s">
        <v>18</v>
      </c>
      <c r="D136" s="27">
        <v>4</v>
      </c>
      <c r="E136" s="171" t="s">
        <v>254</v>
      </c>
      <c r="F136" s="171" t="s">
        <v>255</v>
      </c>
      <c r="G136" s="77">
        <v>4</v>
      </c>
      <c r="H136" s="64" t="s">
        <v>416</v>
      </c>
      <c r="I136" s="59" t="s">
        <v>419</v>
      </c>
      <c r="J136" s="80"/>
      <c r="K136" s="73"/>
      <c r="L136" s="73"/>
      <c r="M136" s="82"/>
      <c r="N136" s="75"/>
      <c r="O136" s="75"/>
      <c r="R136" s="83">
        <f>COUNTIF(D134:D136,"3")</f>
        <v>0</v>
      </c>
      <c r="S136" s="83">
        <f>COUNTIF(G134:G136,"3")</f>
        <v>0</v>
      </c>
      <c r="T136" s="83">
        <f>COUNTIF(J134:J136,"3")</f>
        <v>0</v>
      </c>
      <c r="U136" s="83">
        <f>COUNTIF(M134:M136,"3")</f>
        <v>0</v>
      </c>
    </row>
    <row r="137" spans="1:21" ht="9" customHeight="1" x14ac:dyDescent="0.3">
      <c r="B137" s="240"/>
      <c r="C137" s="241"/>
      <c r="D137" s="116"/>
      <c r="E137" s="117"/>
      <c r="F137" s="117"/>
      <c r="G137" s="116"/>
      <c r="H137" s="117"/>
      <c r="I137" s="117"/>
      <c r="J137" s="116"/>
      <c r="K137" s="121"/>
      <c r="M137" s="116"/>
      <c r="N137" s="121"/>
      <c r="R137" s="83">
        <f>COUNTIF(D134:D136,"4")</f>
        <v>2</v>
      </c>
      <c r="S137" s="83">
        <f>COUNTIF(G134:G136,"4")</f>
        <v>2</v>
      </c>
      <c r="T137" s="83">
        <f>COUNTIF(J134:J136,"4")</f>
        <v>0</v>
      </c>
    </row>
    <row r="138" spans="1:21" ht="17.5" x14ac:dyDescent="0.3">
      <c r="A138" s="308"/>
      <c r="B138" s="122"/>
      <c r="C138" s="242" t="s">
        <v>19</v>
      </c>
      <c r="D138" s="242"/>
      <c r="E138" s="242"/>
      <c r="F138" s="242"/>
      <c r="G138" s="242"/>
      <c r="H138" s="242"/>
      <c r="I138" s="242"/>
      <c r="J138" s="242"/>
      <c r="K138" s="251"/>
      <c r="L138" s="113"/>
      <c r="M138" s="113"/>
      <c r="N138" s="113"/>
      <c r="O138" s="113"/>
    </row>
    <row r="139" spans="1:21" ht="30" customHeight="1" x14ac:dyDescent="0.3">
      <c r="A139" s="308"/>
      <c r="B139" s="115"/>
      <c r="C139" s="102" t="s">
        <v>20</v>
      </c>
      <c r="D139" s="27">
        <v>1</v>
      </c>
      <c r="E139" s="171" t="s">
        <v>379</v>
      </c>
      <c r="F139" s="171" t="s">
        <v>256</v>
      </c>
      <c r="G139" s="77">
        <v>3</v>
      </c>
      <c r="H139" s="59" t="s">
        <v>450</v>
      </c>
      <c r="I139" s="59" t="s">
        <v>451</v>
      </c>
      <c r="J139" s="80"/>
      <c r="K139" s="73"/>
      <c r="L139" s="73"/>
      <c r="M139" s="82"/>
      <c r="N139" s="75"/>
      <c r="O139" s="75"/>
      <c r="P139" s="135"/>
      <c r="Q139" s="135"/>
      <c r="R139" s="83">
        <f>COUNTIF(D139:D141,"1")</f>
        <v>2</v>
      </c>
      <c r="S139" s="83">
        <f>COUNTIF(G139:G141,"1")</f>
        <v>0</v>
      </c>
      <c r="T139" s="83">
        <f>COUNTIF(J139:J141,"1")</f>
        <v>0</v>
      </c>
      <c r="U139" s="83">
        <f>COUNTIF(M139:M141,"1")</f>
        <v>0</v>
      </c>
    </row>
    <row r="140" spans="1:21" ht="30" customHeight="1" x14ac:dyDescent="0.3">
      <c r="A140" s="308"/>
      <c r="B140" s="122"/>
      <c r="C140" s="94" t="s">
        <v>21</v>
      </c>
      <c r="D140" s="27">
        <v>3</v>
      </c>
      <c r="E140" s="171" t="s">
        <v>257</v>
      </c>
      <c r="F140" s="171" t="s">
        <v>258</v>
      </c>
      <c r="G140" s="77">
        <v>3</v>
      </c>
      <c r="H140" s="64" t="s">
        <v>257</v>
      </c>
      <c r="I140" s="59" t="s">
        <v>258</v>
      </c>
      <c r="J140" s="80"/>
      <c r="K140" s="73"/>
      <c r="L140" s="73"/>
      <c r="M140" s="82"/>
      <c r="N140" s="75"/>
      <c r="O140" s="75"/>
      <c r="P140" s="135"/>
      <c r="Q140" s="135"/>
      <c r="R140" s="83">
        <f>COUNTIF(D139:D141,"2")</f>
        <v>0</v>
      </c>
      <c r="S140" s="83">
        <f>COUNTIF(G139:G141,"2")</f>
        <v>1</v>
      </c>
      <c r="T140" s="83">
        <f>COUNTIF(J139:J141,"2")</f>
        <v>0</v>
      </c>
      <c r="U140" s="83">
        <f>COUNTIF(M139:M141,"2")</f>
        <v>0</v>
      </c>
    </row>
    <row r="141" spans="1:21" ht="30" customHeight="1" x14ac:dyDescent="0.3">
      <c r="A141" s="308"/>
      <c r="B141" s="122"/>
      <c r="C141" s="94" t="s">
        <v>22</v>
      </c>
      <c r="D141" s="27">
        <v>1</v>
      </c>
      <c r="E141" s="171" t="s">
        <v>259</v>
      </c>
      <c r="F141" s="171" t="s">
        <v>247</v>
      </c>
      <c r="G141" s="77">
        <v>2</v>
      </c>
      <c r="H141" s="64" t="s">
        <v>452</v>
      </c>
      <c r="I141" s="59" t="s">
        <v>247</v>
      </c>
      <c r="J141" s="80"/>
      <c r="K141" s="73"/>
      <c r="L141" s="73"/>
      <c r="M141" s="82"/>
      <c r="N141" s="75"/>
      <c r="O141" s="75"/>
      <c r="P141" s="135"/>
      <c r="Q141" s="135"/>
      <c r="R141" s="83">
        <f>COUNTIF(D139:D141,"3")</f>
        <v>1</v>
      </c>
      <c r="S141" s="83">
        <f>COUNTIF(G139:G141,"3")</f>
        <v>2</v>
      </c>
      <c r="T141" s="83">
        <f>COUNTIF(J139:J141,"3")</f>
        <v>0</v>
      </c>
      <c r="U141" s="83">
        <f>COUNTIF(M139:M141,"3")</f>
        <v>0</v>
      </c>
    </row>
    <row r="142" spans="1:21" x14ac:dyDescent="0.3">
      <c r="R142" s="83">
        <f>COUNTIF(D139:D141,"4")</f>
        <v>0</v>
      </c>
      <c r="S142" s="83">
        <f>COUNTIF(G139:G141,"4")</f>
        <v>0</v>
      </c>
      <c r="T142" s="83">
        <f>COUNTIF(J139:J141,"4")</f>
        <v>0</v>
      </c>
    </row>
    <row r="65530" spans="2:6" x14ac:dyDescent="0.3">
      <c r="B65530" s="298" t="s">
        <v>29</v>
      </c>
      <c r="C65530" s="298"/>
      <c r="D65530" s="298"/>
      <c r="E65530" s="298"/>
      <c r="F65530" s="96"/>
    </row>
    <row r="65531" spans="2:6" x14ac:dyDescent="0.3">
      <c r="B65531" s="297" t="s">
        <v>30</v>
      </c>
      <c r="C65531" s="297"/>
      <c r="D65531" s="297"/>
      <c r="E65531" s="297"/>
      <c r="F65531" s="137"/>
    </row>
    <row r="65532" spans="2:6" x14ac:dyDescent="0.3">
      <c r="B65532" s="297" t="s">
        <v>31</v>
      </c>
      <c r="C65532" s="297"/>
      <c r="D65532" s="297"/>
      <c r="E65532" s="297"/>
      <c r="F65532" s="137"/>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300-000000000000}">
      <formula1>$Q$2:$Q$5</formula1>
    </dataValidation>
  </dataValidations>
  <hyperlinks>
    <hyperlink ref="B65532" r:id="rId1" xr:uid="{00000000-0004-0000-0300-000000000000}"/>
    <hyperlink ref="B65531" r:id="rId2" xr:uid="{00000000-0004-0000-03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B1:V65497"/>
  <sheetViews>
    <sheetView showGridLines="0" topLeftCell="A27" zoomScale="80" zoomScaleNormal="80" workbookViewId="0">
      <selection activeCell="B27" sqref="B27:U27"/>
    </sheetView>
  </sheetViews>
  <sheetFormatPr baseColWidth="10" defaultColWidth="11.453125" defaultRowHeight="15" x14ac:dyDescent="0.3"/>
  <cols>
    <col min="1" max="1" width="1.453125" style="138" customWidth="1"/>
    <col min="2" max="2" width="34.7265625" style="138" customWidth="1"/>
    <col min="3" max="6" width="7.7265625" style="138" customWidth="1"/>
    <col min="7" max="7" width="1.7265625" style="138" customWidth="1"/>
    <col min="8" max="11" width="7.7265625" style="138" customWidth="1"/>
    <col min="12" max="12" width="1.7265625" style="138" customWidth="1"/>
    <col min="13" max="16" width="7.7265625" style="138" customWidth="1"/>
    <col min="17" max="17" width="2.1796875" style="138" customWidth="1"/>
    <col min="18" max="21" width="7.7265625" style="138" customWidth="1"/>
    <col min="22" max="27" width="11.453125" style="138"/>
    <col min="28" max="28" width="2" style="138" customWidth="1"/>
    <col min="29" max="33" width="11.453125" style="138"/>
    <col min="34" max="34" width="1.81640625" style="138" customWidth="1"/>
    <col min="35" max="16384" width="11.453125" style="138"/>
  </cols>
  <sheetData>
    <row r="1" spans="2:22" ht="6" customHeight="1" x14ac:dyDescent="0.3"/>
    <row r="2" spans="2:22" ht="22.5" customHeight="1" x14ac:dyDescent="0.3">
      <c r="B2" s="329" t="s">
        <v>27</v>
      </c>
      <c r="C2" s="328" t="s">
        <v>177</v>
      </c>
      <c r="D2" s="328"/>
      <c r="E2" s="328"/>
      <c r="F2" s="328"/>
      <c r="G2" s="139"/>
      <c r="H2" s="326" t="s">
        <v>178</v>
      </c>
      <c r="I2" s="326"/>
      <c r="J2" s="326"/>
      <c r="K2" s="326"/>
      <c r="L2" s="139"/>
      <c r="M2" s="327" t="s">
        <v>179</v>
      </c>
      <c r="N2" s="327"/>
      <c r="O2" s="327"/>
      <c r="P2" s="327"/>
      <c r="Q2" s="140"/>
      <c r="R2" s="335" t="s">
        <v>180</v>
      </c>
      <c r="S2" s="335"/>
      <c r="T2" s="335"/>
      <c r="U2" s="335"/>
      <c r="V2" s="325"/>
    </row>
    <row r="3" spans="2:22" ht="24.75" customHeight="1" thickBot="1" x14ac:dyDescent="0.35">
      <c r="B3" s="330"/>
      <c r="C3" s="141">
        <v>1</v>
      </c>
      <c r="D3" s="141">
        <v>2</v>
      </c>
      <c r="E3" s="142">
        <v>3</v>
      </c>
      <c r="F3" s="143">
        <v>4</v>
      </c>
      <c r="G3" s="333"/>
      <c r="H3" s="141">
        <v>1</v>
      </c>
      <c r="I3" s="141">
        <v>2</v>
      </c>
      <c r="J3" s="142">
        <v>3</v>
      </c>
      <c r="K3" s="143">
        <v>4</v>
      </c>
      <c r="L3" s="331"/>
      <c r="M3" s="141">
        <v>1</v>
      </c>
      <c r="N3" s="141">
        <v>2</v>
      </c>
      <c r="O3" s="142">
        <v>3</v>
      </c>
      <c r="P3" s="143">
        <v>4</v>
      </c>
      <c r="Q3" s="140"/>
      <c r="R3" s="141">
        <v>1</v>
      </c>
      <c r="S3" s="141">
        <v>2</v>
      </c>
      <c r="T3" s="142">
        <v>3</v>
      </c>
      <c r="U3" s="143">
        <v>4</v>
      </c>
      <c r="V3" s="325"/>
    </row>
    <row r="4" spans="2:22" ht="38.15" customHeight="1" thickTop="1" thickBot="1" x14ac:dyDescent="0.35">
      <c r="B4" s="144" t="s">
        <v>73</v>
      </c>
      <c r="C4" s="145">
        <f>Autoevaluación!R7/SUM(Autoevaluación!R7:R10)</f>
        <v>0</v>
      </c>
      <c r="D4" s="146">
        <f>Autoevaluación!R8/SUM(Autoevaluación!R7:R10)</f>
        <v>0</v>
      </c>
      <c r="E4" s="146">
        <f>Autoevaluación!R9/SUM(Autoevaluación!R7:R10)</f>
        <v>0.25</v>
      </c>
      <c r="F4" s="146">
        <f>Autoevaluación!R10/SUM(Autoevaluación!R7:R10)</f>
        <v>0.75</v>
      </c>
      <c r="G4" s="334"/>
      <c r="H4" s="146">
        <f>Autoevaluación!S7/SUM(Autoevaluación!S7:S10)</f>
        <v>0</v>
      </c>
      <c r="I4" s="146">
        <f>Autoevaluación!S8/SUM(Autoevaluación!S7:S10)</f>
        <v>0</v>
      </c>
      <c r="J4" s="146">
        <f>Autoevaluación!S9/SUM(Autoevaluación!S7:S10)</f>
        <v>0.25</v>
      </c>
      <c r="K4" s="146">
        <f>Autoevaluación!S10/SUM(Autoevaluación!S7:S10)</f>
        <v>0.75</v>
      </c>
      <c r="L4" s="332"/>
      <c r="M4" s="146" t="e">
        <f>Autoevaluación!T7/SUM(Autoevaluación!T7:T10)</f>
        <v>#DIV/0!</v>
      </c>
      <c r="N4" s="146" t="e">
        <f>Autoevaluación!T8/SUM(Autoevaluación!T7:T10)</f>
        <v>#DIV/0!</v>
      </c>
      <c r="O4" s="146" t="e">
        <f>Autoevaluación!T9/SUM(Autoevaluación!T7:T10)</f>
        <v>#DIV/0!</v>
      </c>
      <c r="P4" s="146" t="e">
        <f>Autoevaluación!T10/SUM(Autoevaluación!T7:T10)</f>
        <v>#DIV/0!</v>
      </c>
      <c r="Q4" s="147"/>
      <c r="R4" s="146">
        <f>Autoevaluación!U7/SUM(Autoevaluación!U7:U10)</f>
        <v>0</v>
      </c>
      <c r="S4" s="146">
        <f>Autoevaluación!U8/SUM(Autoevaluación!U7:U10)</f>
        <v>0</v>
      </c>
      <c r="T4" s="146">
        <f>Autoevaluación!U9/SUM(Autoevaluación!U7:U10)</f>
        <v>1</v>
      </c>
      <c r="U4" s="146">
        <f>Autoevaluación!U10/SUM(Autoevaluación!U7:U10)</f>
        <v>0</v>
      </c>
    </row>
    <row r="5" spans="2:22" ht="38.15" customHeight="1" thickTop="1" thickBot="1" x14ac:dyDescent="0.35">
      <c r="B5" s="144" t="s">
        <v>72</v>
      </c>
      <c r="C5" s="145">
        <f>Autoevaluación!R13/SUM(Autoevaluación!R13:R16)</f>
        <v>0</v>
      </c>
      <c r="D5" s="146">
        <f>Autoevaluación!R14/SUM(Autoevaluación!R13:R16)</f>
        <v>0</v>
      </c>
      <c r="E5" s="146">
        <f>Autoevaluación!R15/SUM(Autoevaluación!R13:R16)</f>
        <v>0</v>
      </c>
      <c r="F5" s="146">
        <f>Autoevaluación!R16/SUM(Autoevaluación!R13:R16)</f>
        <v>1</v>
      </c>
      <c r="G5" s="334"/>
      <c r="H5" s="146">
        <f>Autoevaluación!S13/SUM(Autoevaluación!S13:S16)</f>
        <v>0</v>
      </c>
      <c r="I5" s="146">
        <f>Autoevaluación!S14/SUM(Autoevaluación!S13:S16)</f>
        <v>0</v>
      </c>
      <c r="J5" s="146">
        <f>Autoevaluación!S15/SUM(Autoevaluación!S13:S16)</f>
        <v>0</v>
      </c>
      <c r="K5" s="146">
        <f>Autoevaluación!S16/SUM(Autoevaluación!S13:S16)</f>
        <v>1</v>
      </c>
      <c r="L5" s="332"/>
      <c r="M5" s="146" t="e">
        <f>Autoevaluación!T13/SUM(Autoevaluación!T13:T16)</f>
        <v>#DIV/0!</v>
      </c>
      <c r="N5" s="146" t="e">
        <f>Autoevaluación!T14/SUM(Autoevaluación!T13:T16)</f>
        <v>#DIV/0!</v>
      </c>
      <c r="O5" s="146" t="e">
        <f>Autoevaluación!T15/SUM(Autoevaluación!T13:T16)</f>
        <v>#DIV/0!</v>
      </c>
      <c r="P5" s="146" t="e">
        <f>Autoevaluación!T16/SUM(Autoevaluación!T13:T16)</f>
        <v>#DIV/0!</v>
      </c>
      <c r="Q5" s="147"/>
      <c r="R5" s="146" t="e">
        <f>Autoevaluación!U13/SUM(Autoevaluación!U13:U16)</f>
        <v>#DIV/0!</v>
      </c>
      <c r="S5" s="146" t="e">
        <f>Autoevaluación!U14/SUM(Autoevaluación!U13:U16)</f>
        <v>#DIV/0!</v>
      </c>
      <c r="T5" s="146" t="e">
        <f>Autoevaluación!U15/SUM(Autoevaluación!U13:U16)</f>
        <v>#DIV/0!</v>
      </c>
      <c r="U5" s="146" t="e">
        <f>Autoevaluación!U16/SUM(Autoevaluación!U13:U16)</f>
        <v>#DIV/0!</v>
      </c>
    </row>
    <row r="6" spans="2:22" ht="38.15" customHeight="1" thickTop="1" thickBot="1" x14ac:dyDescent="0.35">
      <c r="B6" s="144" t="s">
        <v>43</v>
      </c>
      <c r="C6" s="145">
        <f>Autoevaluación!R20/SUM(Autoevaluación!R20:R23)</f>
        <v>0.25</v>
      </c>
      <c r="D6" s="146">
        <f>Autoevaluación!R21/SUM(Autoevaluación!R20:R23)</f>
        <v>0.25</v>
      </c>
      <c r="E6" s="146">
        <f>Autoevaluación!R22/SUM(Autoevaluación!R20:R23)</f>
        <v>0.25</v>
      </c>
      <c r="F6" s="146">
        <f>Autoevaluación!R23/SUM(Autoevaluación!R20:R23)</f>
        <v>0.25</v>
      </c>
      <c r="G6" s="334"/>
      <c r="H6" s="146">
        <f>Autoevaluación!S20/SUM(Autoevaluación!S20:S23)</f>
        <v>0.25</v>
      </c>
      <c r="I6" s="146">
        <f>Autoevaluación!S21/SUM(Autoevaluación!S20:S23)</f>
        <v>0.25</v>
      </c>
      <c r="J6" s="146">
        <f>Autoevaluación!S20/SUM(Autoevaluación!S20:S23)</f>
        <v>0.25</v>
      </c>
      <c r="K6" s="146">
        <f>Autoevaluación!S23/SUM(Autoevaluación!S20:S23)</f>
        <v>0.25</v>
      </c>
      <c r="L6" s="332"/>
      <c r="M6" s="146" t="e">
        <f>Autoevaluación!T20/SUM(Autoevaluación!T20:T23)</f>
        <v>#DIV/0!</v>
      </c>
      <c r="N6" s="146" t="e">
        <f>Autoevaluación!T21/SUM(Autoevaluación!T20:T23)</f>
        <v>#DIV/0!</v>
      </c>
      <c r="O6" s="146" t="e">
        <f>Autoevaluación!T22/SUM(Autoevaluación!T20:T23)</f>
        <v>#DIV/0!</v>
      </c>
      <c r="P6" s="146" t="e">
        <f>Autoevaluación!T23/SUM(Autoevaluación!T20:T23)</f>
        <v>#DIV/0!</v>
      </c>
      <c r="Q6" s="147"/>
      <c r="R6" s="146" t="e">
        <f>Autoevaluación!U20/SUM(Autoevaluación!U20:U23)</f>
        <v>#DIV/0!</v>
      </c>
      <c r="S6" s="146" t="e">
        <f>Autoevaluación!U21/SUM(Autoevaluación!U20:U23)</f>
        <v>#DIV/0!</v>
      </c>
      <c r="T6" s="146" t="e">
        <f>Autoevaluación!U22/SUM(Autoevaluación!U20:U23)</f>
        <v>#DIV/0!</v>
      </c>
      <c r="U6" s="146" t="e">
        <f>Autoevaluación!U23/SUM(Autoevaluación!U20:U23)</f>
        <v>#DIV/0!</v>
      </c>
      <c r="V6" s="148"/>
    </row>
    <row r="7" spans="2:22" ht="38.15" customHeight="1" thickTop="1" thickBot="1" x14ac:dyDescent="0.35">
      <c r="B7" s="144" t="s">
        <v>52</v>
      </c>
      <c r="C7" s="145">
        <f>Autoevaluación!R30/SUM(Autoevaluación!R30:R33)</f>
        <v>0</v>
      </c>
      <c r="D7" s="146">
        <f>Autoevaluación!R31/SUM(Autoevaluación!R30:R33)</f>
        <v>0</v>
      </c>
      <c r="E7" s="146">
        <f>Autoevaluación!R32/SUM(Autoevaluación!R30:R33)</f>
        <v>0.25</v>
      </c>
      <c r="F7" s="146">
        <f>Autoevaluación!R33/SUM(Autoevaluación!R30:R33)</f>
        <v>0.75</v>
      </c>
      <c r="G7" s="334"/>
      <c r="H7" s="146">
        <f>Autoevaluación!S30/SUM(Autoevaluación!S30:S33)</f>
        <v>0</v>
      </c>
      <c r="I7" s="146">
        <f>Autoevaluación!S31/SUM(Autoevaluación!S30:S33)</f>
        <v>0</v>
      </c>
      <c r="J7" s="146">
        <f>Autoevaluación!S32/SUM(Autoevaluación!S30:S33)</f>
        <v>0.5</v>
      </c>
      <c r="K7" s="146">
        <f>Autoevaluación!S33/SUM(Autoevaluación!S30:S33)</f>
        <v>0.5</v>
      </c>
      <c r="L7" s="332"/>
      <c r="M7" s="146" t="e">
        <f>Autoevaluación!T30/SUM(Autoevaluación!T30:T33)</f>
        <v>#DIV/0!</v>
      </c>
      <c r="N7" s="146" t="e">
        <f>Autoevaluación!T31/SUM(Autoevaluación!T30:T33)</f>
        <v>#DIV/0!</v>
      </c>
      <c r="O7" s="146" t="e">
        <f>Autoevaluación!T32/SUM(Autoevaluación!T30:T33)</f>
        <v>#DIV/0!</v>
      </c>
      <c r="P7" s="146" t="e">
        <f>Autoevaluación!T33/SUM(Autoevaluación!T30:T33)</f>
        <v>#DIV/0!</v>
      </c>
      <c r="Q7" s="147"/>
      <c r="R7" s="146" t="e">
        <f>Autoevaluación!U30/SUM(Autoevaluación!U30:U33)</f>
        <v>#DIV/0!</v>
      </c>
      <c r="S7" s="146" t="e">
        <f>Autoevaluación!U31/SUM(Autoevaluación!U30:U33)</f>
        <v>#DIV/0!</v>
      </c>
      <c r="T7" s="146" t="e">
        <f>Autoevaluación!U32/SUM(Autoevaluación!U30:U33)</f>
        <v>#DIV/0!</v>
      </c>
      <c r="U7" s="146" t="e">
        <f>Autoevaluación!U33/SUM(Autoevaluación!U30:U33)</f>
        <v>#DIV/0!</v>
      </c>
    </row>
    <row r="8" spans="2:22" ht="38.15" customHeight="1" thickTop="1" thickBot="1" x14ac:dyDescent="0.35">
      <c r="B8" s="144" t="s">
        <v>57</v>
      </c>
      <c r="C8" s="145">
        <f>Autoevaluación!R36/SUM(Autoevaluación!R36:R39)</f>
        <v>0</v>
      </c>
      <c r="D8" s="146">
        <f>Autoevaluación!R37/SUM(Autoevaluación!R36:R39)</f>
        <v>0</v>
      </c>
      <c r="E8" s="146">
        <f>Autoevaluación!R38/SUM(Autoevaluación!R36:R39)</f>
        <v>0.55555555555555558</v>
      </c>
      <c r="F8" s="146">
        <f>Autoevaluación!R39/SUM(Autoevaluación!R36:R39)</f>
        <v>0.44444444444444442</v>
      </c>
      <c r="G8" s="334"/>
      <c r="H8" s="146">
        <f>Autoevaluación!S36/SUM(Autoevaluación!S36:S39)</f>
        <v>0</v>
      </c>
      <c r="I8" s="146">
        <f>Autoevaluación!S37/SUM(Autoevaluación!S36:S39)</f>
        <v>0.1111111111111111</v>
      </c>
      <c r="J8" s="146">
        <f>Autoevaluación!S38/SUM(Autoevaluación!S36:S39)</f>
        <v>0.66666666666666663</v>
      </c>
      <c r="K8" s="146">
        <f>Autoevaluación!S39/SUM(Autoevaluación!S36:S39)</f>
        <v>0.22222222222222221</v>
      </c>
      <c r="L8" s="332"/>
      <c r="M8" s="146" t="e">
        <f>Autoevaluación!T36/SUM(Autoevaluación!T36:T39)</f>
        <v>#DIV/0!</v>
      </c>
      <c r="N8" s="146" t="e">
        <f>Autoevaluación!T37/SUM(Autoevaluación!T36:T39)</f>
        <v>#DIV/0!</v>
      </c>
      <c r="O8" s="146" t="e">
        <f>Autoevaluación!T38/SUM(Autoevaluación!T36:T39)</f>
        <v>#DIV/0!</v>
      </c>
      <c r="P8" s="146" t="e">
        <f>Autoevaluación!T39/SUM(Autoevaluación!T36:T39)</f>
        <v>#DIV/0!</v>
      </c>
      <c r="Q8" s="147"/>
      <c r="R8" s="146" t="e">
        <f>Autoevaluación!U36/SUM(Autoevaluación!U36:U39)</f>
        <v>#DIV/0!</v>
      </c>
      <c r="S8" s="146" t="e">
        <f>Autoevaluación!U37/SUM(Autoevaluación!U36:U39)</f>
        <v>#DIV/0!</v>
      </c>
      <c r="T8" s="146" t="e">
        <f>Autoevaluación!U38/SUM(Autoevaluación!U36:U39)</f>
        <v>#DIV/0!</v>
      </c>
      <c r="U8" s="146" t="e">
        <f>Autoevaluación!U39/SUM(Autoevaluación!U36:U39)</f>
        <v>#DIV/0!</v>
      </c>
    </row>
    <row r="9" spans="2:22" ht="38.15" customHeight="1" thickTop="1" thickBot="1" x14ac:dyDescent="0.35">
      <c r="B9" s="144" t="s">
        <v>67</v>
      </c>
      <c r="C9" s="145">
        <f>Autoevaluación!R47/SUM(Autoevaluación!R47:R50)</f>
        <v>0</v>
      </c>
      <c r="D9" s="146">
        <f>Autoevaluación!R48/SUM(Autoevaluación!R47:R50)</f>
        <v>0</v>
      </c>
      <c r="E9" s="146">
        <f>Autoevaluación!R49/SUM(Autoevaluación!R47:R50)</f>
        <v>0.75</v>
      </c>
      <c r="F9" s="146">
        <f>Autoevaluación!R50/SUM(Autoevaluación!R47:R50)</f>
        <v>0.25</v>
      </c>
      <c r="G9" s="334"/>
      <c r="H9" s="146">
        <f>Autoevaluación!S47/SUM(Autoevaluación!S47:S50)</f>
        <v>0</v>
      </c>
      <c r="I9" s="146">
        <f>Autoevaluación!S48/SUM(Autoevaluación!S47:S50)</f>
        <v>0</v>
      </c>
      <c r="J9" s="146">
        <f>Autoevaluación!S49/SUM(Autoevaluación!S47:S50)</f>
        <v>1</v>
      </c>
      <c r="K9" s="146">
        <f>Autoevaluación!S50/SUM(Autoevaluación!S47:S50)</f>
        <v>0</v>
      </c>
      <c r="L9" s="332"/>
      <c r="M9" s="146" t="e">
        <f>Autoevaluación!T47/SUM(Autoevaluación!T47:T50)</f>
        <v>#DIV/0!</v>
      </c>
      <c r="N9" s="146" t="e">
        <f>Autoevaluación!T48/SUM(Autoevaluación!T47:T50)</f>
        <v>#DIV/0!</v>
      </c>
      <c r="O9" s="146" t="e">
        <f>Autoevaluación!T49/SUM(Autoevaluación!T47:T50)</f>
        <v>#DIV/0!</v>
      </c>
      <c r="P9" s="146" t="e">
        <f>Autoevaluación!T50/SUM(Autoevaluación!T47:T50)</f>
        <v>#DIV/0!</v>
      </c>
      <c r="Q9" s="147"/>
      <c r="R9" s="146" t="e">
        <f>Autoevaluación!U47/SUM(Autoevaluación!U47:U50)</f>
        <v>#DIV/0!</v>
      </c>
      <c r="S9" s="146" t="e">
        <f>Autoevaluación!U48/SUM(Autoevaluación!U47:U50)</f>
        <v>#DIV/0!</v>
      </c>
      <c r="T9" s="146" t="e">
        <f>Autoevaluación!U49/SUM(Autoevaluación!U47:U50)</f>
        <v>#DIV/0!</v>
      </c>
      <c r="U9" s="146" t="e">
        <f>Autoevaluación!U50/SUM(Autoevaluación!U47:U50)</f>
        <v>#DIV/0!</v>
      </c>
    </row>
    <row r="10" spans="2:22" ht="38.15" customHeight="1" thickTop="1" x14ac:dyDescent="0.3">
      <c r="B10" s="149" t="s">
        <v>126</v>
      </c>
      <c r="C10" s="150">
        <f>AVERAGE(C4:C9)</f>
        <v>4.1666666666666664E-2</v>
      </c>
      <c r="D10" s="150">
        <f>AVERAGE(D4:D9)</f>
        <v>4.1666666666666664E-2</v>
      </c>
      <c r="E10" s="150">
        <f>AVERAGE(E4:E9)</f>
        <v>0.34259259259259256</v>
      </c>
      <c r="F10" s="150">
        <f>AVERAGE(F4:F9)</f>
        <v>0.57407407407407407</v>
      </c>
      <c r="G10" s="151"/>
      <c r="H10" s="150">
        <f>AVERAGE(H4:H9)</f>
        <v>4.1666666666666664E-2</v>
      </c>
      <c r="I10" s="150">
        <f>AVERAGE(I4:I9)</f>
        <v>6.0185185185185182E-2</v>
      </c>
      <c r="J10" s="150">
        <f>AVERAGE(J4:J9)</f>
        <v>0.44444444444444442</v>
      </c>
      <c r="K10" s="150">
        <f>AVERAGE(K4:K9)</f>
        <v>0.45370370370370372</v>
      </c>
      <c r="L10" s="151"/>
      <c r="M10" s="150" t="e">
        <f>AVERAGE(M4:M9)</f>
        <v>#DIV/0!</v>
      </c>
      <c r="N10" s="150" t="e">
        <f>AVERAGE(N4:N9)</f>
        <v>#DIV/0!</v>
      </c>
      <c r="O10" s="150" t="e">
        <f>AVERAGE(O4:O9)</f>
        <v>#DIV/0!</v>
      </c>
      <c r="P10" s="150" t="e">
        <f>AVERAGE(P4:P9)</f>
        <v>#DIV/0!</v>
      </c>
      <c r="Q10" s="152"/>
      <c r="R10" s="150" t="e">
        <f>AVERAGE(R4:R9)</f>
        <v>#DIV/0!</v>
      </c>
      <c r="S10" s="150" t="e">
        <f>AVERAGE(S4:S9)</f>
        <v>#DIV/0!</v>
      </c>
      <c r="T10" s="150" t="e">
        <f>AVERAGE(T4:T9)</f>
        <v>#DIV/0!</v>
      </c>
      <c r="U10" s="150" t="e">
        <f>AVERAGE(U4:U9)</f>
        <v>#DIV/0!</v>
      </c>
    </row>
    <row r="11" spans="2:22" x14ac:dyDescent="0.3">
      <c r="B11" s="153"/>
      <c r="C11" s="153"/>
      <c r="D11" s="153"/>
      <c r="E11" s="153"/>
      <c r="F11" s="151"/>
      <c r="G11" s="151"/>
      <c r="H11" s="151"/>
      <c r="I11" s="151"/>
      <c r="J11" s="151"/>
      <c r="K11" s="151"/>
      <c r="L11" s="151"/>
      <c r="M11" s="151"/>
      <c r="N11" s="151"/>
      <c r="O11" s="151"/>
      <c r="P11" s="151"/>
      <c r="Q11" s="151"/>
      <c r="R11" s="151"/>
      <c r="S11" s="151"/>
      <c r="T11" s="151"/>
      <c r="U11" s="151"/>
    </row>
    <row r="12" spans="2:22" ht="22" customHeight="1" x14ac:dyDescent="0.3">
      <c r="B12" s="320">
        <v>2023</v>
      </c>
      <c r="C12" s="321"/>
      <c r="D12" s="321"/>
      <c r="E12" s="321"/>
      <c r="F12" s="321"/>
      <c r="G12" s="321"/>
      <c r="H12" s="321"/>
      <c r="I12" s="321"/>
      <c r="J12" s="321"/>
      <c r="K12" s="321"/>
      <c r="L12" s="321"/>
      <c r="M12" s="321"/>
      <c r="N12" s="321"/>
      <c r="O12" s="321"/>
      <c r="P12" s="321"/>
      <c r="Q12" s="321"/>
      <c r="R12" s="321"/>
      <c r="S12" s="321"/>
      <c r="T12" s="321"/>
      <c r="U12" s="322"/>
    </row>
    <row r="13" spans="2:22" ht="25" customHeight="1" x14ac:dyDescent="0.3">
      <c r="B13" s="323"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309" t="s">
        <v>370</v>
      </c>
      <c r="C14" s="309"/>
      <c r="D14" s="309"/>
      <c r="E14" s="309"/>
      <c r="F14" s="309"/>
      <c r="G14" s="309"/>
      <c r="H14" s="309"/>
      <c r="I14" s="309"/>
      <c r="J14" s="309"/>
      <c r="K14" s="309"/>
      <c r="L14" s="309"/>
      <c r="M14" s="309"/>
      <c r="N14" s="309"/>
      <c r="O14" s="309"/>
      <c r="P14" s="309"/>
      <c r="Q14" s="309"/>
      <c r="R14" s="309"/>
      <c r="S14" s="309"/>
      <c r="T14" s="309"/>
      <c r="U14" s="309"/>
    </row>
    <row r="15" spans="2:22" ht="60" customHeight="1" x14ac:dyDescent="0.3">
      <c r="B15" s="309"/>
      <c r="C15" s="309"/>
      <c r="D15" s="309"/>
      <c r="E15" s="309"/>
      <c r="F15" s="309"/>
      <c r="G15" s="309"/>
      <c r="H15" s="309"/>
      <c r="I15" s="309"/>
      <c r="J15" s="309"/>
      <c r="K15" s="309"/>
      <c r="L15" s="309"/>
      <c r="M15" s="309"/>
      <c r="N15" s="309"/>
      <c r="O15" s="309"/>
      <c r="P15" s="309"/>
      <c r="Q15" s="309"/>
      <c r="R15" s="309"/>
      <c r="S15" s="309"/>
      <c r="T15" s="309"/>
      <c r="U15" s="309"/>
    </row>
    <row r="16" spans="2:22" s="154" customFormat="1" ht="25" customHeight="1" x14ac:dyDescent="0.35">
      <c r="B16" s="314" t="s">
        <v>123</v>
      </c>
      <c r="C16" s="315"/>
      <c r="D16" s="315"/>
      <c r="E16" s="315"/>
      <c r="F16" s="315"/>
      <c r="G16" s="315"/>
      <c r="H16" s="315"/>
      <c r="I16" s="315"/>
      <c r="J16" s="315"/>
      <c r="K16" s="315"/>
      <c r="L16" s="315"/>
      <c r="M16" s="315"/>
      <c r="N16" s="315"/>
      <c r="O16" s="315"/>
      <c r="P16" s="315"/>
      <c r="Q16" s="315"/>
      <c r="R16" s="315"/>
      <c r="S16" s="315"/>
      <c r="T16" s="315"/>
      <c r="U16" s="315"/>
    </row>
    <row r="17" spans="2:21" ht="60" customHeight="1" x14ac:dyDescent="0.3">
      <c r="B17" s="309" t="s">
        <v>369</v>
      </c>
      <c r="C17" s="309"/>
      <c r="D17" s="309"/>
      <c r="E17" s="309"/>
      <c r="F17" s="309"/>
      <c r="G17" s="309"/>
      <c r="H17" s="309"/>
      <c r="I17" s="309"/>
      <c r="J17" s="309"/>
      <c r="K17" s="309"/>
      <c r="L17" s="309"/>
      <c r="M17" s="309"/>
      <c r="N17" s="309"/>
      <c r="O17" s="309"/>
      <c r="P17" s="309"/>
      <c r="Q17" s="309"/>
      <c r="R17" s="309"/>
      <c r="S17" s="309"/>
      <c r="T17" s="309"/>
      <c r="U17" s="309"/>
    </row>
    <row r="18" spans="2:21" ht="60" customHeight="1" x14ac:dyDescent="0.3">
      <c r="B18" s="309"/>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3">
      <c r="B19" s="309"/>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3">
      <c r="B20" s="155"/>
      <c r="C20" s="155"/>
      <c r="D20" s="155"/>
      <c r="E20" s="155"/>
      <c r="F20" s="155"/>
      <c r="G20" s="155"/>
      <c r="H20" s="155"/>
      <c r="I20" s="155"/>
      <c r="J20" s="155"/>
      <c r="K20" s="155"/>
      <c r="L20" s="155"/>
      <c r="M20" s="155"/>
      <c r="N20" s="155"/>
      <c r="O20" s="155"/>
      <c r="P20" s="155"/>
      <c r="Q20" s="155"/>
      <c r="R20" s="155"/>
      <c r="S20" s="155"/>
      <c r="T20" s="155"/>
      <c r="U20" s="155"/>
    </row>
    <row r="21" spans="2:21" ht="22" customHeight="1" x14ac:dyDescent="0.3">
      <c r="B21" s="318">
        <v>2024</v>
      </c>
      <c r="C21" s="318"/>
      <c r="D21" s="318"/>
      <c r="E21" s="318"/>
      <c r="F21" s="318"/>
      <c r="G21" s="318"/>
      <c r="H21" s="318"/>
      <c r="I21" s="318"/>
      <c r="J21" s="318"/>
      <c r="K21" s="318"/>
      <c r="L21" s="318"/>
      <c r="M21" s="318"/>
      <c r="N21" s="318"/>
      <c r="O21" s="318"/>
      <c r="P21" s="318"/>
      <c r="Q21" s="318"/>
      <c r="R21" s="318"/>
      <c r="S21" s="318"/>
      <c r="T21" s="318"/>
      <c r="U21" s="318"/>
    </row>
    <row r="22" spans="2:21" ht="25" customHeight="1" x14ac:dyDescent="0.3">
      <c r="B22" s="319" t="s">
        <v>28</v>
      </c>
      <c r="C22" s="319"/>
      <c r="D22" s="319"/>
      <c r="E22" s="319"/>
      <c r="F22" s="319"/>
      <c r="G22" s="319"/>
      <c r="H22" s="319"/>
      <c r="I22" s="319"/>
      <c r="J22" s="319"/>
      <c r="K22" s="319"/>
      <c r="L22" s="319"/>
      <c r="M22" s="319"/>
      <c r="N22" s="319"/>
      <c r="O22" s="319"/>
      <c r="P22" s="319"/>
      <c r="Q22" s="319"/>
      <c r="R22" s="319"/>
      <c r="S22" s="319"/>
      <c r="T22" s="319"/>
      <c r="U22" s="319"/>
    </row>
    <row r="23" spans="2:21" ht="60" customHeight="1" x14ac:dyDescent="0.3">
      <c r="B23" s="309" t="s">
        <v>520</v>
      </c>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3">
      <c r="B24" s="309" t="s">
        <v>519</v>
      </c>
      <c r="C24" s="309"/>
      <c r="D24" s="309"/>
      <c r="E24" s="309"/>
      <c r="F24" s="309"/>
      <c r="G24" s="309"/>
      <c r="H24" s="309"/>
      <c r="I24" s="309"/>
      <c r="J24" s="309"/>
      <c r="K24" s="309"/>
      <c r="L24" s="309"/>
      <c r="M24" s="309"/>
      <c r="N24" s="309"/>
      <c r="O24" s="309"/>
      <c r="P24" s="309"/>
      <c r="Q24" s="309"/>
      <c r="R24" s="309"/>
      <c r="S24" s="309"/>
      <c r="T24" s="309"/>
      <c r="U24" s="309"/>
    </row>
    <row r="25" spans="2:21" s="154" customFormat="1" ht="25" customHeight="1" x14ac:dyDescent="0.35">
      <c r="B25" s="314" t="s">
        <v>123</v>
      </c>
      <c r="C25" s="315"/>
      <c r="D25" s="315"/>
      <c r="E25" s="315"/>
      <c r="F25" s="315"/>
      <c r="G25" s="315"/>
      <c r="H25" s="315"/>
      <c r="I25" s="315"/>
      <c r="J25" s="315"/>
      <c r="K25" s="315"/>
      <c r="L25" s="315"/>
      <c r="M25" s="315"/>
      <c r="N25" s="315"/>
      <c r="O25" s="315"/>
      <c r="P25" s="315"/>
      <c r="Q25" s="315"/>
      <c r="R25" s="315"/>
      <c r="S25" s="315"/>
      <c r="T25" s="315"/>
      <c r="U25" s="315"/>
    </row>
    <row r="26" spans="2:21" ht="60" customHeight="1" x14ac:dyDescent="0.3">
      <c r="B26" s="309" t="s">
        <v>521</v>
      </c>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3">
      <c r="B27" s="309" t="s">
        <v>522</v>
      </c>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3">
      <c r="B28" s="309"/>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3">
      <c r="B29" s="155"/>
      <c r="C29" s="155"/>
      <c r="D29" s="155"/>
      <c r="E29" s="155"/>
      <c r="F29" s="155"/>
      <c r="G29" s="155"/>
      <c r="H29" s="155"/>
      <c r="I29" s="155"/>
      <c r="J29" s="155"/>
      <c r="K29" s="155"/>
      <c r="L29" s="155"/>
      <c r="M29" s="155"/>
      <c r="N29" s="155"/>
      <c r="O29" s="155"/>
      <c r="P29" s="155"/>
      <c r="Q29" s="155"/>
      <c r="R29" s="155"/>
      <c r="S29" s="155"/>
      <c r="T29" s="155"/>
      <c r="U29" s="155"/>
    </row>
    <row r="30" spans="2:21" ht="22" customHeight="1" x14ac:dyDescent="0.3">
      <c r="B30" s="316">
        <v>2025</v>
      </c>
      <c r="C30" s="317"/>
      <c r="D30" s="317"/>
      <c r="E30" s="317"/>
      <c r="F30" s="317"/>
      <c r="G30" s="317"/>
      <c r="H30" s="317"/>
      <c r="I30" s="317"/>
      <c r="J30" s="317"/>
      <c r="K30" s="317"/>
      <c r="L30" s="317"/>
      <c r="M30" s="317"/>
      <c r="N30" s="317"/>
      <c r="O30" s="317"/>
      <c r="P30" s="317"/>
      <c r="Q30" s="317"/>
      <c r="R30" s="317"/>
      <c r="S30" s="317"/>
      <c r="T30" s="317"/>
      <c r="U30" s="317"/>
    </row>
    <row r="31" spans="2:21" ht="25" customHeight="1" x14ac:dyDescent="0.3">
      <c r="B31" s="312" t="s">
        <v>28</v>
      </c>
      <c r="C31" s="313"/>
      <c r="D31" s="313"/>
      <c r="E31" s="313"/>
      <c r="F31" s="313"/>
      <c r="G31" s="313"/>
      <c r="H31" s="313"/>
      <c r="I31" s="313"/>
      <c r="J31" s="313"/>
      <c r="K31" s="313"/>
      <c r="L31" s="313"/>
      <c r="M31" s="313"/>
      <c r="N31" s="313"/>
      <c r="O31" s="313"/>
      <c r="P31" s="313"/>
      <c r="Q31" s="313"/>
      <c r="R31" s="313"/>
      <c r="S31" s="313"/>
      <c r="T31" s="313"/>
      <c r="U31" s="313"/>
    </row>
    <row r="32" spans="2:21" ht="60" customHeight="1" x14ac:dyDescent="0.3">
      <c r="B32" s="309"/>
      <c r="C32" s="309"/>
      <c r="D32" s="309"/>
      <c r="E32" s="309"/>
      <c r="F32" s="309"/>
      <c r="G32" s="309"/>
      <c r="H32" s="309"/>
      <c r="I32" s="309"/>
      <c r="J32" s="309"/>
      <c r="K32" s="309"/>
      <c r="L32" s="309"/>
      <c r="M32" s="309"/>
      <c r="N32" s="309"/>
      <c r="O32" s="309"/>
      <c r="P32" s="309"/>
      <c r="Q32" s="309"/>
      <c r="R32" s="309"/>
      <c r="S32" s="309"/>
      <c r="T32" s="309"/>
      <c r="U32" s="309"/>
    </row>
    <row r="33" spans="2:21" ht="60" customHeight="1" x14ac:dyDescent="0.3">
      <c r="B33" s="309"/>
      <c r="C33" s="309"/>
      <c r="D33" s="309"/>
      <c r="E33" s="309"/>
      <c r="F33" s="309"/>
      <c r="G33" s="309"/>
      <c r="H33" s="309"/>
      <c r="I33" s="309"/>
      <c r="J33" s="309"/>
      <c r="K33" s="309"/>
      <c r="L33" s="309"/>
      <c r="M33" s="309"/>
      <c r="N33" s="309"/>
      <c r="O33" s="309"/>
      <c r="P33" s="309"/>
      <c r="Q33" s="309"/>
      <c r="R33" s="309"/>
      <c r="S33" s="309"/>
      <c r="T33" s="309"/>
      <c r="U33" s="309"/>
    </row>
    <row r="34" spans="2:21" s="154" customFormat="1" ht="25" customHeight="1" x14ac:dyDescent="0.35">
      <c r="B34" s="314" t="s">
        <v>123</v>
      </c>
      <c r="C34" s="315"/>
      <c r="D34" s="315"/>
      <c r="E34" s="315"/>
      <c r="F34" s="315"/>
      <c r="G34" s="315"/>
      <c r="H34" s="315"/>
      <c r="I34" s="315"/>
      <c r="J34" s="315"/>
      <c r="K34" s="315"/>
      <c r="L34" s="315"/>
      <c r="M34" s="315"/>
      <c r="N34" s="315"/>
      <c r="O34" s="315"/>
      <c r="P34" s="315"/>
      <c r="Q34" s="315"/>
      <c r="R34" s="315"/>
      <c r="S34" s="315"/>
      <c r="T34" s="315"/>
      <c r="U34" s="315"/>
    </row>
    <row r="35" spans="2:21" ht="60" customHeight="1" x14ac:dyDescent="0.3">
      <c r="B35" s="309"/>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3">
      <c r="B36" s="309"/>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3">
      <c r="B37" s="309"/>
      <c r="C37" s="309"/>
      <c r="D37" s="309"/>
      <c r="E37" s="309"/>
      <c r="F37" s="309"/>
      <c r="G37" s="309"/>
      <c r="H37" s="309"/>
      <c r="I37" s="309"/>
      <c r="J37" s="309"/>
      <c r="K37" s="309"/>
      <c r="L37" s="309"/>
      <c r="M37" s="309"/>
      <c r="N37" s="309"/>
      <c r="O37" s="309"/>
      <c r="P37" s="309"/>
      <c r="Q37" s="309"/>
      <c r="R37" s="309"/>
      <c r="S37" s="309"/>
      <c r="T37" s="309"/>
      <c r="U37" s="309"/>
    </row>
    <row r="39" spans="2:21" x14ac:dyDescent="0.3">
      <c r="B39" s="310">
        <v>2026</v>
      </c>
      <c r="C39" s="311"/>
      <c r="D39" s="311"/>
      <c r="E39" s="311"/>
      <c r="F39" s="311"/>
      <c r="G39" s="311"/>
      <c r="H39" s="311"/>
      <c r="I39" s="311"/>
      <c r="J39" s="311"/>
      <c r="K39" s="311"/>
      <c r="L39" s="311"/>
      <c r="M39" s="311"/>
      <c r="N39" s="311"/>
      <c r="O39" s="311"/>
      <c r="P39" s="311"/>
      <c r="Q39" s="311"/>
      <c r="R39" s="311"/>
      <c r="S39" s="311"/>
      <c r="T39" s="311"/>
      <c r="U39" s="311"/>
    </row>
    <row r="40" spans="2:21" ht="19.5" x14ac:dyDescent="0.3">
      <c r="B40" s="312" t="s">
        <v>28</v>
      </c>
      <c r="C40" s="313"/>
      <c r="D40" s="313"/>
      <c r="E40" s="313"/>
      <c r="F40" s="313"/>
      <c r="G40" s="313"/>
      <c r="H40" s="313"/>
      <c r="I40" s="313"/>
      <c r="J40" s="313"/>
      <c r="K40" s="313"/>
      <c r="L40" s="313"/>
      <c r="M40" s="313"/>
      <c r="N40" s="313"/>
      <c r="O40" s="313"/>
      <c r="P40" s="313"/>
      <c r="Q40" s="313"/>
      <c r="R40" s="313"/>
      <c r="S40" s="313"/>
      <c r="T40" s="313"/>
      <c r="U40" s="313"/>
    </row>
    <row r="41" spans="2:21" ht="60.75" customHeight="1" x14ac:dyDescent="0.3">
      <c r="B41" s="309"/>
      <c r="C41" s="309"/>
      <c r="D41" s="309"/>
      <c r="E41" s="309"/>
      <c r="F41" s="309"/>
      <c r="G41" s="309"/>
      <c r="H41" s="309"/>
      <c r="I41" s="309"/>
      <c r="J41" s="309"/>
      <c r="K41" s="309"/>
      <c r="L41" s="309"/>
      <c r="M41" s="309"/>
      <c r="N41" s="309"/>
      <c r="O41" s="309"/>
      <c r="P41" s="309"/>
      <c r="Q41" s="309"/>
      <c r="R41" s="309"/>
      <c r="S41" s="309"/>
      <c r="T41" s="309"/>
      <c r="U41" s="309"/>
    </row>
    <row r="42" spans="2:21" ht="60" customHeight="1" x14ac:dyDescent="0.3">
      <c r="B42" s="309"/>
      <c r="C42" s="309"/>
      <c r="D42" s="309"/>
      <c r="E42" s="309"/>
      <c r="F42" s="309"/>
      <c r="G42" s="309"/>
      <c r="H42" s="309"/>
      <c r="I42" s="309"/>
      <c r="J42" s="309"/>
      <c r="K42" s="309"/>
      <c r="L42" s="309"/>
      <c r="M42" s="309"/>
      <c r="N42" s="309"/>
      <c r="O42" s="309"/>
      <c r="P42" s="309"/>
      <c r="Q42" s="309"/>
      <c r="R42" s="309"/>
      <c r="S42" s="309"/>
      <c r="T42" s="309"/>
      <c r="U42" s="309"/>
    </row>
    <row r="43" spans="2:21" ht="19.5" x14ac:dyDescent="0.3">
      <c r="B43" s="314" t="s">
        <v>123</v>
      </c>
      <c r="C43" s="315"/>
      <c r="D43" s="315"/>
      <c r="E43" s="315"/>
      <c r="F43" s="315"/>
      <c r="G43" s="315"/>
      <c r="H43" s="315"/>
      <c r="I43" s="315"/>
      <c r="J43" s="315"/>
      <c r="K43" s="315"/>
      <c r="L43" s="315"/>
      <c r="M43" s="315"/>
      <c r="N43" s="315"/>
      <c r="O43" s="315"/>
      <c r="P43" s="315"/>
      <c r="Q43" s="315"/>
      <c r="R43" s="315"/>
      <c r="S43" s="315"/>
      <c r="T43" s="315"/>
      <c r="U43" s="315"/>
    </row>
    <row r="44" spans="2:21" ht="45.75" customHeight="1" x14ac:dyDescent="0.3">
      <c r="B44" s="309"/>
      <c r="C44" s="309"/>
      <c r="D44" s="309"/>
      <c r="E44" s="309"/>
      <c r="F44" s="309"/>
      <c r="G44" s="309"/>
      <c r="H44" s="309"/>
      <c r="I44" s="309"/>
      <c r="J44" s="309"/>
      <c r="K44" s="309"/>
      <c r="L44" s="309"/>
      <c r="M44" s="309"/>
      <c r="N44" s="309"/>
      <c r="O44" s="309"/>
      <c r="P44" s="309"/>
      <c r="Q44" s="309"/>
      <c r="R44" s="309"/>
      <c r="S44" s="309"/>
      <c r="T44" s="309"/>
      <c r="U44" s="309"/>
    </row>
    <row r="45" spans="2:21" ht="48" customHeight="1" x14ac:dyDescent="0.3">
      <c r="B45" s="309"/>
      <c r="C45" s="309"/>
      <c r="D45" s="309"/>
      <c r="E45" s="309"/>
      <c r="F45" s="309"/>
      <c r="G45" s="309"/>
      <c r="H45" s="309"/>
      <c r="I45" s="309"/>
      <c r="J45" s="309"/>
      <c r="K45" s="309"/>
      <c r="L45" s="309"/>
      <c r="M45" s="309"/>
      <c r="N45" s="309"/>
      <c r="O45" s="309"/>
      <c r="P45" s="309"/>
      <c r="Q45" s="309"/>
      <c r="R45" s="309"/>
      <c r="S45" s="309"/>
      <c r="T45" s="309"/>
      <c r="U45" s="309"/>
    </row>
    <row r="46" spans="2:21" ht="56.25" customHeight="1" x14ac:dyDescent="0.3">
      <c r="B46" s="309"/>
      <c r="C46" s="309"/>
      <c r="D46" s="309"/>
      <c r="E46" s="309"/>
      <c r="F46" s="309"/>
      <c r="G46" s="309"/>
      <c r="H46" s="309"/>
      <c r="I46" s="309"/>
      <c r="J46" s="309"/>
      <c r="K46" s="309"/>
      <c r="L46" s="309"/>
      <c r="M46" s="309"/>
      <c r="N46" s="309"/>
      <c r="O46" s="309"/>
      <c r="P46" s="309"/>
      <c r="Q46" s="309"/>
      <c r="R46" s="309"/>
      <c r="S46" s="309"/>
      <c r="T46" s="309"/>
      <c r="U46" s="309"/>
    </row>
    <row r="65495" spans="2:22" x14ac:dyDescent="0.3">
      <c r="B65495" s="156" t="s">
        <v>29</v>
      </c>
      <c r="C65495" s="156"/>
      <c r="D65495" s="156"/>
      <c r="E65495" s="156"/>
      <c r="F65495" s="156"/>
      <c r="G65495" s="156"/>
      <c r="H65495" s="156"/>
      <c r="I65495" s="156"/>
      <c r="J65495" s="156"/>
      <c r="K65495" s="156"/>
      <c r="L65495" s="156"/>
      <c r="M65495" s="156"/>
      <c r="N65495" s="156"/>
      <c r="O65495" s="156"/>
      <c r="P65495" s="156"/>
      <c r="Q65495" s="156"/>
      <c r="R65495" s="156"/>
      <c r="S65495" s="156"/>
      <c r="T65495" s="156"/>
      <c r="U65495" s="156"/>
      <c r="V65495" s="156"/>
    </row>
    <row r="65496" spans="2:22" x14ac:dyDescent="0.3">
      <c r="B65496" s="157" t="s">
        <v>30</v>
      </c>
      <c r="C65496" s="157"/>
      <c r="D65496" s="157"/>
      <c r="E65496" s="157"/>
      <c r="F65496" s="157"/>
      <c r="G65496" s="157"/>
      <c r="H65496" s="157"/>
      <c r="I65496" s="157"/>
      <c r="J65496" s="157"/>
      <c r="K65496" s="157"/>
      <c r="L65496" s="157"/>
      <c r="M65496" s="157"/>
      <c r="N65496" s="157"/>
      <c r="O65496" s="157"/>
      <c r="P65496" s="157"/>
      <c r="Q65496" s="157"/>
      <c r="R65496" s="157"/>
      <c r="S65496" s="157"/>
      <c r="T65496" s="157"/>
      <c r="U65496" s="157"/>
      <c r="V65496" s="157"/>
    </row>
    <row r="65497" spans="2:22" x14ac:dyDescent="0.3">
      <c r="B65497" s="157" t="s">
        <v>31</v>
      </c>
      <c r="C65497" s="157"/>
      <c r="D65497" s="157"/>
      <c r="E65497" s="157"/>
      <c r="F65497" s="157"/>
      <c r="G65497" s="157"/>
      <c r="H65497" s="157"/>
      <c r="I65497" s="157"/>
      <c r="J65497" s="157"/>
      <c r="K65497" s="157"/>
      <c r="L65497" s="157"/>
      <c r="M65497" s="157"/>
      <c r="N65497" s="157"/>
      <c r="O65497" s="157"/>
      <c r="P65497" s="157"/>
      <c r="Q65497" s="157"/>
      <c r="R65497" s="157"/>
      <c r="S65497" s="157"/>
      <c r="T65497" s="157"/>
      <c r="U65497" s="157"/>
      <c r="V65497" s="157"/>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100-000000000000}"/>
    <hyperlink ref="B65496" r:id="rId2" xr:uid="{00000000-0004-0000-0100-000001000000}"/>
    <hyperlink ref="B4" location="Autoevaluación!A6" tooltip="Ir a autoevaluación" display="Direccionamiento Estratégico" xr:uid="{00000000-0004-0000-0100-000002000000}"/>
    <hyperlink ref="B5" location="Autoevaluación!A12" tooltip="|Ir a autoevaluacion" display="Gestión Estratégica" xr:uid="{00000000-0004-0000-0100-000003000000}"/>
    <hyperlink ref="B6" location="Autoevaluación!A19" tooltip="Ir a autoevaluacion" display="Gobierno Escolar" xr:uid="{00000000-0004-0000-0100-000004000000}"/>
    <hyperlink ref="B7" location="Autoevaluación!A29" tooltip="Ir a autoevaluacion" display="Cultura Institucional" xr:uid="{00000000-0004-0000-0100-000005000000}"/>
    <hyperlink ref="B8" location="Autoevaluación!A35" tooltip="Ir a autoevaluacion" display="Clima Escolar" xr:uid="{00000000-0004-0000-0100-000006000000}"/>
    <hyperlink ref="B9" location="Autoevaluación!A46" tooltip="Ir a autoevaluacion" display="Relaciones Con El Entorno" xr:uid="{00000000-0004-0000-01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B1:V65497"/>
  <sheetViews>
    <sheetView showGridLines="0" topLeftCell="A13" zoomScale="70" zoomScaleNormal="70" workbookViewId="0">
      <selection activeCell="B22" sqref="B22:U22"/>
    </sheetView>
  </sheetViews>
  <sheetFormatPr baseColWidth="10" defaultColWidth="11.453125" defaultRowHeight="15" x14ac:dyDescent="0.3"/>
  <cols>
    <col min="1" max="1" width="1.453125" style="1" customWidth="1"/>
    <col min="2" max="2" width="34.72656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816406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58" t="s">
        <v>127</v>
      </c>
      <c r="C2" s="345" t="s">
        <v>177</v>
      </c>
      <c r="D2" s="345"/>
      <c r="E2" s="345"/>
      <c r="F2" s="345"/>
      <c r="G2" s="2"/>
      <c r="H2" s="346" t="s">
        <v>178</v>
      </c>
      <c r="I2" s="346"/>
      <c r="J2" s="346"/>
      <c r="K2" s="346"/>
      <c r="L2" s="2"/>
      <c r="M2" s="360" t="s">
        <v>179</v>
      </c>
      <c r="N2" s="360"/>
      <c r="O2" s="360"/>
      <c r="P2" s="360"/>
      <c r="Q2" s="53"/>
      <c r="R2" s="337" t="s">
        <v>180</v>
      </c>
      <c r="S2" s="337"/>
      <c r="T2" s="337"/>
      <c r="U2" s="337"/>
      <c r="V2" s="342"/>
    </row>
    <row r="3" spans="2:22" ht="24.75" customHeight="1" thickBot="1" x14ac:dyDescent="0.35">
      <c r="B3" s="359"/>
      <c r="C3" s="3">
        <v>1</v>
      </c>
      <c r="D3" s="3">
        <v>2</v>
      </c>
      <c r="E3" s="4">
        <v>3</v>
      </c>
      <c r="F3" s="5">
        <v>4</v>
      </c>
      <c r="G3" s="356"/>
      <c r="H3" s="3">
        <v>1</v>
      </c>
      <c r="I3" s="3">
        <v>2</v>
      </c>
      <c r="J3" s="4">
        <v>3</v>
      </c>
      <c r="K3" s="5">
        <v>4</v>
      </c>
      <c r="L3" s="343"/>
      <c r="M3" s="3">
        <v>1</v>
      </c>
      <c r="N3" s="3">
        <v>2</v>
      </c>
      <c r="O3" s="4">
        <v>3</v>
      </c>
      <c r="P3" s="5">
        <v>4</v>
      </c>
      <c r="Q3" s="54"/>
      <c r="R3" s="3">
        <v>1</v>
      </c>
      <c r="S3" s="3">
        <v>2</v>
      </c>
      <c r="T3" s="4">
        <v>3</v>
      </c>
      <c r="U3" s="5">
        <v>4</v>
      </c>
      <c r="V3" s="342"/>
    </row>
    <row r="4" spans="2:22" ht="38.15" customHeight="1" thickTop="1" thickBot="1" x14ac:dyDescent="0.35">
      <c r="B4" s="35" t="s">
        <v>128</v>
      </c>
      <c r="C4" s="34">
        <f>Autoevaluación!R55/SUM(Autoevaluación!R55:R58)</f>
        <v>0</v>
      </c>
      <c r="D4" s="7">
        <f>Autoevaluación!R56/SUM(Autoevaluación!R55:R58)</f>
        <v>0.2</v>
      </c>
      <c r="E4" s="7">
        <f>Autoevaluación!R57/SUM(Autoevaluación!R55:R58)</f>
        <v>0.8</v>
      </c>
      <c r="F4" s="7">
        <f>Autoevaluación!R58/SUM(Autoevaluación!R55:R58)</f>
        <v>0</v>
      </c>
      <c r="G4" s="357"/>
      <c r="H4" s="7">
        <f>Autoevaluación!S55/SUM(Autoevaluación!S55:S59)</f>
        <v>0</v>
      </c>
      <c r="I4" s="7">
        <f>Autoevaluación!S56/SUM(Autoevaluación!S55:S58)</f>
        <v>0.2</v>
      </c>
      <c r="J4" s="7">
        <f>Autoevaluación!S57/SUM(Autoevaluación!S55:S58)</f>
        <v>0.8</v>
      </c>
      <c r="K4" s="7">
        <f>Autoevaluación!S58/SUM(Autoevaluación!S55:S58)</f>
        <v>0</v>
      </c>
      <c r="L4" s="344"/>
      <c r="M4" s="7" t="e">
        <f>Autoevaluación!T55/SUM(Autoevaluación!T55:T58)</f>
        <v>#DIV/0!</v>
      </c>
      <c r="N4" s="7" t="e">
        <f>Autoevaluación!T56/SUM(Autoevaluación!T55:T58)</f>
        <v>#DIV/0!</v>
      </c>
      <c r="O4" s="7" t="e">
        <f>Autoevaluación!T57/SUM(Autoevaluación!T55:T58)</f>
        <v>#DIV/0!</v>
      </c>
      <c r="P4" s="7" t="e">
        <f>Autoevaluación!T58/SUM(Autoevaluación!T55:T58)</f>
        <v>#DIV/0!</v>
      </c>
      <c r="Q4" s="51"/>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5" customHeight="1" thickTop="1" thickBot="1" x14ac:dyDescent="0.35">
      <c r="B5" s="35" t="s">
        <v>129</v>
      </c>
      <c r="C5" s="34">
        <f>Autoevaluación!R62/SUM(Autoevaluación!R62:R65)</f>
        <v>0</v>
      </c>
      <c r="D5" s="7">
        <f>Autoevaluación!R63/SUM(Autoevaluación!R62:R65)</f>
        <v>0.25</v>
      </c>
      <c r="E5" s="7">
        <f>Autoevaluación!R64/SUM(Autoevaluación!R62:R65)</f>
        <v>0.75</v>
      </c>
      <c r="F5" s="7">
        <f>Autoevaluación!R65/SUM(Autoevaluación!R62:R65)</f>
        <v>0</v>
      </c>
      <c r="G5" s="357"/>
      <c r="H5" s="7">
        <f>Autoevaluación!S62/SUM(Autoevaluación!S62:S65)</f>
        <v>0</v>
      </c>
      <c r="I5" s="7">
        <f>Autoevaluación!S63/SUM(Autoevaluación!S62:S65)</f>
        <v>0.25</v>
      </c>
      <c r="J5" s="7">
        <f>Autoevaluación!S64/SUM(Autoevaluación!S62:S65)</f>
        <v>0.75</v>
      </c>
      <c r="K5" s="7">
        <f>Autoevaluación!S65/SUM(Autoevaluación!S62:S65)</f>
        <v>0</v>
      </c>
      <c r="L5" s="344"/>
      <c r="M5" s="7" t="e">
        <f>Autoevaluación!T62/SUM(Autoevaluación!T62:T65)</f>
        <v>#DIV/0!</v>
      </c>
      <c r="N5" s="7" t="e">
        <f>Autoevaluación!T63/SUM(Autoevaluación!T62:T65)</f>
        <v>#DIV/0!</v>
      </c>
      <c r="O5" s="7" t="e">
        <f>Autoevaluación!T64/SUM(Autoevaluación!T62:T65)</f>
        <v>#DIV/0!</v>
      </c>
      <c r="P5" s="7" t="e">
        <f>Autoevaluación!T65/SUM(Autoevaluación!T62:T65)</f>
        <v>#DIV/0!</v>
      </c>
      <c r="Q5" s="51"/>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5" customHeight="1" thickTop="1" thickBot="1" x14ac:dyDescent="0.35">
      <c r="B6" s="35" t="s">
        <v>130</v>
      </c>
      <c r="C6" s="34">
        <f>Autoevaluación!R68/SUM(Autoevaluación!R68:R71)</f>
        <v>0</v>
      </c>
      <c r="D6" s="7">
        <f>Autoevaluación!R69/SUM(Autoevaluación!R68:R71)</f>
        <v>0</v>
      </c>
      <c r="E6" s="7">
        <f>Autoevaluación!R70/SUM(Autoevaluación!R68:R71)</f>
        <v>0.75</v>
      </c>
      <c r="F6" s="7">
        <f>Autoevaluación!R71/SUM(Autoevaluación!R68:R71)</f>
        <v>0.25</v>
      </c>
      <c r="G6" s="357"/>
      <c r="H6" s="7">
        <f>Autoevaluación!S68/SUM(Autoevaluación!S68:S71)</f>
        <v>0</v>
      </c>
      <c r="I6" s="7">
        <f>Autoevaluación!S69/SUM(Autoevaluación!S68:S71)</f>
        <v>0</v>
      </c>
      <c r="J6" s="7">
        <f>Autoevaluación!S70/SUM(Autoevaluación!S68:S71)</f>
        <v>0.75</v>
      </c>
      <c r="K6" s="7">
        <f>Autoevaluación!S71/SUM(Autoevaluación!S68:S71)</f>
        <v>0.25</v>
      </c>
      <c r="L6" s="344"/>
      <c r="M6" s="7" t="e">
        <f>Autoevaluación!T68/SUM(Autoevaluación!T68:T71)</f>
        <v>#DIV/0!</v>
      </c>
      <c r="N6" s="7" t="e">
        <f>Autoevaluación!T69/SUM(Autoevaluación!T68:T71)</f>
        <v>#DIV/0!</v>
      </c>
      <c r="O6" s="7" t="e">
        <f>Autoevaluación!T70/SUM(Autoevaluación!T68:T71)</f>
        <v>#DIV/0!</v>
      </c>
      <c r="P6" s="7" t="e">
        <f>Autoevaluación!T71/SUM(Autoevaluación!T68:T71)</f>
        <v>#DIV/0!</v>
      </c>
      <c r="Q6" s="51"/>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5" customHeight="1" thickTop="1" thickBot="1" x14ac:dyDescent="0.35">
      <c r="B7" s="35" t="s">
        <v>131</v>
      </c>
      <c r="C7" s="34">
        <f>Autoevaluación!R74/SUM(Autoevaluación!R74:R77)</f>
        <v>0</v>
      </c>
      <c r="D7" s="7">
        <f>Autoevaluación!R75/SUM(Autoevaluación!R74:R77)</f>
        <v>0.5</v>
      </c>
      <c r="E7" s="7">
        <f>Autoevaluación!R76/SUM(Autoevaluación!R74:R77)</f>
        <v>0.5</v>
      </c>
      <c r="F7" s="7">
        <f>Autoevaluación!R77/SUM(Autoevaluación!R74:R77)</f>
        <v>0</v>
      </c>
      <c r="G7" s="357"/>
      <c r="H7" s="7">
        <f>Autoevaluación!S74/SUM(Autoevaluación!S74:S77)</f>
        <v>0.33333333333333331</v>
      </c>
      <c r="I7" s="7">
        <f>Autoevaluación!S75/SUM(Autoevaluación!S74:S77)</f>
        <v>0.16666666666666666</v>
      </c>
      <c r="J7" s="7">
        <f>Autoevaluación!S76/SUM(Autoevaluación!S74:S77)</f>
        <v>0.33333333333333331</v>
      </c>
      <c r="K7" s="7">
        <f>Autoevaluación!S77/SUM(Autoevaluación!S74:S77)</f>
        <v>0.16666666666666666</v>
      </c>
      <c r="L7" s="344"/>
      <c r="M7" s="7" t="e">
        <f>Autoevaluación!T74/SUM(Autoevaluación!T74:T77)</f>
        <v>#DIV/0!</v>
      </c>
      <c r="N7" s="7" t="e">
        <f>Autoevaluación!T75/SUM(Autoevaluación!T74:T77)</f>
        <v>#DIV/0!</v>
      </c>
      <c r="O7" s="7" t="e">
        <f>Autoevaluación!T76/SUM(Autoevaluación!T74:T77)</f>
        <v>#DIV/0!</v>
      </c>
      <c r="P7" s="7" t="e">
        <f>Autoevaluación!T77/SUM(Autoevaluación!T74:T77)</f>
        <v>#DIV/0!</v>
      </c>
      <c r="Q7" s="51"/>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5" customHeight="1" thickTop="1" x14ac:dyDescent="0.3">
      <c r="B8" s="36"/>
      <c r="C8" s="7"/>
      <c r="D8" s="7"/>
      <c r="E8" s="7"/>
      <c r="F8" s="7"/>
      <c r="G8" s="357"/>
      <c r="H8" s="7"/>
      <c r="I8" s="7"/>
      <c r="J8" s="7"/>
      <c r="K8" s="7"/>
      <c r="L8" s="344"/>
      <c r="M8" s="7"/>
      <c r="N8" s="7"/>
      <c r="O8" s="7"/>
      <c r="P8" s="7"/>
      <c r="Q8" s="51"/>
      <c r="R8" s="7"/>
      <c r="S8" s="7"/>
      <c r="T8" s="7"/>
      <c r="U8" s="7"/>
    </row>
    <row r="9" spans="2:22" ht="38.15" customHeight="1" x14ac:dyDescent="0.3">
      <c r="B9" s="6"/>
      <c r="C9" s="7"/>
      <c r="D9" s="7"/>
      <c r="E9" s="7"/>
      <c r="F9" s="7"/>
      <c r="G9" s="357"/>
      <c r="H9" s="7"/>
      <c r="I9" s="7"/>
      <c r="J9" s="7"/>
      <c r="K9" s="7"/>
      <c r="L9" s="344"/>
      <c r="M9" s="7"/>
      <c r="N9" s="7"/>
      <c r="O9" s="7"/>
      <c r="P9" s="7"/>
      <c r="Q9" s="51"/>
      <c r="R9" s="7"/>
      <c r="S9" s="7"/>
      <c r="T9" s="7"/>
      <c r="U9" s="7"/>
    </row>
    <row r="10" spans="2:22" ht="38.15" customHeight="1" x14ac:dyDescent="0.3">
      <c r="B10" s="15" t="s">
        <v>132</v>
      </c>
      <c r="C10" s="12">
        <f>AVERAGE(C4:C9)</f>
        <v>0</v>
      </c>
      <c r="D10" s="12">
        <f>AVERAGE(D4:D9)</f>
        <v>0.23749999999999999</v>
      </c>
      <c r="E10" s="12">
        <f>AVERAGE(E4:E9)</f>
        <v>0.7</v>
      </c>
      <c r="F10" s="12">
        <f>AVERAGE(F4:F9)</f>
        <v>6.25E-2</v>
      </c>
      <c r="G10" s="9"/>
      <c r="H10" s="12">
        <f>AVERAGE(H4:H9)</f>
        <v>8.3333333333333329E-2</v>
      </c>
      <c r="I10" s="12">
        <f>AVERAGE(I4:I9)</f>
        <v>0.15416666666666667</v>
      </c>
      <c r="J10" s="12">
        <f>AVERAGE(J4:J9)</f>
        <v>0.65833333333333333</v>
      </c>
      <c r="K10" s="12">
        <f>AVERAGE(K4:K9)</f>
        <v>0.10416666666666666</v>
      </c>
      <c r="L10" s="9"/>
      <c r="M10" s="12" t="e">
        <f>AVERAGE(M4:M9)</f>
        <v>#DIV/0!</v>
      </c>
      <c r="N10" s="12" t="e">
        <f>AVERAGE(N4:N9)</f>
        <v>#DIV/0!</v>
      </c>
      <c r="O10" s="12" t="e">
        <f>AVERAGE(O4:O9)</f>
        <v>#DIV/0!</v>
      </c>
      <c r="P10" s="12" t="e">
        <f>AVERAGE(P4:P9)</f>
        <v>#DIV/0!</v>
      </c>
      <c r="Q10" s="52"/>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45" t="s">
        <v>177</v>
      </c>
      <c r="C12" s="345"/>
      <c r="D12" s="345"/>
      <c r="E12" s="345"/>
      <c r="F12" s="345"/>
      <c r="G12" s="345"/>
      <c r="H12" s="345"/>
      <c r="I12" s="345"/>
      <c r="J12" s="345"/>
      <c r="K12" s="345"/>
      <c r="L12" s="345"/>
      <c r="M12" s="345"/>
      <c r="N12" s="345"/>
      <c r="O12" s="345"/>
      <c r="P12" s="345"/>
      <c r="Q12" s="345"/>
      <c r="R12" s="345"/>
      <c r="S12" s="345"/>
      <c r="T12" s="345"/>
      <c r="U12" s="345"/>
    </row>
    <row r="13" spans="2:22" ht="25" customHeight="1" x14ac:dyDescent="0.3">
      <c r="B13" s="347" t="s">
        <v>28</v>
      </c>
      <c r="C13" s="347"/>
      <c r="D13" s="347"/>
      <c r="E13" s="347"/>
      <c r="F13" s="347"/>
      <c r="G13" s="347"/>
      <c r="H13" s="347"/>
      <c r="I13" s="347"/>
      <c r="J13" s="347"/>
      <c r="K13" s="347"/>
      <c r="L13" s="347"/>
      <c r="M13" s="347"/>
      <c r="N13" s="347"/>
      <c r="O13" s="347"/>
      <c r="P13" s="347"/>
      <c r="Q13" s="347"/>
      <c r="R13" s="347"/>
      <c r="S13" s="347"/>
      <c r="T13" s="347"/>
      <c r="U13" s="347"/>
    </row>
    <row r="14" spans="2:22" ht="60" customHeight="1" x14ac:dyDescent="0.3">
      <c r="B14" s="348" t="s">
        <v>373</v>
      </c>
      <c r="C14" s="349"/>
      <c r="D14" s="349"/>
      <c r="E14" s="349"/>
      <c r="F14" s="349"/>
      <c r="G14" s="349"/>
      <c r="H14" s="349"/>
      <c r="I14" s="349"/>
      <c r="J14" s="349"/>
      <c r="K14" s="349"/>
      <c r="L14" s="349"/>
      <c r="M14" s="349"/>
      <c r="N14" s="349"/>
      <c r="O14" s="349"/>
      <c r="P14" s="349"/>
      <c r="Q14" s="349"/>
      <c r="R14" s="349"/>
      <c r="S14" s="349"/>
      <c r="T14" s="349"/>
      <c r="U14" s="350"/>
    </row>
    <row r="15" spans="2:22" ht="60" customHeight="1" x14ac:dyDescent="0.3">
      <c r="B15" s="336"/>
      <c r="C15" s="336"/>
      <c r="D15" s="336"/>
      <c r="E15" s="336"/>
      <c r="F15" s="336"/>
      <c r="G15" s="336"/>
      <c r="H15" s="336"/>
      <c r="I15" s="336"/>
      <c r="J15" s="336"/>
      <c r="K15" s="336"/>
      <c r="L15" s="336"/>
      <c r="M15" s="336"/>
      <c r="N15" s="336"/>
      <c r="O15" s="336"/>
      <c r="P15" s="336"/>
      <c r="Q15" s="336"/>
      <c r="R15" s="336"/>
      <c r="S15" s="336"/>
      <c r="T15" s="336"/>
      <c r="U15" s="336"/>
    </row>
    <row r="16" spans="2:22" s="14" customFormat="1" ht="25" customHeight="1" x14ac:dyDescent="0.35">
      <c r="B16" s="340" t="s">
        <v>123</v>
      </c>
      <c r="C16" s="340"/>
      <c r="D16" s="340"/>
      <c r="E16" s="340"/>
      <c r="F16" s="340"/>
      <c r="G16" s="340"/>
      <c r="H16" s="340"/>
      <c r="I16" s="340"/>
      <c r="J16" s="340"/>
      <c r="K16" s="340"/>
      <c r="L16" s="340"/>
      <c r="M16" s="340"/>
      <c r="N16" s="340"/>
      <c r="O16" s="340"/>
      <c r="P16" s="340"/>
      <c r="Q16" s="340"/>
      <c r="R16" s="340"/>
      <c r="S16" s="340"/>
      <c r="T16" s="340"/>
      <c r="U16" s="340"/>
    </row>
    <row r="17" spans="2:21" ht="60" customHeight="1" x14ac:dyDescent="0.3">
      <c r="B17" s="351" t="s">
        <v>371</v>
      </c>
      <c r="C17" s="352"/>
      <c r="D17" s="352"/>
      <c r="E17" s="352"/>
      <c r="F17" s="352"/>
      <c r="G17" s="352"/>
      <c r="H17" s="352"/>
      <c r="I17" s="352"/>
      <c r="J17" s="352"/>
      <c r="K17" s="352"/>
      <c r="L17" s="352"/>
      <c r="M17" s="352"/>
      <c r="N17" s="352"/>
      <c r="O17" s="352"/>
      <c r="P17" s="352"/>
      <c r="Q17" s="352"/>
      <c r="R17" s="352"/>
      <c r="S17" s="352"/>
      <c r="T17" s="352"/>
      <c r="U17" s="353"/>
    </row>
    <row r="18" spans="2:21" ht="60" customHeight="1" x14ac:dyDescent="0.3">
      <c r="B18" s="309" t="s">
        <v>372</v>
      </c>
      <c r="C18" s="336"/>
      <c r="D18" s="336"/>
      <c r="E18" s="336"/>
      <c r="F18" s="336"/>
      <c r="G18" s="336"/>
      <c r="H18" s="336"/>
      <c r="I18" s="336"/>
      <c r="J18" s="336"/>
      <c r="K18" s="336"/>
      <c r="L18" s="336"/>
      <c r="M18" s="336"/>
      <c r="N18" s="336"/>
      <c r="O18" s="336"/>
      <c r="P18" s="336"/>
      <c r="Q18" s="336"/>
      <c r="R18" s="336"/>
      <c r="S18" s="336"/>
      <c r="T18" s="336"/>
      <c r="U18" s="336"/>
    </row>
    <row r="19" spans="2:21" ht="60" customHeight="1" x14ac:dyDescent="0.3">
      <c r="B19" s="351" t="s">
        <v>295</v>
      </c>
      <c r="C19" s="352"/>
      <c r="D19" s="352"/>
      <c r="E19" s="352"/>
      <c r="F19" s="352"/>
      <c r="G19" s="352"/>
      <c r="H19" s="352"/>
      <c r="I19" s="352"/>
      <c r="J19" s="352"/>
      <c r="K19" s="352"/>
      <c r="L19" s="352"/>
      <c r="M19" s="352"/>
      <c r="N19" s="352"/>
      <c r="O19" s="352"/>
      <c r="P19" s="352"/>
      <c r="Q19" s="352"/>
      <c r="R19" s="352"/>
      <c r="S19" s="352"/>
      <c r="T19" s="352"/>
      <c r="U19" s="353"/>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54" t="s">
        <v>178</v>
      </c>
      <c r="C21" s="354"/>
      <c r="D21" s="354"/>
      <c r="E21" s="354"/>
      <c r="F21" s="354"/>
      <c r="G21" s="354"/>
      <c r="H21" s="354"/>
      <c r="I21" s="354"/>
      <c r="J21" s="354"/>
      <c r="K21" s="354"/>
      <c r="L21" s="354"/>
      <c r="M21" s="354"/>
      <c r="N21" s="354"/>
      <c r="O21" s="354"/>
      <c r="P21" s="354"/>
      <c r="Q21" s="354"/>
      <c r="R21" s="354"/>
      <c r="S21" s="354"/>
      <c r="T21" s="354"/>
      <c r="U21" s="354"/>
    </row>
    <row r="22" spans="2:21" ht="25" customHeight="1" x14ac:dyDescent="0.3">
      <c r="B22" s="355" t="s">
        <v>28</v>
      </c>
      <c r="C22" s="355"/>
      <c r="D22" s="355"/>
      <c r="E22" s="355"/>
      <c r="F22" s="355"/>
      <c r="G22" s="355"/>
      <c r="H22" s="355"/>
      <c r="I22" s="355"/>
      <c r="J22" s="355"/>
      <c r="K22" s="355"/>
      <c r="L22" s="355"/>
      <c r="M22" s="355"/>
      <c r="N22" s="355"/>
      <c r="O22" s="355"/>
      <c r="P22" s="355"/>
      <c r="Q22" s="355"/>
      <c r="R22" s="355"/>
      <c r="S22" s="355"/>
      <c r="T22" s="355"/>
      <c r="U22" s="355"/>
    </row>
    <row r="23" spans="2:21" ht="60" customHeight="1" x14ac:dyDescent="0.3">
      <c r="B23" s="336" t="s">
        <v>524</v>
      </c>
      <c r="C23" s="336"/>
      <c r="D23" s="336"/>
      <c r="E23" s="336"/>
      <c r="F23" s="336"/>
      <c r="G23" s="336"/>
      <c r="H23" s="336"/>
      <c r="I23" s="336"/>
      <c r="J23" s="336"/>
      <c r="K23" s="336"/>
      <c r="L23" s="336"/>
      <c r="M23" s="336"/>
      <c r="N23" s="336"/>
      <c r="O23" s="336"/>
      <c r="P23" s="336"/>
      <c r="Q23" s="336"/>
      <c r="R23" s="336"/>
      <c r="S23" s="336"/>
      <c r="T23" s="336"/>
      <c r="U23" s="336"/>
    </row>
    <row r="24" spans="2:21" ht="60" customHeight="1" x14ac:dyDescent="0.3">
      <c r="B24" s="336"/>
      <c r="C24" s="336"/>
      <c r="D24" s="336"/>
      <c r="E24" s="336"/>
      <c r="F24" s="336"/>
      <c r="G24" s="336"/>
      <c r="H24" s="336"/>
      <c r="I24" s="336"/>
      <c r="J24" s="336"/>
      <c r="K24" s="336"/>
      <c r="L24" s="336"/>
      <c r="M24" s="336"/>
      <c r="N24" s="336"/>
      <c r="O24" s="336"/>
      <c r="P24" s="336"/>
      <c r="Q24" s="336"/>
      <c r="R24" s="336"/>
      <c r="S24" s="336"/>
      <c r="T24" s="336"/>
      <c r="U24" s="336"/>
    </row>
    <row r="25" spans="2:21" s="14" customFormat="1" ht="25" customHeight="1" x14ac:dyDescent="0.35">
      <c r="B25" s="340" t="s">
        <v>123</v>
      </c>
      <c r="C25" s="340"/>
      <c r="D25" s="340"/>
      <c r="E25" s="340"/>
      <c r="F25" s="340"/>
      <c r="G25" s="340"/>
      <c r="H25" s="340"/>
      <c r="I25" s="340"/>
      <c r="J25" s="340"/>
      <c r="K25" s="340"/>
      <c r="L25" s="340"/>
      <c r="M25" s="340"/>
      <c r="N25" s="340"/>
      <c r="O25" s="340"/>
      <c r="P25" s="340"/>
      <c r="Q25" s="340"/>
      <c r="R25" s="340"/>
      <c r="S25" s="340"/>
      <c r="T25" s="340"/>
      <c r="U25" s="340"/>
    </row>
    <row r="26" spans="2:21" ht="60" customHeight="1" x14ac:dyDescent="0.3">
      <c r="B26" s="336"/>
      <c r="C26" s="336"/>
      <c r="D26" s="336"/>
      <c r="E26" s="336"/>
      <c r="F26" s="336"/>
      <c r="G26" s="336"/>
      <c r="H26" s="336"/>
      <c r="I26" s="336"/>
      <c r="J26" s="336"/>
      <c r="K26" s="336"/>
      <c r="L26" s="336"/>
      <c r="M26" s="336"/>
      <c r="N26" s="336"/>
      <c r="O26" s="336"/>
      <c r="P26" s="336"/>
      <c r="Q26" s="336"/>
      <c r="R26" s="336"/>
      <c r="S26" s="336"/>
      <c r="T26" s="336"/>
      <c r="U26" s="336"/>
    </row>
    <row r="27" spans="2:21" ht="60" customHeight="1" x14ac:dyDescent="0.3">
      <c r="B27" s="336"/>
      <c r="C27" s="336"/>
      <c r="D27" s="336"/>
      <c r="E27" s="336"/>
      <c r="F27" s="336"/>
      <c r="G27" s="336"/>
      <c r="H27" s="336"/>
      <c r="I27" s="336"/>
      <c r="J27" s="336"/>
      <c r="K27" s="336"/>
      <c r="L27" s="336"/>
      <c r="M27" s="336"/>
      <c r="N27" s="336"/>
      <c r="O27" s="336"/>
      <c r="P27" s="336"/>
      <c r="Q27" s="336"/>
      <c r="R27" s="336"/>
      <c r="S27" s="336"/>
      <c r="T27" s="336"/>
      <c r="U27" s="336"/>
    </row>
    <row r="28" spans="2:21" ht="60" customHeight="1" x14ac:dyDescent="0.3">
      <c r="B28" s="336"/>
      <c r="C28" s="336"/>
      <c r="D28" s="336"/>
      <c r="E28" s="336"/>
      <c r="F28" s="336"/>
      <c r="G28" s="336"/>
      <c r="H28" s="336"/>
      <c r="I28" s="336"/>
      <c r="J28" s="336"/>
      <c r="K28" s="336"/>
      <c r="L28" s="336"/>
      <c r="M28" s="336"/>
      <c r="N28" s="336"/>
      <c r="O28" s="336"/>
      <c r="P28" s="336"/>
      <c r="Q28" s="336"/>
      <c r="R28" s="336"/>
      <c r="S28" s="336"/>
      <c r="T28" s="336"/>
      <c r="U28" s="336"/>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41" t="s">
        <v>179</v>
      </c>
      <c r="C30" s="341"/>
      <c r="D30" s="341"/>
      <c r="E30" s="341"/>
      <c r="F30" s="341"/>
      <c r="G30" s="341"/>
      <c r="H30" s="341"/>
      <c r="I30" s="341"/>
      <c r="J30" s="341"/>
      <c r="K30" s="341"/>
      <c r="L30" s="341"/>
      <c r="M30" s="341"/>
      <c r="N30" s="341"/>
      <c r="O30" s="341"/>
      <c r="P30" s="341"/>
      <c r="Q30" s="341"/>
      <c r="R30" s="341"/>
      <c r="S30" s="341"/>
      <c r="T30" s="341"/>
      <c r="U30" s="341"/>
    </row>
    <row r="31" spans="2:21" ht="25" customHeight="1" x14ac:dyDescent="0.3">
      <c r="B31" s="338" t="s">
        <v>28</v>
      </c>
      <c r="C31" s="339"/>
      <c r="D31" s="339"/>
      <c r="E31" s="339"/>
      <c r="F31" s="339"/>
      <c r="G31" s="339"/>
      <c r="H31" s="339"/>
      <c r="I31" s="339"/>
      <c r="J31" s="339"/>
      <c r="K31" s="339"/>
      <c r="L31" s="339"/>
      <c r="M31" s="339"/>
      <c r="N31" s="339"/>
      <c r="O31" s="339"/>
      <c r="P31" s="339"/>
      <c r="Q31" s="339"/>
      <c r="R31" s="339"/>
      <c r="S31" s="339"/>
      <c r="T31" s="339"/>
      <c r="U31" s="339"/>
    </row>
    <row r="32" spans="2:21" ht="60" customHeight="1" x14ac:dyDescent="0.3">
      <c r="B32" s="336"/>
      <c r="C32" s="336"/>
      <c r="D32" s="336"/>
      <c r="E32" s="336"/>
      <c r="F32" s="336"/>
      <c r="G32" s="336"/>
      <c r="H32" s="336"/>
      <c r="I32" s="336"/>
      <c r="J32" s="336"/>
      <c r="K32" s="336"/>
      <c r="L32" s="336"/>
      <c r="M32" s="336"/>
      <c r="N32" s="336"/>
      <c r="O32" s="336"/>
      <c r="P32" s="336"/>
      <c r="Q32" s="336"/>
      <c r="R32" s="336"/>
      <c r="S32" s="336"/>
      <c r="T32" s="336"/>
      <c r="U32" s="336"/>
    </row>
    <row r="33" spans="2:21" ht="60" customHeight="1" x14ac:dyDescent="0.3">
      <c r="B33" s="336"/>
      <c r="C33" s="336"/>
      <c r="D33" s="336"/>
      <c r="E33" s="336"/>
      <c r="F33" s="336"/>
      <c r="G33" s="336"/>
      <c r="H33" s="336"/>
      <c r="I33" s="336"/>
      <c r="J33" s="336"/>
      <c r="K33" s="336"/>
      <c r="L33" s="336"/>
      <c r="M33" s="336"/>
      <c r="N33" s="336"/>
      <c r="O33" s="336"/>
      <c r="P33" s="336"/>
      <c r="Q33" s="336"/>
      <c r="R33" s="336"/>
      <c r="S33" s="336"/>
      <c r="T33" s="336"/>
      <c r="U33" s="336"/>
    </row>
    <row r="34" spans="2:21" s="14" customFormat="1" ht="25" customHeight="1" x14ac:dyDescent="0.35">
      <c r="B34" s="340" t="s">
        <v>123</v>
      </c>
      <c r="C34" s="340"/>
      <c r="D34" s="340"/>
      <c r="E34" s="340"/>
      <c r="F34" s="340"/>
      <c r="G34" s="340"/>
      <c r="H34" s="340"/>
      <c r="I34" s="340"/>
      <c r="J34" s="340"/>
      <c r="K34" s="340"/>
      <c r="L34" s="340"/>
      <c r="M34" s="340"/>
      <c r="N34" s="340"/>
      <c r="O34" s="340"/>
      <c r="P34" s="340"/>
      <c r="Q34" s="340"/>
      <c r="R34" s="340"/>
      <c r="S34" s="340"/>
      <c r="T34" s="340"/>
      <c r="U34" s="340"/>
    </row>
    <row r="35" spans="2:21" ht="60" customHeight="1" x14ac:dyDescent="0.3">
      <c r="B35" s="336"/>
      <c r="C35" s="336"/>
      <c r="D35" s="336"/>
      <c r="E35" s="336"/>
      <c r="F35" s="336"/>
      <c r="G35" s="336"/>
      <c r="H35" s="336"/>
      <c r="I35" s="336"/>
      <c r="J35" s="336"/>
      <c r="K35" s="336"/>
      <c r="L35" s="336"/>
      <c r="M35" s="336"/>
      <c r="N35" s="336"/>
      <c r="O35" s="336"/>
      <c r="P35" s="336"/>
      <c r="Q35" s="336"/>
      <c r="R35" s="336"/>
      <c r="S35" s="336"/>
      <c r="T35" s="336"/>
      <c r="U35" s="336"/>
    </row>
    <row r="36" spans="2:21" ht="60" customHeight="1" x14ac:dyDescent="0.3">
      <c r="B36" s="336"/>
      <c r="C36" s="336"/>
      <c r="D36" s="336"/>
      <c r="E36" s="336"/>
      <c r="F36" s="336"/>
      <c r="G36" s="336"/>
      <c r="H36" s="336"/>
      <c r="I36" s="336"/>
      <c r="J36" s="336"/>
      <c r="K36" s="336"/>
      <c r="L36" s="336"/>
      <c r="M36" s="336"/>
      <c r="N36" s="336"/>
      <c r="O36" s="336"/>
      <c r="P36" s="336"/>
      <c r="Q36" s="336"/>
      <c r="R36" s="336"/>
      <c r="S36" s="336"/>
      <c r="T36" s="336"/>
      <c r="U36" s="336"/>
    </row>
    <row r="37" spans="2:21" ht="60" customHeight="1" x14ac:dyDescent="0.3">
      <c r="B37" s="336"/>
      <c r="C37" s="336"/>
      <c r="D37" s="336"/>
      <c r="E37" s="336"/>
      <c r="F37" s="336"/>
      <c r="G37" s="336"/>
      <c r="H37" s="336"/>
      <c r="I37" s="336"/>
      <c r="J37" s="336"/>
      <c r="K37" s="336"/>
      <c r="L37" s="336"/>
      <c r="M37" s="336"/>
      <c r="N37" s="336"/>
      <c r="O37" s="336"/>
      <c r="P37" s="336"/>
      <c r="Q37" s="336"/>
      <c r="R37" s="336"/>
      <c r="S37" s="336"/>
      <c r="T37" s="336"/>
      <c r="U37" s="336"/>
    </row>
    <row r="39" spans="2:21" x14ac:dyDescent="0.3">
      <c r="B39" s="337" t="s">
        <v>180</v>
      </c>
      <c r="C39" s="337"/>
      <c r="D39" s="337"/>
      <c r="E39" s="337"/>
      <c r="F39" s="337"/>
      <c r="G39" s="337"/>
      <c r="H39" s="337"/>
      <c r="I39" s="337"/>
      <c r="J39" s="337"/>
      <c r="K39" s="337"/>
      <c r="L39" s="337"/>
      <c r="M39" s="337"/>
      <c r="N39" s="337"/>
      <c r="O39" s="337"/>
      <c r="P39" s="337"/>
      <c r="Q39" s="337"/>
      <c r="R39" s="337"/>
      <c r="S39" s="337"/>
      <c r="T39" s="337"/>
      <c r="U39" s="337"/>
    </row>
    <row r="40" spans="2:21" ht="19.5" x14ac:dyDescent="0.3">
      <c r="B40" s="338" t="s">
        <v>28</v>
      </c>
      <c r="C40" s="339"/>
      <c r="D40" s="339"/>
      <c r="E40" s="339"/>
      <c r="F40" s="339"/>
      <c r="G40" s="339"/>
      <c r="H40" s="339"/>
      <c r="I40" s="339"/>
      <c r="J40" s="339"/>
      <c r="K40" s="339"/>
      <c r="L40" s="339"/>
      <c r="M40" s="339"/>
      <c r="N40" s="339"/>
      <c r="O40" s="339"/>
      <c r="P40" s="339"/>
      <c r="Q40" s="339"/>
      <c r="R40" s="339"/>
      <c r="S40" s="339"/>
      <c r="T40" s="339"/>
      <c r="U40" s="339"/>
    </row>
    <row r="41" spans="2:21" ht="51.75" customHeight="1" x14ac:dyDescent="0.3">
      <c r="B41" s="336"/>
      <c r="C41" s="336"/>
      <c r="D41" s="336"/>
      <c r="E41" s="336"/>
      <c r="F41" s="336"/>
      <c r="G41" s="336"/>
      <c r="H41" s="336"/>
      <c r="I41" s="336"/>
      <c r="J41" s="336"/>
      <c r="K41" s="336"/>
      <c r="L41" s="336"/>
      <c r="M41" s="336"/>
      <c r="N41" s="336"/>
      <c r="O41" s="336"/>
      <c r="P41" s="336"/>
      <c r="Q41" s="336"/>
      <c r="R41" s="336"/>
      <c r="S41" s="336"/>
      <c r="T41" s="336"/>
      <c r="U41" s="336"/>
    </row>
    <row r="42" spans="2:21" ht="50.25" customHeight="1" x14ac:dyDescent="0.3">
      <c r="B42" s="336"/>
      <c r="C42" s="336"/>
      <c r="D42" s="336"/>
      <c r="E42" s="336"/>
      <c r="F42" s="336"/>
      <c r="G42" s="336"/>
      <c r="H42" s="336"/>
      <c r="I42" s="336"/>
      <c r="J42" s="336"/>
      <c r="K42" s="336"/>
      <c r="L42" s="336"/>
      <c r="M42" s="336"/>
      <c r="N42" s="336"/>
      <c r="O42" s="336"/>
      <c r="P42" s="336"/>
      <c r="Q42" s="336"/>
      <c r="R42" s="336"/>
      <c r="S42" s="336"/>
      <c r="T42" s="336"/>
      <c r="U42" s="336"/>
    </row>
    <row r="43" spans="2:21" ht="19.5" x14ac:dyDescent="0.3">
      <c r="B43" s="340" t="s">
        <v>123</v>
      </c>
      <c r="C43" s="340"/>
      <c r="D43" s="340"/>
      <c r="E43" s="340"/>
      <c r="F43" s="340"/>
      <c r="G43" s="340"/>
      <c r="H43" s="340"/>
      <c r="I43" s="340"/>
      <c r="J43" s="340"/>
      <c r="K43" s="340"/>
      <c r="L43" s="340"/>
      <c r="M43" s="340"/>
      <c r="N43" s="340"/>
      <c r="O43" s="340"/>
      <c r="P43" s="340"/>
      <c r="Q43" s="340"/>
      <c r="R43" s="340"/>
      <c r="S43" s="340"/>
      <c r="T43" s="340"/>
      <c r="U43" s="340"/>
    </row>
    <row r="44" spans="2:21" ht="69.75" customHeight="1" x14ac:dyDescent="0.3">
      <c r="B44" s="336"/>
      <c r="C44" s="336"/>
      <c r="D44" s="336"/>
      <c r="E44" s="336"/>
      <c r="F44" s="336"/>
      <c r="G44" s="336"/>
      <c r="H44" s="336"/>
      <c r="I44" s="336"/>
      <c r="J44" s="336"/>
      <c r="K44" s="336"/>
      <c r="L44" s="336"/>
      <c r="M44" s="336"/>
      <c r="N44" s="336"/>
      <c r="O44" s="336"/>
      <c r="P44" s="336"/>
      <c r="Q44" s="336"/>
      <c r="R44" s="336"/>
      <c r="S44" s="336"/>
      <c r="T44" s="336"/>
      <c r="U44" s="336"/>
    </row>
    <row r="45" spans="2:21" ht="60" customHeight="1" x14ac:dyDescent="0.3">
      <c r="B45" s="336"/>
      <c r="C45" s="336"/>
      <c r="D45" s="336"/>
      <c r="E45" s="336"/>
      <c r="F45" s="336"/>
      <c r="G45" s="336"/>
      <c r="H45" s="336"/>
      <c r="I45" s="336"/>
      <c r="J45" s="336"/>
      <c r="K45" s="336"/>
      <c r="L45" s="336"/>
      <c r="M45" s="336"/>
      <c r="N45" s="336"/>
      <c r="O45" s="336"/>
      <c r="P45" s="336"/>
      <c r="Q45" s="336"/>
      <c r="R45" s="336"/>
      <c r="S45" s="336"/>
      <c r="T45" s="336"/>
      <c r="U45" s="336"/>
    </row>
    <row r="46" spans="2:21" ht="59.25" customHeight="1" x14ac:dyDescent="0.3">
      <c r="B46" s="336"/>
      <c r="C46" s="336"/>
      <c r="D46" s="336"/>
      <c r="E46" s="336"/>
      <c r="F46" s="336"/>
      <c r="G46" s="336"/>
      <c r="H46" s="336"/>
      <c r="I46" s="336"/>
      <c r="J46" s="336"/>
      <c r="K46" s="336"/>
      <c r="L46" s="336"/>
      <c r="M46" s="336"/>
      <c r="N46" s="336"/>
      <c r="O46" s="336"/>
      <c r="P46" s="336"/>
      <c r="Q46" s="336"/>
      <c r="R46" s="336"/>
      <c r="S46" s="336"/>
      <c r="T46" s="336"/>
      <c r="U46" s="336"/>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200-000000000000}"/>
    <hyperlink ref="B65496" r:id="rId2" xr:uid="{00000000-0004-0000-0200-000001000000}"/>
    <hyperlink ref="B4" location="Autoevaluación!A54" tooltip="Ir a autoevaluacion" display="Diseño pedagogico" xr:uid="{00000000-0004-0000-0200-000002000000}"/>
    <hyperlink ref="B5" location="Autoevaluación!A61" tooltip="Ir a autoevaluacion" display="Practicas pedagogicas" xr:uid="{00000000-0004-0000-0200-000003000000}"/>
    <hyperlink ref="B6" location="Autoevaluación!A67" tooltip="Ir a autoevaluación" display="Gestion de aula" xr:uid="{00000000-0004-0000-0200-000004000000}"/>
    <hyperlink ref="B7" location="Autoevaluación!A73" tooltip="Ir a autoevaluación" display="Seguimiento academico" xr:uid="{00000000-0004-0000-02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11" zoomScale="70" zoomScaleNormal="70" workbookViewId="0">
      <selection activeCell="B15" sqref="B15:U15"/>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1796875" style="1" customWidth="1"/>
    <col min="18" max="21" width="7.7265625" style="1" customWidth="1"/>
    <col min="22" max="22" width="14.1796875" style="1" bestFit="1" customWidth="1"/>
    <col min="23"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58" t="s">
        <v>137</v>
      </c>
      <c r="C2" s="345" t="s">
        <v>177</v>
      </c>
      <c r="D2" s="345"/>
      <c r="E2" s="345"/>
      <c r="F2" s="345"/>
      <c r="G2" s="2"/>
      <c r="H2" s="346" t="s">
        <v>178</v>
      </c>
      <c r="I2" s="346"/>
      <c r="J2" s="346"/>
      <c r="K2" s="346"/>
      <c r="L2" s="2"/>
      <c r="M2" s="360" t="s">
        <v>179</v>
      </c>
      <c r="N2" s="360"/>
      <c r="O2" s="360"/>
      <c r="P2" s="360"/>
      <c r="Q2" s="53"/>
      <c r="R2" s="337" t="s">
        <v>180</v>
      </c>
      <c r="S2" s="337"/>
      <c r="T2" s="337"/>
      <c r="U2" s="337"/>
      <c r="V2" s="342"/>
    </row>
    <row r="3" spans="2:22" ht="24.75" customHeight="1" thickBot="1" x14ac:dyDescent="0.35">
      <c r="B3" s="359"/>
      <c r="C3" s="3">
        <v>1</v>
      </c>
      <c r="D3" s="3">
        <v>2</v>
      </c>
      <c r="E3" s="4">
        <v>3</v>
      </c>
      <c r="F3" s="5">
        <v>4</v>
      </c>
      <c r="G3" s="356"/>
      <c r="H3" s="3">
        <v>1</v>
      </c>
      <c r="I3" s="3">
        <v>2</v>
      </c>
      <c r="J3" s="4">
        <v>3</v>
      </c>
      <c r="K3" s="5">
        <v>4</v>
      </c>
      <c r="L3" s="343"/>
      <c r="M3" s="3">
        <v>1</v>
      </c>
      <c r="N3" s="3">
        <v>2</v>
      </c>
      <c r="O3" s="4">
        <v>3</v>
      </c>
      <c r="P3" s="5">
        <v>4</v>
      </c>
      <c r="Q3" s="54"/>
      <c r="R3" s="3">
        <v>1</v>
      </c>
      <c r="S3" s="3">
        <v>2</v>
      </c>
      <c r="T3" s="4">
        <v>3</v>
      </c>
      <c r="U3" s="5">
        <v>4</v>
      </c>
      <c r="V3" s="342"/>
    </row>
    <row r="4" spans="2:22" ht="38.15" customHeight="1" thickTop="1" thickBot="1" x14ac:dyDescent="0.35">
      <c r="B4" s="35" t="s">
        <v>133</v>
      </c>
      <c r="C4" s="34">
        <f>Autoevaluación!R84/SUM(Autoevaluación!R84:R87)</f>
        <v>0</v>
      </c>
      <c r="D4" s="7">
        <f>Autoevaluación!R85/SUM(Autoevaluación!R84:R87)</f>
        <v>0</v>
      </c>
      <c r="E4" s="7">
        <f>Autoevaluación!R86/SUM(Autoevaluación!R84:R87)</f>
        <v>1</v>
      </c>
      <c r="F4" s="7">
        <f>Autoevaluación!R87/SUM(Autoevaluación!R84:R87)</f>
        <v>0</v>
      </c>
      <c r="G4" s="357"/>
      <c r="H4" s="17">
        <f>Autoevaluación!S84/SUM(Autoevaluación!S84:S87)</f>
        <v>0</v>
      </c>
      <c r="I4" s="7">
        <f>Autoevaluación!S85/SUM(Autoevaluación!S84:S87)</f>
        <v>0</v>
      </c>
      <c r="J4" s="7">
        <f>Autoevaluación!S86/SUM(Autoevaluación!S84:S87)</f>
        <v>1</v>
      </c>
      <c r="K4" s="7">
        <f>Autoevaluación!S87/SUM(Autoevaluación!S84:S87)</f>
        <v>0</v>
      </c>
      <c r="L4" s="344"/>
      <c r="M4" s="7" t="e">
        <f>Autoevaluación!T84/SUM(Autoevaluación!T84:T87)</f>
        <v>#DIV/0!</v>
      </c>
      <c r="N4" s="7" t="e">
        <f>Autoevaluación!T85/SUM(Autoevaluación!T84:T87)</f>
        <v>#DIV/0!</v>
      </c>
      <c r="O4" s="7" t="e">
        <f>Autoevaluación!T86/SUM(Autoevaluación!T84:T87)</f>
        <v>#DIV/0!</v>
      </c>
      <c r="P4" s="7" t="e">
        <f>Autoevaluación!T87/SUM(Autoevaluación!T84:T87)</f>
        <v>#DIV/0!</v>
      </c>
      <c r="Q4" s="51"/>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5" customHeight="1" thickTop="1" thickBot="1" x14ac:dyDescent="0.4">
      <c r="B5" s="37" t="s">
        <v>134</v>
      </c>
      <c r="C5" s="34">
        <f>Autoevaluación!R89/SUM(Autoevaluación!R89:R92)</f>
        <v>0.42857142857142855</v>
      </c>
      <c r="D5" s="7">
        <f>Autoevaluación!R90/SUM(Autoevaluación!R89:R92)</f>
        <v>0.2857142857142857</v>
      </c>
      <c r="E5" s="7">
        <f>Autoevaluación!R91/SUM(Autoevaluación!R89:R92)</f>
        <v>0.2857142857142857</v>
      </c>
      <c r="F5" s="7">
        <f>Autoevaluación!R92/SUM(Autoevaluación!R89:R92)</f>
        <v>0</v>
      </c>
      <c r="G5" s="357"/>
      <c r="H5" s="17">
        <f>Autoevaluación!S89/SUM(Autoevaluación!S89:S92)</f>
        <v>0</v>
      </c>
      <c r="I5" s="7">
        <f>Autoevaluación!S90/SUM(Autoevaluación!S89:S92)</f>
        <v>0.42857142857142855</v>
      </c>
      <c r="J5" s="7" t="e">
        <f>Autoevaluación!S91/SUM(Autoevaluación!S89:Q92Q13:V16)</f>
        <v>#NAME?</v>
      </c>
      <c r="K5" s="7">
        <f>Autoevaluación!S92/SUM(Autoevaluación!S89:S92)</f>
        <v>0</v>
      </c>
      <c r="L5" s="344"/>
      <c r="M5" s="7" t="e">
        <f>Autoevaluación!T89/SUM(Autoevaluación!T89:T92)</f>
        <v>#DIV/0!</v>
      </c>
      <c r="N5" s="7" t="e">
        <f>Autoevaluación!T90/SUM(Autoevaluación!T89:T92)</f>
        <v>#DIV/0!</v>
      </c>
      <c r="O5" s="7" t="e">
        <f>Autoevaluación!T91/SUM(Autoevaluación!T89:T92)</f>
        <v>#DIV/0!</v>
      </c>
      <c r="P5" s="7" t="e">
        <f>Autoevaluación!T92/SUM(Autoevaluación!T89:T92)</f>
        <v>#DIV/0!</v>
      </c>
      <c r="Q5" s="51"/>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5" customHeight="1" thickTop="1" thickBot="1" x14ac:dyDescent="0.35">
      <c r="B6" s="37" t="s">
        <v>32</v>
      </c>
      <c r="C6" s="34">
        <f>Autoevaluación!R98/SUM(Autoevaluación!R98:R101)</f>
        <v>0</v>
      </c>
      <c r="D6" s="7">
        <f>Autoevaluación!R99/SUM(Autoevaluación!R98:R101)</f>
        <v>1</v>
      </c>
      <c r="E6" s="7">
        <f>Autoevaluación!R100/SUM(Autoevaluación!R98:R101)</f>
        <v>0</v>
      </c>
      <c r="F6" s="7">
        <f>Autoevaluación!R101/SUM(Autoevaluación!R98:R101)</f>
        <v>0</v>
      </c>
      <c r="G6" s="357"/>
      <c r="H6" s="17">
        <f>Autoevaluación!S98/SUM(Autoevaluación!S98:S101)</f>
        <v>0</v>
      </c>
      <c r="I6" s="7">
        <f>Autoevaluación!S99/SUM(Autoevaluación!S98:S101)</f>
        <v>1</v>
      </c>
      <c r="J6" s="7">
        <f>Autoevaluación!S100/SUM(Autoevaluación!S98:S101)</f>
        <v>0</v>
      </c>
      <c r="K6" s="7">
        <f>Autoevaluación!S10/SUM(Autoevaluación!S98:S101)</f>
        <v>1.5</v>
      </c>
      <c r="L6" s="344"/>
      <c r="M6" s="7" t="e">
        <f>Autoevaluación!T98/SUM(Autoevaluación!T98:T101)</f>
        <v>#DIV/0!</v>
      </c>
      <c r="N6" s="7" t="e">
        <f>Autoevaluación!T99/SUM(Autoevaluación!T98:T101)</f>
        <v>#DIV/0!</v>
      </c>
      <c r="O6" s="7" t="e">
        <f>Autoevaluación!T100/SUM(Autoevaluación!T98:T101)</f>
        <v>#DIV/0!</v>
      </c>
      <c r="P6" s="7" t="e">
        <f>Autoevaluación!T101/SUM(Autoevaluación!T98:T101)</f>
        <v>#DIV/0!</v>
      </c>
      <c r="Q6" s="51"/>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5" customHeight="1" thickTop="1" thickBot="1" x14ac:dyDescent="0.35">
      <c r="B7" s="35" t="s">
        <v>135</v>
      </c>
      <c r="C7" s="34">
        <f>Autoevaluación!R102/SUM(Autoevaluación!R102:R105)</f>
        <v>0.1</v>
      </c>
      <c r="D7" s="7">
        <f>Autoevaluación!R103/SUM(Autoevaluación!R102:R105)</f>
        <v>0.1</v>
      </c>
      <c r="E7" s="7">
        <f>Autoevaluación!R104/SUM(Autoevaluación!R102:R105)</f>
        <v>0.8</v>
      </c>
      <c r="F7" s="7">
        <f>Autoevaluación!R105/SUM(Autoevaluación!R102:R105)</f>
        <v>0</v>
      </c>
      <c r="G7" s="357"/>
      <c r="H7" s="17">
        <f>Autoevaluación!S102/SUM(Autoevaluación!S102:S105)</f>
        <v>0</v>
      </c>
      <c r="I7" s="7">
        <f>Autoevaluación!S103/SUM(Autoevaluación!S102:S105)</f>
        <v>0.1</v>
      </c>
      <c r="J7" s="7">
        <f>Autoevaluación!S104/SUM(Autoevaluación!S102:S105)</f>
        <v>0.8</v>
      </c>
      <c r="K7" s="7">
        <f>Autoevaluación!S105/SUM(Autoevaluación!S102:S105)</f>
        <v>0.1</v>
      </c>
      <c r="L7" s="344"/>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1"/>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5" customHeight="1" thickTop="1" thickBot="1" x14ac:dyDescent="0.35">
      <c r="B8" s="35" t="s">
        <v>136</v>
      </c>
      <c r="C8" s="34">
        <f>Autoevaluación!R114/SUM(Autoevaluación!R114:R117)</f>
        <v>0</v>
      </c>
      <c r="D8" s="7">
        <f>Autoevaluación!R115/SUM(Autoevaluación!R114:R117)</f>
        <v>0.25</v>
      </c>
      <c r="E8" s="7">
        <f>Autoevaluación!R116/SUM(Autoevaluación!R114:R117)</f>
        <v>0</v>
      </c>
      <c r="F8" s="7">
        <f>Autoevaluación!R117/SUM(Autoevaluación!R114:R117)</f>
        <v>0.75</v>
      </c>
      <c r="G8" s="357"/>
      <c r="H8" s="17">
        <f>Autoevaluación!S114/SUM(Autoevaluación!S114:S117)</f>
        <v>0</v>
      </c>
      <c r="I8" s="7">
        <f>Autoevaluación!S115/SUM(Autoevaluación!S114:S117)</f>
        <v>0</v>
      </c>
      <c r="J8" s="7">
        <f>Autoevaluación!S116/SUM(Autoevaluación!S114:S117)</f>
        <v>0.25</v>
      </c>
      <c r="K8" s="7">
        <f>Autoevaluación!S117/SUM(Autoevaluación!S114:S117)</f>
        <v>0.75</v>
      </c>
      <c r="L8" s="344"/>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1"/>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5" customHeight="1" thickTop="1" x14ac:dyDescent="0.3">
      <c r="B9" s="36"/>
      <c r="C9" s="7"/>
      <c r="D9" s="7"/>
      <c r="E9" s="7"/>
      <c r="F9" s="7"/>
      <c r="G9" s="357"/>
      <c r="H9" s="7"/>
      <c r="I9" s="7"/>
      <c r="J9" s="7"/>
      <c r="K9" s="7"/>
      <c r="L9" s="344"/>
      <c r="M9" s="7"/>
      <c r="N9" s="7"/>
      <c r="O9" s="7"/>
      <c r="P9" s="7"/>
      <c r="Q9" s="51"/>
      <c r="R9" s="7"/>
      <c r="S9" s="7"/>
      <c r="T9" s="7"/>
      <c r="U9" s="7"/>
    </row>
    <row r="10" spans="2:22" ht="42" customHeight="1" x14ac:dyDescent="0.3">
      <c r="B10" s="15" t="s">
        <v>138</v>
      </c>
      <c r="C10" s="12">
        <f>AVERAGE(C4:C9)</f>
        <v>0.10571428571428572</v>
      </c>
      <c r="D10" s="12">
        <f>AVERAGE(D4:D9)</f>
        <v>0.32714285714285712</v>
      </c>
      <c r="E10" s="12">
        <f>AVERAGE(E4:E9)</f>
        <v>0.41714285714285709</v>
      </c>
      <c r="F10" s="12">
        <f>AVERAGE(F4:F9)</f>
        <v>0.15</v>
      </c>
      <c r="G10" s="9"/>
      <c r="H10" s="12">
        <f>AVERAGE(H4:H9)</f>
        <v>0</v>
      </c>
      <c r="I10" s="12">
        <f>AVERAGE(I4:I9)</f>
        <v>0.30571428571428572</v>
      </c>
      <c r="J10" s="12" t="e">
        <f>AVERAGE(J4:J9)</f>
        <v>#NAME?</v>
      </c>
      <c r="K10" s="12">
        <f>AVERAGE(K4:K9)</f>
        <v>0.47000000000000003</v>
      </c>
      <c r="L10" s="9"/>
      <c r="M10" s="12" t="e">
        <f>AVERAGE(M4:M9)</f>
        <v>#DIV/0!</v>
      </c>
      <c r="N10" s="12" t="e">
        <f>AVERAGE(N4:N9)</f>
        <v>#DIV/0!</v>
      </c>
      <c r="O10" s="12" t="e">
        <f>AVERAGE(O4:O9)</f>
        <v>#DIV/0!</v>
      </c>
      <c r="P10" s="12" t="e">
        <f>AVERAGE(P4:P9)</f>
        <v>#DIV/0!</v>
      </c>
      <c r="Q10" s="52"/>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45" t="s">
        <v>177</v>
      </c>
      <c r="C12" s="345"/>
      <c r="D12" s="345"/>
      <c r="E12" s="345"/>
      <c r="F12" s="345"/>
      <c r="G12" s="345"/>
      <c r="H12" s="345"/>
      <c r="I12" s="345"/>
      <c r="J12" s="345"/>
      <c r="K12" s="345"/>
      <c r="L12" s="345"/>
      <c r="M12" s="345"/>
      <c r="N12" s="345"/>
      <c r="O12" s="345"/>
      <c r="P12" s="345"/>
      <c r="Q12" s="345"/>
      <c r="R12" s="345"/>
      <c r="S12" s="345"/>
      <c r="T12" s="345"/>
      <c r="U12" s="345"/>
    </row>
    <row r="13" spans="2:22" ht="25" customHeight="1" x14ac:dyDescent="0.3">
      <c r="B13" s="347" t="s">
        <v>28</v>
      </c>
      <c r="C13" s="347"/>
      <c r="D13" s="347"/>
      <c r="E13" s="347"/>
      <c r="F13" s="347"/>
      <c r="G13" s="347"/>
      <c r="H13" s="347"/>
      <c r="I13" s="347"/>
      <c r="J13" s="347"/>
      <c r="K13" s="347"/>
      <c r="L13" s="347"/>
      <c r="M13" s="347"/>
      <c r="N13" s="347"/>
      <c r="O13" s="347"/>
      <c r="P13" s="347"/>
      <c r="Q13" s="347"/>
      <c r="R13" s="347"/>
      <c r="S13" s="347"/>
      <c r="T13" s="347"/>
      <c r="U13" s="347"/>
    </row>
    <row r="14" spans="2:22" ht="60" customHeight="1" x14ac:dyDescent="0.3">
      <c r="B14" s="309" t="s">
        <v>377</v>
      </c>
      <c r="C14" s="309"/>
      <c r="D14" s="309"/>
      <c r="E14" s="309"/>
      <c r="F14" s="309"/>
      <c r="G14" s="309"/>
      <c r="H14" s="309"/>
      <c r="I14" s="309"/>
      <c r="J14" s="309"/>
      <c r="K14" s="309"/>
      <c r="L14" s="309"/>
      <c r="M14" s="309"/>
      <c r="N14" s="309"/>
      <c r="O14" s="309"/>
      <c r="P14" s="309"/>
      <c r="Q14" s="309"/>
      <c r="R14" s="309"/>
      <c r="S14" s="309"/>
      <c r="T14" s="309"/>
      <c r="U14" s="309"/>
    </row>
    <row r="15" spans="2:22" ht="60" customHeight="1" x14ac:dyDescent="0.3">
      <c r="B15" s="309" t="s">
        <v>378</v>
      </c>
      <c r="C15" s="309"/>
      <c r="D15" s="309"/>
      <c r="E15" s="309"/>
      <c r="F15" s="309"/>
      <c r="G15" s="309"/>
      <c r="H15" s="309"/>
      <c r="I15" s="309"/>
      <c r="J15" s="309"/>
      <c r="K15" s="309"/>
      <c r="L15" s="309"/>
      <c r="M15" s="309"/>
      <c r="N15" s="309"/>
      <c r="O15" s="309"/>
      <c r="P15" s="309"/>
      <c r="Q15" s="309"/>
      <c r="R15" s="309"/>
      <c r="S15" s="309"/>
      <c r="T15" s="309"/>
      <c r="U15" s="309"/>
    </row>
    <row r="16" spans="2:22" s="14" customFormat="1" ht="25" customHeight="1" x14ac:dyDescent="0.35">
      <c r="B16" s="340" t="s">
        <v>123</v>
      </c>
      <c r="C16" s="340"/>
      <c r="D16" s="340"/>
      <c r="E16" s="340"/>
      <c r="F16" s="340"/>
      <c r="G16" s="340"/>
      <c r="H16" s="340"/>
      <c r="I16" s="340"/>
      <c r="J16" s="340"/>
      <c r="K16" s="340"/>
      <c r="L16" s="340"/>
      <c r="M16" s="340"/>
      <c r="N16" s="340"/>
      <c r="O16" s="340"/>
      <c r="P16" s="340"/>
      <c r="Q16" s="340"/>
      <c r="R16" s="340"/>
      <c r="S16" s="340"/>
      <c r="T16" s="340"/>
      <c r="U16" s="340"/>
    </row>
    <row r="17" spans="2:21" ht="60" customHeight="1" x14ac:dyDescent="0.3">
      <c r="B17" s="180" t="s">
        <v>374</v>
      </c>
      <c r="C17" s="181"/>
      <c r="D17" s="181"/>
      <c r="E17" s="181"/>
      <c r="F17" s="181"/>
      <c r="G17" s="181"/>
      <c r="H17" s="181"/>
      <c r="I17" s="181"/>
      <c r="J17" s="181"/>
      <c r="K17" s="181"/>
      <c r="L17" s="181"/>
      <c r="M17" s="181"/>
      <c r="N17" s="181"/>
      <c r="O17" s="181"/>
      <c r="P17" s="181"/>
      <c r="Q17" s="181"/>
      <c r="R17" s="181"/>
      <c r="S17" s="181"/>
      <c r="T17" s="181"/>
      <c r="U17" s="182"/>
    </row>
    <row r="18" spans="2:21" ht="60" customHeight="1" x14ac:dyDescent="0.3">
      <c r="B18" s="309" t="s">
        <v>375</v>
      </c>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3">
      <c r="B19" s="309" t="s">
        <v>376</v>
      </c>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54" t="s">
        <v>178</v>
      </c>
      <c r="C21" s="354"/>
      <c r="D21" s="354"/>
      <c r="E21" s="354"/>
      <c r="F21" s="354"/>
      <c r="G21" s="354"/>
      <c r="H21" s="354"/>
      <c r="I21" s="354"/>
      <c r="J21" s="354"/>
      <c r="K21" s="354"/>
      <c r="L21" s="354"/>
      <c r="M21" s="354"/>
      <c r="N21" s="354"/>
      <c r="O21" s="354"/>
      <c r="P21" s="354"/>
      <c r="Q21" s="354"/>
      <c r="R21" s="354"/>
      <c r="S21" s="354"/>
      <c r="T21" s="354"/>
      <c r="U21" s="354"/>
    </row>
    <row r="22" spans="2:21" ht="25" customHeight="1" x14ac:dyDescent="0.3">
      <c r="B22" s="338" t="s">
        <v>28</v>
      </c>
      <c r="C22" s="339"/>
      <c r="D22" s="339"/>
      <c r="E22" s="339"/>
      <c r="F22" s="339"/>
      <c r="G22" s="339"/>
      <c r="H22" s="339"/>
      <c r="I22" s="339"/>
      <c r="J22" s="339"/>
      <c r="K22" s="339"/>
      <c r="L22" s="339"/>
      <c r="M22" s="339"/>
      <c r="N22" s="339"/>
      <c r="O22" s="339"/>
      <c r="P22" s="339"/>
      <c r="Q22" s="339"/>
      <c r="R22" s="339"/>
      <c r="S22" s="339"/>
      <c r="T22" s="339"/>
      <c r="U22" s="339"/>
    </row>
    <row r="23" spans="2:21" ht="60" customHeight="1" x14ac:dyDescent="0.3">
      <c r="B23" s="309"/>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3">
      <c r="B24" s="309"/>
      <c r="C24" s="309"/>
      <c r="D24" s="309"/>
      <c r="E24" s="309"/>
      <c r="F24" s="309"/>
      <c r="G24" s="309"/>
      <c r="H24" s="309"/>
      <c r="I24" s="309"/>
      <c r="J24" s="309"/>
      <c r="K24" s="309"/>
      <c r="L24" s="309"/>
      <c r="M24" s="309"/>
      <c r="N24" s="309"/>
      <c r="O24" s="309"/>
      <c r="P24" s="309"/>
      <c r="Q24" s="309"/>
      <c r="R24" s="309"/>
      <c r="S24" s="309"/>
      <c r="T24" s="309"/>
      <c r="U24" s="309"/>
    </row>
    <row r="25" spans="2:21" s="14" customFormat="1" ht="25" customHeight="1" x14ac:dyDescent="0.35">
      <c r="B25" s="340" t="s">
        <v>123</v>
      </c>
      <c r="C25" s="340"/>
      <c r="D25" s="340"/>
      <c r="E25" s="340"/>
      <c r="F25" s="340"/>
      <c r="G25" s="340"/>
      <c r="H25" s="340"/>
      <c r="I25" s="340"/>
      <c r="J25" s="340"/>
      <c r="K25" s="340"/>
      <c r="L25" s="340"/>
      <c r="M25" s="340"/>
      <c r="N25" s="340"/>
      <c r="O25" s="340"/>
      <c r="P25" s="340"/>
      <c r="Q25" s="340"/>
      <c r="R25" s="340"/>
      <c r="S25" s="340"/>
      <c r="T25" s="340"/>
      <c r="U25" s="340"/>
    </row>
    <row r="26" spans="2:21" ht="60" customHeight="1" x14ac:dyDescent="0.3">
      <c r="B26" s="309"/>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3">
      <c r="B27" s="309"/>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3">
      <c r="B28" s="309"/>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41" t="s">
        <v>179</v>
      </c>
      <c r="C30" s="341"/>
      <c r="D30" s="341"/>
      <c r="E30" s="341"/>
      <c r="F30" s="341"/>
      <c r="G30" s="341"/>
      <c r="H30" s="341"/>
      <c r="I30" s="341"/>
      <c r="J30" s="341"/>
      <c r="K30" s="341"/>
      <c r="L30" s="341"/>
      <c r="M30" s="341"/>
      <c r="N30" s="341"/>
      <c r="O30" s="341"/>
      <c r="P30" s="341"/>
      <c r="Q30" s="341"/>
      <c r="R30" s="341"/>
      <c r="S30" s="341"/>
      <c r="T30" s="341"/>
      <c r="U30" s="341"/>
    </row>
    <row r="31" spans="2:21" ht="25" customHeight="1" x14ac:dyDescent="0.3">
      <c r="B31" s="355" t="s">
        <v>28</v>
      </c>
      <c r="C31" s="355"/>
      <c r="D31" s="355"/>
      <c r="E31" s="355"/>
      <c r="F31" s="355"/>
      <c r="G31" s="355"/>
      <c r="H31" s="355"/>
      <c r="I31" s="355"/>
      <c r="J31" s="355"/>
      <c r="K31" s="355"/>
      <c r="L31" s="355"/>
      <c r="M31" s="355"/>
      <c r="N31" s="355"/>
      <c r="O31" s="355"/>
      <c r="P31" s="355"/>
      <c r="Q31" s="355"/>
      <c r="R31" s="355"/>
      <c r="S31" s="355"/>
      <c r="T31" s="355"/>
      <c r="U31" s="355"/>
    </row>
    <row r="32" spans="2:21" ht="60" customHeight="1" x14ac:dyDescent="0.3">
      <c r="B32" s="309"/>
      <c r="C32" s="309"/>
      <c r="D32" s="309"/>
      <c r="E32" s="309"/>
      <c r="F32" s="309"/>
      <c r="G32" s="309"/>
      <c r="H32" s="309"/>
      <c r="I32" s="309"/>
      <c r="J32" s="309"/>
      <c r="K32" s="309"/>
      <c r="L32" s="309"/>
      <c r="M32" s="309"/>
      <c r="N32" s="309"/>
      <c r="O32" s="309"/>
      <c r="P32" s="309"/>
      <c r="Q32" s="309"/>
      <c r="R32" s="309"/>
      <c r="S32" s="309"/>
      <c r="T32" s="309"/>
      <c r="U32" s="309"/>
    </row>
    <row r="33" spans="2:21" ht="60" customHeight="1" x14ac:dyDescent="0.3">
      <c r="B33" s="309"/>
      <c r="C33" s="309"/>
      <c r="D33" s="309"/>
      <c r="E33" s="309"/>
      <c r="F33" s="309"/>
      <c r="G33" s="309"/>
      <c r="H33" s="309"/>
      <c r="I33" s="309"/>
      <c r="J33" s="309"/>
      <c r="K33" s="309"/>
      <c r="L33" s="309"/>
      <c r="M33" s="309"/>
      <c r="N33" s="309"/>
      <c r="O33" s="309"/>
      <c r="P33" s="309"/>
      <c r="Q33" s="309"/>
      <c r="R33" s="309"/>
      <c r="S33" s="309"/>
      <c r="T33" s="309"/>
      <c r="U33" s="309"/>
    </row>
    <row r="34" spans="2:21" s="14" customFormat="1" ht="25" customHeight="1" x14ac:dyDescent="0.35">
      <c r="B34" s="340" t="s">
        <v>123</v>
      </c>
      <c r="C34" s="340"/>
      <c r="D34" s="340"/>
      <c r="E34" s="340"/>
      <c r="F34" s="340"/>
      <c r="G34" s="340"/>
      <c r="H34" s="340"/>
      <c r="I34" s="340"/>
      <c r="J34" s="340"/>
      <c r="K34" s="340"/>
      <c r="L34" s="340"/>
      <c r="M34" s="340"/>
      <c r="N34" s="340"/>
      <c r="O34" s="340"/>
      <c r="P34" s="340"/>
      <c r="Q34" s="340"/>
      <c r="R34" s="340"/>
      <c r="S34" s="340"/>
      <c r="T34" s="340"/>
      <c r="U34" s="340"/>
    </row>
    <row r="35" spans="2:21" ht="60" customHeight="1" x14ac:dyDescent="0.3">
      <c r="B35" s="309"/>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3">
      <c r="B36" s="309"/>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3">
      <c r="B37" s="309"/>
      <c r="C37" s="309"/>
      <c r="D37" s="309"/>
      <c r="E37" s="309"/>
      <c r="F37" s="309"/>
      <c r="G37" s="309"/>
      <c r="H37" s="309"/>
      <c r="I37" s="309"/>
      <c r="J37" s="309"/>
      <c r="K37" s="309"/>
      <c r="L37" s="309"/>
      <c r="M37" s="309"/>
      <c r="N37" s="309"/>
      <c r="O37" s="309"/>
      <c r="P37" s="309"/>
      <c r="Q37" s="309"/>
      <c r="R37" s="309"/>
      <c r="S37" s="309"/>
      <c r="T37" s="309"/>
      <c r="U37" s="309"/>
    </row>
    <row r="39" spans="2:21" x14ac:dyDescent="0.3">
      <c r="B39" s="337" t="s">
        <v>180</v>
      </c>
      <c r="C39" s="337"/>
      <c r="D39" s="337"/>
      <c r="E39" s="337"/>
      <c r="F39" s="337"/>
      <c r="G39" s="337"/>
      <c r="H39" s="337"/>
      <c r="I39" s="337"/>
      <c r="J39" s="337"/>
      <c r="K39" s="337"/>
      <c r="L39" s="337"/>
      <c r="M39" s="337"/>
      <c r="N39" s="337"/>
      <c r="O39" s="337"/>
      <c r="P39" s="337"/>
      <c r="Q39" s="337"/>
      <c r="R39" s="337"/>
      <c r="S39" s="337"/>
      <c r="T39" s="337"/>
      <c r="U39" s="337"/>
    </row>
    <row r="40" spans="2:21" ht="19.5" x14ac:dyDescent="0.3">
      <c r="B40" s="355" t="s">
        <v>28</v>
      </c>
      <c r="C40" s="355"/>
      <c r="D40" s="355"/>
      <c r="E40" s="355"/>
      <c r="F40" s="355"/>
      <c r="G40" s="355"/>
      <c r="H40" s="355"/>
      <c r="I40" s="355"/>
      <c r="J40" s="355"/>
      <c r="K40" s="355"/>
      <c r="L40" s="355"/>
      <c r="M40" s="355"/>
      <c r="N40" s="355"/>
      <c r="O40" s="355"/>
      <c r="P40" s="355"/>
      <c r="Q40" s="355"/>
      <c r="R40" s="355"/>
      <c r="S40" s="355"/>
      <c r="T40" s="355"/>
      <c r="U40" s="355"/>
    </row>
    <row r="41" spans="2:21" ht="50.25" customHeight="1" x14ac:dyDescent="0.3">
      <c r="B41" s="309"/>
      <c r="C41" s="309"/>
      <c r="D41" s="309"/>
      <c r="E41" s="309"/>
      <c r="F41" s="309"/>
      <c r="G41" s="309"/>
      <c r="H41" s="309"/>
      <c r="I41" s="309"/>
      <c r="J41" s="309"/>
      <c r="K41" s="309"/>
      <c r="L41" s="309"/>
      <c r="M41" s="309"/>
      <c r="N41" s="309"/>
      <c r="O41" s="309"/>
      <c r="P41" s="309"/>
      <c r="Q41" s="309"/>
      <c r="R41" s="309"/>
      <c r="S41" s="309"/>
      <c r="T41" s="309"/>
      <c r="U41" s="309"/>
    </row>
    <row r="42" spans="2:21" ht="51.75" customHeight="1" x14ac:dyDescent="0.3">
      <c r="B42" s="309"/>
      <c r="C42" s="309"/>
      <c r="D42" s="309"/>
      <c r="E42" s="309"/>
      <c r="F42" s="309"/>
      <c r="G42" s="309"/>
      <c r="H42" s="309"/>
      <c r="I42" s="309"/>
      <c r="J42" s="309"/>
      <c r="K42" s="309"/>
      <c r="L42" s="309"/>
      <c r="M42" s="309"/>
      <c r="N42" s="309"/>
      <c r="O42" s="309"/>
      <c r="P42" s="309"/>
      <c r="Q42" s="309"/>
      <c r="R42" s="309"/>
      <c r="S42" s="309"/>
      <c r="T42" s="309"/>
      <c r="U42" s="309"/>
    </row>
    <row r="43" spans="2:21" ht="19.5" x14ac:dyDescent="0.3">
      <c r="B43" s="340" t="s">
        <v>123</v>
      </c>
      <c r="C43" s="340"/>
      <c r="D43" s="340"/>
      <c r="E43" s="340"/>
      <c r="F43" s="340"/>
      <c r="G43" s="340"/>
      <c r="H43" s="340"/>
      <c r="I43" s="340"/>
      <c r="J43" s="340"/>
      <c r="K43" s="340"/>
      <c r="L43" s="340"/>
      <c r="M43" s="340"/>
      <c r="N43" s="340"/>
      <c r="O43" s="340"/>
      <c r="P43" s="340"/>
      <c r="Q43" s="340"/>
      <c r="R43" s="340"/>
      <c r="S43" s="340"/>
      <c r="T43" s="340"/>
      <c r="U43" s="340"/>
    </row>
    <row r="44" spans="2:21" ht="45" customHeight="1" x14ac:dyDescent="0.3">
      <c r="B44" s="309"/>
      <c r="C44" s="309"/>
      <c r="D44" s="309"/>
      <c r="E44" s="309"/>
      <c r="F44" s="309"/>
      <c r="G44" s="309"/>
      <c r="H44" s="309"/>
      <c r="I44" s="309"/>
      <c r="J44" s="309"/>
      <c r="K44" s="309"/>
      <c r="L44" s="309"/>
      <c r="M44" s="309"/>
      <c r="N44" s="309"/>
      <c r="O44" s="309"/>
      <c r="P44" s="309"/>
      <c r="Q44" s="309"/>
      <c r="R44" s="309"/>
      <c r="S44" s="309"/>
      <c r="T44" s="309"/>
      <c r="U44" s="309"/>
    </row>
    <row r="45" spans="2:21" ht="52.5" customHeight="1" x14ac:dyDescent="0.3">
      <c r="B45" s="309"/>
      <c r="C45" s="309"/>
      <c r="D45" s="309"/>
      <c r="E45" s="309"/>
      <c r="F45" s="309"/>
      <c r="G45" s="309"/>
      <c r="H45" s="309"/>
      <c r="I45" s="309"/>
      <c r="J45" s="309"/>
      <c r="K45" s="309"/>
      <c r="L45" s="309"/>
      <c r="M45" s="309"/>
      <c r="N45" s="309"/>
      <c r="O45" s="309"/>
      <c r="P45" s="309"/>
      <c r="Q45" s="309"/>
      <c r="R45" s="309"/>
      <c r="S45" s="309"/>
      <c r="T45" s="309"/>
      <c r="U45" s="309"/>
    </row>
    <row r="46" spans="2:21" ht="55.5" customHeight="1" x14ac:dyDescent="0.3">
      <c r="B46" s="309"/>
      <c r="C46" s="309"/>
      <c r="D46" s="309"/>
      <c r="E46" s="309"/>
      <c r="F46" s="309"/>
      <c r="G46" s="309"/>
      <c r="H46" s="309"/>
      <c r="I46" s="309"/>
      <c r="J46" s="309"/>
      <c r="K46" s="309"/>
      <c r="L46" s="309"/>
      <c r="M46" s="309"/>
      <c r="N46" s="309"/>
      <c r="O46" s="309"/>
      <c r="P46" s="309"/>
      <c r="Q46" s="309"/>
      <c r="R46" s="309"/>
      <c r="S46" s="309"/>
      <c r="T46" s="309"/>
      <c r="U46" s="309"/>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39">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12" zoomScale="70" zoomScaleNormal="70" workbookViewId="0">
      <selection activeCell="B27" sqref="B27:U27"/>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3.269531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58" t="s">
        <v>24</v>
      </c>
      <c r="C2" s="345" t="s">
        <v>177</v>
      </c>
      <c r="D2" s="345"/>
      <c r="E2" s="345"/>
      <c r="F2" s="345"/>
      <c r="G2" s="2"/>
      <c r="H2" s="346" t="s">
        <v>178</v>
      </c>
      <c r="I2" s="346"/>
      <c r="J2" s="346"/>
      <c r="K2" s="346"/>
      <c r="L2" s="2"/>
      <c r="M2" s="360" t="s">
        <v>179</v>
      </c>
      <c r="N2" s="360"/>
      <c r="O2" s="360"/>
      <c r="P2" s="360"/>
      <c r="Q2" s="53"/>
      <c r="R2" s="337" t="s">
        <v>180</v>
      </c>
      <c r="S2" s="337"/>
      <c r="T2" s="337"/>
      <c r="U2" s="337"/>
      <c r="V2" s="342"/>
    </row>
    <row r="3" spans="2:22" ht="24.75" customHeight="1" thickBot="1" x14ac:dyDescent="0.35">
      <c r="B3" s="359"/>
      <c r="C3" s="3">
        <v>1</v>
      </c>
      <c r="D3" s="3">
        <v>2</v>
      </c>
      <c r="E3" s="4">
        <v>3</v>
      </c>
      <c r="F3" s="5">
        <v>4</v>
      </c>
      <c r="G3" s="356"/>
      <c r="H3" s="3">
        <v>1</v>
      </c>
      <c r="I3" s="3">
        <v>2</v>
      </c>
      <c r="J3" s="4">
        <v>3</v>
      </c>
      <c r="K3" s="5">
        <v>4</v>
      </c>
      <c r="L3" s="343"/>
      <c r="M3" s="3">
        <v>1</v>
      </c>
      <c r="N3" s="3">
        <v>2</v>
      </c>
      <c r="O3" s="4">
        <v>3</v>
      </c>
      <c r="P3" s="5">
        <v>4</v>
      </c>
      <c r="Q3" s="54"/>
      <c r="R3" s="3">
        <v>1</v>
      </c>
      <c r="S3" s="3">
        <v>2</v>
      </c>
      <c r="T3" s="4">
        <v>3</v>
      </c>
      <c r="U3" s="5">
        <v>4</v>
      </c>
      <c r="V3" s="342"/>
    </row>
    <row r="4" spans="2:22" ht="38.15" customHeight="1" thickTop="1" thickBot="1" x14ac:dyDescent="0.35">
      <c r="B4" s="38" t="s">
        <v>5</v>
      </c>
      <c r="C4" s="34">
        <f>Autoevaluación!R122/SUM(Autoevaluación!R122:R125)</f>
        <v>0</v>
      </c>
      <c r="D4" s="7">
        <f>Autoevaluación!R123/SUM(Autoevaluación!R122:R125)</f>
        <v>0.25</v>
      </c>
      <c r="E4" s="7">
        <f>Autoevaluación!R124/SUM(Autoevaluación!R122:R125)</f>
        <v>0.75</v>
      </c>
      <c r="F4" s="7">
        <f>Autoevaluación!R125/SUM(Autoevaluación!R122:R125)</f>
        <v>0</v>
      </c>
      <c r="G4" s="357"/>
      <c r="H4" s="7">
        <f>Autoevaluación!S122/SUM(Autoevaluación!S122:S125)</f>
        <v>0</v>
      </c>
      <c r="I4" s="7">
        <f>Autoevaluación!S123/SUM(Autoevaluación!S122:S125)</f>
        <v>0.25</v>
      </c>
      <c r="J4" s="7">
        <f>Autoevaluación!S124/SUM(Autoevaluación!S122:S125)</f>
        <v>0.75</v>
      </c>
      <c r="K4" s="7">
        <f>Autoevaluación!S125/SUM(Autoevaluación!S122:S125)</f>
        <v>0</v>
      </c>
      <c r="L4" s="344"/>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1"/>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5" customHeight="1" thickTop="1" thickBot="1" x14ac:dyDescent="0.35">
      <c r="B5" s="39" t="s">
        <v>10</v>
      </c>
      <c r="C5" s="34">
        <f>Autoevaluación!R128/SUM(Autoevaluación!R128:R131)</f>
        <v>0.25</v>
      </c>
      <c r="D5" s="7">
        <f>Autoevaluación!R129/SUM(Autoevaluación!R128:R131)</f>
        <v>0</v>
      </c>
      <c r="E5" s="7">
        <f>Autoevaluación!R130/SUM(Autoevaluación!R128:R131)</f>
        <v>0</v>
      </c>
      <c r="F5" s="7">
        <f>Autoevaluación!R131/SUM(Autoevaluación!R128:R131)</f>
        <v>0.75</v>
      </c>
      <c r="G5" s="357"/>
      <c r="H5" s="7">
        <f>Autoevaluación!S128/SUM(Autoevaluación!S128:S131)</f>
        <v>0</v>
      </c>
      <c r="I5" s="7">
        <f>Autoevaluación!S129/SUM(Autoevaluación!S128:S131)</f>
        <v>0.75</v>
      </c>
      <c r="J5" s="7">
        <f>Autoevaluación!S130/SUM(Autoevaluación!S128:S131)</f>
        <v>0</v>
      </c>
      <c r="K5" s="7">
        <f>Autoevaluación!S131/SUM(Autoevaluación!S128:S131)</f>
        <v>0.25</v>
      </c>
      <c r="L5" s="344"/>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1"/>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5" customHeight="1" thickTop="1" thickBot="1" x14ac:dyDescent="0.35">
      <c r="B6" s="39" t="s">
        <v>15</v>
      </c>
      <c r="C6" s="34">
        <f>Autoevaluación!R134/SUM(Autoevaluación!R134:R137)</f>
        <v>0.33333333333333331</v>
      </c>
      <c r="D6" s="7">
        <f>Autoevaluación!R135/SUM(Autoevaluación!R134:R137)</f>
        <v>0</v>
      </c>
      <c r="E6" s="7">
        <f>Autoevaluación!R136/SUM(Autoevaluación!R134:R137)</f>
        <v>0</v>
      </c>
      <c r="F6" s="7">
        <f>Autoevaluación!R137/SUM(Autoevaluación!R134:R137)</f>
        <v>0.66666666666666663</v>
      </c>
      <c r="G6" s="357"/>
      <c r="H6" s="7">
        <f>Autoevaluación!S134/SUM(Autoevaluación!S134:S137)</f>
        <v>0.33333333333333331</v>
      </c>
      <c r="I6" s="7">
        <f>Autoevaluación!S135/SUM(Autoevaluación!S134:S137)</f>
        <v>0</v>
      </c>
      <c r="J6" s="7">
        <f>Autoevaluación!S136/SUM(Autoevaluación!S134:S137)</f>
        <v>0</v>
      </c>
      <c r="K6" s="7">
        <f>Autoevaluación!S137/SUM(Autoevaluación!S134:S137)</f>
        <v>0.66666666666666663</v>
      </c>
      <c r="L6" s="344"/>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1"/>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5" customHeight="1" thickTop="1" thickBot="1" x14ac:dyDescent="0.35">
      <c r="B7" s="38" t="s">
        <v>19</v>
      </c>
      <c r="C7" s="34">
        <f>Autoevaluación!R139/SUM(Autoevaluación!R139:R142)</f>
        <v>0.66666666666666663</v>
      </c>
      <c r="D7" s="7">
        <f>Autoevaluación!R140/SUM(Autoevaluación!R139:R142)</f>
        <v>0</v>
      </c>
      <c r="E7" s="7">
        <f>Autoevaluación!R141/SUM(Autoevaluación!R139:R142)</f>
        <v>0.33333333333333331</v>
      </c>
      <c r="F7" s="7">
        <f>Autoevaluación!R142/SUM(Autoevaluación!R139:R142)</f>
        <v>0</v>
      </c>
      <c r="G7" s="357"/>
      <c r="H7" s="7">
        <f>Autoevaluación!S139/SUM(Autoevaluación!S139:S142)</f>
        <v>0</v>
      </c>
      <c r="I7" s="7">
        <f>Autoevaluación!S140/SUM(Autoevaluación!S139:S142)</f>
        <v>0.33333333333333331</v>
      </c>
      <c r="J7" s="7">
        <f>Autoevaluación!S141/SUM(Autoevaluación!S139:S142)</f>
        <v>0.66666666666666663</v>
      </c>
      <c r="K7" s="7">
        <f>Autoevaluación!S142/SUM(Autoevaluación!S139:S142)</f>
        <v>0</v>
      </c>
      <c r="L7" s="344"/>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1"/>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5" customHeight="1" thickTop="1" x14ac:dyDescent="0.3">
      <c r="B8" s="36"/>
      <c r="C8" s="7"/>
      <c r="D8" s="7"/>
      <c r="E8" s="7"/>
      <c r="F8" s="7"/>
      <c r="G8" s="357"/>
      <c r="H8" s="7"/>
      <c r="I8" s="7"/>
      <c r="J8" s="7"/>
      <c r="K8" s="7"/>
      <c r="L8" s="344"/>
      <c r="M8" s="7"/>
      <c r="N8" s="7"/>
      <c r="O8" s="7"/>
      <c r="P8" s="7"/>
      <c r="Q8" s="51"/>
      <c r="R8" s="7"/>
      <c r="S8" s="7"/>
      <c r="T8" s="7"/>
      <c r="U8" s="7"/>
    </row>
    <row r="9" spans="2:22" ht="38.15" customHeight="1" x14ac:dyDescent="0.3">
      <c r="B9" s="6"/>
      <c r="C9" s="7"/>
      <c r="D9" s="7"/>
      <c r="E9" s="7"/>
      <c r="F9" s="7"/>
      <c r="G9" s="357"/>
      <c r="H9" s="7"/>
      <c r="I9" s="7"/>
      <c r="J9" s="7"/>
      <c r="K9" s="7"/>
      <c r="L9" s="344"/>
      <c r="M9" s="7"/>
      <c r="N9" s="7"/>
      <c r="O9" s="7"/>
      <c r="P9" s="7"/>
      <c r="Q9" s="51"/>
      <c r="R9" s="7"/>
      <c r="S9" s="7"/>
      <c r="T9" s="7"/>
      <c r="U9" s="7"/>
    </row>
    <row r="10" spans="2:22" ht="42" customHeight="1" x14ac:dyDescent="0.3">
      <c r="B10" s="15" t="s">
        <v>139</v>
      </c>
      <c r="C10" s="12">
        <f>AVERAGE(C4:C9)</f>
        <v>0.3125</v>
      </c>
      <c r="D10" s="12">
        <f>AVERAGE(D4:D9)</f>
        <v>6.25E-2</v>
      </c>
      <c r="E10" s="12">
        <f>AVERAGE(E4:E9)</f>
        <v>0.27083333333333331</v>
      </c>
      <c r="F10" s="12">
        <f>AVERAGE(F4:F9)</f>
        <v>0.35416666666666663</v>
      </c>
      <c r="G10" s="9"/>
      <c r="H10" s="12">
        <f>AVERAGE(H4:H9)</f>
        <v>8.3333333333333329E-2</v>
      </c>
      <c r="I10" s="12">
        <f>AVERAGE(I4:I9)</f>
        <v>0.33333333333333331</v>
      </c>
      <c r="J10" s="12">
        <f>AVERAGE(J4:J9)</f>
        <v>0.35416666666666663</v>
      </c>
      <c r="K10" s="12">
        <f>AVERAGE(K4:K9)</f>
        <v>0.22916666666666666</v>
      </c>
      <c r="L10" s="9"/>
      <c r="M10" s="12" t="e">
        <f>AVERAGE(M4:M9)</f>
        <v>#DIV/0!</v>
      </c>
      <c r="N10" s="12" t="e">
        <f>AVERAGE(N4:N9)</f>
        <v>#DIV/0!</v>
      </c>
      <c r="O10" s="12" t="e">
        <f>AVERAGE(O4:O9)</f>
        <v>#DIV/0!</v>
      </c>
      <c r="P10" s="12" t="e">
        <f>AVERAGE(P4:P9)</f>
        <v>#DIV/0!</v>
      </c>
      <c r="Q10" s="52"/>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45" t="s">
        <v>177</v>
      </c>
      <c r="C12" s="345"/>
      <c r="D12" s="345"/>
      <c r="E12" s="345"/>
      <c r="F12" s="345"/>
      <c r="G12" s="345"/>
      <c r="H12" s="345"/>
      <c r="I12" s="345"/>
      <c r="J12" s="345"/>
      <c r="K12" s="345"/>
      <c r="L12" s="345"/>
      <c r="M12" s="345"/>
      <c r="N12" s="345"/>
      <c r="O12" s="345"/>
      <c r="P12" s="345"/>
      <c r="Q12" s="345"/>
      <c r="R12" s="345"/>
      <c r="S12" s="345"/>
      <c r="T12" s="345"/>
      <c r="U12" s="345"/>
    </row>
    <row r="13" spans="2:22" ht="25" customHeight="1" x14ac:dyDescent="0.3">
      <c r="B13" s="347" t="s">
        <v>28</v>
      </c>
      <c r="C13" s="347"/>
      <c r="D13" s="347"/>
      <c r="E13" s="347"/>
      <c r="F13" s="347"/>
      <c r="G13" s="347"/>
      <c r="H13" s="347"/>
      <c r="I13" s="347"/>
      <c r="J13" s="347"/>
      <c r="K13" s="347"/>
      <c r="L13" s="347"/>
      <c r="M13" s="347"/>
      <c r="N13" s="347"/>
      <c r="O13" s="347"/>
      <c r="P13" s="347"/>
      <c r="Q13" s="347"/>
      <c r="R13" s="347"/>
      <c r="S13" s="347"/>
      <c r="T13" s="347"/>
      <c r="U13" s="347"/>
    </row>
    <row r="14" spans="2:22" ht="60" customHeight="1" x14ac:dyDescent="0.3">
      <c r="B14" s="309" t="s">
        <v>363</v>
      </c>
      <c r="C14" s="309"/>
      <c r="D14" s="309"/>
      <c r="E14" s="309"/>
      <c r="F14" s="309"/>
      <c r="G14" s="309"/>
      <c r="H14" s="309"/>
      <c r="I14" s="309"/>
      <c r="J14" s="309"/>
      <c r="K14" s="309"/>
      <c r="L14" s="309"/>
      <c r="M14" s="309"/>
      <c r="N14" s="309"/>
      <c r="O14" s="309"/>
      <c r="P14" s="309"/>
      <c r="Q14" s="309"/>
      <c r="R14" s="309"/>
      <c r="S14" s="309"/>
      <c r="T14" s="309"/>
      <c r="U14" s="309"/>
    </row>
    <row r="15" spans="2:22" ht="60" customHeight="1" x14ac:dyDescent="0.3">
      <c r="B15" s="309" t="s">
        <v>250</v>
      </c>
      <c r="C15" s="309"/>
      <c r="D15" s="309"/>
      <c r="E15" s="309"/>
      <c r="F15" s="309"/>
      <c r="G15" s="309"/>
      <c r="H15" s="309"/>
      <c r="I15" s="309"/>
      <c r="J15" s="309"/>
      <c r="K15" s="309"/>
      <c r="L15" s="309"/>
      <c r="M15" s="309"/>
      <c r="N15" s="309"/>
      <c r="O15" s="309"/>
      <c r="P15" s="309"/>
      <c r="Q15" s="309"/>
      <c r="R15" s="309"/>
      <c r="S15" s="309"/>
      <c r="T15" s="309"/>
      <c r="U15" s="309"/>
    </row>
    <row r="16" spans="2:22" s="14" customFormat="1" ht="25" customHeight="1" x14ac:dyDescent="0.35">
      <c r="B16" s="340" t="s">
        <v>123</v>
      </c>
      <c r="C16" s="340"/>
      <c r="D16" s="340"/>
      <c r="E16" s="340"/>
      <c r="F16" s="340"/>
      <c r="G16" s="340"/>
      <c r="H16" s="340"/>
      <c r="I16" s="340"/>
      <c r="J16" s="340"/>
      <c r="K16" s="340"/>
      <c r="L16" s="340"/>
      <c r="M16" s="340"/>
      <c r="N16" s="340"/>
      <c r="O16" s="340"/>
      <c r="P16" s="340"/>
      <c r="Q16" s="340"/>
      <c r="R16" s="340"/>
      <c r="S16" s="340"/>
      <c r="T16" s="340"/>
      <c r="U16" s="340"/>
    </row>
    <row r="17" spans="2:21" ht="60" customHeight="1" x14ac:dyDescent="0.3">
      <c r="B17" s="309" t="s">
        <v>246</v>
      </c>
      <c r="C17" s="309"/>
      <c r="D17" s="309"/>
      <c r="E17" s="309"/>
      <c r="F17" s="309"/>
      <c r="G17" s="309"/>
      <c r="H17" s="309"/>
      <c r="I17" s="309"/>
      <c r="J17" s="309"/>
      <c r="K17" s="309"/>
      <c r="L17" s="309"/>
      <c r="M17" s="309"/>
      <c r="N17" s="309"/>
      <c r="O17" s="309"/>
      <c r="P17" s="309"/>
      <c r="Q17" s="309"/>
      <c r="R17" s="309"/>
      <c r="S17" s="309"/>
      <c r="T17" s="309"/>
      <c r="U17" s="309"/>
    </row>
    <row r="18" spans="2:21" ht="60" customHeight="1" x14ac:dyDescent="0.3">
      <c r="B18" s="309" t="s">
        <v>380</v>
      </c>
      <c r="C18" s="309"/>
      <c r="D18" s="309"/>
      <c r="E18" s="309"/>
      <c r="F18" s="309"/>
      <c r="G18" s="309"/>
      <c r="H18" s="309"/>
      <c r="I18" s="309"/>
      <c r="J18" s="309"/>
      <c r="K18" s="309"/>
      <c r="L18" s="309"/>
      <c r="M18" s="309"/>
      <c r="N18" s="309"/>
      <c r="O18" s="309"/>
      <c r="P18" s="309"/>
      <c r="Q18" s="309"/>
      <c r="R18" s="309"/>
      <c r="S18" s="309"/>
      <c r="T18" s="309"/>
      <c r="U18" s="309"/>
    </row>
    <row r="19" spans="2:21" ht="60" customHeight="1" x14ac:dyDescent="0.3">
      <c r="B19" s="309" t="s">
        <v>381</v>
      </c>
      <c r="C19" s="309"/>
      <c r="D19" s="309"/>
      <c r="E19" s="309"/>
      <c r="F19" s="309"/>
      <c r="G19" s="309"/>
      <c r="H19" s="309"/>
      <c r="I19" s="309"/>
      <c r="J19" s="309"/>
      <c r="K19" s="309"/>
      <c r="L19" s="309"/>
      <c r="M19" s="309"/>
      <c r="N19" s="309"/>
      <c r="O19" s="309"/>
      <c r="P19" s="309"/>
      <c r="Q19" s="309"/>
      <c r="R19" s="309"/>
      <c r="S19" s="309"/>
      <c r="T19" s="309"/>
      <c r="U19" s="309"/>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54" t="s">
        <v>178</v>
      </c>
      <c r="C21" s="354"/>
      <c r="D21" s="354"/>
      <c r="E21" s="354"/>
      <c r="F21" s="354"/>
      <c r="G21" s="354"/>
      <c r="H21" s="354"/>
      <c r="I21" s="354"/>
      <c r="J21" s="354"/>
      <c r="K21" s="354"/>
      <c r="L21" s="354"/>
      <c r="M21" s="354"/>
      <c r="N21" s="354"/>
      <c r="O21" s="354"/>
      <c r="P21" s="354"/>
      <c r="Q21" s="354"/>
      <c r="R21" s="354"/>
      <c r="S21" s="354"/>
      <c r="T21" s="354"/>
      <c r="U21" s="354"/>
    </row>
    <row r="22" spans="2:21" ht="25" customHeight="1" x14ac:dyDescent="0.3">
      <c r="B22" s="355" t="s">
        <v>28</v>
      </c>
      <c r="C22" s="355"/>
      <c r="D22" s="355"/>
      <c r="E22" s="355"/>
      <c r="F22" s="355"/>
      <c r="G22" s="355"/>
      <c r="H22" s="355"/>
      <c r="I22" s="355"/>
      <c r="J22" s="355"/>
      <c r="K22" s="355"/>
      <c r="L22" s="355"/>
      <c r="M22" s="355"/>
      <c r="N22" s="355"/>
      <c r="O22" s="355"/>
      <c r="P22" s="355"/>
      <c r="Q22" s="355"/>
      <c r="R22" s="355"/>
      <c r="S22" s="355"/>
      <c r="T22" s="355"/>
      <c r="U22" s="355"/>
    </row>
    <row r="23" spans="2:21" ht="60" customHeight="1" x14ac:dyDescent="0.3">
      <c r="B23" s="309" t="s">
        <v>523</v>
      </c>
      <c r="C23" s="309"/>
      <c r="D23" s="309"/>
      <c r="E23" s="309"/>
      <c r="F23" s="309"/>
      <c r="G23" s="309"/>
      <c r="H23" s="309"/>
      <c r="I23" s="309"/>
      <c r="J23" s="309"/>
      <c r="K23" s="309"/>
      <c r="L23" s="309"/>
      <c r="M23" s="309"/>
      <c r="N23" s="309"/>
      <c r="O23" s="309"/>
      <c r="P23" s="309"/>
      <c r="Q23" s="309"/>
      <c r="R23" s="309"/>
      <c r="S23" s="309"/>
      <c r="T23" s="309"/>
      <c r="U23" s="309"/>
    </row>
    <row r="24" spans="2:21" ht="60" customHeight="1" x14ac:dyDescent="0.3">
      <c r="B24" s="309"/>
      <c r="C24" s="309"/>
      <c r="D24" s="309"/>
      <c r="E24" s="309"/>
      <c r="F24" s="309"/>
      <c r="G24" s="309"/>
      <c r="H24" s="309"/>
      <c r="I24" s="309"/>
      <c r="J24" s="309"/>
      <c r="K24" s="309"/>
      <c r="L24" s="309"/>
      <c r="M24" s="309"/>
      <c r="N24" s="309"/>
      <c r="O24" s="309"/>
      <c r="P24" s="309"/>
      <c r="Q24" s="309"/>
      <c r="R24" s="309"/>
      <c r="S24" s="309"/>
      <c r="T24" s="309"/>
      <c r="U24" s="309"/>
    </row>
    <row r="25" spans="2:21" s="14" customFormat="1" ht="25" customHeight="1" x14ac:dyDescent="0.35">
      <c r="B25" s="340" t="s">
        <v>123</v>
      </c>
      <c r="C25" s="340"/>
      <c r="D25" s="340"/>
      <c r="E25" s="340"/>
      <c r="F25" s="340"/>
      <c r="G25" s="340"/>
      <c r="H25" s="340"/>
      <c r="I25" s="340"/>
      <c r="J25" s="340"/>
      <c r="K25" s="340"/>
      <c r="L25" s="340"/>
      <c r="M25" s="340"/>
      <c r="N25" s="340"/>
      <c r="O25" s="340"/>
      <c r="P25" s="340"/>
      <c r="Q25" s="340"/>
      <c r="R25" s="340"/>
      <c r="S25" s="340"/>
      <c r="T25" s="340"/>
      <c r="U25" s="340"/>
    </row>
    <row r="26" spans="2:21" ht="60" customHeight="1" x14ac:dyDescent="0.3">
      <c r="B26" s="309" t="s">
        <v>246</v>
      </c>
      <c r="C26" s="309"/>
      <c r="D26" s="309"/>
      <c r="E26" s="309"/>
      <c r="F26" s="309"/>
      <c r="G26" s="309"/>
      <c r="H26" s="309"/>
      <c r="I26" s="309"/>
      <c r="J26" s="309"/>
      <c r="K26" s="309"/>
      <c r="L26" s="309"/>
      <c r="M26" s="309"/>
      <c r="N26" s="309"/>
      <c r="O26" s="309"/>
      <c r="P26" s="309"/>
      <c r="Q26" s="309"/>
      <c r="R26" s="309"/>
      <c r="S26" s="309"/>
      <c r="T26" s="309"/>
      <c r="U26" s="309"/>
    </row>
    <row r="27" spans="2:21" ht="60" customHeight="1" x14ac:dyDescent="0.3">
      <c r="B27" s="309" t="s">
        <v>380</v>
      </c>
      <c r="C27" s="309"/>
      <c r="D27" s="309"/>
      <c r="E27" s="309"/>
      <c r="F27" s="309"/>
      <c r="G27" s="309"/>
      <c r="H27" s="309"/>
      <c r="I27" s="309"/>
      <c r="J27" s="309"/>
      <c r="K27" s="309"/>
      <c r="L27" s="309"/>
      <c r="M27" s="309"/>
      <c r="N27" s="309"/>
      <c r="O27" s="309"/>
      <c r="P27" s="309"/>
      <c r="Q27" s="309"/>
      <c r="R27" s="309"/>
      <c r="S27" s="309"/>
      <c r="T27" s="309"/>
      <c r="U27" s="309"/>
    </row>
    <row r="28" spans="2:21" ht="60" customHeight="1" x14ac:dyDescent="0.3">
      <c r="B28" s="309" t="s">
        <v>381</v>
      </c>
      <c r="C28" s="309"/>
      <c r="D28" s="309"/>
      <c r="E28" s="309"/>
      <c r="F28" s="309"/>
      <c r="G28" s="309"/>
      <c r="H28" s="309"/>
      <c r="I28" s="309"/>
      <c r="J28" s="309"/>
      <c r="K28" s="309"/>
      <c r="L28" s="309"/>
      <c r="M28" s="309"/>
      <c r="N28" s="309"/>
      <c r="O28" s="309"/>
      <c r="P28" s="309"/>
      <c r="Q28" s="309"/>
      <c r="R28" s="309"/>
      <c r="S28" s="309"/>
      <c r="T28" s="309"/>
      <c r="U28" s="309"/>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41" t="s">
        <v>179</v>
      </c>
      <c r="C30" s="341"/>
      <c r="D30" s="341"/>
      <c r="E30" s="341"/>
      <c r="F30" s="341"/>
      <c r="G30" s="341"/>
      <c r="H30" s="341"/>
      <c r="I30" s="341"/>
      <c r="J30" s="341"/>
      <c r="K30" s="341"/>
      <c r="L30" s="341"/>
      <c r="M30" s="341"/>
      <c r="N30" s="341"/>
      <c r="O30" s="341"/>
      <c r="P30" s="341"/>
      <c r="Q30" s="341"/>
      <c r="R30" s="341"/>
      <c r="S30" s="341"/>
      <c r="T30" s="341"/>
      <c r="U30" s="341"/>
    </row>
    <row r="31" spans="2:21" ht="25" customHeight="1" x14ac:dyDescent="0.3">
      <c r="B31" s="338" t="s">
        <v>28</v>
      </c>
      <c r="C31" s="339"/>
      <c r="D31" s="339"/>
      <c r="E31" s="339"/>
      <c r="F31" s="339"/>
      <c r="G31" s="339"/>
      <c r="H31" s="339"/>
      <c r="I31" s="339"/>
      <c r="J31" s="339"/>
      <c r="K31" s="339"/>
      <c r="L31" s="339"/>
      <c r="M31" s="339"/>
      <c r="N31" s="339"/>
      <c r="O31" s="339"/>
      <c r="P31" s="339"/>
      <c r="Q31" s="339"/>
      <c r="R31" s="339"/>
      <c r="S31" s="339"/>
      <c r="T31" s="339"/>
      <c r="U31" s="339"/>
    </row>
    <row r="32" spans="2:21" ht="60" customHeight="1" x14ac:dyDescent="0.3">
      <c r="B32" s="309"/>
      <c r="C32" s="309"/>
      <c r="D32" s="309"/>
      <c r="E32" s="309"/>
      <c r="F32" s="309"/>
      <c r="G32" s="309"/>
      <c r="H32" s="309"/>
      <c r="I32" s="309"/>
      <c r="J32" s="309"/>
      <c r="K32" s="309"/>
      <c r="L32" s="309"/>
      <c r="M32" s="309"/>
      <c r="N32" s="309"/>
      <c r="O32" s="309"/>
      <c r="P32" s="309"/>
      <c r="Q32" s="309"/>
      <c r="R32" s="309"/>
      <c r="S32" s="309"/>
      <c r="T32" s="309"/>
      <c r="U32" s="309"/>
    </row>
    <row r="33" spans="2:21" ht="60" customHeight="1" x14ac:dyDescent="0.3">
      <c r="B33" s="309"/>
      <c r="C33" s="309"/>
      <c r="D33" s="309"/>
      <c r="E33" s="309"/>
      <c r="F33" s="309"/>
      <c r="G33" s="309"/>
      <c r="H33" s="309"/>
      <c r="I33" s="309"/>
      <c r="J33" s="309"/>
      <c r="K33" s="309"/>
      <c r="L33" s="309"/>
      <c r="M33" s="309"/>
      <c r="N33" s="309"/>
      <c r="O33" s="309"/>
      <c r="P33" s="309"/>
      <c r="Q33" s="309"/>
      <c r="R33" s="309"/>
      <c r="S33" s="309"/>
      <c r="T33" s="309"/>
      <c r="U33" s="309"/>
    </row>
    <row r="34" spans="2:21" s="14" customFormat="1" ht="25" customHeight="1" x14ac:dyDescent="0.35">
      <c r="B34" s="340" t="s">
        <v>123</v>
      </c>
      <c r="C34" s="340"/>
      <c r="D34" s="340"/>
      <c r="E34" s="340"/>
      <c r="F34" s="340"/>
      <c r="G34" s="340"/>
      <c r="H34" s="340"/>
      <c r="I34" s="340"/>
      <c r="J34" s="340"/>
      <c r="K34" s="340"/>
      <c r="L34" s="340"/>
      <c r="M34" s="340"/>
      <c r="N34" s="340"/>
      <c r="O34" s="340"/>
      <c r="P34" s="340"/>
      <c r="Q34" s="340"/>
      <c r="R34" s="340"/>
      <c r="S34" s="340"/>
      <c r="T34" s="340"/>
      <c r="U34" s="340"/>
    </row>
    <row r="35" spans="2:21" ht="60" customHeight="1" x14ac:dyDescent="0.3">
      <c r="B35" s="309"/>
      <c r="C35" s="309"/>
      <c r="D35" s="309"/>
      <c r="E35" s="309"/>
      <c r="F35" s="309"/>
      <c r="G35" s="309"/>
      <c r="H35" s="309"/>
      <c r="I35" s="309"/>
      <c r="J35" s="309"/>
      <c r="K35" s="309"/>
      <c r="L35" s="309"/>
      <c r="M35" s="309"/>
      <c r="N35" s="309"/>
      <c r="O35" s="309"/>
      <c r="P35" s="309"/>
      <c r="Q35" s="309"/>
      <c r="R35" s="309"/>
      <c r="S35" s="309"/>
      <c r="T35" s="309"/>
      <c r="U35" s="309"/>
    </row>
    <row r="36" spans="2:21" ht="60" customHeight="1" x14ac:dyDescent="0.3">
      <c r="B36" s="309"/>
      <c r="C36" s="309"/>
      <c r="D36" s="309"/>
      <c r="E36" s="309"/>
      <c r="F36" s="309"/>
      <c r="G36" s="309"/>
      <c r="H36" s="309"/>
      <c r="I36" s="309"/>
      <c r="J36" s="309"/>
      <c r="K36" s="309"/>
      <c r="L36" s="309"/>
      <c r="M36" s="309"/>
      <c r="N36" s="309"/>
      <c r="O36" s="309"/>
      <c r="P36" s="309"/>
      <c r="Q36" s="309"/>
      <c r="R36" s="309"/>
      <c r="S36" s="309"/>
      <c r="T36" s="309"/>
      <c r="U36" s="309"/>
    </row>
    <row r="37" spans="2:21" ht="60" customHeight="1" x14ac:dyDescent="0.3">
      <c r="B37" s="309"/>
      <c r="C37" s="309"/>
      <c r="D37" s="309"/>
      <c r="E37" s="309"/>
      <c r="F37" s="309"/>
      <c r="G37" s="309"/>
      <c r="H37" s="309"/>
      <c r="I37" s="309"/>
      <c r="J37" s="309"/>
      <c r="K37" s="309"/>
      <c r="L37" s="309"/>
      <c r="M37" s="309"/>
      <c r="N37" s="309"/>
      <c r="O37" s="309"/>
      <c r="P37" s="309"/>
      <c r="Q37" s="309"/>
      <c r="R37" s="309"/>
      <c r="S37" s="309"/>
      <c r="T37" s="309"/>
      <c r="U37" s="309"/>
    </row>
    <row r="40" spans="2:21" x14ac:dyDescent="0.3">
      <c r="B40" s="337" t="s">
        <v>180</v>
      </c>
      <c r="C40" s="337"/>
      <c r="D40" s="337"/>
      <c r="E40" s="337"/>
      <c r="F40" s="337"/>
      <c r="G40" s="337"/>
      <c r="H40" s="337"/>
      <c r="I40" s="337"/>
      <c r="J40" s="337"/>
      <c r="K40" s="337"/>
      <c r="L40" s="337"/>
      <c r="M40" s="337"/>
      <c r="N40" s="337"/>
      <c r="O40" s="337"/>
      <c r="P40" s="337"/>
      <c r="Q40" s="337"/>
      <c r="R40" s="337"/>
      <c r="S40" s="337"/>
      <c r="T40" s="337"/>
      <c r="U40" s="337"/>
    </row>
    <row r="41" spans="2:21" ht="19.5" x14ac:dyDescent="0.3">
      <c r="B41" s="338" t="s">
        <v>28</v>
      </c>
      <c r="C41" s="339"/>
      <c r="D41" s="339"/>
      <c r="E41" s="339"/>
      <c r="F41" s="339"/>
      <c r="G41" s="339"/>
      <c r="H41" s="339"/>
      <c r="I41" s="339"/>
      <c r="J41" s="339"/>
      <c r="K41" s="339"/>
      <c r="L41" s="339"/>
      <c r="M41" s="339"/>
      <c r="N41" s="339"/>
      <c r="O41" s="339"/>
      <c r="P41" s="339"/>
      <c r="Q41" s="339"/>
      <c r="R41" s="339"/>
      <c r="S41" s="339"/>
      <c r="T41" s="339"/>
      <c r="U41" s="339"/>
    </row>
    <row r="42" spans="2:21" ht="62.25" customHeight="1" x14ac:dyDescent="0.3">
      <c r="B42" s="309"/>
      <c r="C42" s="309"/>
      <c r="D42" s="309"/>
      <c r="E42" s="309"/>
      <c r="F42" s="309"/>
      <c r="G42" s="309"/>
      <c r="H42" s="309"/>
      <c r="I42" s="309"/>
      <c r="J42" s="309"/>
      <c r="K42" s="309"/>
      <c r="L42" s="309"/>
      <c r="M42" s="309"/>
      <c r="N42" s="309"/>
      <c r="O42" s="309"/>
      <c r="P42" s="309"/>
      <c r="Q42" s="309"/>
      <c r="R42" s="309"/>
      <c r="S42" s="309"/>
      <c r="T42" s="309"/>
      <c r="U42" s="309"/>
    </row>
    <row r="43" spans="2:21" ht="64.5" customHeight="1" x14ac:dyDescent="0.3">
      <c r="B43" s="309"/>
      <c r="C43" s="309"/>
      <c r="D43" s="309"/>
      <c r="E43" s="309"/>
      <c r="F43" s="309"/>
      <c r="G43" s="309"/>
      <c r="H43" s="309"/>
      <c r="I43" s="309"/>
      <c r="J43" s="309"/>
      <c r="K43" s="309"/>
      <c r="L43" s="309"/>
      <c r="M43" s="309"/>
      <c r="N43" s="309"/>
      <c r="O43" s="309"/>
      <c r="P43" s="309"/>
      <c r="Q43" s="309"/>
      <c r="R43" s="309"/>
      <c r="S43" s="309"/>
      <c r="T43" s="309"/>
      <c r="U43" s="309"/>
    </row>
    <row r="44" spans="2:21" ht="19.5" x14ac:dyDescent="0.3">
      <c r="B44" s="340" t="s">
        <v>123</v>
      </c>
      <c r="C44" s="340"/>
      <c r="D44" s="340"/>
      <c r="E44" s="340"/>
      <c r="F44" s="340"/>
      <c r="G44" s="340"/>
      <c r="H44" s="340"/>
      <c r="I44" s="340"/>
      <c r="J44" s="340"/>
      <c r="K44" s="340"/>
      <c r="L44" s="340"/>
      <c r="M44" s="340"/>
      <c r="N44" s="340"/>
      <c r="O44" s="340"/>
      <c r="P44" s="340"/>
      <c r="Q44" s="340"/>
      <c r="R44" s="340"/>
      <c r="S44" s="340"/>
      <c r="T44" s="340"/>
      <c r="U44" s="340"/>
    </row>
    <row r="45" spans="2:21" ht="54.75" customHeight="1" x14ac:dyDescent="0.3">
      <c r="B45" s="309"/>
      <c r="C45" s="309"/>
      <c r="D45" s="309"/>
      <c r="E45" s="309"/>
      <c r="F45" s="309"/>
      <c r="G45" s="309"/>
      <c r="H45" s="309"/>
      <c r="I45" s="309"/>
      <c r="J45" s="309"/>
      <c r="K45" s="309"/>
      <c r="L45" s="309"/>
      <c r="M45" s="309"/>
      <c r="N45" s="309"/>
      <c r="O45" s="309"/>
      <c r="P45" s="309"/>
      <c r="Q45" s="309"/>
      <c r="R45" s="309"/>
      <c r="S45" s="309"/>
      <c r="T45" s="309"/>
      <c r="U45" s="309"/>
    </row>
    <row r="46" spans="2:21" ht="61.5" customHeight="1" x14ac:dyDescent="0.3">
      <c r="B46" s="309"/>
      <c r="C46" s="309"/>
      <c r="D46" s="309"/>
      <c r="E46" s="309"/>
      <c r="F46" s="309"/>
      <c r="G46" s="309"/>
      <c r="H46" s="309"/>
      <c r="I46" s="309"/>
      <c r="J46" s="309"/>
      <c r="K46" s="309"/>
      <c r="L46" s="309"/>
      <c r="M46" s="309"/>
      <c r="N46" s="309"/>
      <c r="O46" s="309"/>
      <c r="P46" s="309"/>
      <c r="Q46" s="309"/>
      <c r="R46" s="309"/>
      <c r="S46" s="309"/>
      <c r="T46" s="309"/>
      <c r="U46" s="309"/>
    </row>
    <row r="47" spans="2:21" ht="64.5" customHeight="1" x14ac:dyDescent="0.3">
      <c r="B47" s="309"/>
      <c r="C47" s="309"/>
      <c r="D47" s="309"/>
      <c r="E47" s="309"/>
      <c r="F47" s="309"/>
      <c r="G47" s="309"/>
      <c r="H47" s="309"/>
      <c r="I47" s="309"/>
      <c r="J47" s="309"/>
      <c r="K47" s="309"/>
      <c r="L47" s="309"/>
      <c r="M47" s="309"/>
      <c r="N47" s="309"/>
      <c r="O47" s="309"/>
      <c r="P47" s="309"/>
      <c r="Q47" s="309"/>
      <c r="R47" s="309"/>
      <c r="S47" s="309"/>
      <c r="T47" s="309"/>
      <c r="U47" s="309"/>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NELSON ORLANDO CLAVIJO GUTIERREZ</cp:lastModifiedBy>
  <cp:lastPrinted>2011-10-07T14:16:27Z</cp:lastPrinted>
  <dcterms:created xsi:type="dcterms:W3CDTF">2010-02-23T19:10:51Z</dcterms:created>
  <dcterms:modified xsi:type="dcterms:W3CDTF">2025-02-18T14:18:36Z</dcterms:modified>
</cp:coreProperties>
</file>