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c. MARTHA VALENCIA\Desktop\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2120" windowHeight="8472"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c r="A24" i="1" l="1"/>
  <c r="A25" i="1" l="1"/>
  <c r="A26" i="1" l="1"/>
  <c r="A27" i="1" l="1"/>
  <c r="A28" i="1" l="1"/>
  <c r="A29" i="1" l="1"/>
  <c r="A30" i="1" l="1"/>
  <c r="A31" i="1" l="1"/>
  <c r="A32" i="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8" i="4" s="1"/>
  <c r="B16" i="4" l="1"/>
  <c r="D16" i="4"/>
  <c r="C16" i="4"/>
  <c r="E16" i="4"/>
  <c r="B17" i="4"/>
  <c r="E17" i="4"/>
  <c r="C17" i="4"/>
  <c r="D17" i="4"/>
  <c r="D18" i="4"/>
  <c r="E18" i="4"/>
  <c r="D19" i="4"/>
  <c r="C18" i="4"/>
  <c r="E23" i="4"/>
  <c r="C19" i="4"/>
  <c r="D21" i="4"/>
  <c r="B19" i="4"/>
  <c r="E19" i="4"/>
  <c r="D20" i="4"/>
  <c r="C20" i="4"/>
  <c r="E20" i="4"/>
  <c r="B20" i="4"/>
  <c r="E21" i="4"/>
  <c r="B21" i="4"/>
  <c r="C21" i="4"/>
  <c r="C22" i="4"/>
  <c r="B22" i="4"/>
  <c r="E22" i="4"/>
  <c r="C25" i="4"/>
  <c r="D24" i="4"/>
  <c r="C24" i="4"/>
  <c r="D22" i="4"/>
  <c r="C23" i="4"/>
  <c r="D23" i="4"/>
  <c r="B23" i="4"/>
  <c r="E25" i="4"/>
  <c r="D29" i="4"/>
  <c r="E24" i="4"/>
  <c r="B26" i="4"/>
  <c r="B24" i="4"/>
  <c r="B25" i="4"/>
  <c r="D25" i="4"/>
  <c r="D26" i="4"/>
  <c r="E26" i="4"/>
  <c r="C26" i="4"/>
  <c r="C27" i="4"/>
  <c r="D27" i="4"/>
  <c r="E27" i="4"/>
  <c r="B27" i="4"/>
  <c r="B28" i="4"/>
  <c r="C28" i="4"/>
  <c r="D28" i="4"/>
  <c r="E29" i="4"/>
  <c r="E28" i="4"/>
  <c r="B29" i="4"/>
  <c r="C29" i="4"/>
  <c r="B31" i="4"/>
  <c r="B30" i="4"/>
  <c r="D30" i="4"/>
  <c r="E30" i="4"/>
  <c r="C30" i="4"/>
  <c r="E31" i="4"/>
  <c r="D31" i="4"/>
  <c r="C31" i="4"/>
  <c r="D33" i="4"/>
  <c r="B32" i="4"/>
  <c r="E32" i="4"/>
  <c r="C32" i="4"/>
  <c r="D32" i="4"/>
  <c r="B33" i="4"/>
  <c r="E33" i="4"/>
  <c r="C33" i="4"/>
  <c r="E34" i="4"/>
  <c r="B34" i="4"/>
  <c r="D34" i="4"/>
  <c r="C34" i="4"/>
  <c r="C36" i="4"/>
  <c r="B35" i="4"/>
  <c r="E35" i="4"/>
  <c r="C35" i="4"/>
  <c r="D35" i="4"/>
  <c r="B36" i="4"/>
  <c r="E36" i="4"/>
  <c r="D36" i="4"/>
  <c r="D39" i="4"/>
  <c r="B37" i="4"/>
  <c r="E37" i="4"/>
  <c r="C37" i="4"/>
  <c r="D37" i="4"/>
  <c r="D38" i="4"/>
  <c r="C38" i="4"/>
  <c r="E38" i="4"/>
  <c r="B38" i="4"/>
  <c r="C39" i="4"/>
  <c r="C40" i="4"/>
  <c r="B39" i="4"/>
  <c r="E39" i="4"/>
  <c r="B40" i="4"/>
  <c r="E40" i="4"/>
  <c r="D40" i="4"/>
  <c r="D42" i="4"/>
  <c r="E41" i="4"/>
  <c r="B41" i="4"/>
  <c r="D41" i="4"/>
  <c r="C41" i="4"/>
  <c r="D43" i="4"/>
  <c r="E42" i="4"/>
  <c r="B42" i="4"/>
  <c r="C42" i="4"/>
  <c r="C44" i="4"/>
  <c r="B43" i="4"/>
  <c r="E43" i="4"/>
  <c r="C43" i="4"/>
  <c r="B44" i="4"/>
  <c r="E44" i="4"/>
  <c r="D44" i="4"/>
  <c r="C46" i="4"/>
  <c r="B45" i="4"/>
  <c r="E45" i="4"/>
  <c r="D45" i="4"/>
  <c r="C45" i="4"/>
  <c r="D46" i="4"/>
  <c r="C47" i="4"/>
  <c r="E46" i="4"/>
  <c r="B46" i="4"/>
  <c r="B47" i="4"/>
  <c r="E47" i="4"/>
  <c r="D47" i="4"/>
  <c r="D49" i="4"/>
  <c r="B48" i="4"/>
  <c r="E48" i="4"/>
  <c r="C48" i="4"/>
  <c r="D48" i="4"/>
  <c r="B49" i="4"/>
  <c r="E49" i="4"/>
  <c r="C49" i="4"/>
  <c r="E50" i="4"/>
  <c r="B50" i="4"/>
  <c r="D50" i="4"/>
  <c r="C50" i="4"/>
  <c r="B52" i="4"/>
  <c r="B51" i="4"/>
  <c r="E51" i="4"/>
  <c r="D51" i="4"/>
  <c r="C51" i="4"/>
  <c r="D52" i="4"/>
  <c r="C57" i="4"/>
  <c r="C52" i="4"/>
  <c r="E52" i="4"/>
  <c r="C64" i="4"/>
  <c r="B53" i="4"/>
  <c r="E53" i="4"/>
  <c r="C61" i="4"/>
  <c r="C53" i="4"/>
  <c r="D53" i="4"/>
  <c r="B54" i="4"/>
  <c r="E54" i="4"/>
  <c r="D54" i="4"/>
  <c r="D58" i="4"/>
  <c r="C54" i="4"/>
  <c r="D60" i="4"/>
  <c r="B55" i="4"/>
  <c r="E55" i="4"/>
  <c r="D57" i="4"/>
  <c r="C55" i="4"/>
  <c r="C68" i="4"/>
  <c r="D55" i="4"/>
  <c r="E56" i="4"/>
  <c r="B56" i="4"/>
  <c r="D56" i="4"/>
  <c r="C56" i="4"/>
  <c r="E57" i="4"/>
  <c r="B57" i="4"/>
  <c r="C74" i="4"/>
  <c r="D72" i="4"/>
  <c r="E58" i="4"/>
  <c r="E67" i="4"/>
  <c r="B63" i="4"/>
  <c r="B62" i="4"/>
  <c r="C65" i="4"/>
  <c r="D69" i="4"/>
  <c r="C73" i="4"/>
  <c r="E64" i="4"/>
  <c r="B60" i="4"/>
  <c r="B65" i="4"/>
  <c r="B73" i="4"/>
  <c r="B75" i="4"/>
  <c r="B69" i="4"/>
  <c r="D61" i="4"/>
  <c r="D65" i="4"/>
  <c r="C69" i="4"/>
  <c r="D73" i="4"/>
  <c r="E63" i="4"/>
  <c r="E72" i="4"/>
  <c r="B66" i="4"/>
  <c r="B74" i="4"/>
  <c r="B64" i="4"/>
  <c r="C62" i="4"/>
  <c r="C66" i="4"/>
  <c r="D70" i="4"/>
  <c r="C75" i="4"/>
  <c r="E69" i="4"/>
  <c r="E61" i="4"/>
  <c r="D74" i="4"/>
  <c r="B58" i="4"/>
  <c r="B76" i="4"/>
  <c r="D62" i="4"/>
  <c r="D66" i="4"/>
  <c r="C70" i="4"/>
  <c r="E70" i="4"/>
  <c r="E62" i="4"/>
  <c r="E65" i="4"/>
  <c r="D75" i="4"/>
  <c r="B70" i="4"/>
  <c r="B68" i="4"/>
  <c r="B72" i="4"/>
  <c r="D59" i="4"/>
  <c r="C63" i="4"/>
  <c r="D67" i="4"/>
  <c r="C72" i="4"/>
  <c r="E76" i="4"/>
  <c r="E59" i="4"/>
  <c r="C76" i="4"/>
  <c r="C59" i="4"/>
  <c r="D63" i="4"/>
  <c r="C67" i="4"/>
  <c r="D71" i="4"/>
  <c r="E74" i="4"/>
  <c r="E71" i="4"/>
  <c r="E60" i="4"/>
  <c r="E75" i="4"/>
  <c r="D76" i="4"/>
  <c r="B71" i="4"/>
  <c r="B59" i="4"/>
  <c r="B61" i="4"/>
  <c r="C60" i="4"/>
  <c r="D64" i="4"/>
  <c r="D68" i="4"/>
  <c r="C71" i="4"/>
  <c r="E66" i="4"/>
  <c r="E73" i="4"/>
  <c r="E68" i="4"/>
  <c r="B67" i="4"/>
  <c r="C58"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<sst xmlns="http://schemas.openxmlformats.org/spreadsheetml/2006/main" count="479" uniqueCount="283">
  <si>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</si>
  <si>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</si>
  <si>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</si>
  <si>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</si>
  <si>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</si>
  <si>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</si>
  <si>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</si>
  <si>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</si>
  <si>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</si>
  <si>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</si>
  <si>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</si>
  <si>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</si>
  <si>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</si>
  <si>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</si>
  <si>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</si>
  <si>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</si>
  <si>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</si>
  <si>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</si>
  <si>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</si>
  <si>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</si>
  <si>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</si>
  <si>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</si>
  <si>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</si>
  <si>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</si>
  <si>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</si>
  <si>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</si>
  <si>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</si>
  <si>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</si>
  <si>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</si>
  <si>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</si>
  <si>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</si>
  <si>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</si>
  <si>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</si>
  <si>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</si>
  <si>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</si>
  <si>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</si>
  <si>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</si>
  <si>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</si>
  <si>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</si>
  <si>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</si>
  <si>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</si>
  <si>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</si>
  <si>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</si>
  <si>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</si>
  <si>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</si>
  <si>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</si>
  <si>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</si>
  <si>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</si>
  <si>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</si>
  <si>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</si>
  <si>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</si>
  <si>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</si>
  <si>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</si>
  <si>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</si>
  <si>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</si>
  <si>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</si>
  <si>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</si>
  <si>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</si>
  <si>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</si>
  <si>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</si>
  <si>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</si>
  <si>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</si>
  <si>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</si>
  <si>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</si>
  <si>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</si>
  <si>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</si>
  <si>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</si>
  <si>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</si>
  <si>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</si>
  <si>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</si>
  <si>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</si>
  <si>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</si>
  <si>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</si>
  <si>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</si>
  <si>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</si>
  <si>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</si>
  <si>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</si>
  <si>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</si>
  <si>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</si>
  <si>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</si>
  <si>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</si>
  <si>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</si>
  <si>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</si>
  <si>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</si>
  <si>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</si>
  <si>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</si>
  <si>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</si>
  <si>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</si>
  <si>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</si>
  <si>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</si>
  <si>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</si>
  <si>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</si>
  <si>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</si>
  <si>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</si>
  <si>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</si>
  <si>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</si>
  <si>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</si>
  <si>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</si>
  <si>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</si>
  <si>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</si>
  <si>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</si>
  <si>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</si>
  <si>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</si>
  <si>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</si>
  <si>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</si>
  <si>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</si>
  <si>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</si>
  <si>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</si>
  <si>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</si>
  <si>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</si>
  <si>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</si>
  <si>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</si>
  <si>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</si>
  <si>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</si>
  <si>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</si>
  <si>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</si>
  <si>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</si>
  <si>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</si>
  <si>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</si>
  <si>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</si>
  <si>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</si>
  <si>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</si>
  <si>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</si>
  <si>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</si>
  <si>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</si>
  <si>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</si>
  <si>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</si>
  <si>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</si>
  <si>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</si>
  <si>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</si>
  <si>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</si>
  <si>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</si>
  <si>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</si>
  <si>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</si>
  <si>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</si>
  <si>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</si>
  <si>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</si>
  <si>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</si>
  <si>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</si>
  <si>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</si>
  <si>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</si>
  <si>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</si>
  <si>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</si>
  <si>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</si>
  <si>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</si>
  <si>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</si>
  <si>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</si>
  <si>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</si>
  <si>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</si>
  <si>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</si>
  <si>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</si>
  <si>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</si>
  <si>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</si>
  <si>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</si>
  <si>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</si>
  <si>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</si>
  <si>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</si>
  <si>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</si>
  <si>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</si>
  <si>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</si>
  <si>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</si>
  <si>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</si>
  <si>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</si>
  <si>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</si>
  <si>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</si>
  <si>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</si>
  <si>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</si>
  <si>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</si>
  <si>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</si>
  <si>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</si>
  <si>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</si>
  <si>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</si>
  <si>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</si>
  <si>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</si>
  <si>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</si>
  <si>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</si>
  <si>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</si>
  <si>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</si>
  <si>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</si>
  <si>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</si>
  <si>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</si>
  <si>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</si>
  <si>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</si>
  <si>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</si>
  <si>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</si>
  <si>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</si>
  <si>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</si>
  <si>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</si>
  <si>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</si>
  <si>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</si>
  <si>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</si>
  <si>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</si>
  <si>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</si>
  <si>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</si>
  <si>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</si>
  <si>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</si>
  <si>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</si>
  <si>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</si>
  <si>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</si>
  <si>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</si>
  <si>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</si>
  <si>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</si>
  <si>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</si>
  <si>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</si>
  <si>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</si>
  <si>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</si>
  <si>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</si>
  <si>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</si>
  <si>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</si>
  <si>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</si>
  <si>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</si>
  <si>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</si>
  <si>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</si>
  <si>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</si>
  <si>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</si>
  <si>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</si>
  <si>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</si>
  <si>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</si>
  <si>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</si>
  <si>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CHITAGA</t>
  </si>
  <si>
    <t>MARTHA STELLA VALENCIA GOMEZ</t>
  </si>
  <si>
    <t>CENTRO EDUCATIVO RURAL SAN LUIS DE CHUCARIMA</t>
  </si>
  <si>
    <t>Comunidad educativa informada de forma veraz y oportuna</t>
  </si>
  <si>
    <t>Recolectar, analizar y sistematizar la información.</t>
  </si>
  <si>
    <t>Informe elaborado</t>
  </si>
  <si>
    <t>comunidad educativa sensibilizada</t>
  </si>
  <si>
    <t>Físicos-finacieros-humanos</t>
  </si>
  <si>
    <t>Directora-Equipo de trabajo.</t>
  </si>
  <si>
    <t>Formato diligenciado</t>
  </si>
  <si>
    <t>Realizar el autodiagnóstico</t>
  </si>
  <si>
    <t>Estrategia diseñada</t>
  </si>
  <si>
    <t>Información analizada y sistematizada</t>
  </si>
  <si>
    <t>Plantear y diseñar la estrategia de rendicion de cuentas</t>
  </si>
  <si>
    <t>Formatos elaborados</t>
  </si>
  <si>
    <t>Diseñar formatos internos de rendición de cuentas</t>
  </si>
  <si>
    <t>Realizar un informe de cada una de las areas de gestion y de ejecución financiera</t>
  </si>
  <si>
    <t>Elaborar el formato de inscripción de  propuestas para la realización de la rendición de cuentas</t>
  </si>
  <si>
    <t>Invitación entregada</t>
  </si>
  <si>
    <t>Cronograma y formatos elaborados</t>
  </si>
  <si>
    <t>Audiencia publica realizada</t>
  </si>
  <si>
    <t>Concretar la logistica para desarrollar la audiencia pública</t>
  </si>
  <si>
    <t>Informe realizado</t>
  </si>
  <si>
    <t>Redactar el informe de ejecucion de la audiencia Pública</t>
  </si>
  <si>
    <t>Detectar debilidades y establecer actividades de mejora en la rendición dee cuentas.</t>
  </si>
  <si>
    <t>Formato diseñado</t>
  </si>
  <si>
    <t>Preguntas resueltas</t>
  </si>
  <si>
    <t>Responder las preguntas realizadas por la comunidad educativa</t>
  </si>
  <si>
    <t>Realizar la rendición de cuentas de forma clara, eficaz y oportuna.</t>
  </si>
  <si>
    <t>Elaboración de cartas y carteleras y publicación en grupo de Whasshatp de Padres de Familia.</t>
  </si>
  <si>
    <t>Liderar, orientar, recolectar, analizar, sistematizar hacer seguimiento y evaluar la información.</t>
  </si>
  <si>
    <t>Organizar la rendición de cuentas garantizando el principio de transparencia, información clara y oportuna sobre la ejecución de los recursos a través de  la participación y el dialogo.</t>
  </si>
  <si>
    <t>Estrategia publicada</t>
  </si>
  <si>
    <t>Publicar en los grupos de whathsapp y en la plataforma enjambre la estrategia de rendición de cuentas.</t>
  </si>
  <si>
    <t>Publicar el informe de rendición de cuentas en grupos Whathsapp y en la plataforma enjambre</t>
  </si>
  <si>
    <t>Informe publicado</t>
  </si>
  <si>
    <t>Facilitar el acceso a la información a tratar durante la rendición de cuentas</t>
  </si>
  <si>
    <t>Informar clara y oportunamente sobre la rendicion de cuentas de la vigencia 2023</t>
  </si>
  <si>
    <t>Comité organizado</t>
  </si>
  <si>
    <t>Plataforma actualizada</t>
  </si>
  <si>
    <t>Organizar la plataforma enjambre teniendo en cuenta los requerimientos de la SED</t>
  </si>
  <si>
    <t>Rendir cuentas de la vigencia 2024</t>
  </si>
  <si>
    <t>Informar sobre la gestion realizada en el 2024</t>
  </si>
  <si>
    <t>Al iniciar el mes de febrero de 2025 se diseñara la estrategia de rendición de cuentas teniendo en cuenta los objetivos, alcance, responsables, tiempo, recursos y herramientas.</t>
  </si>
  <si>
    <t>El dia 10 de febrero de 2025 se publicara la estrategia de rendición de cuentas</t>
  </si>
  <si>
    <t>Durante la primera semana de febrero de 2025 se consolidaron los formatos internos de reportes de actividades de rendición de cuentas.</t>
  </si>
  <si>
    <t>Al iniciar el mes de febrero  2025 se recolectará, analizará y sistematizará la información.</t>
  </si>
  <si>
    <t>Al iniciar el mes de febrero 2025 se realizara un informe de rendición de cuentas.</t>
  </si>
  <si>
    <t>El dia 10 de febrero  de 2025 se publicara el informe de rendición de cuentas</t>
  </si>
  <si>
    <t>Para la rendición de cuentas del año 2024 se entregará una invitación que lleve la fecha, hora, lugar, duración y la programación de la rendición de cuentas.</t>
  </si>
  <si>
    <t>Elaborar el formato de inscripción de  propuestas para la realización de la rendición de cuentas 2024</t>
  </si>
  <si>
    <t>Realizar en el año 2025 la audiencia pública de rendición de cuentas el dia 28 de febrero a las 8 a.m.</t>
  </si>
  <si>
    <t>El dia 10 de marzo de 2025 se subira a la plataforma enjambre  el informe de ejecución de  la  la audiencia, organizando las evidencias y los respectivos soportes.</t>
  </si>
  <si>
    <t>Durante el mes de febrero 2025 se sensibilizara a la comunidad educativa sobre la importancia, como funciona y los beneficios de la rendición de cuentas</t>
  </si>
  <si>
    <t>El dia 10 de febrero 2025 se realizara la inscripción y radicación de propuestas</t>
  </si>
  <si>
    <t>El dia 13 de enero del 2025 se organizará el comité de rendicion de cuentas  para elaborar la estrategia.</t>
  </si>
  <si>
    <t>El dia 20 de enero de 2025  se diligenciará el formato de autodiagnóstico de la rendición de cuentas.</t>
  </si>
  <si>
    <t xml:space="preserve">El dia 7 de  marzo de 2025 se realizara un informe de ejecución de la audiencia publica </t>
  </si>
  <si>
    <t>Diseñar y diligenciar el formato interno de evaluación de la rendición de cuentas y de la estrategia del año 2025</t>
  </si>
  <si>
    <t>El 3 de marzo  hasta el dia  7 de marzo de 2025, se dará inicio a responder   las inquietudes de la comunidad educativa</t>
  </si>
  <si>
    <t>Asignar el espacio dentro de la agenda para la participación activa de la comunidad.</t>
  </si>
  <si>
    <t xml:space="preserve">El 20 de enero se realizara el plan de acción </t>
  </si>
  <si>
    <t>Plan de acción diligenciado</t>
  </si>
  <si>
    <t>Concretar las acciones y fechas para el desarrollo de la audiencia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</si>
</sst>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0" xfId="0" applyProtection="1">
      <protection locked="0"/>
    </xf>
    <xf numFmtId="14" fontId="0" fillId="0" borderId="0" xfId="0" applyNumberFormat="1" applyProtection="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91.393442622950815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87.976190476190482</c:v>
                </c:pt>
                <c:pt idx="1">
                  <c:v>94.107142857142861</c:v>
                </c:pt>
                <c:pt idx="2">
                  <c:v>91.666666666666671</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86.666666666666671</c:v>
                </c:pt>
                <c:pt idx="2">
                  <c:v>87.5</c:v>
                </c:pt>
                <c:pt idx="3">
                  <c:v>90</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96.428571428571431</c:v>
                </c:pt>
                <c:pt idx="1">
                  <c:v>90</c:v>
                </c:pt>
                <c:pt idx="2">
                  <c:v>90</c:v>
                </c:pt>
                <c:pt idx="3">
                  <c:v>90</c:v>
                </c:pt>
                <c:pt idx="4" formatCode="0.00">
                  <c:v>95.833333333333329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5825" y="2100650"/>
          <a:ext cx="108108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995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343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697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337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6750" y="85725"/>
          <a:ext cx="80327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77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59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910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4"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2"/>
      <c r="G4" s="112"/>
      <c r="H4" s="112"/>
      <c r="I4" s="112"/>
      <c r="J4" s="112"/>
      <c r="K4" s="112"/>
      <c r="L4" s="55"/>
      <c r="M4" s="50"/>
    </row>
    <row r="5" spans="1:13" s="8" customFormat="1" x14ac:dyDescent="0.3">
      <c r="A5" s="50"/>
      <c r="B5" s="54"/>
      <c r="C5" s="56"/>
      <c r="D5" s="56"/>
      <c r="E5" s="56"/>
      <c r="F5" s="113"/>
      <c r="G5" s="113"/>
      <c r="H5" s="113"/>
      <c r="I5" s="113"/>
      <c r="J5" s="113"/>
      <c r="K5" s="113"/>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4" t="s">
        <v>106</v>
      </c>
      <c r="D8" s="114"/>
      <c r="E8" s="114"/>
      <c r="F8" s="114"/>
      <c r="G8" s="114"/>
      <c r="H8" s="114"/>
      <c r="I8" s="114"/>
      <c r="J8" s="114"/>
      <c r="K8" s="114"/>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9"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21"/>
      <c r="B7" s="122"/>
      <c r="C7" s="122"/>
      <c r="D7" s="117" t="s">
        <v>107</v>
      </c>
      <c r="E7" s="117"/>
      <c r="F7" s="117"/>
      <c r="G7" s="117"/>
      <c r="H7" s="117"/>
      <c r="I7" s="117"/>
      <c r="J7" s="117"/>
      <c r="K7" s="117"/>
      <c r="L7" s="117"/>
      <c r="M7" s="118"/>
    </row>
    <row r="8" spans="1:13" ht="36.75" customHeight="1" x14ac:dyDescent="0.3">
      <c r="A8" s="123"/>
      <c r="B8" s="124"/>
      <c r="C8" s="124"/>
      <c r="D8" s="119" t="s">
        <v>77</v>
      </c>
      <c r="E8" s="119"/>
      <c r="F8" s="119"/>
      <c r="G8" s="119"/>
      <c r="H8" s="119"/>
      <c r="I8" s="119"/>
      <c r="J8" s="119"/>
      <c r="K8" s="119"/>
      <c r="L8" s="119"/>
      <c r="M8" s="120"/>
    </row>
    <row r="9" spans="1:13" ht="30" customHeight="1" thickBot="1" x14ac:dyDescent="0.35">
      <c r="A9" s="125"/>
      <c r="B9" s="126"/>
      <c r="C9" s="126"/>
      <c r="D9" s="115" t="s">
        <v>129</v>
      </c>
      <c r="E9" s="115"/>
      <c r="F9" s="115"/>
      <c r="G9" s="115"/>
      <c r="H9" s="115"/>
      <c r="I9" s="115"/>
      <c r="J9" s="115"/>
      <c r="K9" s="115"/>
      <c r="L9" s="115"/>
      <c r="M9" s="116"/>
    </row>
    <row r="10" spans="1:13" ht="7.5" customHeight="1" thickBot="1" x14ac:dyDescent="0.35">
      <c r="A10" s="139"/>
      <c r="B10" s="139"/>
      <c r="C10" s="139"/>
      <c r="D10" s="139"/>
      <c r="E10" s="139"/>
      <c r="F10" s="139"/>
      <c r="G10" s="139"/>
      <c r="H10" s="139"/>
      <c r="I10" s="139"/>
      <c r="J10" s="139"/>
      <c r="K10" s="139"/>
      <c r="L10" s="139"/>
      <c r="M10" s="139"/>
    </row>
    <row r="11" spans="1:13" ht="30" customHeight="1" thickBot="1" x14ac:dyDescent="0.35">
      <c r="A11" s="136" t="s">
        <v>131</v>
      </c>
      <c r="B11" s="137"/>
      <c r="C11" s="137"/>
      <c r="D11" s="137"/>
      <c r="E11" s="137"/>
      <c r="F11" s="137"/>
      <c r="G11" s="137"/>
      <c r="H11" s="137"/>
      <c r="I11" s="137"/>
      <c r="J11" s="137"/>
      <c r="K11" s="137"/>
      <c r="L11" s="137"/>
      <c r="M11" s="138"/>
    </row>
    <row r="12" spans="1:13" ht="126.75" customHeight="1" thickBot="1" x14ac:dyDescent="0.35">
      <c r="A12" s="140" t="s">
        <v>186</v>
      </c>
      <c r="B12" s="141"/>
      <c r="C12" s="141"/>
      <c r="D12" s="141"/>
      <c r="E12" s="141"/>
      <c r="F12" s="141"/>
      <c r="G12" s="141"/>
      <c r="H12" s="141"/>
      <c r="I12" s="141"/>
      <c r="J12" s="141"/>
      <c r="K12" s="141"/>
      <c r="L12" s="141"/>
      <c r="M12" s="142"/>
    </row>
    <row r="13" spans="1:13" ht="18.600000000000001" thickBot="1" x14ac:dyDescent="0.4">
      <c r="A13" s="154" t="s">
        <v>139</v>
      </c>
      <c r="B13" s="155"/>
      <c r="C13" s="155"/>
      <c r="D13" s="155"/>
      <c r="E13" s="155"/>
      <c r="F13" s="155"/>
      <c r="G13" s="155"/>
      <c r="H13" s="155"/>
      <c r="I13" s="155"/>
      <c r="J13" s="155"/>
      <c r="K13" s="155"/>
      <c r="L13" s="155"/>
      <c r="M13" s="156"/>
    </row>
    <row r="14" spans="1:13" ht="15.6" x14ac:dyDescent="0.3">
      <c r="A14" s="157" t="s">
        <v>140</v>
      </c>
      <c r="B14" s="158"/>
      <c r="C14" s="158"/>
      <c r="D14" s="198" t="s">
        <v>161</v>
      </c>
      <c r="E14" s="199"/>
      <c r="F14" s="199"/>
      <c r="G14" s="199"/>
      <c r="H14" s="199"/>
      <c r="I14" s="199"/>
      <c r="J14" s="199"/>
      <c r="K14" s="199"/>
      <c r="L14" s="199"/>
      <c r="M14" s="200"/>
    </row>
    <row r="15" spans="1:13" ht="15.6" x14ac:dyDescent="0.3">
      <c r="A15" s="159" t="s">
        <v>138</v>
      </c>
      <c r="B15" s="160"/>
      <c r="C15" s="160"/>
      <c r="D15" s="201" t="s">
        <v>162</v>
      </c>
      <c r="E15" s="202"/>
      <c r="F15" s="202"/>
      <c r="G15" s="202"/>
      <c r="H15" s="202"/>
      <c r="I15" s="202"/>
      <c r="J15" s="202"/>
      <c r="K15" s="202"/>
      <c r="L15" s="202"/>
      <c r="M15" s="203"/>
    </row>
    <row r="16" spans="1:13" ht="29.25" customHeight="1" x14ac:dyDescent="0.3">
      <c r="A16" s="161" t="s">
        <v>141</v>
      </c>
      <c r="B16" s="162"/>
      <c r="C16" s="162"/>
      <c r="D16" s="204" t="s">
        <v>163</v>
      </c>
      <c r="E16" s="205"/>
      <c r="F16" s="205"/>
      <c r="G16" s="205"/>
      <c r="H16" s="205"/>
      <c r="I16" s="205"/>
      <c r="J16" s="205"/>
      <c r="K16" s="205"/>
      <c r="L16" s="205"/>
      <c r="M16" s="206"/>
    </row>
    <row r="17" spans="1:13" ht="30" customHeight="1" x14ac:dyDescent="0.3">
      <c r="A17" s="163" t="s">
        <v>165</v>
      </c>
      <c r="B17" s="164"/>
      <c r="C17" s="164"/>
      <c r="D17" s="145" t="s">
        <v>164</v>
      </c>
      <c r="E17" s="146"/>
      <c r="F17" s="146"/>
      <c r="G17" s="146"/>
      <c r="H17" s="146"/>
      <c r="I17" s="146"/>
      <c r="J17" s="146"/>
      <c r="K17" s="146"/>
      <c r="L17" s="146"/>
      <c r="M17" s="147"/>
    </row>
    <row r="18" spans="1:13" ht="16.2" thickBot="1" x14ac:dyDescent="0.35">
      <c r="A18" s="165" t="s">
        <v>142</v>
      </c>
      <c r="B18" s="166"/>
      <c r="C18" s="166"/>
      <c r="D18" s="207" t="s">
        <v>166</v>
      </c>
      <c r="E18" s="208"/>
      <c r="F18" s="208"/>
      <c r="G18" s="208"/>
      <c r="H18" s="208"/>
      <c r="I18" s="208"/>
      <c r="J18" s="208"/>
      <c r="K18" s="208"/>
      <c r="L18" s="208"/>
      <c r="M18" s="209"/>
    </row>
    <row r="19" spans="1:13" ht="18.600000000000001" thickBot="1" x14ac:dyDescent="0.4">
      <c r="A19" s="151" t="s">
        <v>138</v>
      </c>
      <c r="B19" s="152"/>
      <c r="C19" s="152"/>
      <c r="D19" s="152"/>
      <c r="E19" s="152"/>
      <c r="F19" s="152"/>
      <c r="G19" s="152"/>
      <c r="H19" s="152"/>
      <c r="I19" s="152"/>
      <c r="J19" s="152"/>
      <c r="K19" s="152"/>
      <c r="L19" s="152"/>
      <c r="M19" s="153"/>
    </row>
    <row r="20" spans="1:13" ht="129.75" customHeight="1" x14ac:dyDescent="0.3">
      <c r="A20" s="167" t="s">
        <v>190</v>
      </c>
      <c r="B20" s="168"/>
      <c r="C20" s="168"/>
      <c r="D20" s="168"/>
      <c r="E20" s="168"/>
      <c r="F20" s="168"/>
      <c r="G20" s="168"/>
      <c r="H20" s="168"/>
      <c r="I20" s="168"/>
      <c r="J20" s="168"/>
      <c r="K20" s="168"/>
      <c r="L20" s="168"/>
      <c r="M20" s="169"/>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130" t="s">
        <v>191</v>
      </c>
      <c r="B27" s="131"/>
      <c r="C27" s="131"/>
      <c r="D27" s="131"/>
      <c r="E27" s="131"/>
      <c r="F27" s="131"/>
      <c r="G27" s="131"/>
      <c r="H27" s="131"/>
      <c r="I27" s="131"/>
      <c r="J27" s="131"/>
      <c r="K27" s="131"/>
      <c r="L27" s="131"/>
      <c r="M27" s="132"/>
    </row>
    <row r="28" spans="1:13" ht="30" customHeight="1" thickBot="1" x14ac:dyDescent="0.35">
      <c r="A28" s="127" t="s">
        <v>187</v>
      </c>
      <c r="B28" s="128"/>
      <c r="C28" s="128"/>
      <c r="D28" s="128"/>
      <c r="E28" s="128"/>
      <c r="F28" s="128"/>
      <c r="G28" s="128"/>
      <c r="H28" s="128"/>
      <c r="I28" s="128"/>
      <c r="J28" s="128"/>
      <c r="K28" s="128"/>
      <c r="L28" s="128"/>
      <c r="M28" s="129"/>
    </row>
    <row r="29" spans="1:13" ht="20.25" customHeight="1" thickBot="1" x14ac:dyDescent="0.35">
      <c r="A29" s="133" t="s">
        <v>188</v>
      </c>
      <c r="B29" s="134"/>
      <c r="C29" s="134"/>
      <c r="D29" s="134" t="s">
        <v>130</v>
      </c>
      <c r="E29" s="134"/>
      <c r="F29" s="134"/>
      <c r="G29" s="134"/>
      <c r="H29" s="134"/>
      <c r="I29" s="134"/>
      <c r="J29" s="134"/>
      <c r="K29" s="134"/>
      <c r="L29" s="134"/>
      <c r="M29" s="135"/>
    </row>
    <row r="30" spans="1:13" s="96" customFormat="1" ht="21" customHeight="1" x14ac:dyDescent="0.3">
      <c r="A30" s="170" t="s">
        <v>61</v>
      </c>
      <c r="B30" s="171"/>
      <c r="C30" s="171"/>
      <c r="D30" s="195" t="s">
        <v>167</v>
      </c>
      <c r="E30" s="196"/>
      <c r="F30" s="196"/>
      <c r="G30" s="196"/>
      <c r="H30" s="196"/>
      <c r="I30" s="196"/>
      <c r="J30" s="196"/>
      <c r="K30" s="196"/>
      <c r="L30" s="196"/>
      <c r="M30" s="210"/>
    </row>
    <row r="31" spans="1:13" s="96" customFormat="1" ht="33.75" customHeight="1" x14ac:dyDescent="0.3">
      <c r="A31" s="143" t="s">
        <v>132</v>
      </c>
      <c r="B31" s="144"/>
      <c r="C31" s="144"/>
      <c r="D31" s="145" t="s">
        <v>168</v>
      </c>
      <c r="E31" s="146"/>
      <c r="F31" s="146"/>
      <c r="G31" s="146"/>
      <c r="H31" s="146"/>
      <c r="I31" s="146"/>
      <c r="J31" s="146"/>
      <c r="K31" s="146"/>
      <c r="L31" s="146"/>
      <c r="M31" s="147"/>
    </row>
    <row r="32" spans="1:13" s="96" customFormat="1" ht="30" customHeight="1" x14ac:dyDescent="0.3">
      <c r="A32" s="143" t="s">
        <v>133</v>
      </c>
      <c r="B32" s="144"/>
      <c r="C32" s="144"/>
      <c r="D32" s="148" t="s">
        <v>169</v>
      </c>
      <c r="E32" s="149"/>
      <c r="F32" s="149"/>
      <c r="G32" s="149"/>
      <c r="H32" s="149"/>
      <c r="I32" s="149"/>
      <c r="J32" s="149"/>
      <c r="K32" s="149"/>
      <c r="L32" s="149"/>
      <c r="M32" s="150"/>
    </row>
    <row r="33" spans="1:13" s="96" customFormat="1" ht="31.5" customHeight="1" x14ac:dyDescent="0.3">
      <c r="A33" s="143" t="s">
        <v>62</v>
      </c>
      <c r="B33" s="144"/>
      <c r="C33" s="144"/>
      <c r="D33" s="148" t="s">
        <v>170</v>
      </c>
      <c r="E33" s="149"/>
      <c r="F33" s="149"/>
      <c r="G33" s="149"/>
      <c r="H33" s="149"/>
      <c r="I33" s="149"/>
      <c r="J33" s="149"/>
      <c r="K33" s="149"/>
      <c r="L33" s="149"/>
      <c r="M33" s="150"/>
    </row>
    <row r="34" spans="1:13" s="96" customFormat="1" ht="30.75" customHeight="1" x14ac:dyDescent="0.3">
      <c r="A34" s="143" t="s">
        <v>134</v>
      </c>
      <c r="B34" s="144"/>
      <c r="C34" s="144"/>
      <c r="D34" s="145" t="s">
        <v>171</v>
      </c>
      <c r="E34" s="146"/>
      <c r="F34" s="146"/>
      <c r="G34" s="146"/>
      <c r="H34" s="146"/>
      <c r="I34" s="146"/>
      <c r="J34" s="146"/>
      <c r="K34" s="146"/>
      <c r="L34" s="146"/>
      <c r="M34" s="147"/>
    </row>
    <row r="35" spans="1:13" s="96" customFormat="1" ht="35.25" customHeight="1" x14ac:dyDescent="0.3">
      <c r="A35" s="143" t="s">
        <v>88</v>
      </c>
      <c r="B35" s="144"/>
      <c r="C35" s="144"/>
      <c r="D35" s="145" t="s">
        <v>172</v>
      </c>
      <c r="E35" s="146"/>
      <c r="F35" s="146"/>
      <c r="G35" s="146"/>
      <c r="H35" s="146"/>
      <c r="I35" s="146"/>
      <c r="J35" s="146"/>
      <c r="K35" s="146"/>
      <c r="L35" s="146"/>
      <c r="M35" s="147"/>
    </row>
    <row r="36" spans="1:13" s="96" customFormat="1" ht="21" customHeight="1" x14ac:dyDescent="0.3">
      <c r="A36" s="143" t="s">
        <v>0</v>
      </c>
      <c r="B36" s="144"/>
      <c r="C36" s="144"/>
      <c r="D36" s="148" t="s">
        <v>173</v>
      </c>
      <c r="E36" s="149"/>
      <c r="F36" s="149"/>
      <c r="G36" s="149"/>
      <c r="H36" s="149"/>
      <c r="I36" s="149"/>
      <c r="J36" s="149"/>
      <c r="K36" s="149"/>
      <c r="L36" s="149"/>
      <c r="M36" s="150"/>
    </row>
    <row r="37" spans="1:13" s="96" customFormat="1" ht="36.75" customHeight="1" x14ac:dyDescent="0.3">
      <c r="A37" s="143" t="s">
        <v>1</v>
      </c>
      <c r="B37" s="144"/>
      <c r="C37" s="144"/>
      <c r="D37" s="145" t="s">
        <v>174</v>
      </c>
      <c r="E37" s="146"/>
      <c r="F37" s="146"/>
      <c r="G37" s="146"/>
      <c r="H37" s="146"/>
      <c r="I37" s="146"/>
      <c r="J37" s="146"/>
      <c r="K37" s="146"/>
      <c r="L37" s="146"/>
      <c r="M37" s="147"/>
    </row>
    <row r="38" spans="1:13" s="96" customFormat="1" ht="35.25" customHeight="1" x14ac:dyDescent="0.3">
      <c r="A38" s="143" t="s">
        <v>2</v>
      </c>
      <c r="B38" s="144"/>
      <c r="C38" s="144"/>
      <c r="D38" s="145" t="s">
        <v>175</v>
      </c>
      <c r="E38" s="146"/>
      <c r="F38" s="146"/>
      <c r="G38" s="146"/>
      <c r="H38" s="146"/>
      <c r="I38" s="146"/>
      <c r="J38" s="146"/>
      <c r="K38" s="146"/>
      <c r="L38" s="146"/>
      <c r="M38" s="147"/>
    </row>
    <row r="39" spans="1:13" s="96" customFormat="1" ht="21" customHeight="1" x14ac:dyDescent="0.3">
      <c r="A39" s="184" t="s">
        <v>1</v>
      </c>
      <c r="B39" s="146"/>
      <c r="C39" s="185"/>
      <c r="D39" s="148" t="s">
        <v>176</v>
      </c>
      <c r="E39" s="149"/>
      <c r="F39" s="149"/>
      <c r="G39" s="149"/>
      <c r="H39" s="149"/>
      <c r="I39" s="149"/>
      <c r="J39" s="149"/>
      <c r="K39" s="149"/>
      <c r="L39" s="149"/>
      <c r="M39" s="150"/>
    </row>
    <row r="40" spans="1:13" s="96" customFormat="1" ht="31.5" customHeight="1" x14ac:dyDescent="0.3">
      <c r="A40" s="184" t="s">
        <v>135</v>
      </c>
      <c r="B40" s="146"/>
      <c r="C40" s="185"/>
      <c r="D40" s="148" t="s">
        <v>177</v>
      </c>
      <c r="E40" s="149"/>
      <c r="F40" s="149"/>
      <c r="G40" s="149"/>
      <c r="H40" s="149"/>
      <c r="I40" s="149"/>
      <c r="J40" s="149"/>
      <c r="K40" s="149"/>
      <c r="L40" s="149"/>
      <c r="M40" s="150"/>
    </row>
    <row r="41" spans="1:13" s="96" customFormat="1" ht="54" customHeight="1" x14ac:dyDescent="0.3">
      <c r="A41" s="184" t="s">
        <v>136</v>
      </c>
      <c r="B41" s="146"/>
      <c r="C41" s="185"/>
      <c r="D41" s="145" t="s">
        <v>189</v>
      </c>
      <c r="E41" s="146"/>
      <c r="F41" s="146"/>
      <c r="G41" s="146"/>
      <c r="H41" s="146"/>
      <c r="I41" s="146"/>
      <c r="J41" s="146"/>
      <c r="K41" s="146"/>
      <c r="L41" s="146"/>
      <c r="M41" s="147"/>
    </row>
    <row r="42" spans="1:13" s="96" customFormat="1" ht="43.5" customHeight="1" thickBot="1" x14ac:dyDescent="0.35">
      <c r="A42" s="186" t="s">
        <v>3</v>
      </c>
      <c r="B42" s="187"/>
      <c r="C42" s="188"/>
      <c r="D42" s="189" t="s">
        <v>178</v>
      </c>
      <c r="E42" s="187"/>
      <c r="F42" s="187"/>
      <c r="G42" s="187"/>
      <c r="H42" s="187"/>
      <c r="I42" s="187"/>
      <c r="J42" s="187"/>
      <c r="K42" s="187"/>
      <c r="L42" s="187"/>
      <c r="M42" s="190"/>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75" t="s">
        <v>196</v>
      </c>
      <c r="B44" s="176"/>
      <c r="C44" s="176"/>
      <c r="D44" s="176"/>
      <c r="E44" s="176"/>
      <c r="F44" s="176"/>
      <c r="G44" s="176"/>
      <c r="H44" s="176"/>
      <c r="I44" s="176"/>
      <c r="J44" s="176"/>
      <c r="K44" s="176"/>
      <c r="L44" s="176"/>
      <c r="M44" s="177"/>
    </row>
    <row r="45" spans="1:13" ht="18.600000000000001" thickBot="1" x14ac:dyDescent="0.4">
      <c r="A45" s="172" t="s">
        <v>143</v>
      </c>
      <c r="B45" s="173"/>
      <c r="C45" s="173"/>
      <c r="D45" s="173"/>
      <c r="E45" s="173"/>
      <c r="F45" s="173"/>
      <c r="G45" s="173"/>
      <c r="H45" s="173"/>
      <c r="I45" s="173"/>
      <c r="J45" s="173"/>
      <c r="K45" s="173"/>
      <c r="L45" s="173"/>
      <c r="M45" s="174"/>
    </row>
    <row r="46" spans="1:13" ht="36.75" customHeight="1" x14ac:dyDescent="0.35">
      <c r="A46" s="178" t="s">
        <v>195</v>
      </c>
      <c r="B46" s="179"/>
      <c r="C46" s="179"/>
      <c r="D46" s="179"/>
      <c r="E46" s="179"/>
      <c r="F46" s="179"/>
      <c r="G46" s="179"/>
      <c r="H46" s="179"/>
      <c r="I46" s="179"/>
      <c r="J46" s="179"/>
      <c r="K46" s="179"/>
      <c r="L46" s="179"/>
      <c r="M46" s="180"/>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11" t="s">
        <v>144</v>
      </c>
      <c r="B52" s="212"/>
      <c r="C52" s="212"/>
      <c r="D52" s="212"/>
      <c r="E52" s="212"/>
      <c r="F52" s="212"/>
      <c r="G52" s="212"/>
      <c r="H52" s="212"/>
      <c r="I52" s="212"/>
      <c r="J52" s="212"/>
      <c r="K52" s="212"/>
      <c r="L52" s="212"/>
      <c r="M52" s="213"/>
    </row>
    <row r="53" spans="1:13" ht="91.5" customHeight="1" x14ac:dyDescent="0.3">
      <c r="A53" s="181" t="s">
        <v>197</v>
      </c>
      <c r="B53" s="182"/>
      <c r="C53" s="182"/>
      <c r="D53" s="182"/>
      <c r="E53" s="182"/>
      <c r="F53" s="182"/>
      <c r="G53" s="182"/>
      <c r="H53" s="182"/>
      <c r="I53" s="182"/>
      <c r="J53" s="182"/>
      <c r="K53" s="182"/>
      <c r="L53" s="182"/>
      <c r="M53" s="182"/>
    </row>
    <row r="54" spans="1:13" ht="18" x14ac:dyDescent="0.35">
      <c r="A54" s="183" t="s">
        <v>188</v>
      </c>
      <c r="B54" s="183"/>
      <c r="C54" s="183"/>
      <c r="D54" s="183" t="s">
        <v>130</v>
      </c>
      <c r="E54" s="183"/>
      <c r="F54" s="183"/>
      <c r="G54" s="183"/>
      <c r="H54" s="183"/>
      <c r="I54" s="183"/>
      <c r="J54" s="183"/>
      <c r="K54" s="183"/>
      <c r="L54" s="183"/>
      <c r="M54" s="183"/>
    </row>
    <row r="55" spans="1:13" ht="32.25" customHeight="1" x14ac:dyDescent="0.3">
      <c r="A55" s="171" t="s">
        <v>147</v>
      </c>
      <c r="B55" s="171"/>
      <c r="C55" s="171"/>
      <c r="D55" s="215" t="s">
        <v>198</v>
      </c>
      <c r="E55" s="216"/>
      <c r="F55" s="216"/>
      <c r="G55" s="216"/>
      <c r="H55" s="216"/>
      <c r="I55" s="216"/>
      <c r="J55" s="216"/>
      <c r="K55" s="216"/>
      <c r="L55" s="216"/>
      <c r="M55" s="217"/>
    </row>
    <row r="56" spans="1:13" ht="15" x14ac:dyDescent="0.3">
      <c r="A56" s="162" t="s">
        <v>148</v>
      </c>
      <c r="B56" s="162"/>
      <c r="C56" s="162"/>
      <c r="D56" s="145" t="s">
        <v>199</v>
      </c>
      <c r="E56" s="146"/>
      <c r="F56" s="146"/>
      <c r="G56" s="146"/>
      <c r="H56" s="146"/>
      <c r="I56" s="146"/>
      <c r="J56" s="146"/>
      <c r="K56" s="146"/>
      <c r="L56" s="146"/>
      <c r="M56" s="185"/>
    </row>
    <row r="57" spans="1:13" ht="15" x14ac:dyDescent="0.3">
      <c r="A57" s="162" t="s">
        <v>149</v>
      </c>
      <c r="B57" s="162"/>
      <c r="C57" s="162"/>
      <c r="D57" s="145" t="s">
        <v>200</v>
      </c>
      <c r="E57" s="146"/>
      <c r="F57" s="146"/>
      <c r="G57" s="146"/>
      <c r="H57" s="146"/>
      <c r="I57" s="146"/>
      <c r="J57" s="146"/>
      <c r="K57" s="146"/>
      <c r="L57" s="146"/>
      <c r="M57" s="185"/>
    </row>
    <row r="58" spans="1:13" ht="15" x14ac:dyDescent="0.3">
      <c r="A58" s="162" t="s">
        <v>150</v>
      </c>
      <c r="B58" s="162"/>
      <c r="C58" s="162"/>
      <c r="D58" s="145" t="s">
        <v>201</v>
      </c>
      <c r="E58" s="146"/>
      <c r="F58" s="146"/>
      <c r="G58" s="146"/>
      <c r="H58" s="146"/>
      <c r="I58" s="146"/>
      <c r="J58" s="146"/>
      <c r="K58" s="146"/>
      <c r="L58" s="146"/>
      <c r="M58" s="185"/>
    </row>
    <row r="59" spans="1:13" ht="15" x14ac:dyDescent="0.3">
      <c r="A59" s="214" t="s">
        <v>151</v>
      </c>
      <c r="B59" s="214"/>
      <c r="C59" s="214"/>
      <c r="D59" s="145" t="s">
        <v>202</v>
      </c>
      <c r="E59" s="146"/>
      <c r="F59" s="146"/>
      <c r="G59" s="146"/>
      <c r="H59" s="146"/>
      <c r="I59" s="146"/>
      <c r="J59" s="146"/>
      <c r="K59" s="146"/>
      <c r="L59" s="146"/>
      <c r="M59" s="185"/>
    </row>
    <row r="60" spans="1:13" ht="28.5" customHeight="1" x14ac:dyDescent="0.3">
      <c r="A60" s="189" t="s">
        <v>152</v>
      </c>
      <c r="B60" s="187"/>
      <c r="C60" s="188"/>
      <c r="D60" s="146" t="s">
        <v>205</v>
      </c>
      <c r="E60" s="146"/>
      <c r="F60" s="146"/>
      <c r="G60" s="146"/>
      <c r="H60" s="146"/>
      <c r="I60" s="146"/>
      <c r="J60" s="146"/>
      <c r="K60" s="146"/>
      <c r="L60" s="146"/>
      <c r="M60" s="185"/>
    </row>
    <row r="61" spans="1:13" ht="13.5" customHeight="1" x14ac:dyDescent="0.3">
      <c r="A61" s="192" t="s">
        <v>154</v>
      </c>
      <c r="B61" s="193"/>
      <c r="C61" s="194"/>
      <c r="D61" s="146" t="s">
        <v>204</v>
      </c>
      <c r="E61" s="146"/>
      <c r="F61" s="146"/>
      <c r="G61" s="146"/>
      <c r="H61" s="146"/>
      <c r="I61" s="146"/>
      <c r="J61" s="146"/>
      <c r="K61" s="146"/>
      <c r="L61" s="146"/>
      <c r="M61" s="185"/>
    </row>
    <row r="62" spans="1:13" ht="15" x14ac:dyDescent="0.3">
      <c r="A62" s="195" t="s">
        <v>153</v>
      </c>
      <c r="B62" s="196"/>
      <c r="C62" s="197"/>
      <c r="D62" s="146" t="s">
        <v>203</v>
      </c>
      <c r="E62" s="146"/>
      <c r="F62" s="146"/>
      <c r="G62" s="146"/>
      <c r="H62" s="146"/>
      <c r="I62" s="146"/>
      <c r="J62" s="146"/>
      <c r="K62" s="146"/>
      <c r="L62" s="146"/>
      <c r="M62" s="185"/>
    </row>
    <row r="63" spans="1:13" ht="43.5" customHeight="1" x14ac:dyDescent="0.3">
      <c r="A63" s="148" t="s">
        <v>116</v>
      </c>
      <c r="B63" s="149"/>
      <c r="C63" s="191"/>
      <c r="D63" s="145" t="s">
        <v>209</v>
      </c>
      <c r="E63" s="146"/>
      <c r="F63" s="146"/>
      <c r="G63" s="146"/>
      <c r="H63" s="146"/>
      <c r="I63" s="146"/>
      <c r="J63" s="146"/>
      <c r="K63" s="146"/>
      <c r="L63" s="146"/>
      <c r="M63" s="185"/>
    </row>
    <row r="64" spans="1:13" ht="41.25" customHeight="1" x14ac:dyDescent="0.3">
      <c r="A64" s="148" t="s">
        <v>0</v>
      </c>
      <c r="B64" s="149"/>
      <c r="C64" s="191"/>
      <c r="D64" s="145" t="s">
        <v>206</v>
      </c>
      <c r="E64" s="146"/>
      <c r="F64" s="146"/>
      <c r="G64" s="146"/>
      <c r="H64" s="146"/>
      <c r="I64" s="146"/>
      <c r="J64" s="146"/>
      <c r="K64" s="146"/>
      <c r="L64" s="146"/>
      <c r="M64" s="185"/>
    </row>
    <row r="65" spans="1:13" ht="41.25" customHeight="1" x14ac:dyDescent="0.3">
      <c r="A65" s="148" t="s">
        <v>155</v>
      </c>
      <c r="B65" s="149"/>
      <c r="C65" s="191"/>
      <c r="D65" s="145" t="s">
        <v>207</v>
      </c>
      <c r="E65" s="146"/>
      <c r="F65" s="146"/>
      <c r="G65" s="146"/>
      <c r="H65" s="146"/>
      <c r="I65" s="146"/>
      <c r="J65" s="146"/>
      <c r="K65" s="146"/>
      <c r="L65" s="146"/>
      <c r="M65" s="185"/>
    </row>
    <row r="66" spans="1:13" ht="50.25" customHeight="1" x14ac:dyDescent="0.3">
      <c r="A66" s="145" t="s">
        <v>156</v>
      </c>
      <c r="B66" s="146"/>
      <c r="C66" s="185"/>
      <c r="D66" s="145" t="s">
        <v>208</v>
      </c>
      <c r="E66" s="146"/>
      <c r="F66" s="146"/>
      <c r="G66" s="146"/>
      <c r="H66" s="146"/>
      <c r="I66" s="146"/>
      <c r="J66" s="146"/>
      <c r="K66" s="146"/>
      <c r="L66" s="146"/>
      <c r="M66" s="185"/>
    </row>
    <row r="67" spans="1:13" ht="30.75" customHeight="1" x14ac:dyDescent="0.3">
      <c r="A67" s="148" t="s">
        <v>1</v>
      </c>
      <c r="B67" s="149"/>
      <c r="C67" s="191"/>
      <c r="D67" s="145" t="s">
        <v>210</v>
      </c>
      <c r="E67" s="146"/>
      <c r="F67" s="146"/>
      <c r="G67" s="146"/>
      <c r="H67" s="146"/>
      <c r="I67" s="146"/>
      <c r="J67" s="146"/>
      <c r="K67" s="146"/>
      <c r="L67" s="146"/>
      <c r="M67" s="185"/>
    </row>
    <row r="68" spans="1:13" ht="15" x14ac:dyDescent="0.3">
      <c r="A68" s="148" t="s">
        <v>157</v>
      </c>
      <c r="B68" s="149"/>
      <c r="C68" s="191"/>
      <c r="D68" s="145" t="s">
        <v>211</v>
      </c>
      <c r="E68" s="146"/>
      <c r="F68" s="146"/>
      <c r="G68" s="146"/>
      <c r="H68" s="146"/>
      <c r="I68" s="146"/>
      <c r="J68" s="146"/>
      <c r="K68" s="146"/>
      <c r="L68" s="146"/>
      <c r="M68" s="185"/>
    </row>
    <row r="69" spans="1:13" ht="15" x14ac:dyDescent="0.3">
      <c r="A69" s="148" t="s">
        <v>158</v>
      </c>
      <c r="B69" s="149"/>
      <c r="C69" s="191"/>
      <c r="D69" s="145" t="s">
        <v>212</v>
      </c>
      <c r="E69" s="146"/>
      <c r="F69" s="146"/>
      <c r="G69" s="146"/>
      <c r="H69" s="146"/>
      <c r="I69" s="146"/>
      <c r="J69" s="146"/>
      <c r="K69" s="146"/>
      <c r="L69" s="146"/>
      <c r="M69" s="185"/>
    </row>
    <row r="70" spans="1:13" ht="15" x14ac:dyDescent="0.3">
      <c r="A70" s="148" t="s">
        <v>114</v>
      </c>
      <c r="B70" s="149"/>
      <c r="C70" s="191"/>
      <c r="D70" s="145" t="s">
        <v>213</v>
      </c>
      <c r="E70" s="146"/>
      <c r="F70" s="146"/>
      <c r="G70" s="146"/>
      <c r="H70" s="146"/>
      <c r="I70" s="146"/>
      <c r="J70" s="146"/>
      <c r="K70" s="146"/>
      <c r="L70" s="146"/>
      <c r="M70" s="185"/>
    </row>
    <row r="71" spans="1:13" ht="15" x14ac:dyDescent="0.3">
      <c r="A71" s="148" t="s">
        <v>115</v>
      </c>
      <c r="B71" s="149"/>
      <c r="C71" s="191"/>
      <c r="D71" s="145" t="s">
        <v>214</v>
      </c>
      <c r="E71" s="146"/>
      <c r="F71" s="146"/>
      <c r="G71" s="146"/>
      <c r="H71" s="146"/>
      <c r="I71" s="146"/>
      <c r="J71" s="146"/>
      <c r="K71" s="146"/>
      <c r="L71" s="146"/>
      <c r="M71" s="185"/>
    </row>
    <row r="72" spans="1:13" ht="15" x14ac:dyDescent="0.3">
      <c r="A72" s="148" t="s">
        <v>159</v>
      </c>
      <c r="B72" s="149"/>
      <c r="C72" s="191"/>
      <c r="D72" s="145" t="s">
        <v>215</v>
      </c>
      <c r="E72" s="146"/>
      <c r="F72" s="146"/>
      <c r="G72" s="146"/>
      <c r="H72" s="146"/>
      <c r="I72" s="146"/>
      <c r="J72" s="146"/>
      <c r="K72" s="146"/>
      <c r="L72" s="146"/>
      <c r="M72" s="185"/>
    </row>
    <row r="73" spans="1:13" ht="15" x14ac:dyDescent="0.3">
      <c r="A73" s="148" t="s">
        <v>160</v>
      </c>
      <c r="B73" s="149"/>
      <c r="C73" s="191"/>
      <c r="D73" s="145" t="s">
        <v>216</v>
      </c>
      <c r="E73" s="146"/>
      <c r="F73" s="146"/>
      <c r="G73" s="146"/>
      <c r="H73" s="146"/>
      <c r="I73" s="146"/>
      <c r="J73" s="146"/>
      <c r="K73" s="146"/>
      <c r="L73" s="146"/>
      <c r="M73" s="185"/>
    </row>
    <row r="74" spans="1:13" ht="15" x14ac:dyDescent="0.3">
      <c r="A74" s="148" t="s">
        <v>217</v>
      </c>
      <c r="B74" s="149"/>
      <c r="C74" s="191"/>
      <c r="D74" s="145" t="s">
        <v>218</v>
      </c>
      <c r="E74" s="146"/>
      <c r="F74" s="146"/>
      <c r="G74" s="146"/>
      <c r="H74" s="146"/>
      <c r="I74" s="146"/>
      <c r="J74" s="146"/>
      <c r="K74" s="146"/>
      <c r="L74" s="146"/>
      <c r="M74" s="18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pans="1:13" x14ac:dyDescent="0.3">
      <c r="A81" s="8"/>
      <c r="B81" s="8"/>
      <c r="C81" s="8"/>
      <c r="D81" s="8"/>
      <c r="E81" s="8"/>
      <c r="F81" s="8"/>
      <c r="G81" s="8"/>
      <c r="H81" s="8"/>
      <c r="I81" s="8"/>
      <c r="J81" s="8"/>
      <c r="K81" s="8"/>
      <c r="L81" s="8"/>
      <c r="M81" s="8"/>
    </row>
    <row r="82" spans="1:13" x14ac:dyDescent="0.3">
      <c r="A82" s="8"/>
      <c r="B82" s="8"/>
      <c r="C82" s="8"/>
      <c r="D82" s="8"/>
      <c r="E82" s="8"/>
      <c r="F82" s="8"/>
      <c r="G82" s="8"/>
      <c r="H82" s="8"/>
      <c r="I82" s="8"/>
      <c r="J82" s="8"/>
      <c r="K82" s="8"/>
      <c r="L82" s="8"/>
      <c r="M82" s="8"/>
    </row>
    <row r="83" spans="1:13" x14ac:dyDescent="0.3">
      <c r="A83" s="8"/>
      <c r="B83" s="8"/>
      <c r="C83" s="8"/>
      <c r="D83" s="8"/>
      <c r="E83" s="8"/>
      <c r="F83" s="8"/>
      <c r="G83" s="8"/>
      <c r="H83" s="8"/>
      <c r="I83" s="8"/>
      <c r="J83" s="8"/>
      <c r="K83" s="8"/>
      <c r="L83" s="8"/>
      <c r="M83" s="8"/>
    </row>
    <row r="84" spans="1:13" x14ac:dyDescent="0.3">
      <c r="A84" s="8"/>
      <c r="B84" s="8"/>
      <c r="C84" s="8"/>
      <c r="D84" s="8"/>
      <c r="E84" s="8"/>
      <c r="F84" s="8"/>
      <c r="G84" s="8"/>
      <c r="H84" s="8"/>
      <c r="I84" s="8"/>
      <c r="J84" s="8"/>
      <c r="K84" s="8"/>
      <c r="L84" s="8"/>
      <c r="M84" s="8"/>
    </row>
    <row r="85" spans="1:13" x14ac:dyDescent="0.3">
      <c r="A85" s="8"/>
      <c r="B85" s="8"/>
      <c r="C85" s="8"/>
      <c r="D85" s="8"/>
      <c r="E85" s="8"/>
      <c r="F85" s="8"/>
      <c r="G85" s="8"/>
      <c r="H85" s="8"/>
      <c r="I85" s="8"/>
      <c r="J85" s="8"/>
      <c r="K85" s="8"/>
      <c r="L85" s="8"/>
      <c r="M85" s="8"/>
    </row>
    <row r="86" spans="1:13" x14ac:dyDescent="0.3">
      <c r="A86" s="8"/>
      <c r="B86" s="8"/>
      <c r="C86" s="8"/>
      <c r="D86" s="8"/>
      <c r="E86" s="8"/>
      <c r="F86" s="8"/>
      <c r="G86" s="8"/>
      <c r="H86" s="8"/>
      <c r="I86" s="8"/>
      <c r="J86" s="8"/>
      <c r="K86" s="8"/>
      <c r="L86" s="8"/>
      <c r="M86" s="8"/>
    </row>
    <row r="87" spans="1:13" x14ac:dyDescent="0.3">
      <c r="A87" s="8"/>
      <c r="B87" s="8"/>
      <c r="C87" s="8"/>
      <c r="D87" s="8"/>
      <c r="E87" s="8"/>
      <c r="F87" s="8"/>
      <c r="G87" s="8"/>
      <c r="H87" s="8"/>
      <c r="I87" s="8"/>
      <c r="J87" s="8"/>
      <c r="K87" s="8"/>
      <c r="L87" s="8"/>
      <c r="M87" s="8"/>
    </row>
    <row r="88" spans="1:13" x14ac:dyDescent="0.3">
      <c r="A88" s="8"/>
      <c r="B88" s="8"/>
      <c r="C88" s="8"/>
      <c r="D88" s="8"/>
      <c r="E88" s="8"/>
      <c r="F88" s="8"/>
      <c r="G88" s="8"/>
      <c r="H88" s="8"/>
      <c r="I88" s="8"/>
      <c r="J88" s="8"/>
      <c r="K88" s="8"/>
      <c r="L88" s="8"/>
      <c r="M88" s="8"/>
    </row>
    <row r="89" spans="1:13" x14ac:dyDescent="0.3">
      <c r="A89" s="8"/>
      <c r="B89" s="8"/>
      <c r="C89" s="8"/>
      <c r="D89" s="8"/>
      <c r="E89" s="8"/>
      <c r="F89" s="8"/>
      <c r="G89" s="8"/>
      <c r="H89" s="8"/>
      <c r="I89" s="8"/>
      <c r="J89" s="8"/>
      <c r="K89" s="8"/>
      <c r="L89" s="8"/>
      <c r="M89" s="8"/>
    </row>
    <row r="90" spans="1:13" x14ac:dyDescent="0.3">
      <c r="A90" s="8"/>
      <c r="B90" s="8"/>
      <c r="C90" s="8"/>
      <c r="D90" s="8"/>
      <c r="E90" s="8"/>
      <c r="F90" s="8"/>
      <c r="G90" s="8"/>
      <c r="H90" s="8"/>
      <c r="I90" s="8"/>
      <c r="J90" s="8"/>
      <c r="K90" s="8"/>
      <c r="L90" s="8"/>
      <c r="M90" s="8"/>
    </row>
    <row r="91" spans="1:13" x14ac:dyDescent="0.3">
      <c r="A91" s="8"/>
      <c r="B91" s="8"/>
      <c r="C91" s="8"/>
      <c r="D91" s="8"/>
      <c r="E91" s="8"/>
      <c r="F91" s="8"/>
      <c r="G91" s="8"/>
      <c r="H91" s="8"/>
      <c r="I91" s="8"/>
      <c r="J91" s="8"/>
      <c r="K91" s="8"/>
      <c r="L91" s="8"/>
      <c r="M91" s="8"/>
    </row>
    <row r="92" spans="1:13" x14ac:dyDescent="0.3">
      <c r="A92" s="8"/>
      <c r="B92" s="8"/>
      <c r="C92" s="8"/>
      <c r="D92" s="8"/>
      <c r="E92" s="8"/>
      <c r="F92" s="8"/>
      <c r="G92" s="8"/>
      <c r="H92" s="8"/>
      <c r="I92" s="8"/>
      <c r="J92" s="8"/>
      <c r="K92" s="8"/>
      <c r="L92" s="8"/>
      <c r="M92" s="8"/>
    </row>
    <row r="93" spans="1:13" x14ac:dyDescent="0.3">
      <c r="A93" s="8"/>
      <c r="B93" s="8"/>
      <c r="C93" s="8"/>
      <c r="D93" s="8"/>
      <c r="E93" s="8"/>
      <c r="F93" s="8"/>
      <c r="G93" s="8"/>
      <c r="H93" s="8"/>
      <c r="I93" s="8"/>
      <c r="J93" s="8"/>
      <c r="K93" s="8"/>
      <c r="L93" s="8"/>
      <c r="M93" s="8"/>
    </row>
    <row r="94" spans="1:13" x14ac:dyDescent="0.3">
      <c r="A94" s="8"/>
      <c r="B94" s="8"/>
      <c r="C94" s="8"/>
      <c r="D94" s="8"/>
      <c r="E94" s="8"/>
      <c r="F94" s="8"/>
      <c r="G94" s="8"/>
      <c r="H94" s="8"/>
      <c r="I94" s="8"/>
      <c r="J94" s="8"/>
      <c r="K94" s="8"/>
      <c r="L94" s="8"/>
      <c r="M94" s="8"/>
    </row>
    <row r="95" spans="1:13" x14ac:dyDescent="0.3">
      <c r="A95" s="8"/>
      <c r="B95" s="8"/>
      <c r="C95" s="8"/>
      <c r="D95" s="8"/>
      <c r="E95" s="8"/>
      <c r="F95" s="8"/>
      <c r="G95" s="8"/>
      <c r="H95" s="8"/>
      <c r="I95" s="8"/>
      <c r="J95" s="8"/>
      <c r="K95" s="8"/>
      <c r="L95" s="8"/>
      <c r="M95" s="8"/>
    </row>
    <row r="96" spans="1:13" x14ac:dyDescent="0.3">
      <c r="A96" s="8"/>
      <c r="B96" s="8"/>
      <c r="C96" s="8"/>
      <c r="D96" s="8"/>
      <c r="E96" s="8"/>
      <c r="F96" s="8"/>
      <c r="G96" s="8"/>
      <c r="H96" s="8"/>
      <c r="I96" s="8"/>
      <c r="J96" s="8"/>
      <c r="K96" s="8"/>
      <c r="L96" s="8"/>
      <c r="M96" s="8"/>
    </row>
    <row r="97" spans="1:13" x14ac:dyDescent="0.3">
      <c r="A97" s="8"/>
      <c r="B97" s="8"/>
      <c r="C97" s="8"/>
      <c r="D97" s="8"/>
      <c r="E97" s="8"/>
      <c r="F97" s="8"/>
      <c r="G97" s="8"/>
      <c r="H97" s="8"/>
      <c r="I97" s="8"/>
      <c r="J97" s="8"/>
      <c r="K97" s="8"/>
      <c r="L97" s="8"/>
      <c r="M97" s="8"/>
    </row>
    <row r="98" spans="1:13" x14ac:dyDescent="0.3">
      <c r="A98" s="8"/>
      <c r="B98" s="8"/>
      <c r="C98" s="8"/>
      <c r="D98" s="8"/>
      <c r="E98" s="8"/>
      <c r="F98" s="8"/>
      <c r="G98" s="8"/>
      <c r="H98" s="8"/>
      <c r="I98" s="8"/>
      <c r="J98" s="8"/>
      <c r="K98" s="8"/>
      <c r="L98" s="8"/>
      <c r="M98" s="8"/>
    </row>
    <row r="99" spans="1:13" x14ac:dyDescent="0.3">
      <c r="A99" s="8"/>
      <c r="B99" s="8"/>
      <c r="C99" s="8"/>
      <c r="D99" s="8"/>
      <c r="E99" s="8"/>
      <c r="F99" s="8"/>
      <c r="G99" s="8"/>
      <c r="H99" s="8"/>
      <c r="I99" s="8"/>
      <c r="J99" s="8"/>
      <c r="K99" s="8"/>
      <c r="L99" s="8"/>
      <c r="M99" s="8"/>
    </row>
    <row r="100" spans="1:13" x14ac:dyDescent="0.3">
      <c r="A100" s="8"/>
      <c r="B100" s="8"/>
      <c r="C100" s="8"/>
      <c r="D100" s="8"/>
      <c r="E100" s="8"/>
      <c r="F100" s="8"/>
      <c r="G100" s="8"/>
      <c r="H100" s="8"/>
      <c r="I100" s="8"/>
      <c r="J100" s="8"/>
      <c r="K100" s="8"/>
      <c r="L100" s="8"/>
      <c r="M100" s="8"/>
    </row>
    <row r="101" spans="1:13" x14ac:dyDescent="0.3">
      <c r="A101" s="8"/>
      <c r="B101" s="8"/>
      <c r="C101" s="8"/>
      <c r="D101" s="8"/>
      <c r="E101" s="8"/>
      <c r="F101" s="8"/>
      <c r="G101" s="8"/>
      <c r="H101" s="8"/>
      <c r="I101" s="8"/>
      <c r="J101" s="8"/>
      <c r="K101" s="8"/>
      <c r="L101" s="8"/>
      <c r="M101" s="8"/>
    </row>
    <row r="102" spans="1:13" x14ac:dyDescent="0.3">
      <c r="A102" s="8"/>
      <c r="B102" s="8"/>
      <c r="C102" s="8"/>
      <c r="D102" s="8"/>
      <c r="E102" s="8"/>
      <c r="F102" s="8"/>
      <c r="G102" s="8"/>
      <c r="H102" s="8"/>
      <c r="I102" s="8"/>
      <c r="J102" s="8"/>
      <c r="K102" s="8"/>
      <c r="L102" s="8"/>
      <c r="M102" s="8"/>
    </row>
    <row r="103" spans="1:13" x14ac:dyDescent="0.3">
      <c r="A103" s="8"/>
      <c r="B103" s="8"/>
      <c r="C103" s="8"/>
      <c r="D103" s="8"/>
      <c r="E103" s="8"/>
      <c r="F103" s="8"/>
      <c r="G103" s="8"/>
      <c r="H103" s="8"/>
      <c r="I103" s="8"/>
      <c r="J103" s="8"/>
      <c r="K103" s="8"/>
      <c r="L103" s="8"/>
      <c r="M103" s="8"/>
    </row>
    <row r="104" spans="1:13" x14ac:dyDescent="0.3">
      <c r="A104" s="8"/>
      <c r="B104" s="8"/>
      <c r="C104" s="8"/>
      <c r="D104" s="8"/>
      <c r="E104" s="8"/>
      <c r="F104" s="8"/>
      <c r="G104" s="8"/>
      <c r="H104" s="8"/>
      <c r="I104" s="8"/>
      <c r="J104" s="8"/>
      <c r="K104" s="8"/>
      <c r="L104" s="8"/>
      <c r="M104" s="8"/>
    </row>
    <row r="105" spans="1:13" x14ac:dyDescent="0.3">
      <c r="A105" s="8"/>
      <c r="B105" s="8"/>
      <c r="C105" s="8"/>
      <c r="D105" s="8"/>
      <c r="E105" s="8"/>
      <c r="F105" s="8"/>
      <c r="G105" s="8"/>
      <c r="H105" s="8"/>
      <c r="I105" s="8"/>
      <c r="J105" s="8"/>
      <c r="K105" s="8"/>
      <c r="L105" s="8"/>
      <c r="M105" s="8"/>
    </row>
    <row r="106" spans="1:13" x14ac:dyDescent="0.3">
      <c r="A106" s="8"/>
      <c r="B106" s="8"/>
      <c r="C106" s="8"/>
      <c r="D106" s="8"/>
      <c r="E106" s="8"/>
      <c r="F106" s="8"/>
      <c r="G106" s="8"/>
      <c r="H106" s="8"/>
      <c r="I106" s="8"/>
      <c r="J106" s="8"/>
      <c r="K106" s="8"/>
      <c r="L106" s="8"/>
      <c r="M106" s="8"/>
    </row>
    <row r="107" spans="1:13" x14ac:dyDescent="0.3">
      <c r="A107" s="8"/>
      <c r="B107" s="8"/>
      <c r="C107" s="8"/>
      <c r="D107" s="8"/>
      <c r="E107" s="8"/>
      <c r="F107" s="8"/>
      <c r="G107" s="8"/>
      <c r="H107" s="8"/>
      <c r="I107" s="8"/>
      <c r="J107" s="8"/>
      <c r="K107" s="8"/>
      <c r="L107" s="8"/>
      <c r="M107" s="8"/>
    </row>
    <row r="108" spans="1:13" x14ac:dyDescent="0.3">
      <c r="A108" s="8"/>
      <c r="B108" s="8"/>
      <c r="C108" s="8"/>
      <c r="D108" s="8"/>
      <c r="E108" s="8"/>
      <c r="F108" s="8"/>
      <c r="G108" s="8"/>
      <c r="H108" s="8"/>
      <c r="I108" s="8"/>
      <c r="J108" s="8"/>
      <c r="K108" s="8"/>
      <c r="L108" s="8"/>
      <c r="M108" s="8"/>
    </row>
    <row r="109" spans="1:13" x14ac:dyDescent="0.3">
      <c r="A109" s="8"/>
      <c r="B109" s="8"/>
      <c r="C109" s="8"/>
      <c r="D109" s="8"/>
      <c r="E109" s="8"/>
      <c r="F109" s="8"/>
      <c r="G109" s="8"/>
      <c r="H109" s="8"/>
      <c r="I109" s="8"/>
      <c r="J109" s="8"/>
      <c r="K109" s="8"/>
      <c r="L109" s="8"/>
      <c r="M109" s="8"/>
    </row>
    <row r="110" spans="1:13" x14ac:dyDescent="0.3">
      <c r="A110" s="8"/>
      <c r="B110" s="8"/>
      <c r="C110" s="8"/>
      <c r="D110" s="8"/>
      <c r="E110" s="8"/>
      <c r="F110" s="8"/>
      <c r="G110" s="8"/>
      <c r="H110" s="8"/>
      <c r="I110" s="8"/>
      <c r="J110" s="8"/>
      <c r="K110" s="8"/>
      <c r="L110" s="8"/>
      <c r="M110" s="8"/>
    </row>
    <row r="111" spans="1:13" x14ac:dyDescent="0.3">
      <c r="A111" s="8"/>
      <c r="B111" s="8"/>
      <c r="C111" s="8"/>
      <c r="D111" s="8"/>
      <c r="E111" s="8"/>
      <c r="F111" s="8"/>
      <c r="G111" s="8"/>
      <c r="H111" s="8"/>
      <c r="I111" s="8"/>
      <c r="J111" s="8"/>
      <c r="K111" s="8"/>
      <c r="L111" s="8"/>
      <c r="M111" s="8"/>
    </row>
    <row r="112" spans="1:13" x14ac:dyDescent="0.3">
      <c r="A112" s="8"/>
      <c r="B112" s="8"/>
      <c r="C112" s="8"/>
      <c r="D112" s="8"/>
      <c r="E112" s="8"/>
      <c r="F112" s="8"/>
      <c r="G112" s="8"/>
      <c r="H112" s="8"/>
      <c r="I112" s="8"/>
      <c r="J112" s="8"/>
      <c r="K112" s="8"/>
      <c r="L112" s="8"/>
      <c r="M112" s="8"/>
    </row>
    <row r="113" spans="1:13" x14ac:dyDescent="0.3">
      <c r="A113" s="8"/>
      <c r="B113" s="8"/>
      <c r="C113" s="8"/>
      <c r="D113" s="8"/>
      <c r="E113" s="8"/>
      <c r="F113" s="8"/>
      <c r="G113" s="8"/>
      <c r="H113" s="8"/>
      <c r="I113" s="8"/>
      <c r="J113" s="8"/>
      <c r="K113" s="8"/>
      <c r="L113" s="8"/>
      <c r="M113" s="8"/>
    </row>
    <row r="114" spans="1:13" x14ac:dyDescent="0.3">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D51" zoomScale="120" zoomScaleNormal="120" workbookViewId="0">
      <selection activeCell="I65" sqref="I65"/>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51"/>
      <c r="C3" s="252"/>
      <c r="D3" s="252"/>
      <c r="E3" s="247" t="s">
        <v>107</v>
      </c>
      <c r="F3" s="247"/>
      <c r="G3" s="247"/>
      <c r="H3" s="247"/>
      <c r="I3" s="247"/>
      <c r="J3" s="248"/>
    </row>
    <row r="4" spans="1:10" s="8" customFormat="1" ht="26.25" customHeight="1" x14ac:dyDescent="0.45">
      <c r="A4" s="50"/>
      <c r="B4" s="253"/>
      <c r="C4" s="254"/>
      <c r="D4" s="254"/>
      <c r="E4" s="249" t="s">
        <v>77</v>
      </c>
      <c r="F4" s="249"/>
      <c r="G4" s="249"/>
      <c r="H4" s="249"/>
      <c r="I4" s="249"/>
      <c r="J4" s="250"/>
    </row>
    <row r="5" spans="1:10" s="8" customFormat="1" ht="33" customHeight="1" x14ac:dyDescent="0.3">
      <c r="A5" s="50"/>
      <c r="B5" s="227" t="s">
        <v>61</v>
      </c>
      <c r="C5" s="227"/>
      <c r="D5" s="227"/>
      <c r="E5" s="29" t="s">
        <v>219</v>
      </c>
      <c r="F5" s="29"/>
      <c r="G5" s="36" t="s">
        <v>85</v>
      </c>
      <c r="H5" s="111">
        <v>45699</v>
      </c>
      <c r="I5" s="258" t="s">
        <v>88</v>
      </c>
      <c r="J5" s="258"/>
    </row>
    <row r="6" spans="1:10" s="8" customFormat="1" ht="30.75" customHeight="1" x14ac:dyDescent="0.3">
      <c r="A6" s="50"/>
      <c r="B6" s="227" t="s">
        <v>120</v>
      </c>
      <c r="C6" s="227"/>
      <c r="D6" s="227"/>
      <c r="E6" s="29">
        <v>254174000087</v>
      </c>
      <c r="F6" s="29"/>
      <c r="G6" s="73" t="s">
        <v>62</v>
      </c>
      <c r="H6" s="29" t="s">
        <v>221</v>
      </c>
      <c r="I6" s="226">
        <f>IF(SUM(I9:I69)=0,"",AVERAGE(I9:I69))</f>
        <v>91.393442622950815</v>
      </c>
      <c r="J6" s="226"/>
    </row>
    <row r="7" spans="1:10" s="8" customFormat="1" ht="17.25" customHeight="1" x14ac:dyDescent="0.3">
      <c r="A7" s="50"/>
      <c r="B7" s="227" t="s">
        <v>86</v>
      </c>
      <c r="C7" s="227"/>
      <c r="D7" s="227"/>
      <c r="E7" s="228" t="s">
        <v>220</v>
      </c>
      <c r="F7" s="229"/>
      <c r="G7" s="229"/>
      <c r="H7" s="230"/>
      <c r="I7" s="226"/>
      <c r="J7" s="226"/>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59" t="s">
        <v>4</v>
      </c>
      <c r="C9" s="66" t="s">
        <v>4</v>
      </c>
      <c r="D9" s="231">
        <f>IF(SUM(G9:G27)=0,"",AVERAGE(G9:G27))</f>
        <v>87.976190476190482</v>
      </c>
      <c r="E9" s="33" t="s">
        <v>6</v>
      </c>
      <c r="F9" s="69" t="s">
        <v>6</v>
      </c>
      <c r="G9" s="30">
        <f>IF(SUM(I9:I9)=0,"",AVERAGE(I9:I9))</f>
        <v>90</v>
      </c>
      <c r="H9" s="38" t="s">
        <v>92</v>
      </c>
      <c r="I9" s="31">
        <v>90</v>
      </c>
      <c r="J9" s="32"/>
    </row>
    <row r="10" spans="1:10" s="8" customFormat="1" ht="51" customHeight="1" x14ac:dyDescent="0.3">
      <c r="A10" s="65" t="str">
        <f>IF(I10&lt;61,MAX($A$8:A9)+1,"")</f>
        <v/>
      </c>
      <c r="B10" s="260"/>
      <c r="C10" s="66" t="s">
        <v>4</v>
      </c>
      <c r="D10" s="232"/>
      <c r="E10" s="262" t="s">
        <v>43</v>
      </c>
      <c r="F10" s="70" t="s">
        <v>43</v>
      </c>
      <c r="G10" s="257">
        <f>IF(SUM(I10:I12)=0,"",AVERAGE(I10:I12))</f>
        <v>86.666666666666671</v>
      </c>
      <c r="H10" s="38" t="s">
        <v>89</v>
      </c>
      <c r="I10" s="31">
        <v>85</v>
      </c>
      <c r="J10" s="32"/>
    </row>
    <row r="11" spans="1:10" s="8" customFormat="1" ht="93" customHeight="1" x14ac:dyDescent="0.3">
      <c r="A11" s="65" t="str">
        <f>IF(I11&lt;61,MAX($A$8:A10)+1,"")</f>
        <v/>
      </c>
      <c r="B11" s="260"/>
      <c r="C11" s="66" t="s">
        <v>4</v>
      </c>
      <c r="D11" s="232"/>
      <c r="E11" s="262"/>
      <c r="F11" s="70" t="s">
        <v>43</v>
      </c>
      <c r="G11" s="255"/>
      <c r="H11" s="38" t="s">
        <v>44</v>
      </c>
      <c r="I11" s="31">
        <v>85</v>
      </c>
      <c r="J11" s="32"/>
    </row>
    <row r="12" spans="1:10" s="8" customFormat="1" ht="32.25" customHeight="1" x14ac:dyDescent="0.3">
      <c r="A12" s="65" t="str">
        <f>IF(I12&lt;61,MAX($A$8:A11)+1,"")</f>
        <v/>
      </c>
      <c r="B12" s="260"/>
      <c r="C12" s="66" t="s">
        <v>4</v>
      </c>
      <c r="D12" s="232"/>
      <c r="E12" s="262"/>
      <c r="F12" s="70" t="s">
        <v>43</v>
      </c>
      <c r="G12" s="256"/>
      <c r="H12" s="38" t="s">
        <v>90</v>
      </c>
      <c r="I12" s="31">
        <v>90</v>
      </c>
      <c r="J12" s="32"/>
    </row>
    <row r="13" spans="1:10" s="8" customFormat="1" ht="45" customHeight="1" x14ac:dyDescent="0.3">
      <c r="A13" s="65" t="str">
        <f>IF(I13&lt;61,MAX($A$8:A12)+1,"")</f>
        <v/>
      </c>
      <c r="B13" s="260"/>
      <c r="C13" s="66" t="s">
        <v>4</v>
      </c>
      <c r="D13" s="232"/>
      <c r="E13" s="262" t="s">
        <v>45</v>
      </c>
      <c r="F13" s="70" t="s">
        <v>45</v>
      </c>
      <c r="G13" s="257">
        <f>IF(SUM(I13:I14)=0,"",AVERAGE(I13:I14))</f>
        <v>87.5</v>
      </c>
      <c r="H13" s="38" t="s">
        <v>10</v>
      </c>
      <c r="I13" s="31">
        <v>85</v>
      </c>
      <c r="J13" s="32"/>
    </row>
    <row r="14" spans="1:10" s="8" customFormat="1" ht="30.75" customHeight="1" x14ac:dyDescent="0.3">
      <c r="A14" s="65" t="str">
        <f>IF(I14&lt;61,MAX($A$8:A13)+1,"")</f>
        <v/>
      </c>
      <c r="B14" s="260"/>
      <c r="C14" s="66" t="s">
        <v>4</v>
      </c>
      <c r="D14" s="232"/>
      <c r="E14" s="262"/>
      <c r="F14" s="70" t="s">
        <v>45</v>
      </c>
      <c r="G14" s="256"/>
      <c r="H14" s="38" t="s">
        <v>93</v>
      </c>
      <c r="I14" s="31">
        <v>90</v>
      </c>
      <c r="J14" s="32"/>
    </row>
    <row r="15" spans="1:10" s="8" customFormat="1" ht="48" customHeight="1" x14ac:dyDescent="0.3">
      <c r="A15" s="65" t="str">
        <f>IF(I15&lt;61,MAX($A$8:A14)+1,"")</f>
        <v/>
      </c>
      <c r="B15" s="260"/>
      <c r="C15" s="66" t="s">
        <v>4</v>
      </c>
      <c r="D15" s="232"/>
      <c r="E15" s="262" t="s">
        <v>46</v>
      </c>
      <c r="F15" s="70" t="s">
        <v>46</v>
      </c>
      <c r="G15" s="221">
        <f>IF(SUM(I15:I20)=0,"",AVERAGE(I15:I20))</f>
        <v>90</v>
      </c>
      <c r="H15" s="38" t="s">
        <v>47</v>
      </c>
      <c r="I15" s="31">
        <v>90</v>
      </c>
      <c r="J15" s="32"/>
    </row>
    <row r="16" spans="1:10" s="8" customFormat="1" ht="44.25" customHeight="1" x14ac:dyDescent="0.3">
      <c r="A16" s="65" t="str">
        <f>IF(I16&lt;61,MAX($A$8:A15)+1,"")</f>
        <v/>
      </c>
      <c r="B16" s="260"/>
      <c r="C16" s="66" t="s">
        <v>4</v>
      </c>
      <c r="D16" s="232"/>
      <c r="E16" s="262"/>
      <c r="F16" s="70" t="s">
        <v>46</v>
      </c>
      <c r="G16" s="255"/>
      <c r="H16" s="38" t="s">
        <v>7</v>
      </c>
      <c r="I16" s="31">
        <v>90</v>
      </c>
      <c r="J16" s="32"/>
    </row>
    <row r="17" spans="1:10" s="8" customFormat="1" ht="45" customHeight="1" x14ac:dyDescent="0.3">
      <c r="A17" s="65" t="str">
        <f>IF(I17&lt;61,MAX($A$8:A16)+1,"")</f>
        <v/>
      </c>
      <c r="B17" s="260"/>
      <c r="C17" s="66" t="s">
        <v>4</v>
      </c>
      <c r="D17" s="232"/>
      <c r="E17" s="262"/>
      <c r="F17" s="70" t="s">
        <v>46</v>
      </c>
      <c r="G17" s="255"/>
      <c r="H17" s="39" t="s">
        <v>94</v>
      </c>
      <c r="I17" s="31">
        <v>90</v>
      </c>
      <c r="J17" s="32"/>
    </row>
    <row r="18" spans="1:10" s="8" customFormat="1" ht="60" customHeight="1" x14ac:dyDescent="0.3">
      <c r="A18" s="65" t="str">
        <f>IF(I18&lt;61,MAX($A$8:A17)+1,"")</f>
        <v/>
      </c>
      <c r="B18" s="260"/>
      <c r="C18" s="66" t="s">
        <v>4</v>
      </c>
      <c r="D18" s="232"/>
      <c r="E18" s="262"/>
      <c r="F18" s="70" t="s">
        <v>46</v>
      </c>
      <c r="G18" s="255"/>
      <c r="H18" s="38" t="s">
        <v>91</v>
      </c>
      <c r="I18" s="31">
        <v>90</v>
      </c>
      <c r="J18" s="32"/>
    </row>
    <row r="19" spans="1:10" s="8" customFormat="1" ht="48" customHeight="1" x14ac:dyDescent="0.3">
      <c r="A19" s="65" t="str">
        <f>IF(I19&lt;61,MAX($A$8:A18)+1,"")</f>
        <v/>
      </c>
      <c r="B19" s="260"/>
      <c r="C19" s="66" t="s">
        <v>4</v>
      </c>
      <c r="D19" s="232"/>
      <c r="E19" s="262"/>
      <c r="F19" s="70" t="s">
        <v>46</v>
      </c>
      <c r="G19" s="255"/>
      <c r="H19" s="38" t="s">
        <v>95</v>
      </c>
      <c r="I19" s="31">
        <v>90</v>
      </c>
      <c r="J19" s="32"/>
    </row>
    <row r="20" spans="1:10" s="8" customFormat="1" ht="30" customHeight="1" x14ac:dyDescent="0.3">
      <c r="A20" s="65" t="str">
        <f>IF(I20&lt;61,MAX($A$8:A19)+1,"")</f>
        <v/>
      </c>
      <c r="B20" s="260"/>
      <c r="C20" s="66" t="s">
        <v>4</v>
      </c>
      <c r="D20" s="232"/>
      <c r="E20" s="262"/>
      <c r="F20" s="70" t="s">
        <v>46</v>
      </c>
      <c r="G20" s="256"/>
      <c r="H20" s="38" t="s">
        <v>11</v>
      </c>
      <c r="I20" s="31">
        <v>90</v>
      </c>
      <c r="J20" s="32"/>
    </row>
    <row r="21" spans="1:10" s="8" customFormat="1" ht="31.5" customHeight="1" x14ac:dyDescent="0.3">
      <c r="A21" s="65" t="str">
        <f>IF(I21&lt;61,MAX($A$8:A20)+1,"")</f>
        <v/>
      </c>
      <c r="B21" s="260"/>
      <c r="C21" s="66" t="s">
        <v>4</v>
      </c>
      <c r="D21" s="232"/>
      <c r="E21" s="262" t="s">
        <v>48</v>
      </c>
      <c r="F21" s="70" t="s">
        <v>48</v>
      </c>
      <c r="G21" s="221">
        <f>IF(SUM(I21:I27)=0,"",AVERAGE(I21:I27))</f>
        <v>85.714285714285708</v>
      </c>
      <c r="H21" s="38" t="s">
        <v>12</v>
      </c>
      <c r="I21" s="31">
        <v>90</v>
      </c>
      <c r="J21" s="32"/>
    </row>
    <row r="22" spans="1:10" s="8" customFormat="1" ht="41.25" customHeight="1" x14ac:dyDescent="0.3">
      <c r="A22" s="65" t="str">
        <f>IF(I22&lt;61,MAX($A$8:A21)+1,"")</f>
        <v/>
      </c>
      <c r="B22" s="260"/>
      <c r="C22" s="66" t="s">
        <v>4</v>
      </c>
      <c r="D22" s="232"/>
      <c r="E22" s="262"/>
      <c r="F22" s="70" t="s">
        <v>48</v>
      </c>
      <c r="G22" s="221"/>
      <c r="H22" s="38" t="s">
        <v>96</v>
      </c>
      <c r="I22" s="31">
        <v>85</v>
      </c>
      <c r="J22" s="32"/>
    </row>
    <row r="23" spans="1:10" s="8" customFormat="1" ht="59.25" customHeight="1" x14ac:dyDescent="0.3">
      <c r="A23" s="65" t="str">
        <f>IF(I23&lt;61,MAX($A$8:A22)+1,"")</f>
        <v/>
      </c>
      <c r="B23" s="260"/>
      <c r="C23" s="66" t="s">
        <v>4</v>
      </c>
      <c r="D23" s="232"/>
      <c r="E23" s="262"/>
      <c r="F23" s="70" t="s">
        <v>48</v>
      </c>
      <c r="G23" s="221"/>
      <c r="H23" s="38" t="s">
        <v>14</v>
      </c>
      <c r="I23" s="31">
        <v>85</v>
      </c>
      <c r="J23" s="32"/>
    </row>
    <row r="24" spans="1:10" s="8" customFormat="1" ht="44.25" customHeight="1" x14ac:dyDescent="0.3">
      <c r="A24" s="65" t="str">
        <f>IF(I24&lt;61,MAX($A$8:A23)+1,"")</f>
        <v/>
      </c>
      <c r="B24" s="260"/>
      <c r="C24" s="66" t="s">
        <v>4</v>
      </c>
      <c r="D24" s="232"/>
      <c r="E24" s="262"/>
      <c r="F24" s="70" t="s">
        <v>48</v>
      </c>
      <c r="G24" s="221"/>
      <c r="H24" s="38" t="s">
        <v>8</v>
      </c>
      <c r="I24" s="31">
        <v>85</v>
      </c>
      <c r="J24" s="32"/>
    </row>
    <row r="25" spans="1:10" s="8" customFormat="1" ht="33.75" customHeight="1" x14ac:dyDescent="0.3">
      <c r="A25" s="65" t="str">
        <f>IF(I25&lt;61,MAX($A$8:A24)+1,"")</f>
        <v/>
      </c>
      <c r="B25" s="260"/>
      <c r="C25" s="66" t="s">
        <v>4</v>
      </c>
      <c r="D25" s="232"/>
      <c r="E25" s="262"/>
      <c r="F25" s="70" t="s">
        <v>48</v>
      </c>
      <c r="G25" s="221"/>
      <c r="H25" s="38" t="s">
        <v>13</v>
      </c>
      <c r="I25" s="31">
        <v>85</v>
      </c>
      <c r="J25" s="32"/>
    </row>
    <row r="26" spans="1:10" s="8" customFormat="1" ht="35.25" customHeight="1" x14ac:dyDescent="0.3">
      <c r="A26" s="65" t="str">
        <f>IF(I26&lt;61,MAX($A$8:A25)+1,"")</f>
        <v/>
      </c>
      <c r="B26" s="260"/>
      <c r="C26" s="66" t="s">
        <v>4</v>
      </c>
      <c r="D26" s="232"/>
      <c r="E26" s="262"/>
      <c r="F26" s="70" t="s">
        <v>48</v>
      </c>
      <c r="G26" s="221"/>
      <c r="H26" s="38" t="s">
        <v>49</v>
      </c>
      <c r="I26" s="31">
        <v>85</v>
      </c>
      <c r="J26" s="32"/>
    </row>
    <row r="27" spans="1:10" s="8" customFormat="1" ht="75" customHeight="1" x14ac:dyDescent="0.3">
      <c r="A27" s="65" t="str">
        <f>IF(I27&lt;61,MAX($A$8:A26)+1,"")</f>
        <v/>
      </c>
      <c r="B27" s="261"/>
      <c r="C27" s="66" t="s">
        <v>4</v>
      </c>
      <c r="D27" s="233"/>
      <c r="E27" s="262"/>
      <c r="F27" s="70" t="s">
        <v>48</v>
      </c>
      <c r="G27" s="221"/>
      <c r="H27" s="38" t="s">
        <v>15</v>
      </c>
      <c r="I27" s="31">
        <v>85</v>
      </c>
      <c r="J27" s="32"/>
    </row>
    <row r="28" spans="1:10" s="8" customFormat="1" ht="31.5" customHeight="1" x14ac:dyDescent="0.3">
      <c r="A28" s="65" t="str">
        <f>IF(I28&lt;61,MAX($A$8:A27)+1,"")</f>
        <v/>
      </c>
      <c r="B28" s="244" t="s">
        <v>5</v>
      </c>
      <c r="C28" s="67" t="s">
        <v>5</v>
      </c>
      <c r="D28" s="237">
        <f>IF(SUM(I28:I54)=0,"",AVERAGE(I28:I55))</f>
        <v>94.107142857142861</v>
      </c>
      <c r="E28" s="240" t="s">
        <v>50</v>
      </c>
      <c r="F28" s="71" t="s">
        <v>50</v>
      </c>
      <c r="G28" s="221">
        <f>IF(SUM(I28:I34)=0,"",AVERAGE(I28:I34))</f>
        <v>96.428571428571431</v>
      </c>
      <c r="H28" s="38" t="s">
        <v>42</v>
      </c>
      <c r="I28" s="31">
        <v>100</v>
      </c>
      <c r="J28" s="32"/>
    </row>
    <row r="29" spans="1:10" s="8" customFormat="1" ht="33.75" customHeight="1" x14ac:dyDescent="0.3">
      <c r="A29" s="65" t="str">
        <f>IF(I29&lt;61,MAX($A$8:A28)+1,"")</f>
        <v/>
      </c>
      <c r="B29" s="245"/>
      <c r="C29" s="67" t="s">
        <v>5</v>
      </c>
      <c r="D29" s="224"/>
      <c r="E29" s="241"/>
      <c r="F29" s="71" t="s">
        <v>50</v>
      </c>
      <c r="G29" s="221"/>
      <c r="H29" s="38" t="s">
        <v>16</v>
      </c>
      <c r="I29" s="31">
        <v>85</v>
      </c>
      <c r="J29" s="32"/>
    </row>
    <row r="30" spans="1:10" s="8" customFormat="1" ht="45.75" customHeight="1" x14ac:dyDescent="0.3">
      <c r="A30" s="65" t="str">
        <f>IF(I30&lt;61,MAX($A$8:A29)+1,"")</f>
        <v/>
      </c>
      <c r="B30" s="245"/>
      <c r="C30" s="67" t="s">
        <v>5</v>
      </c>
      <c r="D30" s="224"/>
      <c r="E30" s="241"/>
      <c r="F30" s="71" t="s">
        <v>50</v>
      </c>
      <c r="G30" s="221"/>
      <c r="H30" s="38" t="s">
        <v>97</v>
      </c>
      <c r="I30" s="31">
        <v>100</v>
      </c>
      <c r="J30" s="32"/>
    </row>
    <row r="31" spans="1:10" s="8" customFormat="1" ht="39" customHeight="1" x14ac:dyDescent="0.3">
      <c r="A31" s="65" t="str">
        <f>IF(I31&lt;61,MAX($A$8:A30)+1,"")</f>
        <v/>
      </c>
      <c r="B31" s="245"/>
      <c r="C31" s="67" t="s">
        <v>5</v>
      </c>
      <c r="D31" s="224"/>
      <c r="E31" s="241"/>
      <c r="F31" s="71" t="s">
        <v>50</v>
      </c>
      <c r="G31" s="221"/>
      <c r="H31" s="38" t="s">
        <v>17</v>
      </c>
      <c r="I31" s="31">
        <v>100</v>
      </c>
      <c r="J31" s="32"/>
    </row>
    <row r="32" spans="1:10" s="8" customFormat="1" ht="47.25" customHeight="1" x14ac:dyDescent="0.3">
      <c r="A32" s="65" t="str">
        <f>IF(I32&lt;61,MAX($A$8:A31)+1,"")</f>
        <v/>
      </c>
      <c r="B32" s="245"/>
      <c r="C32" s="67" t="s">
        <v>5</v>
      </c>
      <c r="D32" s="224"/>
      <c r="E32" s="241"/>
      <c r="F32" s="71" t="s">
        <v>50</v>
      </c>
      <c r="G32" s="221"/>
      <c r="H32" s="38" t="s">
        <v>18</v>
      </c>
      <c r="I32" s="31">
        <v>100</v>
      </c>
      <c r="J32" s="32"/>
    </row>
    <row r="33" spans="1:10" s="8" customFormat="1" ht="50.25" customHeight="1" x14ac:dyDescent="0.3">
      <c r="A33" s="65" t="str">
        <f>IF(I33&lt;61,MAX($A$8:A32)+1,"")</f>
        <v/>
      </c>
      <c r="B33" s="245"/>
      <c r="C33" s="67" t="s">
        <v>5</v>
      </c>
      <c r="D33" s="224"/>
      <c r="E33" s="241"/>
      <c r="F33" s="71" t="s">
        <v>50</v>
      </c>
      <c r="G33" s="221"/>
      <c r="H33" s="38" t="s">
        <v>52</v>
      </c>
      <c r="I33" s="31">
        <v>100</v>
      </c>
      <c r="J33" s="32"/>
    </row>
    <row r="34" spans="1:10" s="8" customFormat="1" ht="45" customHeight="1" x14ac:dyDescent="0.3">
      <c r="A34" s="65" t="str">
        <f>IF(I34&lt;61,MAX($A$8:A33)+1,"")</f>
        <v/>
      </c>
      <c r="B34" s="245"/>
      <c r="C34" s="67" t="s">
        <v>5</v>
      </c>
      <c r="D34" s="224"/>
      <c r="E34" s="242"/>
      <c r="F34" s="71" t="s">
        <v>50</v>
      </c>
      <c r="G34" s="221"/>
      <c r="H34" s="38" t="s">
        <v>19</v>
      </c>
      <c r="I34" s="31">
        <v>90</v>
      </c>
      <c r="J34" s="32"/>
    </row>
    <row r="35" spans="1:10" s="8" customFormat="1" ht="25.5" customHeight="1" x14ac:dyDescent="0.3">
      <c r="A35" s="65" t="str">
        <f>IF(I35&lt;61,MAX($A$8:A34)+1,"")</f>
        <v/>
      </c>
      <c r="B35" s="245"/>
      <c r="C35" s="67" t="s">
        <v>5</v>
      </c>
      <c r="D35" s="224"/>
      <c r="E35" s="240" t="s">
        <v>51</v>
      </c>
      <c r="F35" s="71" t="s">
        <v>51</v>
      </c>
      <c r="G35" s="221">
        <f>IF(SUM(I35,I37)=0,"",AVERAGE(I35:I37))</f>
        <v>90</v>
      </c>
      <c r="H35" s="38" t="s">
        <v>20</v>
      </c>
      <c r="I35" s="31">
        <v>100</v>
      </c>
      <c r="J35" s="32"/>
    </row>
    <row r="36" spans="1:10" s="8" customFormat="1" ht="46.5" customHeight="1" x14ac:dyDescent="0.3">
      <c r="A36" s="65" t="str">
        <f>IF(I36&lt;61,MAX($A$8:A35)+1,"")</f>
        <v/>
      </c>
      <c r="B36" s="245"/>
      <c r="C36" s="67" t="s">
        <v>5</v>
      </c>
      <c r="D36" s="224"/>
      <c r="E36" s="241"/>
      <c r="F36" s="71" t="s">
        <v>51</v>
      </c>
      <c r="G36" s="221"/>
      <c r="H36" s="38" t="s">
        <v>53</v>
      </c>
      <c r="I36" s="31">
        <v>85</v>
      </c>
      <c r="J36" s="32"/>
    </row>
    <row r="37" spans="1:10" s="8" customFormat="1" ht="40.5" customHeight="1" x14ac:dyDescent="0.3">
      <c r="A37" s="65" t="str">
        <f>IF(I37&lt;61,MAX($A$8:A36)+1,"")</f>
        <v/>
      </c>
      <c r="B37" s="245"/>
      <c r="C37" s="67" t="s">
        <v>5</v>
      </c>
      <c r="D37" s="224"/>
      <c r="E37" s="242"/>
      <c r="F37" s="71" t="s">
        <v>51</v>
      </c>
      <c r="G37" s="221"/>
      <c r="H37" s="38" t="s">
        <v>98</v>
      </c>
      <c r="I37" s="31">
        <v>85</v>
      </c>
      <c r="J37" s="32"/>
    </row>
    <row r="38" spans="1:10" s="8" customFormat="1" ht="37.5" customHeight="1" x14ac:dyDescent="0.3">
      <c r="A38" s="65" t="str">
        <f>IF(I38&lt;61,MAX($A$8:A37)+1,"")</f>
        <v/>
      </c>
      <c r="B38" s="245"/>
      <c r="C38" s="67" t="s">
        <v>5</v>
      </c>
      <c r="D38" s="224"/>
      <c r="E38" s="240" t="s">
        <v>54</v>
      </c>
      <c r="F38" s="71" t="s">
        <v>54</v>
      </c>
      <c r="G38" s="221">
        <f>IF(SUM(I38:I40)=0,"",AVERAGE(I38:I40))</f>
        <v>90</v>
      </c>
      <c r="H38" s="38" t="s">
        <v>21</v>
      </c>
      <c r="I38" s="31">
        <v>90</v>
      </c>
      <c r="J38" s="32"/>
    </row>
    <row r="39" spans="1:10" s="8" customFormat="1" ht="36" customHeight="1" x14ac:dyDescent="0.3">
      <c r="A39" s="65" t="str">
        <f>IF(I39&lt;61,MAX($A$8:A38)+1,"")</f>
        <v/>
      </c>
      <c r="B39" s="245"/>
      <c r="C39" s="67" t="s">
        <v>5</v>
      </c>
      <c r="D39" s="224"/>
      <c r="E39" s="241"/>
      <c r="F39" s="71" t="s">
        <v>54</v>
      </c>
      <c r="G39" s="221"/>
      <c r="H39" s="38" t="s">
        <v>9</v>
      </c>
      <c r="I39" s="31">
        <v>90</v>
      </c>
      <c r="J39" s="32"/>
    </row>
    <row r="40" spans="1:10" s="8" customFormat="1" ht="51" customHeight="1" x14ac:dyDescent="0.3">
      <c r="A40" s="65" t="str">
        <f>IF(I40&lt;61,MAX($A$8:A39)+1,"")</f>
        <v/>
      </c>
      <c r="B40" s="245"/>
      <c r="C40" s="67" t="s">
        <v>5</v>
      </c>
      <c r="D40" s="224"/>
      <c r="E40" s="242"/>
      <c r="F40" s="71" t="s">
        <v>54</v>
      </c>
      <c r="G40" s="221"/>
      <c r="H40" s="38" t="s">
        <v>22</v>
      </c>
      <c r="I40" s="31">
        <v>90</v>
      </c>
      <c r="J40" s="32"/>
    </row>
    <row r="41" spans="1:10" s="8" customFormat="1" ht="57.75" customHeight="1" x14ac:dyDescent="0.3">
      <c r="A41" s="65" t="str">
        <f>IF(I41&lt;61,MAX($A$8:A40)+1,"")</f>
        <v/>
      </c>
      <c r="B41" s="245"/>
      <c r="C41" s="67" t="s">
        <v>5</v>
      </c>
      <c r="D41" s="224"/>
      <c r="E41" s="240" t="s">
        <v>55</v>
      </c>
      <c r="F41" s="71" t="s">
        <v>55</v>
      </c>
      <c r="G41" s="221">
        <f>IF(SUM(I41:I43)=0,"",AVERAGE(I41:I43))</f>
        <v>90</v>
      </c>
      <c r="H41" s="38" t="s">
        <v>99</v>
      </c>
      <c r="I41" s="31">
        <v>90</v>
      </c>
      <c r="J41" s="32"/>
    </row>
    <row r="42" spans="1:10" s="8" customFormat="1" ht="48.75" customHeight="1" x14ac:dyDescent="0.3">
      <c r="A42" s="65" t="str">
        <f>IF(I42&lt;61,MAX($A$8:A41)+1,"")</f>
        <v/>
      </c>
      <c r="B42" s="245"/>
      <c r="C42" s="67" t="s">
        <v>5</v>
      </c>
      <c r="D42" s="224"/>
      <c r="E42" s="241"/>
      <c r="F42" s="71" t="s">
        <v>55</v>
      </c>
      <c r="G42" s="221"/>
      <c r="H42" s="38" t="s">
        <v>23</v>
      </c>
      <c r="I42" s="31">
        <v>90</v>
      </c>
      <c r="J42" s="32"/>
    </row>
    <row r="43" spans="1:10" s="8" customFormat="1" ht="50.25" customHeight="1" x14ac:dyDescent="0.3">
      <c r="A43" s="65" t="str">
        <f>IF(I43&lt;61,MAX($A$8:A42)+1,"")</f>
        <v/>
      </c>
      <c r="B43" s="245"/>
      <c r="C43" s="67" t="s">
        <v>5</v>
      </c>
      <c r="D43" s="224"/>
      <c r="E43" s="242"/>
      <c r="F43" s="71" t="s">
        <v>55</v>
      </c>
      <c r="G43" s="221"/>
      <c r="H43" s="38" t="s">
        <v>24</v>
      </c>
      <c r="I43" s="31">
        <v>90</v>
      </c>
      <c r="J43" s="32"/>
    </row>
    <row r="44" spans="1:10" s="8" customFormat="1" ht="30.75" customHeight="1" x14ac:dyDescent="0.3">
      <c r="A44" s="65" t="str">
        <f>IF(I44&lt;61,MAX($A$8:A43)+1,"")</f>
        <v/>
      </c>
      <c r="B44" s="245"/>
      <c r="C44" s="67" t="s">
        <v>5</v>
      </c>
      <c r="D44" s="224"/>
      <c r="E44" s="234" t="s">
        <v>56</v>
      </c>
      <c r="F44" s="72" t="s">
        <v>56</v>
      </c>
      <c r="G44" s="221">
        <f>IF(SUM(I44:I54)=0,"",AVERAGE(I44:I55))</f>
        <v>95.833333333333329</v>
      </c>
      <c r="H44" s="38" t="s">
        <v>100</v>
      </c>
      <c r="I44" s="31">
        <v>100</v>
      </c>
      <c r="J44" s="34"/>
    </row>
    <row r="45" spans="1:10" s="8" customFormat="1" ht="60.75" customHeight="1" x14ac:dyDescent="0.3">
      <c r="A45" s="65" t="str">
        <f>IF(I45&lt;61,MAX($A$8:A44)+1,"")</f>
        <v/>
      </c>
      <c r="B45" s="245"/>
      <c r="C45" s="67" t="s">
        <v>5</v>
      </c>
      <c r="D45" s="224"/>
      <c r="E45" s="235"/>
      <c r="F45" s="72" t="s">
        <v>56</v>
      </c>
      <c r="G45" s="221"/>
      <c r="H45" s="38" t="s">
        <v>27</v>
      </c>
      <c r="I45" s="31">
        <v>100</v>
      </c>
      <c r="J45" s="34"/>
    </row>
    <row r="46" spans="1:10" s="8" customFormat="1" ht="47.25" customHeight="1" x14ac:dyDescent="0.3">
      <c r="A46" s="65" t="str">
        <f>IF(I46&lt;61,MAX($A$8:A45)+1,"")</f>
        <v/>
      </c>
      <c r="B46" s="245"/>
      <c r="C46" s="67" t="s">
        <v>5</v>
      </c>
      <c r="D46" s="224"/>
      <c r="E46" s="235"/>
      <c r="F46" s="72" t="s">
        <v>56</v>
      </c>
      <c r="G46" s="221"/>
      <c r="H46" s="38" t="s">
        <v>25</v>
      </c>
      <c r="I46" s="31">
        <v>85</v>
      </c>
      <c r="J46" s="34"/>
    </row>
    <row r="47" spans="1:10" s="8" customFormat="1" ht="57.75" customHeight="1" x14ac:dyDescent="0.3">
      <c r="A47" s="65" t="str">
        <f>IF(I47&lt;61,MAX($A$8:A46)+1,"")</f>
        <v/>
      </c>
      <c r="B47" s="245"/>
      <c r="C47" s="67" t="s">
        <v>5</v>
      </c>
      <c r="D47" s="224"/>
      <c r="E47" s="235"/>
      <c r="F47" s="72" t="s">
        <v>56</v>
      </c>
      <c r="G47" s="221"/>
      <c r="H47" s="38" t="s">
        <v>28</v>
      </c>
      <c r="I47" s="31">
        <v>85</v>
      </c>
      <c r="J47" s="34"/>
    </row>
    <row r="48" spans="1:10" s="8" customFormat="1" ht="45.75" customHeight="1" x14ac:dyDescent="0.3">
      <c r="A48" s="65" t="str">
        <f>IF(I48&lt;61,MAX($A$8:A47)+1,"")</f>
        <v/>
      </c>
      <c r="B48" s="245"/>
      <c r="C48" s="67" t="s">
        <v>5</v>
      </c>
      <c r="D48" s="224"/>
      <c r="E48" s="235"/>
      <c r="F48" s="72" t="s">
        <v>56</v>
      </c>
      <c r="G48" s="221"/>
      <c r="H48" s="38" t="s">
        <v>101</v>
      </c>
      <c r="I48" s="31">
        <v>100</v>
      </c>
      <c r="J48" s="34"/>
    </row>
    <row r="49" spans="1:10" s="8" customFormat="1" ht="34.5" customHeight="1" x14ac:dyDescent="0.3">
      <c r="A49" s="65" t="str">
        <f>IF(I49&lt;61,MAX($A$8:A48)+1,"")</f>
        <v/>
      </c>
      <c r="B49" s="245"/>
      <c r="C49" s="67" t="s">
        <v>5</v>
      </c>
      <c r="D49" s="224"/>
      <c r="E49" s="235"/>
      <c r="F49" s="72" t="s">
        <v>56</v>
      </c>
      <c r="G49" s="221"/>
      <c r="H49" s="38" t="s">
        <v>102</v>
      </c>
      <c r="I49" s="31">
        <v>90</v>
      </c>
      <c r="J49" s="34"/>
    </row>
    <row r="50" spans="1:10" s="8" customFormat="1" ht="36" customHeight="1" x14ac:dyDescent="0.3">
      <c r="A50" s="65" t="str">
        <f>IF(I50&lt;61,MAX($A$8:A49)+1,"")</f>
        <v/>
      </c>
      <c r="B50" s="245"/>
      <c r="C50" s="67" t="s">
        <v>5</v>
      </c>
      <c r="D50" s="224"/>
      <c r="E50" s="235"/>
      <c r="F50" s="72" t="s">
        <v>56</v>
      </c>
      <c r="G50" s="221"/>
      <c r="H50" s="38" t="s">
        <v>32</v>
      </c>
      <c r="I50" s="31">
        <v>100</v>
      </c>
      <c r="J50" s="34"/>
    </row>
    <row r="51" spans="1:10" s="8" customFormat="1" ht="55.5" customHeight="1" x14ac:dyDescent="0.3">
      <c r="A51" s="65" t="str">
        <f>IF(I51&lt;61,MAX($A$8:A50)+1,"")</f>
        <v/>
      </c>
      <c r="B51" s="245"/>
      <c r="C51" s="67" t="s">
        <v>5</v>
      </c>
      <c r="D51" s="224"/>
      <c r="E51" s="235"/>
      <c r="F51" s="72" t="s">
        <v>56</v>
      </c>
      <c r="G51" s="221"/>
      <c r="H51" s="38" t="s">
        <v>29</v>
      </c>
      <c r="I51" s="31">
        <v>100</v>
      </c>
      <c r="J51" s="34"/>
    </row>
    <row r="52" spans="1:10" s="8" customFormat="1" ht="21" customHeight="1" x14ac:dyDescent="0.3">
      <c r="A52" s="65" t="str">
        <f>IF(I52&lt;61,MAX($A$8:A51)+1,"")</f>
        <v/>
      </c>
      <c r="B52" s="245"/>
      <c r="C52" s="67" t="s">
        <v>5</v>
      </c>
      <c r="D52" s="224"/>
      <c r="E52" s="235"/>
      <c r="F52" s="72" t="s">
        <v>56</v>
      </c>
      <c r="G52" s="221"/>
      <c r="H52" s="38" t="s">
        <v>31</v>
      </c>
      <c r="I52" s="31">
        <v>100</v>
      </c>
      <c r="J52" s="34"/>
    </row>
    <row r="53" spans="1:10" s="8" customFormat="1" ht="31.5" customHeight="1" x14ac:dyDescent="0.3">
      <c r="A53" s="65" t="str">
        <f>IF(I53&lt;61,MAX($A$8:A52)+1,"")</f>
        <v/>
      </c>
      <c r="B53" s="245"/>
      <c r="C53" s="67" t="s">
        <v>5</v>
      </c>
      <c r="D53" s="224"/>
      <c r="E53" s="235"/>
      <c r="F53" s="72" t="s">
        <v>56</v>
      </c>
      <c r="G53" s="221"/>
      <c r="H53" s="38" t="s">
        <v>103</v>
      </c>
      <c r="I53" s="31">
        <v>100</v>
      </c>
      <c r="J53" s="34"/>
    </row>
    <row r="54" spans="1:10" s="8" customFormat="1" ht="28.5" customHeight="1" x14ac:dyDescent="0.3">
      <c r="A54" s="65" t="str">
        <f>IF(I54&lt;61,MAX($A$8:A53)+1,"")</f>
        <v/>
      </c>
      <c r="B54" s="245"/>
      <c r="C54" s="67" t="s">
        <v>5</v>
      </c>
      <c r="D54" s="224"/>
      <c r="E54" s="235"/>
      <c r="F54" s="72" t="s">
        <v>56</v>
      </c>
      <c r="G54" s="221"/>
      <c r="H54" s="38" t="s">
        <v>30</v>
      </c>
      <c r="I54" s="31">
        <v>100</v>
      </c>
      <c r="J54" s="34"/>
    </row>
    <row r="55" spans="1:10" s="8" customFormat="1" ht="58.5" customHeight="1" x14ac:dyDescent="0.3">
      <c r="A55" s="65" t="str">
        <f>IF(I55&lt;61,MAX($A$8:A54)+1,"")</f>
        <v/>
      </c>
      <c r="B55" s="246"/>
      <c r="C55" s="67" t="s">
        <v>5</v>
      </c>
      <c r="D55" s="238"/>
      <c r="E55" s="236"/>
      <c r="F55" s="72" t="s">
        <v>56</v>
      </c>
      <c r="G55" s="221"/>
      <c r="H55" s="38" t="s">
        <v>59</v>
      </c>
      <c r="I55" s="31">
        <v>90</v>
      </c>
      <c r="J55" s="34"/>
    </row>
    <row r="56" spans="1:10" s="8" customFormat="1" ht="23.25" customHeight="1" x14ac:dyDescent="0.3">
      <c r="A56" s="65" t="str">
        <f>IF(I56&lt;61,MAX($A$8:A55)+1,"")</f>
        <v/>
      </c>
      <c r="B56" s="218" t="s">
        <v>58</v>
      </c>
      <c r="C56" s="68" t="s">
        <v>58</v>
      </c>
      <c r="D56" s="239">
        <f>IF(SUM(I56:I61)=0,"",AVERAGE(I56:I64))</f>
        <v>91.666666666666671</v>
      </c>
      <c r="E56" s="240" t="s">
        <v>60</v>
      </c>
      <c r="F56" s="71" t="s">
        <v>60</v>
      </c>
      <c r="G56" s="221">
        <f>IF(SUM(I56:I61)=0,"",AVERAGE(I56:I64))</f>
        <v>91.666666666666671</v>
      </c>
      <c r="H56" s="38" t="s">
        <v>41</v>
      </c>
      <c r="I56" s="31">
        <v>100</v>
      </c>
      <c r="J56" s="32"/>
    </row>
    <row r="57" spans="1:10" s="8" customFormat="1" ht="34.5" customHeight="1" x14ac:dyDescent="0.3">
      <c r="A57" s="65" t="str">
        <f>IF(I57&lt;61,MAX($A$8:A56)+1,"")</f>
        <v/>
      </c>
      <c r="B57" s="219"/>
      <c r="C57" s="68" t="s">
        <v>58</v>
      </c>
      <c r="D57" s="232"/>
      <c r="E57" s="241"/>
      <c r="F57" s="71" t="s">
        <v>60</v>
      </c>
      <c r="G57" s="221"/>
      <c r="H57" s="38" t="s">
        <v>26</v>
      </c>
      <c r="I57" s="31">
        <v>90</v>
      </c>
      <c r="J57" s="32"/>
    </row>
    <row r="58" spans="1:10" s="8" customFormat="1" ht="141" customHeight="1" x14ac:dyDescent="0.3">
      <c r="A58" s="65" t="str">
        <f>IF(I58&lt;61,MAX($A$8:A57)+1,"")</f>
        <v/>
      </c>
      <c r="B58" s="219"/>
      <c r="C58" s="68" t="s">
        <v>58</v>
      </c>
      <c r="D58" s="232"/>
      <c r="E58" s="241"/>
      <c r="F58" s="71" t="s">
        <v>60</v>
      </c>
      <c r="G58" s="221"/>
      <c r="H58" s="38" t="s">
        <v>104</v>
      </c>
      <c r="I58" s="31">
        <v>100</v>
      </c>
      <c r="J58" s="32"/>
    </row>
    <row r="59" spans="1:10" s="8" customFormat="1" ht="42" customHeight="1" x14ac:dyDescent="0.3">
      <c r="A59" s="65" t="str">
        <f>IF(I59&lt;61,MAX($A$8:A58)+1,"")</f>
        <v/>
      </c>
      <c r="B59" s="219"/>
      <c r="C59" s="68" t="s">
        <v>58</v>
      </c>
      <c r="D59" s="232"/>
      <c r="E59" s="241"/>
      <c r="F59" s="71" t="s">
        <v>60</v>
      </c>
      <c r="G59" s="221"/>
      <c r="H59" s="38" t="s">
        <v>33</v>
      </c>
      <c r="I59" s="31">
        <v>90</v>
      </c>
      <c r="J59" s="32"/>
    </row>
    <row r="60" spans="1:10" s="8" customFormat="1" ht="64.5" customHeight="1" x14ac:dyDescent="0.3">
      <c r="A60" s="65" t="str">
        <f>IF(I60&lt;61,MAX($A$8:A59)+1,"")</f>
        <v/>
      </c>
      <c r="B60" s="219"/>
      <c r="C60" s="68" t="s">
        <v>58</v>
      </c>
      <c r="D60" s="232"/>
      <c r="E60" s="241"/>
      <c r="F60" s="71" t="s">
        <v>60</v>
      </c>
      <c r="G60" s="221"/>
      <c r="H60" s="38" t="s">
        <v>34</v>
      </c>
      <c r="I60" s="31">
        <v>90</v>
      </c>
      <c r="J60" s="32"/>
    </row>
    <row r="61" spans="1:10" s="8" customFormat="1" ht="40.5" customHeight="1" x14ac:dyDescent="0.3">
      <c r="A61" s="65" t="str">
        <f>IF(I61&lt;61,MAX($A$8:A60)+1,"")</f>
        <v/>
      </c>
      <c r="B61" s="219"/>
      <c r="C61" s="68" t="s">
        <v>58</v>
      </c>
      <c r="D61" s="232"/>
      <c r="E61" s="241"/>
      <c r="F61" s="71" t="s">
        <v>60</v>
      </c>
      <c r="G61" s="221"/>
      <c r="H61" s="38" t="s">
        <v>35</v>
      </c>
      <c r="I61" s="31">
        <v>85</v>
      </c>
      <c r="J61" s="32"/>
    </row>
    <row r="62" spans="1:10" s="8" customFormat="1" ht="53.25" customHeight="1" x14ac:dyDescent="0.3">
      <c r="A62" s="65" t="str">
        <f>IF(I62&lt;61,MAX($A$8:A61)+1,"")</f>
        <v/>
      </c>
      <c r="B62" s="219"/>
      <c r="C62" s="68" t="s">
        <v>58</v>
      </c>
      <c r="D62" s="232"/>
      <c r="E62" s="241"/>
      <c r="F62" s="71" t="s">
        <v>60</v>
      </c>
      <c r="G62" s="221"/>
      <c r="H62" s="39" t="s">
        <v>36</v>
      </c>
      <c r="I62" s="31">
        <v>90</v>
      </c>
      <c r="J62" s="32"/>
    </row>
    <row r="63" spans="1:10" s="8" customFormat="1" ht="40.5" customHeight="1" x14ac:dyDescent="0.3">
      <c r="A63" s="65" t="str">
        <f>IF(I63&lt;61,MAX($A$8:A62)+1,"")</f>
        <v/>
      </c>
      <c r="B63" s="219"/>
      <c r="C63" s="68" t="s">
        <v>58</v>
      </c>
      <c r="D63" s="232"/>
      <c r="E63" s="241"/>
      <c r="F63" s="71" t="s">
        <v>60</v>
      </c>
      <c r="G63" s="221"/>
      <c r="H63" s="38" t="s">
        <v>38</v>
      </c>
      <c r="I63" s="31">
        <v>90</v>
      </c>
      <c r="J63" s="32"/>
    </row>
    <row r="64" spans="1:10" s="8" customFormat="1" ht="40.5" customHeight="1" x14ac:dyDescent="0.3">
      <c r="A64" s="65" t="str">
        <f>IF(I64&lt;61,MAX($A$8:A63)+1,"")</f>
        <v/>
      </c>
      <c r="B64" s="220"/>
      <c r="C64" s="68" t="s">
        <v>58</v>
      </c>
      <c r="D64" s="233"/>
      <c r="E64" s="242"/>
      <c r="F64" s="71" t="s">
        <v>60</v>
      </c>
      <c r="G64" s="221"/>
      <c r="H64" s="38" t="s">
        <v>40</v>
      </c>
      <c r="I64" s="31">
        <v>90</v>
      </c>
      <c r="J64" s="32"/>
    </row>
    <row r="65" spans="1:10" s="8" customFormat="1" ht="54" customHeight="1" x14ac:dyDescent="0.3">
      <c r="A65" s="65" t="str">
        <f>IF(I65&lt;61,MAX($A$8:A64)+1,"")</f>
        <v/>
      </c>
      <c r="B65" s="218" t="s">
        <v>57</v>
      </c>
      <c r="C65" s="68" t="s">
        <v>57</v>
      </c>
      <c r="D65" s="223">
        <f>IF(SUM(I65:I69)=0,"",AVERAGE(I65:I69))</f>
        <v>90</v>
      </c>
      <c r="E65" s="240" t="s">
        <v>76</v>
      </c>
      <c r="F65" s="71" t="s">
        <v>76</v>
      </c>
      <c r="G65" s="221">
        <f>IF(SUM(I65:I69)=0,"",AVERAGE(I65:I69))</f>
        <v>90</v>
      </c>
      <c r="H65" s="38" t="s">
        <v>37</v>
      </c>
      <c r="I65" s="31">
        <v>90</v>
      </c>
      <c r="J65" s="32"/>
    </row>
    <row r="66" spans="1:10" s="8" customFormat="1" ht="45" customHeight="1" x14ac:dyDescent="0.3">
      <c r="A66" s="65" t="str">
        <f>IF(I66&lt;61,MAX($A$8:A65)+1,"")</f>
        <v/>
      </c>
      <c r="B66" s="219"/>
      <c r="C66" s="68" t="s">
        <v>57</v>
      </c>
      <c r="D66" s="224"/>
      <c r="E66" s="241"/>
      <c r="F66" s="71" t="s">
        <v>76</v>
      </c>
      <c r="G66" s="221"/>
      <c r="H66" s="39" t="s">
        <v>39</v>
      </c>
      <c r="I66" s="31">
        <v>90</v>
      </c>
      <c r="J66" s="32"/>
    </row>
    <row r="67" spans="1:10" s="8" customFormat="1" ht="41.25" customHeight="1" x14ac:dyDescent="0.3">
      <c r="A67" s="65" t="str">
        <f>IF(I67&lt;61,MAX($A$8:A66)+1,"")</f>
        <v/>
      </c>
      <c r="B67" s="219"/>
      <c r="C67" s="68" t="s">
        <v>57</v>
      </c>
      <c r="D67" s="224"/>
      <c r="E67" s="241"/>
      <c r="F67" s="71" t="s">
        <v>76</v>
      </c>
      <c r="G67" s="221"/>
      <c r="H67" s="39" t="s">
        <v>79</v>
      </c>
      <c r="I67" s="31">
        <v>90</v>
      </c>
      <c r="J67" s="32"/>
    </row>
    <row r="68" spans="1:10" s="8" customFormat="1" ht="45.75" customHeight="1" x14ac:dyDescent="0.3">
      <c r="A68" s="65" t="str">
        <f>IF(I68&lt;61,MAX($A$8:A67)+1,"")</f>
        <v/>
      </c>
      <c r="B68" s="219"/>
      <c r="C68" s="68" t="s">
        <v>57</v>
      </c>
      <c r="D68" s="224"/>
      <c r="E68" s="241"/>
      <c r="F68" s="71" t="s">
        <v>76</v>
      </c>
      <c r="G68" s="221"/>
      <c r="H68" s="39" t="s">
        <v>78</v>
      </c>
      <c r="I68" s="31">
        <v>90</v>
      </c>
      <c r="J68" s="32"/>
    </row>
    <row r="69" spans="1:10" s="8" customFormat="1" ht="57" customHeight="1" thickBot="1" x14ac:dyDescent="0.35">
      <c r="A69" s="65" t="str">
        <f>IF(I69&lt;61,MAX($A$8:A68)+1,"")</f>
        <v/>
      </c>
      <c r="B69" s="220"/>
      <c r="C69" s="68" t="s">
        <v>57</v>
      </c>
      <c r="D69" s="225"/>
      <c r="E69" s="243"/>
      <c r="F69" s="71" t="s">
        <v>76</v>
      </c>
      <c r="G69" s="222"/>
      <c r="H69" s="40" t="s">
        <v>105</v>
      </c>
      <c r="I69" s="31">
        <v>90</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2"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4"/>
      <c r="D4" s="265"/>
      <c r="E4" s="270" t="s">
        <v>107</v>
      </c>
      <c r="F4" s="270"/>
      <c r="G4" s="270"/>
      <c r="H4" s="270"/>
      <c r="I4" s="270"/>
      <c r="J4" s="270"/>
      <c r="K4" s="270"/>
      <c r="L4" s="271"/>
      <c r="M4" s="55"/>
    </row>
    <row r="5" spans="1:13" s="8" customFormat="1" ht="24" thickBot="1" x14ac:dyDescent="0.5">
      <c r="A5" s="50"/>
      <c r="B5" s="54"/>
      <c r="C5" s="266"/>
      <c r="D5" s="267"/>
      <c r="E5" s="268" t="s">
        <v>77</v>
      </c>
      <c r="F5" s="268"/>
      <c r="G5" s="268"/>
      <c r="H5" s="268"/>
      <c r="I5" s="268"/>
      <c r="J5" s="268"/>
      <c r="K5" s="268"/>
      <c r="L5" s="269"/>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2" t="s">
        <v>65</v>
      </c>
      <c r="D7" s="272"/>
      <c r="E7" s="272"/>
      <c r="F7" s="272"/>
      <c r="G7" s="272"/>
      <c r="H7" s="272"/>
      <c r="I7" s="272"/>
      <c r="J7" s="272"/>
      <c r="K7" s="272"/>
      <c r="L7" s="272"/>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91.393442622950815</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87.976190476190482</v>
      </c>
      <c r="G35" s="56"/>
      <c r="H35" s="56"/>
      <c r="I35" s="56"/>
      <c r="J35" s="56"/>
      <c r="K35" s="56"/>
      <c r="L35" s="56"/>
      <c r="M35" s="55"/>
    </row>
    <row r="36" spans="1:13" s="8" customFormat="1" x14ac:dyDescent="0.3">
      <c r="A36" s="50"/>
      <c r="B36" s="54"/>
      <c r="C36" s="56"/>
      <c r="D36" s="56" t="str">
        <f>AUTODIAGNÓSTICO!B28</f>
        <v>EJECUTAR</v>
      </c>
      <c r="E36" s="56">
        <v>100</v>
      </c>
      <c r="F36" s="56">
        <f>AUTODIAGNÓSTICO!D28</f>
        <v>94.107142857142861</v>
      </c>
      <c r="G36" s="56"/>
      <c r="H36" s="56"/>
      <c r="I36" s="56"/>
      <c r="J36" s="56"/>
      <c r="K36" s="56"/>
      <c r="L36" s="56"/>
      <c r="M36" s="55"/>
    </row>
    <row r="37" spans="1:13" s="8" customFormat="1" x14ac:dyDescent="0.3">
      <c r="A37" s="50"/>
      <c r="B37" s="54"/>
      <c r="C37" s="56"/>
      <c r="D37" s="56" t="str">
        <f>AUTODIAGNÓSTICO!B56</f>
        <v>VERIFICAR</v>
      </c>
      <c r="E37" s="56">
        <v>100</v>
      </c>
      <c r="F37" s="56">
        <f>AUTODIAGNÓSTICO!D56</f>
        <v>91.666666666666671</v>
      </c>
      <c r="G37" s="56"/>
      <c r="H37" s="56"/>
      <c r="I37" s="56"/>
      <c r="J37" s="56"/>
      <c r="K37" s="56"/>
      <c r="L37" s="56"/>
      <c r="M37" s="55"/>
    </row>
    <row r="38" spans="1:13" s="8" customFormat="1" x14ac:dyDescent="0.3">
      <c r="A38" s="50"/>
      <c r="B38" s="54"/>
      <c r="C38" s="56"/>
      <c r="D38" s="56" t="str">
        <f>AUTODIAGNÓSTICO!B65</f>
        <v>ACTUAR</v>
      </c>
      <c r="E38" s="56">
        <v>100</v>
      </c>
      <c r="F38" s="56">
        <f>AUTODIAGNÓSTICO!D65</f>
        <v>90</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3" t="s">
        <v>70</v>
      </c>
      <c r="D56" s="263"/>
      <c r="E56" s="263"/>
      <c r="F56" s="263"/>
      <c r="G56" s="263"/>
      <c r="H56" s="263"/>
      <c r="I56" s="263"/>
      <c r="J56" s="263"/>
      <c r="K56" s="263"/>
      <c r="L56" s="263"/>
      <c r="M56" s="55"/>
    </row>
    <row r="57" spans="1:13" s="8" customFormat="1" x14ac:dyDescent="0.3">
      <c r="A57" s="50"/>
      <c r="B57" s="54"/>
      <c r="C57" s="113"/>
      <c r="D57" s="113"/>
      <c r="E57" s="113"/>
      <c r="F57" s="113"/>
      <c r="G57" s="113"/>
      <c r="H57" s="113"/>
      <c r="I57" s="113"/>
      <c r="J57" s="113"/>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87.5</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85.714285714285708</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3" t="s">
        <v>71</v>
      </c>
      <c r="D78" s="263"/>
      <c r="E78" s="263"/>
      <c r="F78" s="263"/>
      <c r="G78" s="263"/>
      <c r="H78" s="263"/>
      <c r="I78" s="263"/>
      <c r="J78" s="263"/>
      <c r="K78" s="263"/>
      <c r="L78" s="263"/>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96.428571428571431</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90</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90</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90</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95.833333333333329</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3" t="s">
        <v>72</v>
      </c>
      <c r="D102" s="263"/>
      <c r="E102" s="263"/>
      <c r="F102" s="263"/>
      <c r="G102" s="263"/>
      <c r="H102" s="263"/>
      <c r="I102" s="263"/>
      <c r="J102" s="263"/>
      <c r="K102" s="263"/>
      <c r="L102" s="263"/>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91.666666666666671</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3" t="s">
        <v>73</v>
      </c>
      <c r="D128" s="263"/>
      <c r="E128" s="263"/>
      <c r="F128" s="263"/>
      <c r="G128" s="263"/>
      <c r="H128" s="263"/>
      <c r="I128" s="263"/>
      <c r="J128" s="263"/>
      <c r="K128" s="263"/>
      <c r="L128" s="263"/>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90</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7" activePane="bottomRight" state="frozen"/>
      <selection pane="topRight" activeCell="F1" sqref="F1"/>
      <selection pane="bottomLeft" activeCell="A3" sqref="A3"/>
      <selection pane="bottomRight" activeCell="D17" sqref="D17"/>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3" t="s">
        <v>108</v>
      </c>
      <c r="D8" s="273"/>
      <c r="E8" s="273"/>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4">
        <f>AUTODIAGNÓSTICO!E6</f>
        <v>254174000087</v>
      </c>
      <c r="D11" s="275"/>
      <c r="E11" s="22">
        <f>AUTODIAGNÓSTICO!I6</f>
        <v>91.393442622950815</v>
      </c>
      <c r="F11" s="23"/>
    </row>
    <row r="12" spans="2:6" s="8" customFormat="1" ht="45" customHeight="1" thickBot="1" x14ac:dyDescent="0.35">
      <c r="B12" s="12"/>
      <c r="C12" s="276"/>
      <c r="D12" s="277"/>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I14" workbookViewId="0">
      <selection activeCell="K33" sqref="K33:L33"/>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8" t="s">
        <v>121</v>
      </c>
      <c r="L7" s="279"/>
      <c r="N7">
        <v>2026</v>
      </c>
      <c r="O7">
        <v>2026</v>
      </c>
    </row>
    <row r="8" spans="1:15" ht="28.5" customHeight="1" thickBot="1" x14ac:dyDescent="0.35">
      <c r="A8" s="280" t="s">
        <v>145</v>
      </c>
      <c r="B8" s="310"/>
      <c r="C8" s="281"/>
      <c r="D8" s="280" t="s">
        <v>122</v>
      </c>
      <c r="E8" s="310"/>
      <c r="F8" s="311" t="s">
        <v>123</v>
      </c>
      <c r="G8" s="312"/>
      <c r="H8" s="79" t="s">
        <v>124</v>
      </c>
      <c r="I8" s="280" t="s">
        <v>125</v>
      </c>
      <c r="J8" s="281"/>
      <c r="K8" s="78" t="s">
        <v>126</v>
      </c>
      <c r="L8" s="78" t="s">
        <v>127</v>
      </c>
      <c r="N8">
        <v>2027</v>
      </c>
      <c r="O8">
        <v>2027</v>
      </c>
    </row>
    <row r="9" spans="1:15" x14ac:dyDescent="0.3">
      <c r="A9" s="282" t="s">
        <v>250</v>
      </c>
      <c r="B9" s="283"/>
      <c r="C9" s="284"/>
      <c r="D9" s="303" t="s">
        <v>247</v>
      </c>
      <c r="E9" s="303"/>
      <c r="F9" s="291" t="s">
        <v>260</v>
      </c>
      <c r="G9" s="292"/>
      <c r="H9" s="292" t="s">
        <v>222</v>
      </c>
      <c r="I9" s="297" t="s">
        <v>256</v>
      </c>
      <c r="J9" s="298"/>
      <c r="K9" s="307">
        <v>2024</v>
      </c>
      <c r="L9" s="306">
        <v>2024</v>
      </c>
      <c r="M9" s="80"/>
      <c r="N9">
        <v>2028</v>
      </c>
      <c r="O9">
        <v>2028</v>
      </c>
    </row>
    <row r="10" spans="1:15" x14ac:dyDescent="0.3">
      <c r="A10" s="285"/>
      <c r="B10" s="286"/>
      <c r="C10" s="287"/>
      <c r="D10" s="304"/>
      <c r="E10" s="304"/>
      <c r="F10" s="293"/>
      <c r="G10" s="294"/>
      <c r="H10" s="294"/>
      <c r="I10" s="299"/>
      <c r="J10" s="300"/>
      <c r="K10" s="307"/>
      <c r="L10" s="307"/>
      <c r="M10" s="80"/>
      <c r="N10">
        <v>2029</v>
      </c>
      <c r="O10">
        <v>2029</v>
      </c>
    </row>
    <row r="11" spans="1:15" x14ac:dyDescent="0.3">
      <c r="A11" s="285"/>
      <c r="B11" s="286"/>
      <c r="C11" s="287"/>
      <c r="D11" s="304"/>
      <c r="E11" s="304"/>
      <c r="F11" s="293"/>
      <c r="G11" s="294"/>
      <c r="H11" s="294"/>
      <c r="I11" s="299" t="s">
        <v>261</v>
      </c>
      <c r="J11" s="300"/>
      <c r="K11" s="307"/>
      <c r="L11" s="307"/>
      <c r="M11" s="80"/>
      <c r="N11">
        <v>2030</v>
      </c>
      <c r="O11">
        <v>2030</v>
      </c>
    </row>
    <row r="12" spans="1:15" x14ac:dyDescent="0.3">
      <c r="A12" s="285"/>
      <c r="B12" s="286"/>
      <c r="C12" s="287"/>
      <c r="D12" s="304"/>
      <c r="E12" s="304"/>
      <c r="F12" s="293"/>
      <c r="G12" s="294"/>
      <c r="H12" s="294"/>
      <c r="I12" s="299"/>
      <c r="J12" s="300"/>
      <c r="K12" s="307"/>
      <c r="L12" s="307"/>
      <c r="M12" s="80"/>
      <c r="N12">
        <v>2031</v>
      </c>
      <c r="O12">
        <v>2031</v>
      </c>
    </row>
    <row r="13" spans="1:15" ht="15" thickBot="1" x14ac:dyDescent="0.35">
      <c r="A13" s="288"/>
      <c r="B13" s="289"/>
      <c r="C13" s="290"/>
      <c r="D13" s="305"/>
      <c r="E13" s="305"/>
      <c r="F13" s="295"/>
      <c r="G13" s="296"/>
      <c r="H13" s="296"/>
      <c r="I13" s="301"/>
      <c r="J13" s="302"/>
      <c r="K13" s="309"/>
      <c r="L13" s="308"/>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e">
        <f>VLOOKUP(A16,AUTODIAGNÓSTICO!$A$9:$J$69,3,0)</f>
        <v>#N/A</v>
      </c>
      <c r="C16" s="49" t="e">
        <f>VLOOKUP(A16,AUTODIAGNÓSTICO!A9:J69,6,0)</f>
        <v>#N/A</v>
      </c>
      <c r="D16" s="49" t="e">
        <f>VLOOKUP(A16,AUTODIAGNÓSTICO!A9:J69,8,0)</f>
        <v>#N/A</v>
      </c>
      <c r="E16" s="77" t="e">
        <f>VLOOKUP(A16,AUTODIAGNÓSTICO!$A$9:$J$69,9,0)</f>
        <v>#N/A</v>
      </c>
      <c r="F16" s="109" t="s">
        <v>272</v>
      </c>
      <c r="G16" s="109" t="s">
        <v>225</v>
      </c>
      <c r="H16" s="109" t="s">
        <v>248</v>
      </c>
      <c r="I16" s="46" t="s">
        <v>226</v>
      </c>
      <c r="J16" s="109" t="s">
        <v>227</v>
      </c>
      <c r="K16" s="110">
        <v>45688</v>
      </c>
      <c r="L16" s="110">
        <v>45715</v>
      </c>
    </row>
    <row r="17" spans="1:12" x14ac:dyDescent="0.3">
      <c r="A17" s="48">
        <v>2</v>
      </c>
      <c r="B17" s="49" t="e">
        <f>VLOOKUP(A17,AUTODIAGNÓSTICO!$A$9:$J$69,3,0)</f>
        <v>#N/A</v>
      </c>
      <c r="C17" s="49" t="e">
        <f>VLOOKUP(A17,AUTODIAGNÓSTICO!A10:J70,6,0)</f>
        <v>#N/A</v>
      </c>
      <c r="D17" s="49" t="e">
        <f>VLOOKUP(A17,AUTODIAGNÓSTICO!A10:J70,8,0)</f>
        <v>#N/A</v>
      </c>
      <c r="E17" s="77" t="e">
        <f>VLOOKUP(A17,AUTODIAGNÓSTICO!$A$9:$J$69,9,0)</f>
        <v>#N/A</v>
      </c>
      <c r="F17" s="46" t="s">
        <v>274</v>
      </c>
      <c r="G17" s="46" t="s">
        <v>257</v>
      </c>
      <c r="H17" s="46" t="s">
        <v>249</v>
      </c>
      <c r="I17" s="46" t="s">
        <v>226</v>
      </c>
      <c r="J17" s="109" t="s">
        <v>227</v>
      </c>
      <c r="K17" s="47">
        <v>45670</v>
      </c>
      <c r="L17" s="47">
        <v>45670</v>
      </c>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109" t="s">
        <v>275</v>
      </c>
      <c r="G18" s="109" t="s">
        <v>228</v>
      </c>
      <c r="H18" s="109" t="s">
        <v>229</v>
      </c>
      <c r="I18" s="46" t="s">
        <v>226</v>
      </c>
      <c r="J18" s="109" t="s">
        <v>227</v>
      </c>
      <c r="K18" s="47">
        <v>45677</v>
      </c>
      <c r="L18" s="47">
        <v>45677</v>
      </c>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109" t="s">
        <v>262</v>
      </c>
      <c r="G19" s="109" t="s">
        <v>230</v>
      </c>
      <c r="H19" s="109" t="s">
        <v>232</v>
      </c>
      <c r="I19" s="46" t="s">
        <v>226</v>
      </c>
      <c r="J19" s="109" t="s">
        <v>227</v>
      </c>
      <c r="K19" s="110">
        <v>45691</v>
      </c>
      <c r="L19" s="110">
        <v>45695</v>
      </c>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109" t="s">
        <v>263</v>
      </c>
      <c r="G20" s="109" t="s">
        <v>251</v>
      </c>
      <c r="H20" s="109" t="s">
        <v>252</v>
      </c>
      <c r="I20" s="46" t="s">
        <v>226</v>
      </c>
      <c r="J20" s="109" t="s">
        <v>227</v>
      </c>
      <c r="K20" s="110">
        <v>45698</v>
      </c>
      <c r="L20" s="110">
        <v>45698</v>
      </c>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t="s">
        <v>264</v>
      </c>
      <c r="G21" s="46" t="s">
        <v>233</v>
      </c>
      <c r="H21" s="46" t="s">
        <v>234</v>
      </c>
      <c r="I21" s="46" t="s">
        <v>226</v>
      </c>
      <c r="J21" s="109" t="s">
        <v>227</v>
      </c>
      <c r="K21" s="110">
        <v>45691</v>
      </c>
      <c r="L21" s="110">
        <v>45695</v>
      </c>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t="s">
        <v>265</v>
      </c>
      <c r="G22" s="46" t="s">
        <v>231</v>
      </c>
      <c r="H22" s="46" t="s">
        <v>223</v>
      </c>
      <c r="I22" s="46" t="s">
        <v>226</v>
      </c>
      <c r="J22" s="109" t="s">
        <v>227</v>
      </c>
      <c r="K22" s="110">
        <v>45691</v>
      </c>
      <c r="L22" s="110">
        <v>45695</v>
      </c>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t="s">
        <v>266</v>
      </c>
      <c r="G23" s="46" t="s">
        <v>224</v>
      </c>
      <c r="H23" s="46" t="s">
        <v>235</v>
      </c>
      <c r="I23" s="46" t="s">
        <v>226</v>
      </c>
      <c r="J23" s="109" t="s">
        <v>227</v>
      </c>
      <c r="K23" s="110">
        <v>45691</v>
      </c>
      <c r="L23" s="110">
        <v>45695</v>
      </c>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109" t="s">
        <v>267</v>
      </c>
      <c r="G24" s="109" t="s">
        <v>254</v>
      </c>
      <c r="H24" s="109" t="s">
        <v>253</v>
      </c>
      <c r="I24" s="46" t="s">
        <v>226</v>
      </c>
      <c r="J24" s="109" t="s">
        <v>227</v>
      </c>
      <c r="K24" s="47">
        <v>45698</v>
      </c>
      <c r="L24" s="47">
        <v>45698</v>
      </c>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t="s">
        <v>268</v>
      </c>
      <c r="G25" s="46" t="s">
        <v>237</v>
      </c>
      <c r="H25" s="46" t="s">
        <v>255</v>
      </c>
      <c r="I25" s="46" t="s">
        <v>226</v>
      </c>
      <c r="J25" s="109" t="s">
        <v>227</v>
      </c>
      <c r="K25" s="47">
        <v>45691</v>
      </c>
      <c r="L25" s="47">
        <v>45709</v>
      </c>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t="s">
        <v>269</v>
      </c>
      <c r="G26" s="46" t="s">
        <v>238</v>
      </c>
      <c r="H26" s="46" t="s">
        <v>236</v>
      </c>
      <c r="I26" s="46" t="s">
        <v>226</v>
      </c>
      <c r="J26" s="109" t="s">
        <v>227</v>
      </c>
      <c r="K26" s="47">
        <v>45698</v>
      </c>
      <c r="L26" s="47">
        <v>45698</v>
      </c>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109" t="s">
        <v>273</v>
      </c>
      <c r="G27" s="109"/>
      <c r="H27" s="109" t="s">
        <v>279</v>
      </c>
      <c r="I27" s="46" t="s">
        <v>226</v>
      </c>
      <c r="J27" s="109" t="s">
        <v>227</v>
      </c>
      <c r="K27" s="47">
        <v>45698</v>
      </c>
      <c r="L27" s="47">
        <v>45698</v>
      </c>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t="s">
        <v>270</v>
      </c>
      <c r="G28" s="46" t="s">
        <v>239</v>
      </c>
      <c r="H28" s="46" t="s">
        <v>240</v>
      </c>
      <c r="I28" s="46" t="s">
        <v>226</v>
      </c>
      <c r="J28" s="109" t="s">
        <v>227</v>
      </c>
      <c r="K28" s="110">
        <v>45716</v>
      </c>
      <c r="L28" s="110">
        <v>45716</v>
      </c>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t="s">
        <v>276</v>
      </c>
      <c r="G29" s="46" t="s">
        <v>241</v>
      </c>
      <c r="H29" s="46" t="s">
        <v>242</v>
      </c>
      <c r="I29" s="46" t="s">
        <v>226</v>
      </c>
      <c r="J29" s="109" t="s">
        <v>227</v>
      </c>
      <c r="K29" s="47">
        <v>45723</v>
      </c>
      <c r="L29" s="47">
        <v>45723</v>
      </c>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109" t="s">
        <v>271</v>
      </c>
      <c r="G30" s="109" t="s">
        <v>258</v>
      </c>
      <c r="H30" s="109" t="s">
        <v>259</v>
      </c>
      <c r="I30" s="109"/>
      <c r="J30" s="109" t="s">
        <v>227</v>
      </c>
      <c r="K30" s="47">
        <v>45726</v>
      </c>
      <c r="L30" s="47">
        <v>45726</v>
      </c>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t="s">
        <v>277</v>
      </c>
      <c r="G31" s="46" t="s">
        <v>244</v>
      </c>
      <c r="H31" s="46" t="s">
        <v>243</v>
      </c>
      <c r="I31" s="46" t="s">
        <v>226</v>
      </c>
      <c r="J31" s="109" t="s">
        <v>227</v>
      </c>
      <c r="K31" s="47">
        <v>45719</v>
      </c>
      <c r="L31" s="47">
        <v>45719</v>
      </c>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t="s">
        <v>278</v>
      </c>
      <c r="G32" s="46" t="s">
        <v>245</v>
      </c>
      <c r="H32" s="46" t="s">
        <v>246</v>
      </c>
      <c r="I32" s="46" t="s">
        <v>226</v>
      </c>
      <c r="J32" s="109" t="s">
        <v>227</v>
      </c>
      <c r="K32" s="47">
        <v>45719</v>
      </c>
      <c r="L32" s="47">
        <v>45726</v>
      </c>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t="s">
        <v>280</v>
      </c>
      <c r="G33" s="46" t="s">
        <v>281</v>
      </c>
      <c r="H33" s="46" t="s">
        <v>282</v>
      </c>
      <c r="I33" s="46" t="s">
        <v>226</v>
      </c>
      <c r="J33" s="109" t="s">
        <v>227</v>
      </c>
      <c r="K33" s="47">
        <v>45677</v>
      </c>
      <c r="L33" s="47">
        <v>45677</v>
      </c>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7:L17 K21:L23 K25:L26 K31:L76 K28:L29">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Lic. MARTHA VALENCIA</cp:lastModifiedBy>
  <cp:lastPrinted>2021-12-27T19:55:26Z</cp:lastPrinted>
  <dcterms:created xsi:type="dcterms:W3CDTF">2021-11-16T13:51:36Z</dcterms:created>
  <dcterms:modified xsi:type="dcterms:W3CDTF">2025-02-13T16:19:30Z</dcterms:modified>
</cp:coreProperties>
</file>