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AÑO 2025, 28 FEBRERO\RENDICIÓN DE CUENTAS, 2025\"/>
    </mc:Choice>
  </mc:AlternateContent>
  <xr:revisionPtr revIDLastSave="0" documentId="13_ncr:1_{2FAA6DDD-F8A2-4EE3-8EC5-5219E96B955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c r="A27" i="1" l="1"/>
  <c r="A28" i="1" l="1"/>
  <c r="A29" i="1" l="1"/>
  <c r="A30" i="1" l="1"/>
  <c r="A31" i="1" l="1"/>
  <c r="A32" i="1"/>
  <c r="A33" i="1" l="1"/>
  <c r="A34" i="1" l="1"/>
  <c r="A35" i="1" l="1"/>
  <c r="A36" i="1" l="1"/>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D16" i="4"/>
  <c r="E17" i="4"/>
  <c r="D17" i="4"/>
  <c r="B17" i="4"/>
  <c r="C16" i="4"/>
  <c r="C18" i="4"/>
  <c r="E18" i="4"/>
  <c r="C17" i="4"/>
  <c r="B18" i="4"/>
  <c r="D18" i="4"/>
  <c r="E19" i="4"/>
  <c r="C19" i="4"/>
  <c r="B19" i="4"/>
  <c r="C42" i="4"/>
  <c r="E16" i="4"/>
  <c r="D19" i="4"/>
  <c r="D27" i="4"/>
  <c r="C27" i="4"/>
  <c r="B27" i="4"/>
  <c r="D28" i="4"/>
  <c r="C28" i="4"/>
  <c r="D29" i="4"/>
  <c r="D30" i="4"/>
  <c r="C30" i="4"/>
  <c r="C29" i="4"/>
  <c r="D31" i="4"/>
  <c r="C31" i="4"/>
  <c r="C33" i="4"/>
  <c r="C32" i="4"/>
  <c r="D32" i="4"/>
  <c r="D33" i="4"/>
  <c r="D34" i="4"/>
  <c r="C34" i="4"/>
  <c r="C35" i="4"/>
  <c r="D35" i="4"/>
  <c r="C36" i="4"/>
  <c r="D37" i="4"/>
  <c r="D36" i="4"/>
  <c r="C37" i="4"/>
  <c r="C39" i="4"/>
  <c r="C38" i="4"/>
  <c r="D39" i="4"/>
  <c r="D38" i="4"/>
  <c r="D40" i="4"/>
  <c r="C40" i="4"/>
  <c r="C41" i="4"/>
  <c r="D41" i="4"/>
  <c r="B20" i="4"/>
  <c r="D20" i="4"/>
  <c r="E20" i="4"/>
  <c r="C20" i="4"/>
  <c r="E21" i="4"/>
  <c r="D21" i="4"/>
  <c r="C21" i="4"/>
  <c r="D42" i="4"/>
  <c r="C45" i="4"/>
  <c r="B21" i="4"/>
  <c r="B22" i="4"/>
  <c r="D43" i="4"/>
  <c r="C43" i="4"/>
  <c r="D24" i="4"/>
  <c r="C22" i="4"/>
  <c r="D22" i="4"/>
  <c r="B23" i="4"/>
  <c r="D23" i="4"/>
  <c r="C23" i="4"/>
  <c r="C44" i="4"/>
  <c r="D44" i="4"/>
  <c r="D45" i="4"/>
  <c r="C24" i="4"/>
  <c r="B24" i="4"/>
  <c r="C25" i="4"/>
  <c r="B25" i="4"/>
  <c r="D48" i="4"/>
  <c r="C47" i="4"/>
  <c r="C46" i="4"/>
  <c r="D47" i="4"/>
  <c r="D46" i="4"/>
  <c r="D25" i="4"/>
  <c r="C26" i="4"/>
  <c r="B26" i="4"/>
  <c r="D26" i="4"/>
  <c r="C74" i="4"/>
  <c r="C48" i="4"/>
  <c r="C49" i="4"/>
  <c r="D49" i="4"/>
  <c r="C50" i="4"/>
  <c r="D50" i="4"/>
  <c r="D52" i="4"/>
  <c r="D51" i="4"/>
  <c r="C51" i="4"/>
  <c r="C52" i="4"/>
  <c r="C55" i="4"/>
  <c r="C54" i="4"/>
  <c r="C53" i="4"/>
  <c r="D53" i="4"/>
  <c r="D54" i="4"/>
  <c r="D55" i="4"/>
  <c r="C56" i="4"/>
  <c r="D56" i="4"/>
  <c r="C57" i="4"/>
  <c r="D57" i="4"/>
  <c r="D58" i="4"/>
  <c r="C58" i="4"/>
  <c r="C60" i="4"/>
  <c r="D60" i="4"/>
  <c r="D59" i="4"/>
  <c r="C59" i="4"/>
  <c r="C61" i="4"/>
  <c r="D61" i="4"/>
  <c r="C62" i="4"/>
  <c r="D62" i="4"/>
  <c r="C63" i="4"/>
  <c r="D63" i="4"/>
  <c r="D64" i="4"/>
  <c r="C64" i="4"/>
  <c r="D65" i="4"/>
  <c r="C65" i="4"/>
  <c r="C66" i="4"/>
  <c r="D66" i="4"/>
  <c r="C67" i="4"/>
  <c r="D67" i="4"/>
  <c r="D68" i="4"/>
  <c r="C68" i="4"/>
  <c r="D69"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<sst xmlns="http://schemas.openxmlformats.org/spreadsheetml/2006/main" count="498" uniqueCount="320">
  <si>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</si>
  <si>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</si>
  <si>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</si>
  <si>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</si>
  <si>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</si>
  <si>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</si>
  <si>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</si>
  <si>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</si>
  <si>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</si>
  <si>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</si>
  <si>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</si>
  <si>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</si>
  <si>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</si>
  <si>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</si>
  <si>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</si>
  <si>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</si>
  <si>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</si>
  <si>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</si>
  <si>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</si>
  <si>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</si>
  <si>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</si>
  <si>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</si>
  <si>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</si>
  <si>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</si>
  <si>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</si>
  <si>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</si>
  <si>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</si>
  <si>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</si>
  <si>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</si>
  <si>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</si>
  <si>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</si>
  <si>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</si>
  <si>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</si>
  <si>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</si>
  <si>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</si>
  <si>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</si>
  <si>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</si>
  <si>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</si>
  <si>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</si>
  <si>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</si>
  <si>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</si>
  <si>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</si>
  <si>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</si>
  <si>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</si>
  <si>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</si>
  <si>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</si>
  <si>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</si>
  <si>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</si>
  <si>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</si>
  <si>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</si>
  <si>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</si>
  <si>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</si>
  <si>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</si>
  <si>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</si>
  <si>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</si>
  <si>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</si>
  <si>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</si>
  <si>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</si>
  <si>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</si>
  <si>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</si>
  <si>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</si>
  <si>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</si>
  <si>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</si>
  <si>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</si>
  <si>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</si>
  <si>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</si>
  <si>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</si>
  <si>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</si>
  <si>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</si>
  <si>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</si>
  <si>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</si>
  <si>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</si>
  <si>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</si>
  <si>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</si>
  <si>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</si>
  <si>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</si>
  <si>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</si>
  <si>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</si>
  <si>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</si>
  <si>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</si>
  <si>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</si>
  <si>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</si>
  <si>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</si>
  <si>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</si>
  <si>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</si>
  <si>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</si>
  <si>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</si>
  <si>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</si>
  <si>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</si>
  <si>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</si>
  <si>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</si>
  <si>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</si>
  <si>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</si>
  <si>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</si>
  <si>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</si>
  <si>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</si>
  <si>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</si>
  <si>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</si>
  <si>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</si>
  <si>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</si>
  <si>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</si>
  <si>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</si>
  <si>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</si>
  <si>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</si>
  <si>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</si>
  <si>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</si>
  <si>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</si>
  <si>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</si>
  <si>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</si>
  <si>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</si>
  <si>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</si>
  <si>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</si>
  <si>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</si>
  <si>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</si>
  <si>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</si>
  <si>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</si>
  <si>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</si>
  <si>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</si>
  <si>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</si>
  <si>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</si>
  <si>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</si>
  <si>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</si>
  <si>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</si>
  <si>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</si>
  <si>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</si>
  <si>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</si>
  <si>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</si>
  <si>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</si>
  <si>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</si>
  <si>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</si>
  <si>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</si>
  <si>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</si>
  <si>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</si>
  <si>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</si>
  <si>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</si>
  <si>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</si>
  <si>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</si>
  <si>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</si>
  <si>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</si>
  <si>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</si>
  <si>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</si>
  <si>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</si>
  <si>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</si>
  <si>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</si>
  <si>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</si>
  <si>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</si>
  <si>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</si>
  <si>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</si>
  <si>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</si>
  <si>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</si>
  <si>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</si>
  <si>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</si>
  <si>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</si>
  <si>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</si>
  <si>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</si>
  <si>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</si>
  <si>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</si>
  <si>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</si>
  <si>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</si>
  <si>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</si>
  <si>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</si>
  <si>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</si>
  <si>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</si>
  <si>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</si>
  <si>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</si>
  <si>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</si>
  <si>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</si>
  <si>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</si>
  <si>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</si>
  <si>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</si>
  <si>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</si>
  <si>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</si>
  <si>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</si>
  <si>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</si>
  <si>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</si>
  <si>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</si>
  <si>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</si>
  <si>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</si>
  <si>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</si>
  <si>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</si>
  <si>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</si>
  <si>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</si>
  <si>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</si>
  <si>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</si>
  <si>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</si>
  <si>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</si>
  <si>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</si>
  <si>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</si>
  <si>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</si>
  <si>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</si>
  <si>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</si>
  <si>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</si>
  <si>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</si>
  <si>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</si>
  <si>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</si>
  <si>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</si>
  <si>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</si>
  <si>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</si>
  <si>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</si>
  <si>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</si>
  <si>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</si>
  <si>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</si>
  <si>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</si>
  <si>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</si>
  <si>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</si>
  <si>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</si>
  <si>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</si>
  <si>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</si>
  <si>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</si>
  <si>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</si>
  <si>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</si>
  <si>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</si>
  <si>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</si>
  <si>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</si>
  <si>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</si>
  <si>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</si>
  <si>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</si>
  <si>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</si>
  <si>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</si>
  <si>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</si>
  <si>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CENTRO EDUCATIVO RURAL SAN PEDRO</t>
  </si>
  <si>
    <t>ALEXANDER MELO CORONEL</t>
  </si>
  <si>
    <t>Si hay espacios de dialogo, pero debemos implementar otros medios</t>
  </si>
  <si>
    <t>si se asegura de forma previa los temas a tratar</t>
  </si>
  <si>
    <t>si se cuenta con una metodologia</t>
  </si>
  <si>
    <t>se establecen unas fechas de ejecucion y estas quedan en actas generales</t>
  </si>
  <si>
    <t>se tienen definida la metodologia de comunicación</t>
  </si>
  <si>
    <t>Nos apoyaremos en la contadora</t>
  </si>
  <si>
    <t>los espacios son concedidos a los participantes</t>
  </si>
  <si>
    <t>se toma en cuenta la participacion de los convocados</t>
  </si>
  <si>
    <t>se elabora un formato de asistencia</t>
  </si>
  <si>
    <t>a los organismos de control se les da a conocer</t>
  </si>
  <si>
    <t>Las recomendaciones son atendidas</t>
  </si>
  <si>
    <t>Al finalizar el año 2022 se trendra en un 50% de los documentos que identifiquen las debilidades y fortalezas del CER para la rendición de cuentas.</t>
  </si>
  <si>
    <t xml:space="preserve">formato de evaluación </t>
  </si>
  <si>
    <t>1.Elaborar el formato de evaluacion 2. diligenciar el formato de evaluacion por los participantes.  3. analisis del formato diligenciado. 4. aplicar las mejoras.</t>
  </si>
  <si>
    <t>Humanos, papel, lapiceros</t>
  </si>
  <si>
    <t xml:space="preserve">comité lider de evaluación </t>
  </si>
  <si>
    <t>inicia con la designacion del equipo coordinador de la Rendición de cuentas y Finaliza: con el seguimiento al plan de mejora producto del autodiagnostico  y la aplicación de la estrategia formulada. Aplica para todos los componentes del CER SAN PEDRO</t>
  </si>
  <si>
    <t>Generar acciones de mejoramiento para la rendición de cuentas , pdermitiendo la promoción de la participación de la comunidad educativa y el control social&lt;</t>
  </si>
  <si>
    <t>al finalizar el 2023, se habra perfeccionado la estrategia de rendición de cuentas con un incremento del 5 puntos anuales en la calificación , hasta alcanzar el 70 puntos</t>
  </si>
  <si>
    <t>% aumento de la calificación de la aplicación de la estrategia arendicion de cuentas:  calificacion despues de la estrategia menos la calificacion inicial de la estrategia, sobre califiacion inicial de la estrategia</t>
  </si>
  <si>
    <t>consolidar un plan de sensibilización en torno a la rendición de cuentas</t>
  </si>
  <si>
    <t>Brindar información clara oportuna y veraz sobre la gestion isntitucional</t>
  </si>
  <si>
    <t>al finalizar el año 2022 se trendra un 50% de comunicación con toda la comunidad educativa para una mejor rendición de cuentas.</t>
  </si>
  <si>
    <t>número de padres de familia informados /número total de comunidad eduactiva</t>
  </si>
  <si>
    <t>1. busqueda de instrumentos de comunicación: a. circulares b.Notas escritas, C. Grupos de Whassap, D. cuñas radiales.</t>
  </si>
  <si>
    <t>Económicos, humanos, papel, medios tecnologicos.</t>
  </si>
  <si>
    <t xml:space="preserve">finalizando el año 2022 se tendrán formulados los objetivos, metas e indicadoresen un 100% de las  estrategias para la rendición de cuentas </t>
  </si>
  <si>
    <t>Número de estrategias de rendición de cuentas /número de objetivos, metas, e indicadores</t>
  </si>
  <si>
    <t>1. reunion del comité para definir las estrategias para la rendición de cuentas. 2. formular metas objetivos e indicadores.</t>
  </si>
  <si>
    <t>humanos, papel, lapiceros</t>
  </si>
  <si>
    <t>se tendran definidos en un 100%al finalizar el año 2022 los formatos que se llevaran a cabo durante las actividades que se realizaran en la rendición de cuentas</t>
  </si>
  <si>
    <t>Numeros de formatos elaborados/ Numero de formatos requeridos.</t>
  </si>
  <si>
    <t>1. reunión con el equipo lider. 2. lista de formatos necesarios. 3. elaboración de los formatos. 4. implemetacion de los formatos</t>
  </si>
  <si>
    <t>equipo tecnologico, humano, papel</t>
  </si>
  <si>
    <t>Al finalizar el año 2022   se analizará en un 50% las acciones de mejoramiento teniendo en cuenta las acciones realizadas.</t>
  </si>
  <si>
    <t>Numero de acciones de realizadas/Número de mejoras</t>
  </si>
  <si>
    <t>1.reunion y analisis con el comité lider de gestión.</t>
  </si>
  <si>
    <t>al finalizar el año 2022  se tendra en un 100% el cronograma de actividades para la realizacion deinscripciones de propuestas.</t>
  </si>
  <si>
    <t>Numero de propuestas/ numero de actividades del cronograma.</t>
  </si>
  <si>
    <t>1. reunion con el comité lider para la elaboración del cronograma.</t>
  </si>
  <si>
    <t>se aplicara en un 100% la evaluación de las estrategias de la rendición de cuentas  finalizando el año 2022.</t>
  </si>
  <si>
    <t xml:space="preserve">Numero de estrategias/aplicación de estrategias </t>
  </si>
  <si>
    <t xml:space="preserve">1. reunion del comité 2.evaluacion de estrategias </t>
  </si>
  <si>
    <t>al finalizar el año 2022 se habra verificado en un 60% de la implementacion de estrategias valorandom su cumplimiento</t>
  </si>
  <si>
    <t>Número de estrategias/número de valoración de cumplimiento de nuemeros definidos</t>
  </si>
  <si>
    <t>al finalizar el año 2022 se elaborara en un 80%el plan de accion para mejorar el proceso de rendición de cuentas</t>
  </si>
  <si>
    <t>Plan de accion realizado/numero de procesos.</t>
  </si>
  <si>
    <t xml:space="preserve">El compromiso del Equipo de Trabajo ha sido la sensibilización de la comunidad educativa, el cual se refleja en la participaicon de estos </t>
  </si>
  <si>
    <t>Se tiene identificada las debilidades y fortalezas del CER en la participacion de la comunidad Educativa en la rendición de cuentas, donde se hizo la evaluacion pertinente con propio formato</t>
  </si>
  <si>
    <t>Se hizo la socialización de cuentas, y  como evidencias quedaron las actas y evaluacion del mismo</t>
  </si>
  <si>
    <t>Los espacios de participación durante este año fueron mas activos y esta registrado en el acta.</t>
  </si>
  <si>
    <t xml:space="preserve">Existe articulacion de metas y actividades entre el P.M.I y la rendición de cuentas, especificamente en Escuela de pades; Consejo Directivo,  Consejo de Docentes y Contabilidad </t>
  </si>
  <si>
    <t>El CER cuenta con formatos internos para el Reporte de Rendición de cuentas: Oficios de Invitacion, Evalucaion de rendicipón de cuentas, Debilidades y Fortalezas, Acta General.</t>
  </si>
  <si>
    <t xml:space="preserve">El CER se prepara  con la informacion de los temas de interes, teniendien cuenta las inquietudes manifestadas con anterioridad por los entes invitados. </t>
  </si>
  <si>
    <t>Se refleja en el PMI y actas de consejo de padres, Consejo Directivo y Consejo de docentes</t>
  </si>
  <si>
    <t>Se cuenta con un plan de mejoramiento para La rendición de cuetnas: Equipo de calidad y formatos</t>
  </si>
  <si>
    <t>Se cumplen en las fechas estipuladas</t>
  </si>
  <si>
    <t>a nivel de cada sede , se hace replica de la rendicion de cuentas</t>
  </si>
  <si>
    <t>En la vigencia anterior no se tuvo en cuenta la invitación de entes a participar</t>
  </si>
  <si>
    <t>se tienen identificados los grupos de interes: Presidetnes de Juntas, Alcaldioa, Parroco y Comunidad Educativa</t>
  </si>
  <si>
    <t>se tienen definida la metodologia mediante diapositivas y reuniones en cada sede.</t>
  </si>
  <si>
    <t>se hace una buena convocatoria</t>
  </si>
  <si>
    <t>se hacen reuniones preparatorias: En semana institucional y con equipo de calidad</t>
  </si>
  <si>
    <t>el medio mas utilizado es el whassap</t>
  </si>
  <si>
    <t>la convocatoria se hace  con anticipacion de 30 dias en la cimunidad enjambre</t>
  </si>
  <si>
    <t>A traves de Whassap</t>
  </si>
  <si>
    <t>se reciben propuestas junto con la confirmacion de asistencia</t>
  </si>
  <si>
    <t>los resultados se registran en el formato de evaluacion</t>
  </si>
  <si>
    <t>el director se encarga de ello</t>
  </si>
  <si>
    <t>las preguntas son aclaradas en el momento</t>
  </si>
  <si>
    <t>Se tiene un formato de evaluacion</t>
  </si>
  <si>
    <t>se hace y quede registrado en el acta</t>
  </si>
  <si>
    <t xml:space="preserve">los resultados fueron analizados y se tiene actas y formatos </t>
  </si>
  <si>
    <t>se encuentra consignado en la evaluacion y en las actas</t>
  </si>
  <si>
    <t>se recopilan las recomendaciones y se registran en los diferentes formatos y actas</t>
  </si>
  <si>
    <t>las recomendaciones de los organos de control son atendidas</t>
  </si>
  <si>
    <t>SE Realiza mediante actas</t>
  </si>
  <si>
    <t>siempre se esta atento a cualquier sugerencia de la S.E.D.</t>
  </si>
  <si>
    <t>Se cuenta con un Plan  de Accion de Rendición de cuentas</t>
  </si>
  <si>
    <t>Por medio de las Estrategias realizadas se han garantizado los mecanismos internos de mejora</t>
  </si>
  <si>
    <t>se tiene registro fotografico, formatos, actas y evidencias en la comunidad enjambre</t>
  </si>
  <si>
    <t>La estrategia utilizada para la rendición de cuentas, vigencia 2023, mejoró, ya que se informó de manera personalizada en cada una de las sedes, ademas del Wuassasp y grupos de padres de familia</t>
  </si>
  <si>
    <t>Se cuenta con un equipo de trbajo nombrado bajo resoculicon No.43 del 12 de enero del 2024</t>
  </si>
  <si>
    <t>Se dan espacios de diálogo con la comunidad educativa</t>
  </si>
  <si>
    <t>Al no tener los recursos en la propia cuenta, sino en cuenta agena, se dificultó el dialogo de los diversos proyectos</t>
  </si>
  <si>
    <t>El CER cuenta con la clasificación del personal invitado: Padres de Familia, estudiantes, Docentes, Presidenes de Juntas, Alcaldia y Parroco.</t>
  </si>
  <si>
    <t>Se formularon los objetivos, metas e indicadores Acordes a la  rendición de cuentas.</t>
  </si>
  <si>
    <t>Se cuenta con las actividades para desarrollar cada uan de las etapas y queda registrada la evidencia a traves de actas</t>
  </si>
  <si>
    <t>No se cuenta con recursos del CER, por tanto se financia a traves de benefactores</t>
  </si>
  <si>
    <t>se utiliza al maximo los medios con que se cuenta, especialmente, escrito y wuaasap. Mensajes de texto</t>
  </si>
  <si>
    <t>El CER cuenta con 4 grupos de responsabilidades para la Rendición de cuentas  y esta registrado bajo circular.</t>
  </si>
  <si>
    <t>El informe en la audiencia se  presenta por areas de gestion.</t>
  </si>
  <si>
    <t>se preparara la informacion con el consejo directivo a partir de la informacion que suministra  la contadora y la pagadora</t>
  </si>
  <si>
    <t>se tienen en cuenta los aportes de los toda la comunidad educativa</t>
  </si>
  <si>
    <t xml:space="preserve">Esta plataforma es actualizada por el director en la medidad de la información </t>
  </si>
  <si>
    <t>Se ha dispuesto de espacios para recepcionar en cada sede con anterioridad las preguntas y propuestas para la audiencia</t>
  </si>
  <si>
    <t>Se tiene establecido los formatos para las implementacion de estrategias en la renidcion de cuentas, para de esta manera evaluar y verificar los resultados</t>
  </si>
  <si>
    <t>14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</si>
</sst>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14" fontId="0" fillId="0" borderId="2" xfId="0" applyNumberForma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72.245901639344268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72.766666666666666</c:v>
                </c:pt>
                <c:pt idx="1">
                  <c:v>73.214285714285708</c:v>
                </c:pt>
                <c:pt idx="2">
                  <c:v>70.222222222222229</c:v>
                </c:pt>
                <c:pt idx="3">
                  <c:v>71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72</c:v>
                </c:pt>
                <c:pt idx="1">
                  <c:v>73</c:v>
                </c:pt>
                <c:pt idx="2">
                  <c:v>76.5</c:v>
                </c:pt>
                <c:pt idx="3">
                  <c:v>70.333333333333329</c:v>
                </c:pt>
                <c:pt idx="4">
                  <c:v>72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74.428571428571431</c:v>
                </c:pt>
                <c:pt idx="1">
                  <c:v>74</c:v>
                </c:pt>
                <c:pt idx="2">
                  <c:v>70</c:v>
                </c:pt>
                <c:pt idx="3">
                  <c:v>76</c:v>
                </c:pt>
                <c:pt idx="4" formatCode="0.00">
                  <c:v>72.416666666666671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3930"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52560"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30719" y="201706"/>
          <a:ext cx="1223725"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8763" y="145676"/>
          <a:ext cx="1001240"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69628" y="224119"/>
          <a:ext cx="1166016"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67312" y="971550"/>
          <a:ext cx="0" cy="23592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3689" y="41412"/>
          <a:ext cx="585136" cy="661057"/>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25218" y="46927"/>
          <a:ext cx="958612" cy="655542"/>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5220" y="0"/>
          <a:ext cx="1180279" cy="702469"/>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37341" y="46166"/>
          <a:ext cx="747926" cy="671183"/>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50106" y="49694"/>
          <a:ext cx="990806" cy="652775"/>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11981" y="0"/>
          <a:ext cx="575331" cy="738188"/>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2508" y="61135"/>
          <a:ext cx="645233" cy="677053"/>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41406" y="57151"/>
          <a:ext cx="1000126" cy="681037"/>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92186" y="54059"/>
          <a:ext cx="752129" cy="693001"/>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74269" y="38100"/>
          <a:ext cx="989150" cy="700088"/>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9"/>
      <c r="G4" s="109"/>
      <c r="H4" s="109"/>
      <c r="I4" s="109"/>
      <c r="J4" s="109"/>
      <c r="K4" s="109"/>
      <c r="L4" s="54"/>
      <c r="M4" s="49"/>
    </row>
    <row r="5" spans="1:13" s="8" customFormat="1" x14ac:dyDescent="0.25">
      <c r="A5" s="49"/>
      <c r="B5" s="53"/>
      <c r="C5" s="49"/>
      <c r="D5" s="49"/>
      <c r="E5" s="49"/>
      <c r="F5" s="110"/>
      <c r="G5" s="110"/>
      <c r="H5" s="110"/>
      <c r="I5" s="110"/>
      <c r="J5" s="110"/>
      <c r="K5" s="110"/>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1" t="s">
        <v>106</v>
      </c>
      <c r="D8" s="111"/>
      <c r="E8" s="111"/>
      <c r="F8" s="111"/>
      <c r="G8" s="111"/>
      <c r="H8" s="111"/>
      <c r="I8" s="111"/>
      <c r="J8" s="111"/>
      <c r="K8" s="111"/>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130" zoomScaleNormal="130"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8"/>
      <c r="B7" s="119"/>
      <c r="C7" s="119"/>
      <c r="D7" s="114" t="s">
        <v>107</v>
      </c>
      <c r="E7" s="114"/>
      <c r="F7" s="114"/>
      <c r="G7" s="114"/>
      <c r="H7" s="114"/>
      <c r="I7" s="114"/>
      <c r="J7" s="114"/>
      <c r="K7" s="114"/>
      <c r="L7" s="114"/>
      <c r="M7" s="115"/>
    </row>
    <row r="8" spans="1:13" ht="36.75" customHeight="1" x14ac:dyDescent="0.25">
      <c r="A8" s="120"/>
      <c r="B8" s="121"/>
      <c r="C8" s="121"/>
      <c r="D8" s="116" t="s">
        <v>77</v>
      </c>
      <c r="E8" s="116"/>
      <c r="F8" s="116"/>
      <c r="G8" s="116"/>
      <c r="H8" s="116"/>
      <c r="I8" s="116"/>
      <c r="J8" s="116"/>
      <c r="K8" s="116"/>
      <c r="L8" s="116"/>
      <c r="M8" s="117"/>
    </row>
    <row r="9" spans="1:13" ht="30" customHeight="1" thickBot="1" x14ac:dyDescent="0.3">
      <c r="A9" s="122"/>
      <c r="B9" s="123"/>
      <c r="C9" s="123"/>
      <c r="D9" s="112" t="s">
        <v>129</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131</v>
      </c>
      <c r="B11" s="134"/>
      <c r="C11" s="134"/>
      <c r="D11" s="134"/>
      <c r="E11" s="134"/>
      <c r="F11" s="134"/>
      <c r="G11" s="134"/>
      <c r="H11" s="134"/>
      <c r="I11" s="134"/>
      <c r="J11" s="134"/>
      <c r="K11" s="134"/>
      <c r="L11" s="134"/>
      <c r="M11" s="135"/>
    </row>
    <row r="12" spans="1:13" ht="126.75" customHeight="1" thickBot="1" x14ac:dyDescent="0.3">
      <c r="A12" s="137" t="s">
        <v>186</v>
      </c>
      <c r="B12" s="138"/>
      <c r="C12" s="138"/>
      <c r="D12" s="138"/>
      <c r="E12" s="138"/>
      <c r="F12" s="138"/>
      <c r="G12" s="138"/>
      <c r="H12" s="138"/>
      <c r="I12" s="138"/>
      <c r="J12" s="138"/>
      <c r="K12" s="138"/>
      <c r="L12" s="138"/>
      <c r="M12" s="139"/>
    </row>
    <row r="13" spans="1:13" ht="19.5" thickBot="1" x14ac:dyDescent="0.35">
      <c r="A13" s="151" t="s">
        <v>139</v>
      </c>
      <c r="B13" s="152"/>
      <c r="C13" s="152"/>
      <c r="D13" s="152"/>
      <c r="E13" s="152"/>
      <c r="F13" s="152"/>
      <c r="G13" s="152"/>
      <c r="H13" s="152"/>
      <c r="I13" s="152"/>
      <c r="J13" s="152"/>
      <c r="K13" s="152"/>
      <c r="L13" s="152"/>
      <c r="M13" s="153"/>
    </row>
    <row r="14" spans="1:13" ht="15.75" x14ac:dyDescent="0.25">
      <c r="A14" s="154" t="s">
        <v>140</v>
      </c>
      <c r="B14" s="155"/>
      <c r="C14" s="155"/>
      <c r="D14" s="195" t="s">
        <v>161</v>
      </c>
      <c r="E14" s="196"/>
      <c r="F14" s="196"/>
      <c r="G14" s="196"/>
      <c r="H14" s="196"/>
      <c r="I14" s="196"/>
      <c r="J14" s="196"/>
      <c r="K14" s="196"/>
      <c r="L14" s="196"/>
      <c r="M14" s="197"/>
    </row>
    <row r="15" spans="1:13" ht="15.75" x14ac:dyDescent="0.25">
      <c r="A15" s="156" t="s">
        <v>138</v>
      </c>
      <c r="B15" s="157"/>
      <c r="C15" s="157"/>
      <c r="D15" s="198" t="s">
        <v>162</v>
      </c>
      <c r="E15" s="199"/>
      <c r="F15" s="199"/>
      <c r="G15" s="199"/>
      <c r="H15" s="199"/>
      <c r="I15" s="199"/>
      <c r="J15" s="199"/>
      <c r="K15" s="199"/>
      <c r="L15" s="199"/>
      <c r="M15" s="200"/>
    </row>
    <row r="16" spans="1:13" ht="29.25" customHeight="1" x14ac:dyDescent="0.25">
      <c r="A16" s="158" t="s">
        <v>141</v>
      </c>
      <c r="B16" s="159"/>
      <c r="C16" s="159"/>
      <c r="D16" s="201" t="s">
        <v>163</v>
      </c>
      <c r="E16" s="202"/>
      <c r="F16" s="202"/>
      <c r="G16" s="202"/>
      <c r="H16" s="202"/>
      <c r="I16" s="202"/>
      <c r="J16" s="202"/>
      <c r="K16" s="202"/>
      <c r="L16" s="202"/>
      <c r="M16" s="203"/>
    </row>
    <row r="17" spans="1:13" ht="30" customHeight="1" x14ac:dyDescent="0.25">
      <c r="A17" s="160" t="s">
        <v>165</v>
      </c>
      <c r="B17" s="161"/>
      <c r="C17" s="161"/>
      <c r="D17" s="142" t="s">
        <v>164</v>
      </c>
      <c r="E17" s="143"/>
      <c r="F17" s="143"/>
      <c r="G17" s="143"/>
      <c r="H17" s="143"/>
      <c r="I17" s="143"/>
      <c r="J17" s="143"/>
      <c r="K17" s="143"/>
      <c r="L17" s="143"/>
      <c r="M17" s="144"/>
    </row>
    <row r="18" spans="1:13" ht="16.5" thickBot="1" x14ac:dyDescent="0.3">
      <c r="A18" s="162" t="s">
        <v>142</v>
      </c>
      <c r="B18" s="163"/>
      <c r="C18" s="163"/>
      <c r="D18" s="204" t="s">
        <v>166</v>
      </c>
      <c r="E18" s="205"/>
      <c r="F18" s="205"/>
      <c r="G18" s="205"/>
      <c r="H18" s="205"/>
      <c r="I18" s="205"/>
      <c r="J18" s="205"/>
      <c r="K18" s="205"/>
      <c r="L18" s="205"/>
      <c r="M18" s="206"/>
    </row>
    <row r="19" spans="1:13" ht="19.5" thickBot="1" x14ac:dyDescent="0.35">
      <c r="A19" s="148" t="s">
        <v>138</v>
      </c>
      <c r="B19" s="149"/>
      <c r="C19" s="149"/>
      <c r="D19" s="149"/>
      <c r="E19" s="149"/>
      <c r="F19" s="149"/>
      <c r="G19" s="149"/>
      <c r="H19" s="149"/>
      <c r="I19" s="149"/>
      <c r="J19" s="149"/>
      <c r="K19" s="149"/>
      <c r="L19" s="149"/>
      <c r="M19" s="150"/>
    </row>
    <row r="20" spans="1:13" ht="129.75" customHeight="1" x14ac:dyDescent="0.25">
      <c r="A20" s="164" t="s">
        <v>190</v>
      </c>
      <c r="B20" s="165"/>
      <c r="C20" s="165"/>
      <c r="D20" s="165"/>
      <c r="E20" s="165"/>
      <c r="F20" s="165"/>
      <c r="G20" s="165"/>
      <c r="H20" s="165"/>
      <c r="I20" s="165"/>
      <c r="J20" s="165"/>
      <c r="K20" s="165"/>
      <c r="L20" s="165"/>
      <c r="M20" s="166"/>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7" t="s">
        <v>191</v>
      </c>
      <c r="B27" s="128"/>
      <c r="C27" s="128"/>
      <c r="D27" s="128"/>
      <c r="E27" s="128"/>
      <c r="F27" s="128"/>
      <c r="G27" s="128"/>
      <c r="H27" s="128"/>
      <c r="I27" s="128"/>
      <c r="J27" s="128"/>
      <c r="K27" s="128"/>
      <c r="L27" s="128"/>
      <c r="M27" s="129"/>
    </row>
    <row r="28" spans="1:13" ht="30" customHeight="1" thickBot="1" x14ac:dyDescent="0.3">
      <c r="A28" s="124" t="s">
        <v>187</v>
      </c>
      <c r="B28" s="125"/>
      <c r="C28" s="125"/>
      <c r="D28" s="125"/>
      <c r="E28" s="125"/>
      <c r="F28" s="125"/>
      <c r="G28" s="125"/>
      <c r="H28" s="125"/>
      <c r="I28" s="125"/>
      <c r="J28" s="125"/>
      <c r="K28" s="125"/>
      <c r="L28" s="125"/>
      <c r="M28" s="126"/>
    </row>
    <row r="29" spans="1:13" ht="20.25" customHeight="1" thickBot="1" x14ac:dyDescent="0.3">
      <c r="A29" s="130" t="s">
        <v>188</v>
      </c>
      <c r="B29" s="131"/>
      <c r="C29" s="131"/>
      <c r="D29" s="131" t="s">
        <v>130</v>
      </c>
      <c r="E29" s="131"/>
      <c r="F29" s="131"/>
      <c r="G29" s="131"/>
      <c r="H29" s="131"/>
      <c r="I29" s="131"/>
      <c r="J29" s="131"/>
      <c r="K29" s="131"/>
      <c r="L29" s="131"/>
      <c r="M29" s="132"/>
    </row>
    <row r="30" spans="1:13" s="92" customFormat="1" ht="21" customHeight="1" x14ac:dyDescent="0.25">
      <c r="A30" s="167" t="s">
        <v>61</v>
      </c>
      <c r="B30" s="168"/>
      <c r="C30" s="168"/>
      <c r="D30" s="192" t="s">
        <v>167</v>
      </c>
      <c r="E30" s="193"/>
      <c r="F30" s="193"/>
      <c r="G30" s="193"/>
      <c r="H30" s="193"/>
      <c r="I30" s="193"/>
      <c r="J30" s="193"/>
      <c r="K30" s="193"/>
      <c r="L30" s="193"/>
      <c r="M30" s="207"/>
    </row>
    <row r="31" spans="1:13" s="92" customFormat="1" ht="33.75" customHeight="1" x14ac:dyDescent="0.25">
      <c r="A31" s="140" t="s">
        <v>132</v>
      </c>
      <c r="B31" s="141"/>
      <c r="C31" s="141"/>
      <c r="D31" s="142" t="s">
        <v>168</v>
      </c>
      <c r="E31" s="143"/>
      <c r="F31" s="143"/>
      <c r="G31" s="143"/>
      <c r="H31" s="143"/>
      <c r="I31" s="143"/>
      <c r="J31" s="143"/>
      <c r="K31" s="143"/>
      <c r="L31" s="143"/>
      <c r="M31" s="144"/>
    </row>
    <row r="32" spans="1:13" s="92" customFormat="1" ht="30" customHeight="1" x14ac:dyDescent="0.25">
      <c r="A32" s="140" t="s">
        <v>133</v>
      </c>
      <c r="B32" s="141"/>
      <c r="C32" s="141"/>
      <c r="D32" s="145" t="s">
        <v>169</v>
      </c>
      <c r="E32" s="146"/>
      <c r="F32" s="146"/>
      <c r="G32" s="146"/>
      <c r="H32" s="146"/>
      <c r="I32" s="146"/>
      <c r="J32" s="146"/>
      <c r="K32" s="146"/>
      <c r="L32" s="146"/>
      <c r="M32" s="147"/>
    </row>
    <row r="33" spans="1:13" s="92" customFormat="1" ht="31.5" customHeight="1" x14ac:dyDescent="0.25">
      <c r="A33" s="140" t="s">
        <v>62</v>
      </c>
      <c r="B33" s="141"/>
      <c r="C33" s="141"/>
      <c r="D33" s="145" t="s">
        <v>170</v>
      </c>
      <c r="E33" s="146"/>
      <c r="F33" s="146"/>
      <c r="G33" s="146"/>
      <c r="H33" s="146"/>
      <c r="I33" s="146"/>
      <c r="J33" s="146"/>
      <c r="K33" s="146"/>
      <c r="L33" s="146"/>
      <c r="M33" s="147"/>
    </row>
    <row r="34" spans="1:13" s="92" customFormat="1" ht="30.75" customHeight="1" x14ac:dyDescent="0.25">
      <c r="A34" s="140" t="s">
        <v>134</v>
      </c>
      <c r="B34" s="141"/>
      <c r="C34" s="141"/>
      <c r="D34" s="142" t="s">
        <v>171</v>
      </c>
      <c r="E34" s="143"/>
      <c r="F34" s="143"/>
      <c r="G34" s="143"/>
      <c r="H34" s="143"/>
      <c r="I34" s="143"/>
      <c r="J34" s="143"/>
      <c r="K34" s="143"/>
      <c r="L34" s="143"/>
      <c r="M34" s="144"/>
    </row>
    <row r="35" spans="1:13" s="92" customFormat="1" ht="35.25" customHeight="1" x14ac:dyDescent="0.25">
      <c r="A35" s="140" t="s">
        <v>88</v>
      </c>
      <c r="B35" s="141"/>
      <c r="C35" s="141"/>
      <c r="D35" s="142" t="s">
        <v>172</v>
      </c>
      <c r="E35" s="143"/>
      <c r="F35" s="143"/>
      <c r="G35" s="143"/>
      <c r="H35" s="143"/>
      <c r="I35" s="143"/>
      <c r="J35" s="143"/>
      <c r="K35" s="143"/>
      <c r="L35" s="143"/>
      <c r="M35" s="144"/>
    </row>
    <row r="36" spans="1:13" s="92" customFormat="1" ht="21" customHeight="1" x14ac:dyDescent="0.25">
      <c r="A36" s="140" t="s">
        <v>0</v>
      </c>
      <c r="B36" s="141"/>
      <c r="C36" s="141"/>
      <c r="D36" s="145" t="s">
        <v>173</v>
      </c>
      <c r="E36" s="146"/>
      <c r="F36" s="146"/>
      <c r="G36" s="146"/>
      <c r="H36" s="146"/>
      <c r="I36" s="146"/>
      <c r="J36" s="146"/>
      <c r="K36" s="146"/>
      <c r="L36" s="146"/>
      <c r="M36" s="147"/>
    </row>
    <row r="37" spans="1:13" s="92" customFormat="1" ht="36.75" customHeight="1" x14ac:dyDescent="0.25">
      <c r="A37" s="140" t="s">
        <v>1</v>
      </c>
      <c r="B37" s="141"/>
      <c r="C37" s="141"/>
      <c r="D37" s="142" t="s">
        <v>174</v>
      </c>
      <c r="E37" s="143"/>
      <c r="F37" s="143"/>
      <c r="G37" s="143"/>
      <c r="H37" s="143"/>
      <c r="I37" s="143"/>
      <c r="J37" s="143"/>
      <c r="K37" s="143"/>
      <c r="L37" s="143"/>
      <c r="M37" s="144"/>
    </row>
    <row r="38" spans="1:13" s="92" customFormat="1" ht="35.25" customHeight="1" x14ac:dyDescent="0.25">
      <c r="A38" s="140" t="s">
        <v>2</v>
      </c>
      <c r="B38" s="141"/>
      <c r="C38" s="141"/>
      <c r="D38" s="142" t="s">
        <v>175</v>
      </c>
      <c r="E38" s="143"/>
      <c r="F38" s="143"/>
      <c r="G38" s="143"/>
      <c r="H38" s="143"/>
      <c r="I38" s="143"/>
      <c r="J38" s="143"/>
      <c r="K38" s="143"/>
      <c r="L38" s="143"/>
      <c r="M38" s="144"/>
    </row>
    <row r="39" spans="1:13" s="92" customFormat="1" ht="21" customHeight="1" x14ac:dyDescent="0.25">
      <c r="A39" s="181" t="s">
        <v>1</v>
      </c>
      <c r="B39" s="143"/>
      <c r="C39" s="182"/>
      <c r="D39" s="145" t="s">
        <v>176</v>
      </c>
      <c r="E39" s="146"/>
      <c r="F39" s="146"/>
      <c r="G39" s="146"/>
      <c r="H39" s="146"/>
      <c r="I39" s="146"/>
      <c r="J39" s="146"/>
      <c r="K39" s="146"/>
      <c r="L39" s="146"/>
      <c r="M39" s="147"/>
    </row>
    <row r="40" spans="1:13" s="92" customFormat="1" ht="31.5" customHeight="1" x14ac:dyDescent="0.25">
      <c r="A40" s="181" t="s">
        <v>135</v>
      </c>
      <c r="B40" s="143"/>
      <c r="C40" s="182"/>
      <c r="D40" s="145" t="s">
        <v>177</v>
      </c>
      <c r="E40" s="146"/>
      <c r="F40" s="146"/>
      <c r="G40" s="146"/>
      <c r="H40" s="146"/>
      <c r="I40" s="146"/>
      <c r="J40" s="146"/>
      <c r="K40" s="146"/>
      <c r="L40" s="146"/>
      <c r="M40" s="147"/>
    </row>
    <row r="41" spans="1:13" s="92" customFormat="1" ht="54" customHeight="1" x14ac:dyDescent="0.25">
      <c r="A41" s="181" t="s">
        <v>136</v>
      </c>
      <c r="B41" s="143"/>
      <c r="C41" s="182"/>
      <c r="D41" s="142" t="s">
        <v>189</v>
      </c>
      <c r="E41" s="143"/>
      <c r="F41" s="143"/>
      <c r="G41" s="143"/>
      <c r="H41" s="143"/>
      <c r="I41" s="143"/>
      <c r="J41" s="143"/>
      <c r="K41" s="143"/>
      <c r="L41" s="143"/>
      <c r="M41" s="144"/>
    </row>
    <row r="42" spans="1:13" s="92" customFormat="1" ht="43.5" customHeight="1" thickBot="1" x14ac:dyDescent="0.3">
      <c r="A42" s="183" t="s">
        <v>3</v>
      </c>
      <c r="B42" s="184"/>
      <c r="C42" s="185"/>
      <c r="D42" s="186" t="s">
        <v>178</v>
      </c>
      <c r="E42" s="184"/>
      <c r="F42" s="184"/>
      <c r="G42" s="184"/>
      <c r="H42" s="184"/>
      <c r="I42" s="184"/>
      <c r="J42" s="184"/>
      <c r="K42" s="184"/>
      <c r="L42" s="184"/>
      <c r="M42" s="187"/>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72" t="s">
        <v>196</v>
      </c>
      <c r="B44" s="173"/>
      <c r="C44" s="173"/>
      <c r="D44" s="173"/>
      <c r="E44" s="173"/>
      <c r="F44" s="173"/>
      <c r="G44" s="173"/>
      <c r="H44" s="173"/>
      <c r="I44" s="173"/>
      <c r="J44" s="173"/>
      <c r="K44" s="173"/>
      <c r="L44" s="173"/>
      <c r="M44" s="174"/>
    </row>
    <row r="45" spans="1:13" ht="19.5" thickBot="1" x14ac:dyDescent="0.35">
      <c r="A45" s="169" t="s">
        <v>143</v>
      </c>
      <c r="B45" s="170"/>
      <c r="C45" s="170"/>
      <c r="D45" s="170"/>
      <c r="E45" s="170"/>
      <c r="F45" s="170"/>
      <c r="G45" s="170"/>
      <c r="H45" s="170"/>
      <c r="I45" s="170"/>
      <c r="J45" s="170"/>
      <c r="K45" s="170"/>
      <c r="L45" s="170"/>
      <c r="M45" s="171"/>
    </row>
    <row r="46" spans="1:13" ht="36.75" customHeight="1" x14ac:dyDescent="0.3">
      <c r="A46" s="175" t="s">
        <v>195</v>
      </c>
      <c r="B46" s="176"/>
      <c r="C46" s="176"/>
      <c r="D46" s="176"/>
      <c r="E46" s="176"/>
      <c r="F46" s="176"/>
      <c r="G46" s="176"/>
      <c r="H46" s="176"/>
      <c r="I46" s="176"/>
      <c r="J46" s="176"/>
      <c r="K46" s="176"/>
      <c r="L46" s="176"/>
      <c r="M46" s="177"/>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8" t="s">
        <v>144</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188</v>
      </c>
      <c r="B54" s="180"/>
      <c r="C54" s="180"/>
      <c r="D54" s="180" t="s">
        <v>130</v>
      </c>
      <c r="E54" s="180"/>
      <c r="F54" s="180"/>
      <c r="G54" s="180"/>
      <c r="H54" s="180"/>
      <c r="I54" s="180"/>
      <c r="J54" s="180"/>
      <c r="K54" s="180"/>
      <c r="L54" s="180"/>
      <c r="M54" s="180"/>
    </row>
    <row r="55" spans="1:13" ht="32.25" customHeight="1" x14ac:dyDescent="0.25">
      <c r="A55" s="168" t="s">
        <v>147</v>
      </c>
      <c r="B55" s="168"/>
      <c r="C55" s="168"/>
      <c r="D55" s="212" t="s">
        <v>198</v>
      </c>
      <c r="E55" s="213"/>
      <c r="F55" s="213"/>
      <c r="G55" s="213"/>
      <c r="H55" s="213"/>
      <c r="I55" s="213"/>
      <c r="J55" s="213"/>
      <c r="K55" s="213"/>
      <c r="L55" s="213"/>
      <c r="M55" s="214"/>
    </row>
    <row r="56" spans="1:13" x14ac:dyDescent="0.25">
      <c r="A56" s="159" t="s">
        <v>148</v>
      </c>
      <c r="B56" s="159"/>
      <c r="C56" s="159"/>
      <c r="D56" s="142" t="s">
        <v>199</v>
      </c>
      <c r="E56" s="143"/>
      <c r="F56" s="143"/>
      <c r="G56" s="143"/>
      <c r="H56" s="143"/>
      <c r="I56" s="143"/>
      <c r="J56" s="143"/>
      <c r="K56" s="143"/>
      <c r="L56" s="143"/>
      <c r="M56" s="182"/>
    </row>
    <row r="57" spans="1:13" x14ac:dyDescent="0.25">
      <c r="A57" s="159" t="s">
        <v>149</v>
      </c>
      <c r="B57" s="159"/>
      <c r="C57" s="159"/>
      <c r="D57" s="142" t="s">
        <v>200</v>
      </c>
      <c r="E57" s="143"/>
      <c r="F57" s="143"/>
      <c r="G57" s="143"/>
      <c r="H57" s="143"/>
      <c r="I57" s="143"/>
      <c r="J57" s="143"/>
      <c r="K57" s="143"/>
      <c r="L57" s="143"/>
      <c r="M57" s="182"/>
    </row>
    <row r="58" spans="1:13" x14ac:dyDescent="0.25">
      <c r="A58" s="159" t="s">
        <v>150</v>
      </c>
      <c r="B58" s="159"/>
      <c r="C58" s="159"/>
      <c r="D58" s="142" t="s">
        <v>201</v>
      </c>
      <c r="E58" s="143"/>
      <c r="F58" s="143"/>
      <c r="G58" s="143"/>
      <c r="H58" s="143"/>
      <c r="I58" s="143"/>
      <c r="J58" s="143"/>
      <c r="K58" s="143"/>
      <c r="L58" s="143"/>
      <c r="M58" s="182"/>
    </row>
    <row r="59" spans="1:13" x14ac:dyDescent="0.25">
      <c r="A59" s="211" t="s">
        <v>151</v>
      </c>
      <c r="B59" s="211"/>
      <c r="C59" s="211"/>
      <c r="D59" s="142" t="s">
        <v>202</v>
      </c>
      <c r="E59" s="143"/>
      <c r="F59" s="143"/>
      <c r="G59" s="143"/>
      <c r="H59" s="143"/>
      <c r="I59" s="143"/>
      <c r="J59" s="143"/>
      <c r="K59" s="143"/>
      <c r="L59" s="143"/>
      <c r="M59" s="182"/>
    </row>
    <row r="60" spans="1:13" ht="28.5" customHeight="1" x14ac:dyDescent="0.25">
      <c r="A60" s="186" t="s">
        <v>152</v>
      </c>
      <c r="B60" s="184"/>
      <c r="C60" s="185"/>
      <c r="D60" s="143" t="s">
        <v>205</v>
      </c>
      <c r="E60" s="143"/>
      <c r="F60" s="143"/>
      <c r="G60" s="143"/>
      <c r="H60" s="143"/>
      <c r="I60" s="143"/>
      <c r="J60" s="143"/>
      <c r="K60" s="143"/>
      <c r="L60" s="143"/>
      <c r="M60" s="182"/>
    </row>
    <row r="61" spans="1:13" ht="13.5" customHeight="1" x14ac:dyDescent="0.25">
      <c r="A61" s="189" t="s">
        <v>154</v>
      </c>
      <c r="B61" s="190"/>
      <c r="C61" s="191"/>
      <c r="D61" s="143" t="s">
        <v>204</v>
      </c>
      <c r="E61" s="143"/>
      <c r="F61" s="143"/>
      <c r="G61" s="143"/>
      <c r="H61" s="143"/>
      <c r="I61" s="143"/>
      <c r="J61" s="143"/>
      <c r="K61" s="143"/>
      <c r="L61" s="143"/>
      <c r="M61" s="182"/>
    </row>
    <row r="62" spans="1:13" x14ac:dyDescent="0.25">
      <c r="A62" s="192" t="s">
        <v>153</v>
      </c>
      <c r="B62" s="193"/>
      <c r="C62" s="194"/>
      <c r="D62" s="143" t="s">
        <v>203</v>
      </c>
      <c r="E62" s="143"/>
      <c r="F62" s="143"/>
      <c r="G62" s="143"/>
      <c r="H62" s="143"/>
      <c r="I62" s="143"/>
      <c r="J62" s="143"/>
      <c r="K62" s="143"/>
      <c r="L62" s="143"/>
      <c r="M62" s="182"/>
    </row>
    <row r="63" spans="1:13" ht="43.5" customHeight="1" x14ac:dyDescent="0.25">
      <c r="A63" s="145" t="s">
        <v>116</v>
      </c>
      <c r="B63" s="146"/>
      <c r="C63" s="188"/>
      <c r="D63" s="142" t="s">
        <v>209</v>
      </c>
      <c r="E63" s="143"/>
      <c r="F63" s="143"/>
      <c r="G63" s="143"/>
      <c r="H63" s="143"/>
      <c r="I63" s="143"/>
      <c r="J63" s="143"/>
      <c r="K63" s="143"/>
      <c r="L63" s="143"/>
      <c r="M63" s="182"/>
    </row>
    <row r="64" spans="1:13" ht="41.25" customHeight="1" x14ac:dyDescent="0.25">
      <c r="A64" s="145" t="s">
        <v>0</v>
      </c>
      <c r="B64" s="146"/>
      <c r="C64" s="188"/>
      <c r="D64" s="142" t="s">
        <v>206</v>
      </c>
      <c r="E64" s="143"/>
      <c r="F64" s="143"/>
      <c r="G64" s="143"/>
      <c r="H64" s="143"/>
      <c r="I64" s="143"/>
      <c r="J64" s="143"/>
      <c r="K64" s="143"/>
      <c r="L64" s="143"/>
      <c r="M64" s="182"/>
    </row>
    <row r="65" spans="1:13" ht="41.25" customHeight="1" x14ac:dyDescent="0.25">
      <c r="A65" s="145" t="s">
        <v>155</v>
      </c>
      <c r="B65" s="146"/>
      <c r="C65" s="188"/>
      <c r="D65" s="142" t="s">
        <v>207</v>
      </c>
      <c r="E65" s="143"/>
      <c r="F65" s="143"/>
      <c r="G65" s="143"/>
      <c r="H65" s="143"/>
      <c r="I65" s="143"/>
      <c r="J65" s="143"/>
      <c r="K65" s="143"/>
      <c r="L65" s="143"/>
      <c r="M65" s="182"/>
    </row>
    <row r="66" spans="1:13" ht="50.25" customHeight="1" x14ac:dyDescent="0.25">
      <c r="A66" s="142" t="s">
        <v>156</v>
      </c>
      <c r="B66" s="143"/>
      <c r="C66" s="182"/>
      <c r="D66" s="142" t="s">
        <v>208</v>
      </c>
      <c r="E66" s="143"/>
      <c r="F66" s="143"/>
      <c r="G66" s="143"/>
      <c r="H66" s="143"/>
      <c r="I66" s="143"/>
      <c r="J66" s="143"/>
      <c r="K66" s="143"/>
      <c r="L66" s="143"/>
      <c r="M66" s="182"/>
    </row>
    <row r="67" spans="1:13" ht="30.75" customHeight="1" x14ac:dyDescent="0.25">
      <c r="A67" s="145" t="s">
        <v>1</v>
      </c>
      <c r="B67" s="146"/>
      <c r="C67" s="188"/>
      <c r="D67" s="142" t="s">
        <v>210</v>
      </c>
      <c r="E67" s="143"/>
      <c r="F67" s="143"/>
      <c r="G67" s="143"/>
      <c r="H67" s="143"/>
      <c r="I67" s="143"/>
      <c r="J67" s="143"/>
      <c r="K67" s="143"/>
      <c r="L67" s="143"/>
      <c r="M67" s="182"/>
    </row>
    <row r="68" spans="1:13" x14ac:dyDescent="0.25">
      <c r="A68" s="145" t="s">
        <v>157</v>
      </c>
      <c r="B68" s="146"/>
      <c r="C68" s="188"/>
      <c r="D68" s="142" t="s">
        <v>211</v>
      </c>
      <c r="E68" s="143"/>
      <c r="F68" s="143"/>
      <c r="G68" s="143"/>
      <c r="H68" s="143"/>
      <c r="I68" s="143"/>
      <c r="J68" s="143"/>
      <c r="K68" s="143"/>
      <c r="L68" s="143"/>
      <c r="M68" s="182"/>
    </row>
    <row r="69" spans="1:13" x14ac:dyDescent="0.25">
      <c r="A69" s="145" t="s">
        <v>158</v>
      </c>
      <c r="B69" s="146"/>
      <c r="C69" s="188"/>
      <c r="D69" s="142" t="s">
        <v>212</v>
      </c>
      <c r="E69" s="143"/>
      <c r="F69" s="143"/>
      <c r="G69" s="143"/>
      <c r="H69" s="143"/>
      <c r="I69" s="143"/>
      <c r="J69" s="143"/>
      <c r="K69" s="143"/>
      <c r="L69" s="143"/>
      <c r="M69" s="182"/>
    </row>
    <row r="70" spans="1:13" x14ac:dyDescent="0.25">
      <c r="A70" s="145" t="s">
        <v>114</v>
      </c>
      <c r="B70" s="146"/>
      <c r="C70" s="188"/>
      <c r="D70" s="142" t="s">
        <v>213</v>
      </c>
      <c r="E70" s="143"/>
      <c r="F70" s="143"/>
      <c r="G70" s="143"/>
      <c r="H70" s="143"/>
      <c r="I70" s="143"/>
      <c r="J70" s="143"/>
      <c r="K70" s="143"/>
      <c r="L70" s="143"/>
      <c r="M70" s="182"/>
    </row>
    <row r="71" spans="1:13" x14ac:dyDescent="0.25">
      <c r="A71" s="145" t="s">
        <v>115</v>
      </c>
      <c r="B71" s="146"/>
      <c r="C71" s="188"/>
      <c r="D71" s="142" t="s">
        <v>214</v>
      </c>
      <c r="E71" s="143"/>
      <c r="F71" s="143"/>
      <c r="G71" s="143"/>
      <c r="H71" s="143"/>
      <c r="I71" s="143"/>
      <c r="J71" s="143"/>
      <c r="K71" s="143"/>
      <c r="L71" s="143"/>
      <c r="M71" s="182"/>
    </row>
    <row r="72" spans="1:13" x14ac:dyDescent="0.25">
      <c r="A72" s="145" t="s">
        <v>159</v>
      </c>
      <c r="B72" s="146"/>
      <c r="C72" s="188"/>
      <c r="D72" s="142" t="s">
        <v>215</v>
      </c>
      <c r="E72" s="143"/>
      <c r="F72" s="143"/>
      <c r="G72" s="143"/>
      <c r="H72" s="143"/>
      <c r="I72" s="143"/>
      <c r="J72" s="143"/>
      <c r="K72" s="143"/>
      <c r="L72" s="143"/>
      <c r="M72" s="182"/>
    </row>
    <row r="73" spans="1:13" x14ac:dyDescent="0.25">
      <c r="A73" s="145" t="s">
        <v>160</v>
      </c>
      <c r="B73" s="146"/>
      <c r="C73" s="188"/>
      <c r="D73" s="142" t="s">
        <v>216</v>
      </c>
      <c r="E73" s="143"/>
      <c r="F73" s="143"/>
      <c r="G73" s="143"/>
      <c r="H73" s="143"/>
      <c r="I73" s="143"/>
      <c r="J73" s="143"/>
      <c r="K73" s="143"/>
      <c r="L73" s="143"/>
      <c r="M73" s="182"/>
    </row>
    <row r="74" spans="1:13" x14ac:dyDescent="0.25">
      <c r="A74" s="145" t="s">
        <v>217</v>
      </c>
      <c r="B74" s="146"/>
      <c r="C74" s="188"/>
      <c r="D74" s="142" t="s">
        <v>218</v>
      </c>
      <c r="E74" s="143"/>
      <c r="F74" s="143"/>
      <c r="G74" s="143"/>
      <c r="H74" s="143"/>
      <c r="I74" s="143"/>
      <c r="J74" s="143"/>
      <c r="K74" s="143"/>
      <c r="L74" s="143"/>
      <c r="M74" s="18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D2" zoomScale="110" zoomScaleNormal="110" workbookViewId="0">
      <selection activeCell="J9" sqref="J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48"/>
      <c r="C3" s="249"/>
      <c r="D3" s="249"/>
      <c r="E3" s="244" t="s">
        <v>107</v>
      </c>
      <c r="F3" s="244"/>
      <c r="G3" s="244"/>
      <c r="H3" s="244"/>
      <c r="I3" s="244"/>
      <c r="J3" s="245"/>
    </row>
    <row r="4" spans="1:10" s="8" customFormat="1" ht="26.25" customHeight="1" x14ac:dyDescent="0.35">
      <c r="A4" s="49"/>
      <c r="B4" s="250"/>
      <c r="C4" s="251"/>
      <c r="D4" s="251"/>
      <c r="E4" s="246" t="s">
        <v>77</v>
      </c>
      <c r="F4" s="246"/>
      <c r="G4" s="246"/>
      <c r="H4" s="246"/>
      <c r="I4" s="246"/>
      <c r="J4" s="247"/>
    </row>
    <row r="5" spans="1:10" s="8" customFormat="1" ht="33" customHeight="1" x14ac:dyDescent="0.25">
      <c r="A5" s="49"/>
      <c r="B5" s="224" t="s">
        <v>61</v>
      </c>
      <c r="C5" s="224"/>
      <c r="D5" s="224"/>
      <c r="E5" s="28" t="s">
        <v>219</v>
      </c>
      <c r="F5" s="28"/>
      <c r="G5" s="34" t="s">
        <v>85</v>
      </c>
      <c r="H5" s="36" t="s">
        <v>319</v>
      </c>
      <c r="I5" s="255" t="s">
        <v>88</v>
      </c>
      <c r="J5" s="255"/>
    </row>
    <row r="6" spans="1:10" s="8" customFormat="1" ht="30.75" customHeight="1" x14ac:dyDescent="0.25">
      <c r="A6" s="49"/>
      <c r="B6" s="224" t="s">
        <v>120</v>
      </c>
      <c r="C6" s="224"/>
      <c r="D6" s="224"/>
      <c r="E6" s="28">
        <v>254398000368</v>
      </c>
      <c r="F6" s="28"/>
      <c r="G6" s="71" t="s">
        <v>62</v>
      </c>
      <c r="H6" s="28" t="s">
        <v>220</v>
      </c>
      <c r="I6" s="223">
        <f>IF(SUM(I9:I69)=0,"",AVERAGE(I9:I69))</f>
        <v>72.245901639344268</v>
      </c>
      <c r="J6" s="223"/>
    </row>
    <row r="7" spans="1:10" s="8" customFormat="1" ht="17.25" customHeight="1" x14ac:dyDescent="0.25">
      <c r="A7" s="49"/>
      <c r="B7" s="224" t="s">
        <v>86</v>
      </c>
      <c r="C7" s="224"/>
      <c r="D7" s="224"/>
      <c r="E7" s="225" t="s">
        <v>221</v>
      </c>
      <c r="F7" s="226"/>
      <c r="G7" s="226"/>
      <c r="H7" s="227"/>
      <c r="I7" s="223"/>
      <c r="J7" s="223"/>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6" t="s">
        <v>4</v>
      </c>
      <c r="C9" s="64" t="s">
        <v>4</v>
      </c>
      <c r="D9" s="228">
        <f>IF(SUM(G9:G27)=0,"",AVERAGE(G9:G27))</f>
        <v>72.766666666666666</v>
      </c>
      <c r="E9" s="32" t="s">
        <v>6</v>
      </c>
      <c r="F9" s="67" t="s">
        <v>6</v>
      </c>
      <c r="G9" s="29">
        <f>IF(SUM(I9:I9)=0,"",AVERAGE(I9:I9))</f>
        <v>72</v>
      </c>
      <c r="H9" s="37" t="s">
        <v>92</v>
      </c>
      <c r="I9" s="30">
        <v>72</v>
      </c>
      <c r="J9" s="31" t="s">
        <v>269</v>
      </c>
    </row>
    <row r="10" spans="1:10" s="8" customFormat="1" ht="51" customHeight="1" x14ac:dyDescent="0.25">
      <c r="A10" s="63" t="str">
        <f>IF(I10&lt;61,MAX($A$8:A9)+1,"")</f>
        <v/>
      </c>
      <c r="B10" s="257"/>
      <c r="C10" s="64" t="s">
        <v>4</v>
      </c>
      <c r="D10" s="229"/>
      <c r="E10" s="259" t="s">
        <v>43</v>
      </c>
      <c r="F10" s="68" t="s">
        <v>43</v>
      </c>
      <c r="G10" s="254">
        <f>IF(SUM(I10:I12)=0,"",AVERAGE(I10:I12))</f>
        <v>73</v>
      </c>
      <c r="H10" s="37" t="s">
        <v>89</v>
      </c>
      <c r="I10" s="30">
        <v>70</v>
      </c>
      <c r="J10" s="31" t="s">
        <v>270</v>
      </c>
    </row>
    <row r="11" spans="1:10" s="8" customFormat="1" ht="93" customHeight="1" x14ac:dyDescent="0.25">
      <c r="A11" s="63" t="str">
        <f>IF(I11&lt;61,MAX($A$8:A10)+1,"")</f>
        <v/>
      </c>
      <c r="B11" s="257"/>
      <c r="C11" s="64" t="s">
        <v>4</v>
      </c>
      <c r="D11" s="229"/>
      <c r="E11" s="259"/>
      <c r="F11" s="68" t="s">
        <v>43</v>
      </c>
      <c r="G11" s="252"/>
      <c r="H11" s="37" t="s">
        <v>44</v>
      </c>
      <c r="I11" s="30">
        <v>74</v>
      </c>
      <c r="J11" s="31" t="s">
        <v>303</v>
      </c>
    </row>
    <row r="12" spans="1:10" s="8" customFormat="1" ht="32.25" customHeight="1" x14ac:dyDescent="0.25">
      <c r="A12" s="63" t="str">
        <f>IF(I12&lt;61,MAX($A$8:A11)+1,"")</f>
        <v/>
      </c>
      <c r="B12" s="257"/>
      <c r="C12" s="64" t="s">
        <v>4</v>
      </c>
      <c r="D12" s="229"/>
      <c r="E12" s="259"/>
      <c r="F12" s="68" t="s">
        <v>43</v>
      </c>
      <c r="G12" s="253"/>
      <c r="H12" s="37" t="s">
        <v>90</v>
      </c>
      <c r="I12" s="30">
        <v>75</v>
      </c>
      <c r="J12" s="31" t="s">
        <v>271</v>
      </c>
    </row>
    <row r="13" spans="1:10" s="8" customFormat="1" ht="45" customHeight="1" x14ac:dyDescent="0.25">
      <c r="A13" s="63" t="str">
        <f>IF(I13&lt;61,MAX($A$8:A12)+1,"")</f>
        <v/>
      </c>
      <c r="B13" s="257"/>
      <c r="C13" s="64" t="s">
        <v>4</v>
      </c>
      <c r="D13" s="229"/>
      <c r="E13" s="259" t="s">
        <v>45</v>
      </c>
      <c r="F13" s="68" t="s">
        <v>45</v>
      </c>
      <c r="G13" s="254">
        <f>IF(SUM(I13:I14)=0,"",AVERAGE(I13:I14))</f>
        <v>76.5</v>
      </c>
      <c r="H13" s="37" t="s">
        <v>10</v>
      </c>
      <c r="I13" s="30">
        <v>71</v>
      </c>
      <c r="J13" s="31" t="s">
        <v>272</v>
      </c>
    </row>
    <row r="14" spans="1:10" s="8" customFormat="1" ht="30.75" customHeight="1" x14ac:dyDescent="0.25">
      <c r="A14" s="63" t="str">
        <f>IF(I14&lt;61,MAX($A$8:A13)+1,"")</f>
        <v/>
      </c>
      <c r="B14" s="257"/>
      <c r="C14" s="64" t="s">
        <v>4</v>
      </c>
      <c r="D14" s="229"/>
      <c r="E14" s="259"/>
      <c r="F14" s="68" t="s">
        <v>45</v>
      </c>
      <c r="G14" s="253"/>
      <c r="H14" s="37" t="s">
        <v>93</v>
      </c>
      <c r="I14" s="30">
        <v>82</v>
      </c>
      <c r="J14" s="31" t="s">
        <v>304</v>
      </c>
    </row>
    <row r="15" spans="1:10" s="8" customFormat="1" ht="48" customHeight="1" x14ac:dyDescent="0.25">
      <c r="A15" s="63" t="str">
        <f>IF(I15&lt;61,MAX($A$8:A14)+1,"")</f>
        <v/>
      </c>
      <c r="B15" s="257"/>
      <c r="C15" s="64" t="s">
        <v>4</v>
      </c>
      <c r="D15" s="229"/>
      <c r="E15" s="259" t="s">
        <v>46</v>
      </c>
      <c r="F15" s="68" t="s">
        <v>46</v>
      </c>
      <c r="G15" s="218">
        <f>IF(SUM(I15:I20)=0,"",AVERAGE(I15:I20))</f>
        <v>70.333333333333329</v>
      </c>
      <c r="H15" s="37" t="s">
        <v>47</v>
      </c>
      <c r="I15" s="30">
        <v>73</v>
      </c>
      <c r="J15" s="31" t="s">
        <v>273</v>
      </c>
    </row>
    <row r="16" spans="1:10" s="8" customFormat="1" ht="44.25" customHeight="1" x14ac:dyDescent="0.25">
      <c r="A16" s="63" t="str">
        <f>IF(I16&lt;61,MAX($A$8:A15)+1,"")</f>
        <v/>
      </c>
      <c r="B16" s="257"/>
      <c r="C16" s="64" t="s">
        <v>4</v>
      </c>
      <c r="D16" s="229"/>
      <c r="E16" s="259"/>
      <c r="F16" s="68" t="s">
        <v>46</v>
      </c>
      <c r="G16" s="252"/>
      <c r="H16" s="37" t="s">
        <v>7</v>
      </c>
      <c r="I16" s="30">
        <v>70</v>
      </c>
      <c r="J16" s="31" t="s">
        <v>305</v>
      </c>
    </row>
    <row r="17" spans="1:10" s="8" customFormat="1" ht="45" customHeight="1" x14ac:dyDescent="0.25">
      <c r="A17" s="63" t="str">
        <f>IF(I17&lt;61,MAX($A$8:A16)+1,"")</f>
        <v/>
      </c>
      <c r="B17" s="257"/>
      <c r="C17" s="64" t="s">
        <v>4</v>
      </c>
      <c r="D17" s="229"/>
      <c r="E17" s="259"/>
      <c r="F17" s="68" t="s">
        <v>46</v>
      </c>
      <c r="G17" s="252"/>
      <c r="H17" s="38" t="s">
        <v>94</v>
      </c>
      <c r="I17" s="30">
        <v>62</v>
      </c>
      <c r="J17" s="31" t="s">
        <v>306</v>
      </c>
    </row>
    <row r="18" spans="1:10" s="8" customFormat="1" ht="60" customHeight="1" x14ac:dyDescent="0.25">
      <c r="A18" s="63" t="str">
        <f>IF(I18&lt;61,MAX($A$8:A17)+1,"")</f>
        <v/>
      </c>
      <c r="B18" s="257"/>
      <c r="C18" s="64" t="s">
        <v>4</v>
      </c>
      <c r="D18" s="229"/>
      <c r="E18" s="259"/>
      <c r="F18" s="68" t="s">
        <v>46</v>
      </c>
      <c r="G18" s="252"/>
      <c r="H18" s="37" t="s">
        <v>91</v>
      </c>
      <c r="I18" s="30">
        <v>71</v>
      </c>
      <c r="J18" s="31" t="s">
        <v>222</v>
      </c>
    </row>
    <row r="19" spans="1:10" s="8" customFormat="1" ht="48" customHeight="1" x14ac:dyDescent="0.25">
      <c r="A19" s="63" t="str">
        <f>IF(I19&lt;61,MAX($A$8:A18)+1,"")</f>
        <v/>
      </c>
      <c r="B19" s="257"/>
      <c r="C19" s="64" t="s">
        <v>4</v>
      </c>
      <c r="D19" s="229"/>
      <c r="E19" s="259"/>
      <c r="F19" s="68" t="s">
        <v>46</v>
      </c>
      <c r="G19" s="252"/>
      <c r="H19" s="37" t="s">
        <v>95</v>
      </c>
      <c r="I19" s="30">
        <v>71</v>
      </c>
      <c r="J19" s="31" t="s">
        <v>307</v>
      </c>
    </row>
    <row r="20" spans="1:10" s="8" customFormat="1" ht="30" customHeight="1" x14ac:dyDescent="0.25">
      <c r="A20" s="63" t="str">
        <f>IF(I20&lt;61,MAX($A$8:A19)+1,"")</f>
        <v/>
      </c>
      <c r="B20" s="257"/>
      <c r="C20" s="64" t="s">
        <v>4</v>
      </c>
      <c r="D20" s="229"/>
      <c r="E20" s="259"/>
      <c r="F20" s="68" t="s">
        <v>46</v>
      </c>
      <c r="G20" s="253"/>
      <c r="H20" s="37" t="s">
        <v>11</v>
      </c>
      <c r="I20" s="30">
        <v>75</v>
      </c>
      <c r="J20" s="31" t="s">
        <v>308</v>
      </c>
    </row>
    <row r="21" spans="1:10" s="8" customFormat="1" ht="31.5" customHeight="1" x14ac:dyDescent="0.25">
      <c r="A21" s="63" t="str">
        <f>IF(I21&lt;61,MAX($A$8:A20)+1,"")</f>
        <v/>
      </c>
      <c r="B21" s="257"/>
      <c r="C21" s="64" t="s">
        <v>4</v>
      </c>
      <c r="D21" s="229"/>
      <c r="E21" s="259" t="s">
        <v>48</v>
      </c>
      <c r="F21" s="68" t="s">
        <v>48</v>
      </c>
      <c r="G21" s="218">
        <f>IF(SUM(I21:I27)=0,"",AVERAGE(I21:I27))</f>
        <v>72</v>
      </c>
      <c r="H21" s="37" t="s">
        <v>12</v>
      </c>
      <c r="I21" s="30">
        <v>67</v>
      </c>
      <c r="J21" s="31" t="s">
        <v>309</v>
      </c>
    </row>
    <row r="22" spans="1:10" s="8" customFormat="1" ht="41.25" customHeight="1" x14ac:dyDescent="0.25">
      <c r="A22" s="63" t="str">
        <f>IF(I22&lt;61,MAX($A$8:A21)+1,"")</f>
        <v/>
      </c>
      <c r="B22" s="257"/>
      <c r="C22" s="64" t="s">
        <v>4</v>
      </c>
      <c r="D22" s="229"/>
      <c r="E22" s="259"/>
      <c r="F22" s="68" t="s">
        <v>48</v>
      </c>
      <c r="G22" s="218"/>
      <c r="H22" s="37" t="s">
        <v>96</v>
      </c>
      <c r="I22" s="30">
        <v>72</v>
      </c>
      <c r="J22" s="31" t="s">
        <v>310</v>
      </c>
    </row>
    <row r="23" spans="1:10" s="8" customFormat="1" ht="59.25" customHeight="1" x14ac:dyDescent="0.25">
      <c r="A23" s="63" t="str">
        <f>IF(I23&lt;61,MAX($A$8:A22)+1,"")</f>
        <v/>
      </c>
      <c r="B23" s="257"/>
      <c r="C23" s="64" t="s">
        <v>4</v>
      </c>
      <c r="D23" s="229"/>
      <c r="E23" s="259"/>
      <c r="F23" s="68" t="s">
        <v>48</v>
      </c>
      <c r="G23" s="218"/>
      <c r="H23" s="37" t="s">
        <v>14</v>
      </c>
      <c r="I23" s="30">
        <v>72</v>
      </c>
      <c r="J23" s="31" t="s">
        <v>225</v>
      </c>
    </row>
    <row r="24" spans="1:10" s="8" customFormat="1" ht="44.25" customHeight="1" x14ac:dyDescent="0.25">
      <c r="A24" s="63" t="str">
        <f>IF(I24&lt;61,MAX($A$8:A23)+1,"")</f>
        <v/>
      </c>
      <c r="B24" s="257"/>
      <c r="C24" s="64" t="s">
        <v>4</v>
      </c>
      <c r="D24" s="229"/>
      <c r="E24" s="259"/>
      <c r="F24" s="68" t="s">
        <v>48</v>
      </c>
      <c r="G24" s="218"/>
      <c r="H24" s="37" t="s">
        <v>8</v>
      </c>
      <c r="I24" s="30">
        <v>75</v>
      </c>
      <c r="J24" s="31" t="s">
        <v>311</v>
      </c>
    </row>
    <row r="25" spans="1:10" s="8" customFormat="1" ht="33.75" customHeight="1" x14ac:dyDescent="0.25">
      <c r="A25" s="63" t="str">
        <f>IF(I25&lt;61,MAX($A$8:A24)+1,"")</f>
        <v/>
      </c>
      <c r="B25" s="257"/>
      <c r="C25" s="64" t="s">
        <v>4</v>
      </c>
      <c r="D25" s="229"/>
      <c r="E25" s="259"/>
      <c r="F25" s="68" t="s">
        <v>48</v>
      </c>
      <c r="G25" s="218"/>
      <c r="H25" s="37" t="s">
        <v>13</v>
      </c>
      <c r="I25" s="30">
        <v>70</v>
      </c>
      <c r="J25" s="31" t="s">
        <v>312</v>
      </c>
    </row>
    <row r="26" spans="1:10" s="8" customFormat="1" ht="35.25" customHeight="1" x14ac:dyDescent="0.25">
      <c r="A26" s="63" t="str">
        <f>IF(I26&lt;61,MAX($A$8:A25)+1,"")</f>
        <v/>
      </c>
      <c r="B26" s="257"/>
      <c r="C26" s="64" t="s">
        <v>4</v>
      </c>
      <c r="D26" s="229"/>
      <c r="E26" s="259"/>
      <c r="F26" s="68" t="s">
        <v>48</v>
      </c>
      <c r="G26" s="218"/>
      <c r="H26" s="37" t="s">
        <v>49</v>
      </c>
      <c r="I26" s="30">
        <v>80</v>
      </c>
      <c r="J26" s="31" t="s">
        <v>226</v>
      </c>
    </row>
    <row r="27" spans="1:10" s="8" customFormat="1" ht="75" customHeight="1" x14ac:dyDescent="0.25">
      <c r="A27" s="63" t="str">
        <f>IF(I27&lt;61,MAX($A$8:A26)+1,"")</f>
        <v/>
      </c>
      <c r="B27" s="258"/>
      <c r="C27" s="64" t="s">
        <v>4</v>
      </c>
      <c r="D27" s="230"/>
      <c r="E27" s="259"/>
      <c r="F27" s="68" t="s">
        <v>48</v>
      </c>
      <c r="G27" s="218"/>
      <c r="H27" s="37" t="s">
        <v>15</v>
      </c>
      <c r="I27" s="30">
        <v>68</v>
      </c>
      <c r="J27" s="31" t="s">
        <v>274</v>
      </c>
    </row>
    <row r="28" spans="1:10" s="8" customFormat="1" ht="31.5" customHeight="1" x14ac:dyDescent="0.25">
      <c r="A28" s="63" t="str">
        <f>IF(I28&lt;61,MAX($A$8:A27)+1,"")</f>
        <v/>
      </c>
      <c r="B28" s="241" t="s">
        <v>5</v>
      </c>
      <c r="C28" s="65" t="s">
        <v>5</v>
      </c>
      <c r="D28" s="234">
        <f>IF(SUM(I28:I54)=0,"",AVERAGE(I28:I55))</f>
        <v>73.214285714285708</v>
      </c>
      <c r="E28" s="237" t="s">
        <v>50</v>
      </c>
      <c r="F28" s="69" t="s">
        <v>50</v>
      </c>
      <c r="G28" s="218">
        <f>IF(SUM(I28:I34)=0,"",AVERAGE(I28:I34))</f>
        <v>74.428571428571431</v>
      </c>
      <c r="H28" s="37" t="s">
        <v>42</v>
      </c>
      <c r="I28" s="30">
        <v>80</v>
      </c>
      <c r="J28" s="31" t="s">
        <v>227</v>
      </c>
    </row>
    <row r="29" spans="1:10" s="8" customFormat="1" ht="33.75" customHeight="1" x14ac:dyDescent="0.25">
      <c r="A29" s="63" t="str">
        <f>IF(I29&lt;61,MAX($A$8:A28)+1,"")</f>
        <v/>
      </c>
      <c r="B29" s="242"/>
      <c r="C29" s="65" t="s">
        <v>5</v>
      </c>
      <c r="D29" s="221"/>
      <c r="E29" s="238"/>
      <c r="F29" s="69" t="s">
        <v>50</v>
      </c>
      <c r="G29" s="218"/>
      <c r="H29" s="37" t="s">
        <v>16</v>
      </c>
      <c r="I29" s="30">
        <v>70</v>
      </c>
      <c r="J29" s="31" t="s">
        <v>275</v>
      </c>
    </row>
    <row r="30" spans="1:10" s="8" customFormat="1" ht="45.75" customHeight="1" x14ac:dyDescent="0.25">
      <c r="A30" s="63" t="str">
        <f>IF(I30&lt;61,MAX($A$8:A29)+1,"")</f>
        <v/>
      </c>
      <c r="B30" s="242"/>
      <c r="C30" s="65" t="s">
        <v>5</v>
      </c>
      <c r="D30" s="221"/>
      <c r="E30" s="238"/>
      <c r="F30" s="69" t="s">
        <v>50</v>
      </c>
      <c r="G30" s="218"/>
      <c r="H30" s="37" t="s">
        <v>97</v>
      </c>
      <c r="I30" s="30">
        <v>70</v>
      </c>
      <c r="J30" s="31" t="s">
        <v>276</v>
      </c>
    </row>
    <row r="31" spans="1:10" s="8" customFormat="1" ht="39" customHeight="1" x14ac:dyDescent="0.25">
      <c r="A31" s="63" t="str">
        <f>IF(I31&lt;61,MAX($A$8:A30)+1,"")</f>
        <v/>
      </c>
      <c r="B31" s="242"/>
      <c r="C31" s="65" t="s">
        <v>5</v>
      </c>
      <c r="D31" s="221"/>
      <c r="E31" s="238"/>
      <c r="F31" s="69" t="s">
        <v>50</v>
      </c>
      <c r="G31" s="218"/>
      <c r="H31" s="37" t="s">
        <v>17</v>
      </c>
      <c r="I31" s="30">
        <v>76</v>
      </c>
      <c r="J31" s="31" t="s">
        <v>313</v>
      </c>
    </row>
    <row r="32" spans="1:10" s="8" customFormat="1" ht="47.25" customHeight="1" x14ac:dyDescent="0.25">
      <c r="A32" s="63" t="str">
        <f>IF(I32&lt;61,MAX($A$8:A31)+1,"")</f>
        <v/>
      </c>
      <c r="B32" s="242"/>
      <c r="C32" s="65" t="s">
        <v>5</v>
      </c>
      <c r="D32" s="221"/>
      <c r="E32" s="238"/>
      <c r="F32" s="69" t="s">
        <v>50</v>
      </c>
      <c r="G32" s="218"/>
      <c r="H32" s="37" t="s">
        <v>18</v>
      </c>
      <c r="I32" s="30">
        <v>80</v>
      </c>
      <c r="J32" s="31" t="s">
        <v>314</v>
      </c>
    </row>
    <row r="33" spans="1:10" s="8" customFormat="1" ht="50.25" customHeight="1" x14ac:dyDescent="0.25">
      <c r="A33" s="63" t="str">
        <f>IF(I33&lt;61,MAX($A$8:A32)+1,"")</f>
        <v/>
      </c>
      <c r="B33" s="242"/>
      <c r="C33" s="65" t="s">
        <v>5</v>
      </c>
      <c r="D33" s="221"/>
      <c r="E33" s="238"/>
      <c r="F33" s="69" t="s">
        <v>50</v>
      </c>
      <c r="G33" s="218"/>
      <c r="H33" s="37" t="s">
        <v>52</v>
      </c>
      <c r="I33" s="30">
        <v>75</v>
      </c>
      <c r="J33" s="31" t="s">
        <v>277</v>
      </c>
    </row>
    <row r="34" spans="1:10" s="8" customFormat="1" ht="45" customHeight="1" x14ac:dyDescent="0.25">
      <c r="A34" s="63" t="str">
        <f>IF(I34&lt;61,MAX($A$8:A33)+1,"")</f>
        <v/>
      </c>
      <c r="B34" s="242"/>
      <c r="C34" s="65" t="s">
        <v>5</v>
      </c>
      <c r="D34" s="221"/>
      <c r="E34" s="239"/>
      <c r="F34" s="69" t="s">
        <v>50</v>
      </c>
      <c r="G34" s="218"/>
      <c r="H34" s="37" t="s">
        <v>19</v>
      </c>
      <c r="I34" s="30">
        <v>70</v>
      </c>
      <c r="J34" s="31" t="s">
        <v>315</v>
      </c>
    </row>
    <row r="35" spans="1:10" s="8" customFormat="1" ht="25.5" customHeight="1" x14ac:dyDescent="0.25">
      <c r="A35" s="63" t="str">
        <f>IF(I35&lt;61,MAX($A$8:A34)+1,"")</f>
        <v/>
      </c>
      <c r="B35" s="242"/>
      <c r="C35" s="65" t="s">
        <v>5</v>
      </c>
      <c r="D35" s="221"/>
      <c r="E35" s="237" t="s">
        <v>51</v>
      </c>
      <c r="F35" s="69" t="s">
        <v>51</v>
      </c>
      <c r="G35" s="218">
        <f>IF(SUM(I35,I37)=0,"",AVERAGE(I35:I37))</f>
        <v>74</v>
      </c>
      <c r="H35" s="37" t="s">
        <v>20</v>
      </c>
      <c r="I35" s="30">
        <v>80</v>
      </c>
      <c r="J35" s="31" t="s">
        <v>316</v>
      </c>
    </row>
    <row r="36" spans="1:10" s="8" customFormat="1" ht="46.5" customHeight="1" x14ac:dyDescent="0.25">
      <c r="A36" s="63" t="str">
        <f>IF(I36&lt;61,MAX($A$8:A35)+1,"")</f>
        <v/>
      </c>
      <c r="B36" s="242"/>
      <c r="C36" s="65" t="s">
        <v>5</v>
      </c>
      <c r="D36" s="221"/>
      <c r="E36" s="238"/>
      <c r="F36" s="69" t="s">
        <v>51</v>
      </c>
      <c r="G36" s="218"/>
      <c r="H36" s="37" t="s">
        <v>53</v>
      </c>
      <c r="I36" s="30">
        <v>70</v>
      </c>
      <c r="J36" s="31" t="s">
        <v>278</v>
      </c>
    </row>
    <row r="37" spans="1:10" s="8" customFormat="1" ht="40.5" customHeight="1" x14ac:dyDescent="0.25">
      <c r="A37" s="63" t="str">
        <f>IF(I37&lt;61,MAX($A$8:A36)+1,"")</f>
        <v/>
      </c>
      <c r="B37" s="242"/>
      <c r="C37" s="65" t="s">
        <v>5</v>
      </c>
      <c r="D37" s="221"/>
      <c r="E37" s="239"/>
      <c r="F37" s="69" t="s">
        <v>51</v>
      </c>
      <c r="G37" s="218"/>
      <c r="H37" s="37" t="s">
        <v>98</v>
      </c>
      <c r="I37" s="30">
        <v>72</v>
      </c>
      <c r="J37" s="31" t="s">
        <v>279</v>
      </c>
    </row>
    <row r="38" spans="1:10" s="8" customFormat="1" ht="37.5" customHeight="1" x14ac:dyDescent="0.25">
      <c r="A38" s="63" t="str">
        <f>IF(I38&lt;61,MAX($A$8:A37)+1,"")</f>
        <v/>
      </c>
      <c r="B38" s="242"/>
      <c r="C38" s="65" t="s">
        <v>5</v>
      </c>
      <c r="D38" s="221"/>
      <c r="E38" s="237" t="s">
        <v>54</v>
      </c>
      <c r="F38" s="69" t="s">
        <v>54</v>
      </c>
      <c r="G38" s="218">
        <f>IF(SUM(I38:I40)=0,"",AVERAGE(I38:I40))</f>
        <v>70</v>
      </c>
      <c r="H38" s="37" t="s">
        <v>21</v>
      </c>
      <c r="I38" s="30">
        <v>70</v>
      </c>
      <c r="J38" s="31" t="s">
        <v>280</v>
      </c>
    </row>
    <row r="39" spans="1:10" s="8" customFormat="1" ht="36" customHeight="1" x14ac:dyDescent="0.25">
      <c r="A39" s="63" t="str">
        <f>IF(I39&lt;61,MAX($A$8:A38)+1,"")</f>
        <v/>
      </c>
      <c r="B39" s="242"/>
      <c r="C39" s="65" t="s">
        <v>5</v>
      </c>
      <c r="D39" s="221"/>
      <c r="E39" s="238"/>
      <c r="F39" s="69" t="s">
        <v>54</v>
      </c>
      <c r="G39" s="218"/>
      <c r="H39" s="37" t="s">
        <v>9</v>
      </c>
      <c r="I39" s="30">
        <v>70</v>
      </c>
      <c r="J39" s="31" t="s">
        <v>281</v>
      </c>
    </row>
    <row r="40" spans="1:10" s="8" customFormat="1" ht="51" customHeight="1" x14ac:dyDescent="0.25">
      <c r="A40" s="63" t="str">
        <f>IF(I40&lt;61,MAX($A$8:A39)+1,"")</f>
        <v/>
      </c>
      <c r="B40" s="242"/>
      <c r="C40" s="65" t="s">
        <v>5</v>
      </c>
      <c r="D40" s="221"/>
      <c r="E40" s="239"/>
      <c r="F40" s="69" t="s">
        <v>54</v>
      </c>
      <c r="G40" s="218"/>
      <c r="H40" s="37" t="s">
        <v>22</v>
      </c>
      <c r="I40" s="30">
        <v>70</v>
      </c>
      <c r="J40" s="31" t="s">
        <v>282</v>
      </c>
    </row>
    <row r="41" spans="1:10" s="8" customFormat="1" ht="57.75" customHeight="1" x14ac:dyDescent="0.25">
      <c r="A41" s="63" t="str">
        <f>IF(I41&lt;61,MAX($A$8:A40)+1,"")</f>
        <v/>
      </c>
      <c r="B41" s="242"/>
      <c r="C41" s="65" t="s">
        <v>5</v>
      </c>
      <c r="D41" s="221"/>
      <c r="E41" s="237" t="s">
        <v>55</v>
      </c>
      <c r="F41" s="69" t="s">
        <v>55</v>
      </c>
      <c r="G41" s="218">
        <f>IF(SUM(I41:I43)=0,"",AVERAGE(I41:I43))</f>
        <v>76</v>
      </c>
      <c r="H41" s="37" t="s">
        <v>99</v>
      </c>
      <c r="I41" s="30">
        <v>80</v>
      </c>
      <c r="J41" s="31" t="s">
        <v>283</v>
      </c>
    </row>
    <row r="42" spans="1:10" s="8" customFormat="1" ht="48.75" customHeight="1" x14ac:dyDescent="0.25">
      <c r="A42" s="63" t="str">
        <f>IF(I42&lt;61,MAX($A$8:A41)+1,"")</f>
        <v/>
      </c>
      <c r="B42" s="242"/>
      <c r="C42" s="65" t="s">
        <v>5</v>
      </c>
      <c r="D42" s="221"/>
      <c r="E42" s="238"/>
      <c r="F42" s="69" t="s">
        <v>55</v>
      </c>
      <c r="G42" s="218"/>
      <c r="H42" s="37" t="s">
        <v>23</v>
      </c>
      <c r="I42" s="30">
        <v>75</v>
      </c>
      <c r="J42" s="31" t="s">
        <v>284</v>
      </c>
    </row>
    <row r="43" spans="1:10" s="8" customFormat="1" ht="50.25" customHeight="1" x14ac:dyDescent="0.25">
      <c r="A43" s="63" t="str">
        <f>IF(I43&lt;61,MAX($A$8:A42)+1,"")</f>
        <v/>
      </c>
      <c r="B43" s="242"/>
      <c r="C43" s="65" t="s">
        <v>5</v>
      </c>
      <c r="D43" s="221"/>
      <c r="E43" s="239"/>
      <c r="F43" s="69" t="s">
        <v>55</v>
      </c>
      <c r="G43" s="218"/>
      <c r="H43" s="37" t="s">
        <v>24</v>
      </c>
      <c r="I43" s="30">
        <v>73</v>
      </c>
      <c r="J43" s="31" t="s">
        <v>285</v>
      </c>
    </row>
    <row r="44" spans="1:10" s="8" customFormat="1" ht="30.75" customHeight="1" x14ac:dyDescent="0.25">
      <c r="A44" s="63" t="str">
        <f>IF(I44&lt;61,MAX($A$8:A43)+1,"")</f>
        <v/>
      </c>
      <c r="B44" s="242"/>
      <c r="C44" s="65" t="s">
        <v>5</v>
      </c>
      <c r="D44" s="221"/>
      <c r="E44" s="231" t="s">
        <v>56</v>
      </c>
      <c r="F44" s="70" t="s">
        <v>56</v>
      </c>
      <c r="G44" s="218">
        <f>IF(SUM(I44:I54)=0,"",AVERAGE(I44:I55))</f>
        <v>72.416666666666671</v>
      </c>
      <c r="H44" s="37" t="s">
        <v>100</v>
      </c>
      <c r="I44" s="30">
        <v>71</v>
      </c>
      <c r="J44" s="31" t="s">
        <v>286</v>
      </c>
    </row>
    <row r="45" spans="1:10" s="8" customFormat="1" ht="60.75" customHeight="1" x14ac:dyDescent="0.25">
      <c r="A45" s="63" t="str">
        <f>IF(I45&lt;61,MAX($A$8:A44)+1,"")</f>
        <v/>
      </c>
      <c r="B45" s="242"/>
      <c r="C45" s="65" t="s">
        <v>5</v>
      </c>
      <c r="D45" s="221"/>
      <c r="E45" s="232"/>
      <c r="F45" s="70" t="s">
        <v>56</v>
      </c>
      <c r="G45" s="218"/>
      <c r="H45" s="37" t="s">
        <v>27</v>
      </c>
      <c r="I45" s="30">
        <v>70</v>
      </c>
      <c r="J45" s="33" t="s">
        <v>223</v>
      </c>
    </row>
    <row r="46" spans="1:10" s="8" customFormat="1" ht="47.25" customHeight="1" x14ac:dyDescent="0.25">
      <c r="A46" s="63" t="str">
        <f>IF(I46&lt;61,MAX($A$8:A45)+1,"")</f>
        <v/>
      </c>
      <c r="B46" s="242"/>
      <c r="C46" s="65" t="s">
        <v>5</v>
      </c>
      <c r="D46" s="221"/>
      <c r="E46" s="232"/>
      <c r="F46" s="70" t="s">
        <v>56</v>
      </c>
      <c r="G46" s="218"/>
      <c r="H46" s="37" t="s">
        <v>25</v>
      </c>
      <c r="I46" s="30">
        <v>70</v>
      </c>
      <c r="J46" s="33" t="s">
        <v>287</v>
      </c>
    </row>
    <row r="47" spans="1:10" s="8" customFormat="1" ht="57.75" customHeight="1" x14ac:dyDescent="0.25">
      <c r="A47" s="63" t="str">
        <f>IF(I47&lt;61,MAX($A$8:A46)+1,"")</f>
        <v/>
      </c>
      <c r="B47" s="242"/>
      <c r="C47" s="65" t="s">
        <v>5</v>
      </c>
      <c r="D47" s="221"/>
      <c r="E47" s="232"/>
      <c r="F47" s="70" t="s">
        <v>56</v>
      </c>
      <c r="G47" s="218"/>
      <c r="H47" s="37" t="s">
        <v>28</v>
      </c>
      <c r="I47" s="30">
        <v>70</v>
      </c>
      <c r="J47" s="31" t="s">
        <v>224</v>
      </c>
    </row>
    <row r="48" spans="1:10" s="8" customFormat="1" ht="45.75" customHeight="1" x14ac:dyDescent="0.25">
      <c r="A48" s="63" t="str">
        <f>IF(I48&lt;61,MAX($A$8:A47)+1,"")</f>
        <v/>
      </c>
      <c r="B48" s="242"/>
      <c r="C48" s="65" t="s">
        <v>5</v>
      </c>
      <c r="D48" s="221"/>
      <c r="E48" s="232"/>
      <c r="F48" s="70" t="s">
        <v>56</v>
      </c>
      <c r="G48" s="218"/>
      <c r="H48" s="37" t="s">
        <v>101</v>
      </c>
      <c r="I48" s="30">
        <v>72</v>
      </c>
      <c r="J48" s="31" t="s">
        <v>317</v>
      </c>
    </row>
    <row r="49" spans="1:10" s="8" customFormat="1" ht="34.5" customHeight="1" x14ac:dyDescent="0.25">
      <c r="A49" s="63" t="str">
        <f>IF(I49&lt;61,MAX($A$8:A48)+1,"")</f>
        <v/>
      </c>
      <c r="B49" s="242"/>
      <c r="C49" s="65" t="s">
        <v>5</v>
      </c>
      <c r="D49" s="221"/>
      <c r="E49" s="232"/>
      <c r="F49" s="70" t="s">
        <v>56</v>
      </c>
      <c r="G49" s="218"/>
      <c r="H49" s="37" t="s">
        <v>102</v>
      </c>
      <c r="I49" s="30">
        <v>74</v>
      </c>
      <c r="J49" s="31" t="s">
        <v>288</v>
      </c>
    </row>
    <row r="50" spans="1:10" s="8" customFormat="1" ht="36" customHeight="1" x14ac:dyDescent="0.25">
      <c r="A50" s="63" t="str">
        <f>IF(I50&lt;61,MAX($A$8:A49)+1,"")</f>
        <v/>
      </c>
      <c r="B50" s="242"/>
      <c r="C50" s="65" t="s">
        <v>5</v>
      </c>
      <c r="D50" s="221"/>
      <c r="E50" s="232"/>
      <c r="F50" s="70" t="s">
        <v>56</v>
      </c>
      <c r="G50" s="218"/>
      <c r="H50" s="37" t="s">
        <v>32</v>
      </c>
      <c r="I50" s="30">
        <v>70</v>
      </c>
      <c r="J50" s="31" t="s">
        <v>228</v>
      </c>
    </row>
    <row r="51" spans="1:10" s="8" customFormat="1" ht="55.5" customHeight="1" x14ac:dyDescent="0.25">
      <c r="A51" s="63" t="str">
        <f>IF(I51&lt;61,MAX($A$8:A50)+1,"")</f>
        <v/>
      </c>
      <c r="B51" s="242"/>
      <c r="C51" s="65" t="s">
        <v>5</v>
      </c>
      <c r="D51" s="221"/>
      <c r="E51" s="232"/>
      <c r="F51" s="70" t="s">
        <v>56</v>
      </c>
      <c r="G51" s="218"/>
      <c r="H51" s="37" t="s">
        <v>29</v>
      </c>
      <c r="I51" s="30">
        <v>70</v>
      </c>
      <c r="J51" s="33" t="s">
        <v>229</v>
      </c>
    </row>
    <row r="52" spans="1:10" s="8" customFormat="1" ht="21" customHeight="1" x14ac:dyDescent="0.25">
      <c r="A52" s="63" t="str">
        <f>IF(I52&lt;61,MAX($A$8:A51)+1,"")</f>
        <v/>
      </c>
      <c r="B52" s="242"/>
      <c r="C52" s="65" t="s">
        <v>5</v>
      </c>
      <c r="D52" s="221"/>
      <c r="E52" s="232"/>
      <c r="F52" s="70" t="s">
        <v>56</v>
      </c>
      <c r="G52" s="218"/>
      <c r="H52" s="37" t="s">
        <v>31</v>
      </c>
      <c r="I52" s="30">
        <v>90</v>
      </c>
      <c r="J52" s="33" t="s">
        <v>230</v>
      </c>
    </row>
    <row r="53" spans="1:10" s="8" customFormat="1" ht="31.5" customHeight="1" x14ac:dyDescent="0.25">
      <c r="A53" s="63" t="str">
        <f>IF(I53&lt;61,MAX($A$8:A52)+1,"")</f>
        <v/>
      </c>
      <c r="B53" s="242"/>
      <c r="C53" s="65" t="s">
        <v>5</v>
      </c>
      <c r="D53" s="221"/>
      <c r="E53" s="232"/>
      <c r="F53" s="70" t="s">
        <v>56</v>
      </c>
      <c r="G53" s="218"/>
      <c r="H53" s="37" t="s">
        <v>103</v>
      </c>
      <c r="I53" s="30">
        <v>72</v>
      </c>
      <c r="J53" s="33" t="s">
        <v>289</v>
      </c>
    </row>
    <row r="54" spans="1:10" s="8" customFormat="1" ht="28.5" customHeight="1" x14ac:dyDescent="0.25">
      <c r="A54" s="63" t="str">
        <f>IF(I54&lt;61,MAX($A$8:A53)+1,"")</f>
        <v/>
      </c>
      <c r="B54" s="242"/>
      <c r="C54" s="65" t="s">
        <v>5</v>
      </c>
      <c r="D54" s="221"/>
      <c r="E54" s="232"/>
      <c r="F54" s="70" t="s">
        <v>56</v>
      </c>
      <c r="G54" s="218"/>
      <c r="H54" s="37" t="s">
        <v>30</v>
      </c>
      <c r="I54" s="30">
        <v>70</v>
      </c>
      <c r="J54" s="33" t="s">
        <v>290</v>
      </c>
    </row>
    <row r="55" spans="1:10" s="8" customFormat="1" ht="58.5" customHeight="1" x14ac:dyDescent="0.25">
      <c r="A55" s="63" t="str">
        <f>IF(I55&lt;61,MAX($A$8:A54)+1,"")</f>
        <v/>
      </c>
      <c r="B55" s="243"/>
      <c r="C55" s="65" t="s">
        <v>5</v>
      </c>
      <c r="D55" s="235"/>
      <c r="E55" s="233"/>
      <c r="F55" s="70" t="s">
        <v>56</v>
      </c>
      <c r="G55" s="218"/>
      <c r="H55" s="37" t="s">
        <v>59</v>
      </c>
      <c r="I55" s="30">
        <v>70</v>
      </c>
      <c r="J55" s="33" t="s">
        <v>291</v>
      </c>
    </row>
    <row r="56" spans="1:10" s="8" customFormat="1" ht="23.25" customHeight="1" x14ac:dyDescent="0.25">
      <c r="A56" s="63" t="str">
        <f>IF(I56&lt;61,MAX($A$8:A55)+1,"")</f>
        <v/>
      </c>
      <c r="B56" s="215" t="s">
        <v>58</v>
      </c>
      <c r="C56" s="66" t="s">
        <v>58</v>
      </c>
      <c r="D56" s="236">
        <f>IF(SUM(I56:I61)=0,"",AVERAGE(I56:I64))</f>
        <v>70.222222222222229</v>
      </c>
      <c r="E56" s="237" t="s">
        <v>60</v>
      </c>
      <c r="F56" s="69" t="s">
        <v>60</v>
      </c>
      <c r="G56" s="218">
        <f>IF(SUM(I56:I61)=0,"",AVERAGE(I56:I64))</f>
        <v>70.222222222222229</v>
      </c>
      <c r="H56" s="37" t="s">
        <v>41</v>
      </c>
      <c r="I56" s="30">
        <v>70</v>
      </c>
      <c r="J56" s="31" t="s">
        <v>292</v>
      </c>
    </row>
    <row r="57" spans="1:10" s="8" customFormat="1" ht="34.5" customHeight="1" x14ac:dyDescent="0.25">
      <c r="A57" s="63" t="str">
        <f>IF(I57&lt;61,MAX($A$8:A56)+1,"")</f>
        <v/>
      </c>
      <c r="B57" s="216"/>
      <c r="C57" s="66" t="s">
        <v>58</v>
      </c>
      <c r="D57" s="229"/>
      <c r="E57" s="238"/>
      <c r="F57" s="69" t="s">
        <v>60</v>
      </c>
      <c r="G57" s="218"/>
      <c r="H57" s="37" t="s">
        <v>26</v>
      </c>
      <c r="I57" s="30">
        <v>72</v>
      </c>
      <c r="J57" s="31" t="s">
        <v>293</v>
      </c>
    </row>
    <row r="58" spans="1:10" s="8" customFormat="1" ht="141" customHeight="1" x14ac:dyDescent="0.25">
      <c r="A58" s="63" t="str">
        <f>IF(I58&lt;61,MAX($A$8:A57)+1,"")</f>
        <v/>
      </c>
      <c r="B58" s="216"/>
      <c r="C58" s="66" t="s">
        <v>58</v>
      </c>
      <c r="D58" s="229"/>
      <c r="E58" s="238"/>
      <c r="F58" s="69" t="s">
        <v>60</v>
      </c>
      <c r="G58" s="218"/>
      <c r="H58" s="37" t="s">
        <v>104</v>
      </c>
      <c r="I58" s="30">
        <v>70</v>
      </c>
      <c r="J58" s="33" t="s">
        <v>294</v>
      </c>
    </row>
    <row r="59" spans="1:10" s="8" customFormat="1" ht="42" customHeight="1" x14ac:dyDescent="0.25">
      <c r="A59" s="63" t="str">
        <f>IF(I59&lt;61,MAX($A$8:A58)+1,"")</f>
        <v/>
      </c>
      <c r="B59" s="216"/>
      <c r="C59" s="66" t="s">
        <v>58</v>
      </c>
      <c r="D59" s="229"/>
      <c r="E59" s="238"/>
      <c r="F59" s="69" t="s">
        <v>60</v>
      </c>
      <c r="G59" s="218"/>
      <c r="H59" s="37" t="s">
        <v>33</v>
      </c>
      <c r="I59" s="30">
        <v>70</v>
      </c>
      <c r="J59" s="33" t="s">
        <v>295</v>
      </c>
    </row>
    <row r="60" spans="1:10" s="8" customFormat="1" ht="64.5" customHeight="1" x14ac:dyDescent="0.25">
      <c r="A60" s="63" t="str">
        <f>IF(I60&lt;61,MAX($A$8:A59)+1,"")</f>
        <v/>
      </c>
      <c r="B60" s="216"/>
      <c r="C60" s="66" t="s">
        <v>58</v>
      </c>
      <c r="D60" s="229"/>
      <c r="E60" s="238"/>
      <c r="F60" s="69" t="s">
        <v>60</v>
      </c>
      <c r="G60" s="218"/>
      <c r="H60" s="37" t="s">
        <v>34</v>
      </c>
      <c r="I60" s="30">
        <v>70</v>
      </c>
      <c r="J60" s="33" t="s">
        <v>231</v>
      </c>
    </row>
    <row r="61" spans="1:10" s="8" customFormat="1" ht="40.5" customHeight="1" x14ac:dyDescent="0.25">
      <c r="A61" s="63" t="str">
        <f>IF(I61&lt;61,MAX($A$8:A60)+1,"")</f>
        <v/>
      </c>
      <c r="B61" s="216"/>
      <c r="C61" s="66" t="s">
        <v>58</v>
      </c>
      <c r="D61" s="229"/>
      <c r="E61" s="238"/>
      <c r="F61" s="69" t="s">
        <v>60</v>
      </c>
      <c r="G61" s="218"/>
      <c r="H61" s="37" t="s">
        <v>35</v>
      </c>
      <c r="I61" s="30">
        <v>70</v>
      </c>
      <c r="J61" s="31" t="s">
        <v>296</v>
      </c>
    </row>
    <row r="62" spans="1:10" s="8" customFormat="1" ht="53.25" customHeight="1" x14ac:dyDescent="0.25">
      <c r="A62" s="63" t="str">
        <f>IF(I62&lt;61,MAX($A$8:A61)+1,"")</f>
        <v/>
      </c>
      <c r="B62" s="216"/>
      <c r="C62" s="66" t="s">
        <v>58</v>
      </c>
      <c r="D62" s="229"/>
      <c r="E62" s="238"/>
      <c r="F62" s="69" t="s">
        <v>60</v>
      </c>
      <c r="G62" s="218"/>
      <c r="H62" s="38" t="s">
        <v>36</v>
      </c>
      <c r="I62" s="30">
        <v>70</v>
      </c>
      <c r="J62" s="33" t="s">
        <v>297</v>
      </c>
    </row>
    <row r="63" spans="1:10" s="8" customFormat="1" ht="40.5" customHeight="1" x14ac:dyDescent="0.25">
      <c r="A63" s="63" t="str">
        <f>IF(I63&lt;61,MAX($A$8:A62)+1,"")</f>
        <v/>
      </c>
      <c r="B63" s="216"/>
      <c r="C63" s="66" t="s">
        <v>58</v>
      </c>
      <c r="D63" s="229"/>
      <c r="E63" s="238"/>
      <c r="F63" s="69" t="s">
        <v>60</v>
      </c>
      <c r="G63" s="218"/>
      <c r="H63" s="37" t="s">
        <v>38</v>
      </c>
      <c r="I63" s="30">
        <v>70</v>
      </c>
      <c r="J63" s="33" t="s">
        <v>232</v>
      </c>
    </row>
    <row r="64" spans="1:10" s="8" customFormat="1" ht="40.5" customHeight="1" x14ac:dyDescent="0.25">
      <c r="A64" s="63" t="str">
        <f>IF(I64&lt;61,MAX($A$8:A63)+1,"")</f>
        <v/>
      </c>
      <c r="B64" s="217"/>
      <c r="C64" s="66" t="s">
        <v>58</v>
      </c>
      <c r="D64" s="230"/>
      <c r="E64" s="239"/>
      <c r="F64" s="69" t="s">
        <v>60</v>
      </c>
      <c r="G64" s="218"/>
      <c r="H64" s="37" t="s">
        <v>40</v>
      </c>
      <c r="I64" s="30">
        <v>70</v>
      </c>
      <c r="J64" s="33" t="s">
        <v>318</v>
      </c>
    </row>
    <row r="65" spans="1:10" s="8" customFormat="1" ht="54" customHeight="1" x14ac:dyDescent="0.25">
      <c r="A65" s="63" t="str">
        <f>IF(I65&lt;61,MAX($A$8:A64)+1,"")</f>
        <v/>
      </c>
      <c r="B65" s="215" t="s">
        <v>57</v>
      </c>
      <c r="C65" s="66" t="s">
        <v>57</v>
      </c>
      <c r="D65" s="220">
        <f>IF(SUM(I65:I69)=0,"",AVERAGE(I65:I69))</f>
        <v>71</v>
      </c>
      <c r="E65" s="237" t="s">
        <v>76</v>
      </c>
      <c r="F65" s="69" t="s">
        <v>76</v>
      </c>
      <c r="G65" s="218">
        <f>IF(SUM(I65:I69)=0,"",AVERAGE(I65:I69))</f>
        <v>71</v>
      </c>
      <c r="H65" s="37" t="s">
        <v>37</v>
      </c>
      <c r="I65" s="30">
        <v>70</v>
      </c>
      <c r="J65" s="33" t="s">
        <v>298</v>
      </c>
    </row>
    <row r="66" spans="1:10" s="8" customFormat="1" ht="45" customHeight="1" x14ac:dyDescent="0.25">
      <c r="A66" s="63" t="str">
        <f>IF(I66&lt;61,MAX($A$8:A65)+1,"")</f>
        <v/>
      </c>
      <c r="B66" s="216"/>
      <c r="C66" s="66" t="s">
        <v>57</v>
      </c>
      <c r="D66" s="221"/>
      <c r="E66" s="238"/>
      <c r="F66" s="69" t="s">
        <v>76</v>
      </c>
      <c r="G66" s="218"/>
      <c r="H66" s="38" t="s">
        <v>39</v>
      </c>
      <c r="I66" s="30">
        <v>70</v>
      </c>
      <c r="J66" s="33" t="s">
        <v>299</v>
      </c>
    </row>
    <row r="67" spans="1:10" s="8" customFormat="1" ht="41.25" customHeight="1" x14ac:dyDescent="0.25">
      <c r="A67" s="63" t="str">
        <f>IF(I67&lt;61,MAX($A$8:A66)+1,"")</f>
        <v/>
      </c>
      <c r="B67" s="216"/>
      <c r="C67" s="66" t="s">
        <v>57</v>
      </c>
      <c r="D67" s="221"/>
      <c r="E67" s="238"/>
      <c r="F67" s="69" t="s">
        <v>76</v>
      </c>
      <c r="G67" s="218"/>
      <c r="H67" s="38" t="s">
        <v>79</v>
      </c>
      <c r="I67" s="30">
        <v>70</v>
      </c>
      <c r="J67" s="33" t="s">
        <v>300</v>
      </c>
    </row>
    <row r="68" spans="1:10" s="8" customFormat="1" ht="45.75" customHeight="1" x14ac:dyDescent="0.25">
      <c r="A68" s="63" t="str">
        <f>IF(I68&lt;61,MAX($A$8:A67)+1,"")</f>
        <v/>
      </c>
      <c r="B68" s="216"/>
      <c r="C68" s="66" t="s">
        <v>57</v>
      </c>
      <c r="D68" s="221"/>
      <c r="E68" s="238"/>
      <c r="F68" s="69" t="s">
        <v>76</v>
      </c>
      <c r="G68" s="218"/>
      <c r="H68" s="38" t="s">
        <v>78</v>
      </c>
      <c r="I68" s="30">
        <v>75</v>
      </c>
      <c r="J68" s="33" t="s">
        <v>301</v>
      </c>
    </row>
    <row r="69" spans="1:10" s="8" customFormat="1" ht="57" customHeight="1" thickBot="1" x14ac:dyDescent="0.3">
      <c r="A69" s="63" t="str">
        <f>IF(I69&lt;61,MAX($A$8:A68)+1,"")</f>
        <v/>
      </c>
      <c r="B69" s="217"/>
      <c r="C69" s="66" t="s">
        <v>57</v>
      </c>
      <c r="D69" s="222"/>
      <c r="E69" s="240"/>
      <c r="F69" s="69" t="s">
        <v>76</v>
      </c>
      <c r="G69" s="219"/>
      <c r="H69" s="39" t="s">
        <v>105</v>
      </c>
      <c r="I69" s="30">
        <v>70</v>
      </c>
      <c r="J69" s="33" t="s">
        <v>302</v>
      </c>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0" zoomScaleNormal="80" workbookViewId="0">
      <pane xSplit="13" ySplit="6" topLeftCell="N7" activePane="bottomRight" state="frozen"/>
      <selection pane="topRight" activeCell="N1" sqref="N1"/>
      <selection pane="bottomLeft" activeCell="A7" sqref="A7"/>
      <selection pane="bottomRight" activeCell="K9" sqref="K9"/>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1"/>
      <c r="D4" s="262"/>
      <c r="E4" s="267" t="s">
        <v>107</v>
      </c>
      <c r="F4" s="267"/>
      <c r="G4" s="267"/>
      <c r="H4" s="267"/>
      <c r="I4" s="267"/>
      <c r="J4" s="267"/>
      <c r="K4" s="267"/>
      <c r="L4" s="268"/>
      <c r="M4" s="54"/>
    </row>
    <row r="5" spans="1:13" s="8" customFormat="1" ht="24" thickBot="1" x14ac:dyDescent="0.4">
      <c r="A5" s="49"/>
      <c r="B5" s="53"/>
      <c r="C5" s="263"/>
      <c r="D5" s="264"/>
      <c r="E5" s="265" t="s">
        <v>77</v>
      </c>
      <c r="F5" s="265"/>
      <c r="G5" s="265"/>
      <c r="H5" s="265"/>
      <c r="I5" s="265"/>
      <c r="J5" s="265"/>
      <c r="K5" s="265"/>
      <c r="L5" s="266"/>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9" t="s">
        <v>65</v>
      </c>
      <c r="D7" s="269"/>
      <c r="E7" s="269"/>
      <c r="F7" s="269"/>
      <c r="G7" s="269"/>
      <c r="H7" s="269"/>
      <c r="I7" s="269"/>
      <c r="J7" s="269"/>
      <c r="K7" s="269"/>
      <c r="L7" s="269"/>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72.245901639344268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72.766666666666666</v>
      </c>
      <c r="G35" s="49"/>
      <c r="H35" s="49"/>
      <c r="I35" s="49"/>
      <c r="J35" s="49"/>
      <c r="K35" s="49"/>
      <c r="L35" s="49"/>
      <c r="M35" s="54"/>
    </row>
    <row r="36" spans="1:13" s="8" customFormat="1" x14ac:dyDescent="0.25">
      <c r="A36" s="49"/>
      <c r="B36" s="53"/>
      <c r="C36" s="49"/>
      <c r="D36" s="49" t="str">
        <f>AUTODIAGNÓSTICO!B28</f>
        <v>EJECUTAR</v>
      </c>
      <c r="E36" s="49">
        <v>100</v>
      </c>
      <c r="F36" s="49">
        <f>AUTODIAGNÓSTICO!D28</f>
        <v>73.214285714285708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70.222222222222229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71</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0" t="s">
        <v>70</v>
      </c>
      <c r="D56" s="260"/>
      <c r="E56" s="260"/>
      <c r="F56" s="260"/>
      <c r="G56" s="260"/>
      <c r="H56" s="260"/>
      <c r="I56" s="260"/>
      <c r="J56" s="260"/>
      <c r="K56" s="260"/>
      <c r="L56" s="260"/>
      <c r="M56" s="54"/>
    </row>
    <row r="57" spans="1:13" s="8" customFormat="1" x14ac:dyDescent="0.25">
      <c r="A57" s="49"/>
      <c r="B57" s="53"/>
      <c r="C57" s="110"/>
      <c r="D57" s="110"/>
      <c r="E57" s="110"/>
      <c r="F57" s="110"/>
      <c r="G57" s="110"/>
      <c r="H57" s="110"/>
      <c r="I57" s="110"/>
      <c r="J57" s="110"/>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72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73</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76.5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70.333333333333329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0" t="s">
        <v>71</v>
      </c>
      <c r="D78" s="260"/>
      <c r="E78" s="260"/>
      <c r="F78" s="260"/>
      <c r="G78" s="260"/>
      <c r="H78" s="260"/>
      <c r="I78" s="260"/>
      <c r="J78" s="260"/>
      <c r="K78" s="260"/>
      <c r="L78" s="260"/>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74.428571428571431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74</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76</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72.416666666666671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0" t="s">
        <v>72</v>
      </c>
      <c r="D102" s="260"/>
      <c r="E102" s="260"/>
      <c r="F102" s="260"/>
      <c r="G102" s="260"/>
      <c r="H102" s="260"/>
      <c r="I102" s="260"/>
      <c r="J102" s="260"/>
      <c r="K102" s="260"/>
      <c r="L102" s="260"/>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70.222222222222229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0" t="s">
        <v>73</v>
      </c>
      <c r="D128" s="260"/>
      <c r="E128" s="260"/>
      <c r="F128" s="260"/>
      <c r="G128" s="260"/>
      <c r="H128" s="260"/>
      <c r="I128" s="260"/>
      <c r="J128" s="260"/>
      <c r="K128" s="260"/>
      <c r="L128" s="260"/>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71</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zoomScale="80" zoomScaleNormal="80" workbookViewId="0">
      <pane xSplit="6" ySplit="2" topLeftCell="G5"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0" t="s">
        <v>108</v>
      </c>
      <c r="D8" s="270"/>
      <c r="E8" s="270"/>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1">
        <f>AUTODIAGNÓSTICO!E6</f>
        <v>254398000368</v>
      </c>
      <c r="D11" s="272"/>
      <c r="E11" s="21">
        <f>AUTODIAGNÓSTICO!I6</f>
        <v>72.245901639344268</v>
      </c>
      <c r="F11" s="22"/>
    </row>
    <row r="12" spans="2:6" s="8" customFormat="1" ht="45" customHeight="1" thickBot="1" x14ac:dyDescent="0.3">
      <c r="B12" s="12"/>
      <c r="C12" s="273"/>
      <c r="D12" s="274"/>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zoomScale="70" zoomScaleNormal="70" workbookViewId="0">
      <selection activeCell="F16" sqref="F16:L24"/>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5" t="s">
        <v>121</v>
      </c>
      <c r="L7" s="276"/>
      <c r="N7">
        <v>2026</v>
      </c>
      <c r="O7">
        <v>2026</v>
      </c>
    </row>
    <row r="8" spans="1:15" ht="28.5" customHeight="1" thickBot="1" x14ac:dyDescent="0.3">
      <c r="A8" s="277" t="s">
        <v>145</v>
      </c>
      <c r="B8" s="307"/>
      <c r="C8" s="278"/>
      <c r="D8" s="277" t="s">
        <v>122</v>
      </c>
      <c r="E8" s="307"/>
      <c r="F8" s="308" t="s">
        <v>123</v>
      </c>
      <c r="G8" s="309"/>
      <c r="H8" s="77" t="s">
        <v>124</v>
      </c>
      <c r="I8" s="277" t="s">
        <v>125</v>
      </c>
      <c r="J8" s="278"/>
      <c r="K8" s="76" t="s">
        <v>126</v>
      </c>
      <c r="L8" s="76" t="s">
        <v>127</v>
      </c>
      <c r="N8">
        <v>2027</v>
      </c>
      <c r="O8">
        <v>2027</v>
      </c>
    </row>
    <row r="9" spans="1:15" x14ac:dyDescent="0.25">
      <c r="A9" s="279" t="s">
        <v>238</v>
      </c>
      <c r="B9" s="280"/>
      <c r="C9" s="281"/>
      <c r="D9" s="300" t="s">
        <v>239</v>
      </c>
      <c r="E9" s="300"/>
      <c r="F9" s="288" t="s">
        <v>240</v>
      </c>
      <c r="G9" s="289"/>
      <c r="H9" s="289" t="s">
        <v>241</v>
      </c>
      <c r="I9" s="294" t="s">
        <v>242</v>
      </c>
      <c r="J9" s="295"/>
      <c r="K9" s="304">
        <v>2022</v>
      </c>
      <c r="L9" s="303">
        <v>2023</v>
      </c>
      <c r="M9" s="78"/>
      <c r="N9">
        <v>2028</v>
      </c>
      <c r="O9">
        <v>2028</v>
      </c>
    </row>
    <row r="10" spans="1:15" x14ac:dyDescent="0.25">
      <c r="A10" s="282"/>
      <c r="B10" s="283"/>
      <c r="C10" s="284"/>
      <c r="D10" s="301"/>
      <c r="E10" s="301"/>
      <c r="F10" s="290"/>
      <c r="G10" s="291"/>
      <c r="H10" s="291"/>
      <c r="I10" s="296" t="s">
        <v>243</v>
      </c>
      <c r="J10" s="297"/>
      <c r="K10" s="304"/>
      <c r="L10" s="304"/>
      <c r="M10" s="78"/>
      <c r="N10">
        <v>2029</v>
      </c>
      <c r="O10">
        <v>2029</v>
      </c>
    </row>
    <row r="11" spans="1:15" x14ac:dyDescent="0.25">
      <c r="A11" s="282"/>
      <c r="B11" s="283"/>
      <c r="C11" s="284"/>
      <c r="D11" s="301"/>
      <c r="E11" s="301"/>
      <c r="F11" s="290"/>
      <c r="G11" s="291"/>
      <c r="H11" s="291"/>
      <c r="I11" s="296"/>
      <c r="J11" s="297"/>
      <c r="K11" s="304"/>
      <c r="L11" s="304"/>
      <c r="M11" s="78"/>
      <c r="N11">
        <v>2030</v>
      </c>
      <c r="O11">
        <v>2030</v>
      </c>
    </row>
    <row r="12" spans="1:15" x14ac:dyDescent="0.25">
      <c r="A12" s="282"/>
      <c r="B12" s="283"/>
      <c r="C12" s="284"/>
      <c r="D12" s="301"/>
      <c r="E12" s="301"/>
      <c r="F12" s="290"/>
      <c r="G12" s="291"/>
      <c r="H12" s="291"/>
      <c r="I12" s="296"/>
      <c r="J12" s="297"/>
      <c r="K12" s="304"/>
      <c r="L12" s="304"/>
      <c r="M12" s="78"/>
      <c r="N12">
        <v>2031</v>
      </c>
      <c r="O12">
        <v>2031</v>
      </c>
    </row>
    <row r="13" spans="1:15" ht="15.75" thickBot="1" x14ac:dyDescent="0.3">
      <c r="A13" s="285"/>
      <c r="B13" s="286"/>
      <c r="C13" s="287"/>
      <c r="D13" s="302"/>
      <c r="E13" s="302"/>
      <c r="F13" s="292"/>
      <c r="G13" s="293"/>
      <c r="H13" s="293"/>
      <c r="I13" s="298"/>
      <c r="J13" s="299"/>
      <c r="K13" s="306"/>
      <c r="L13" s="305"/>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35" x14ac:dyDescent="0.25">
      <c r="A16" s="47">
        <v>1</v>
      </c>
      <c r="B16" s="48" t="e">
        <f>VLOOKUP(A16,AUTODIAGNÓSTICO!$A$9:$J$69,3,0)</f>
        <v>#N/A</v>
      </c>
      <c r="C16" s="48" t="e">
        <f>VLOOKUP(A16,AUTODIAGNÓSTICO!A9:J69,6,0)</f>
        <v>#N/A</v>
      </c>
      <c r="D16" s="48" t="e">
        <f>VLOOKUP(A16,AUTODIAGNÓSTICO!A9:J69,8,0)</f>
        <v>#N/A</v>
      </c>
      <c r="E16" s="75" t="e">
        <f>VLOOKUP(A16,AUTODIAGNÓSTICO!$A$9:$J$69,9,0)</f>
        <v>#N/A</v>
      </c>
      <c r="F16" s="106" t="s">
        <v>233</v>
      </c>
      <c r="G16" s="106" t="s">
        <v>234</v>
      </c>
      <c r="H16" s="106" t="s">
        <v>235</v>
      </c>
      <c r="I16" s="106" t="s">
        <v>236</v>
      </c>
      <c r="J16" s="106" t="s">
        <v>237</v>
      </c>
      <c r="K16" s="107">
        <v>44593</v>
      </c>
      <c r="L16" s="107">
        <v>44866</v>
      </c>
    </row>
    <row r="17" spans="1:12" ht="150" x14ac:dyDescent="0.25">
      <c r="A17" s="47">
        <v>2</v>
      </c>
      <c r="B17" s="48" t="e">
        <f>VLOOKUP(A17,AUTODIAGNÓSTICO!$A$9:$J$69,3,0)</f>
        <v>#N/A</v>
      </c>
      <c r="C17" s="48" t="e">
        <f>VLOOKUP(A17,AUTODIAGNÓSTICO!A10:J70,6,0)</f>
        <v>#N/A</v>
      </c>
      <c r="D17" s="48" t="e">
        <f>VLOOKUP(A17,AUTODIAGNÓSTICO!A10:J70,8,0)</f>
        <v>#N/A</v>
      </c>
      <c r="E17" s="75" t="e">
        <f>VLOOKUP(A17,AUTODIAGNÓSTICO!$A$9:$J$69,9,0)</f>
        <v>#N/A</v>
      </c>
      <c r="F17" s="105" t="s">
        <v>244</v>
      </c>
      <c r="G17" s="105" t="s">
        <v>245</v>
      </c>
      <c r="H17" s="105" t="s">
        <v>246</v>
      </c>
      <c r="I17" s="105" t="s">
        <v>247</v>
      </c>
      <c r="J17" s="106" t="s">
        <v>237</v>
      </c>
      <c r="K17" s="107">
        <v>44593</v>
      </c>
      <c r="L17" s="107">
        <v>44866</v>
      </c>
    </row>
    <row r="18" spans="1:12" ht="135" x14ac:dyDescent="0.25">
      <c r="A18" s="47">
        <v>3</v>
      </c>
      <c r="B18" s="48" t="e">
        <f>VLOOKUP(A18,AUTODIAGNÓSTICO!$A$9:$J$69,3,0)</f>
        <v>#N/A</v>
      </c>
      <c r="C18" s="48" t="e">
        <f>VLOOKUP(A18,AUTODIAGNÓSTICO!A11:J71,6,0)</f>
        <v>#N/A</v>
      </c>
      <c r="D18" s="48" t="e">
        <f>VLOOKUP(A18,AUTODIAGNÓSTICO!A11:J71,8,0)</f>
        <v>#N/A</v>
      </c>
      <c r="E18" s="75" t="e">
        <f>VLOOKUP(A18,AUTODIAGNÓSTICO!$A$9:$J$69,9,0)</f>
        <v>#N/A</v>
      </c>
      <c r="F18" s="108" t="s">
        <v>248</v>
      </c>
      <c r="G18" s="108" t="s">
        <v>249</v>
      </c>
      <c r="H18" s="108" t="s">
        <v>250</v>
      </c>
      <c r="I18" s="108" t="s">
        <v>251</v>
      </c>
      <c r="J18" s="106" t="s">
        <v>237</v>
      </c>
      <c r="K18" s="107">
        <v>44593</v>
      </c>
      <c r="L18" s="107">
        <v>44866</v>
      </c>
    </row>
    <row r="19" spans="1:12" ht="165" x14ac:dyDescent="0.25">
      <c r="A19" s="47">
        <v>4</v>
      </c>
      <c r="B19" s="48" t="e">
        <f>VLOOKUP(A19,AUTODIAGNÓSTICO!$A$9:$J$69,3,0)</f>
        <v>#N/A</v>
      </c>
      <c r="C19" s="48" t="e">
        <f>VLOOKUP(A19,AUTODIAGNÓSTICO!A12:J72,6,0)</f>
        <v>#N/A</v>
      </c>
      <c r="D19" s="48" t="e">
        <f>VLOOKUP(A19,AUTODIAGNÓSTICO!A12:J72,8,0)</f>
        <v>#N/A</v>
      </c>
      <c r="E19" s="75" t="e">
        <f>VLOOKUP(A19,AUTODIAGNÓSTICO!$A$9:$J$69,9,0)</f>
        <v>#N/A</v>
      </c>
      <c r="F19" s="105" t="s">
        <v>252</v>
      </c>
      <c r="G19" s="105" t="s">
        <v>253</v>
      </c>
      <c r="H19" s="105" t="s">
        <v>254</v>
      </c>
      <c r="I19" s="105" t="s">
        <v>255</v>
      </c>
      <c r="J19" s="106" t="s">
        <v>237</v>
      </c>
      <c r="K19" s="107">
        <v>44593</v>
      </c>
      <c r="L19" s="107">
        <v>44866</v>
      </c>
    </row>
    <row r="20" spans="1:12" ht="135" x14ac:dyDescent="0.25">
      <c r="A20" s="47">
        <v>5</v>
      </c>
      <c r="B20" s="48" t="e">
        <f>VLOOKUP(A20,AUTODIAGNÓSTICO!$A$9:$J$69,3,0)</f>
        <v>#N/A</v>
      </c>
      <c r="C20" s="48" t="e">
        <f>VLOOKUP(A20,AUTODIAGNÓSTICO!A13:J73,6,0)</f>
        <v>#N/A</v>
      </c>
      <c r="D20" s="48" t="e">
        <f>VLOOKUP(A20,AUTODIAGNÓSTICO!A13:J73,8,0)</f>
        <v>#N/A</v>
      </c>
      <c r="E20" s="75" t="e">
        <f>VLOOKUP(A20,AUTODIAGNÓSTICO!$A$9:$J$69,9,0)</f>
        <v>#N/A</v>
      </c>
      <c r="F20" s="105" t="s">
        <v>256</v>
      </c>
      <c r="G20" s="105" t="s">
        <v>257</v>
      </c>
      <c r="H20" s="105" t="s">
        <v>258</v>
      </c>
      <c r="I20" s="105" t="s">
        <v>251</v>
      </c>
      <c r="J20" s="106" t="s">
        <v>237</v>
      </c>
      <c r="K20" s="107">
        <v>44593</v>
      </c>
      <c r="L20" s="107">
        <v>44866</v>
      </c>
    </row>
    <row r="21" spans="1:12" ht="120" x14ac:dyDescent="0.25">
      <c r="A21" s="47">
        <v>6</v>
      </c>
      <c r="B21" s="48" t="e">
        <f>VLOOKUP(A21,AUTODIAGNÓSTICO!$A$9:$J$69,3,0)</f>
        <v>#N/A</v>
      </c>
      <c r="C21" s="48" t="e">
        <f>VLOOKUP(A21,AUTODIAGNÓSTICO!A14:J74,6,0)</f>
        <v>#N/A</v>
      </c>
      <c r="D21" s="48" t="e">
        <f>VLOOKUP(A21,AUTODIAGNÓSTICO!A14:J74,8,0)</f>
        <v>#N/A</v>
      </c>
      <c r="E21" s="75" t="e">
        <f>VLOOKUP(A21,AUTODIAGNÓSTICO!$A$9:$J$69,9,0)</f>
        <v>#N/A</v>
      </c>
      <c r="F21" s="105" t="s">
        <v>259</v>
      </c>
      <c r="G21" s="105" t="s">
        <v>260</v>
      </c>
      <c r="H21" s="105" t="s">
        <v>261</v>
      </c>
      <c r="I21" s="105" t="s">
        <v>236</v>
      </c>
      <c r="J21" s="106" t="s">
        <v>237</v>
      </c>
      <c r="K21" s="107">
        <v>44593</v>
      </c>
      <c r="L21" s="107">
        <v>44866</v>
      </c>
    </row>
    <row r="22" spans="1:12" ht="120" x14ac:dyDescent="0.25">
      <c r="A22" s="47">
        <v>7</v>
      </c>
      <c r="B22" s="48" t="e">
        <f>VLOOKUP(A22,AUTODIAGNÓSTICO!$A$9:$J$69,3,0)</f>
        <v>#N/A</v>
      </c>
      <c r="C22" s="48" t="e">
        <f>VLOOKUP(A22,AUTODIAGNÓSTICO!A15:J75,6,0)</f>
        <v>#N/A</v>
      </c>
      <c r="D22" s="48" t="e">
        <f>VLOOKUP(A22,AUTODIAGNÓSTICO!A15:J75,8,0)</f>
        <v>#N/A</v>
      </c>
      <c r="E22" s="75" t="e">
        <f>VLOOKUP(A22,AUTODIAGNÓSTICO!$A$9:$J$69,9,0)</f>
        <v>#N/A</v>
      </c>
      <c r="F22" s="105" t="s">
        <v>262</v>
      </c>
      <c r="G22" s="105" t="s">
        <v>263</v>
      </c>
      <c r="H22" s="105" t="s">
        <v>264</v>
      </c>
      <c r="I22" s="105" t="s">
        <v>236</v>
      </c>
      <c r="J22" s="106" t="s">
        <v>237</v>
      </c>
      <c r="K22" s="107">
        <v>44593</v>
      </c>
      <c r="L22" s="107">
        <v>44866</v>
      </c>
    </row>
    <row r="23" spans="1:12" ht="120" x14ac:dyDescent="0.25">
      <c r="A23" s="47">
        <v>8</v>
      </c>
      <c r="B23" s="48" t="e">
        <f>VLOOKUP(A23,AUTODIAGNÓSTICO!$A$9:$J$69,3,0)</f>
        <v>#N/A</v>
      </c>
      <c r="C23" s="48" t="e">
        <f>VLOOKUP(A23,AUTODIAGNÓSTICO!A16:J76,6,0)</f>
        <v>#N/A</v>
      </c>
      <c r="D23" s="48" t="e">
        <f>VLOOKUP(A23,AUTODIAGNÓSTICO!A16:J76,8,0)</f>
        <v>#N/A</v>
      </c>
      <c r="E23" s="75" t="e">
        <f>VLOOKUP(A23,AUTODIAGNÓSTICO!$A$9:$J$69,9,0)</f>
        <v>#N/A</v>
      </c>
      <c r="F23" s="105" t="s">
        <v>265</v>
      </c>
      <c r="G23" s="105" t="s">
        <v>266</v>
      </c>
      <c r="H23" s="105" t="s">
        <v>264</v>
      </c>
      <c r="I23" s="105" t="s">
        <v>236</v>
      </c>
      <c r="J23" s="106" t="s">
        <v>237</v>
      </c>
      <c r="K23" s="107">
        <v>44593</v>
      </c>
      <c r="L23" s="107">
        <v>44866</v>
      </c>
    </row>
    <row r="24" spans="1:12" ht="120" x14ac:dyDescent="0.25">
      <c r="A24" s="47">
        <v>9</v>
      </c>
      <c r="B24" s="48" t="e">
        <f>VLOOKUP(A24,AUTODIAGNÓSTICO!$A$9:$J$69,3,0)</f>
        <v>#N/A</v>
      </c>
      <c r="C24" s="48" t="e">
        <f>VLOOKUP(A24,AUTODIAGNÓSTICO!A17:J77,6,0)</f>
        <v>#N/A</v>
      </c>
      <c r="D24" s="48" t="e">
        <f>VLOOKUP(A24,AUTODIAGNÓSTICO!A17:J77,8,0)</f>
        <v>#N/A</v>
      </c>
      <c r="E24" s="75" t="e">
        <f>VLOOKUP(A24,AUTODIAGNÓSTICO!$A$9:$J$69,9,0)</f>
        <v>#N/A</v>
      </c>
      <c r="F24" s="105" t="s">
        <v>267</v>
      </c>
      <c r="G24" s="105" t="s">
        <v>268</v>
      </c>
      <c r="H24" s="105" t="s">
        <v>264</v>
      </c>
      <c r="I24" s="105" t="s">
        <v>236</v>
      </c>
      <c r="J24" s="106" t="s">
        <v>237</v>
      </c>
      <c r="K24" s="107">
        <v>44593</v>
      </c>
      <c r="L24" s="107">
        <v>44866</v>
      </c>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ALEXANDER MELO</cp:lastModifiedBy>
  <cp:lastPrinted>2023-02-14T14:28:48Z</cp:lastPrinted>
  <dcterms:created xsi:type="dcterms:W3CDTF">2021-11-16T13:51:36Z</dcterms:created>
  <dcterms:modified xsi:type="dcterms:W3CDTF">2025-03-03T20:48:05Z</dcterms:modified>
</cp:coreProperties>
</file>