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Documents\La Salle\Rendición de Cuentas\2024\"/>
    </mc:Choice>
  </mc:AlternateContent>
  <xr:revisionPtr revIDLastSave="0" documentId="8_{423746E5-2D9F-48E2-84B8-BBE31E3F3E0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s="1"/>
  <c r="A30" i="1" s="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16" i="4" l="1"/>
  <c r="A69" i="1"/>
  <c r="E17" i="4" s="1"/>
  <c r="B16" i="4" l="1"/>
  <c r="C16" i="4"/>
  <c r="C17" i="4"/>
  <c r="E16" i="4"/>
  <c r="D17" i="4"/>
  <c r="B17" i="4"/>
  <c r="B22" i="4"/>
  <c r="B18" i="4"/>
  <c r="D18" i="4"/>
  <c r="C18" i="4"/>
  <c r="E18" i="4"/>
  <c r="B20" i="4"/>
  <c r="C19" i="4"/>
  <c r="B19" i="4"/>
  <c r="D19" i="4"/>
  <c r="E19" i="4"/>
  <c r="C20" i="4"/>
  <c r="D20" i="4"/>
  <c r="E20" i="4"/>
  <c r="D21" i="4"/>
  <c r="D24" i="4"/>
  <c r="C21" i="4"/>
  <c r="B21" i="4"/>
  <c r="E21" i="4"/>
  <c r="C22" i="4"/>
  <c r="B23" i="4"/>
  <c r="D22" i="4"/>
  <c r="D26" i="4"/>
  <c r="C23" i="4"/>
  <c r="B24" i="4"/>
  <c r="D23" i="4"/>
  <c r="B26" i="4"/>
  <c r="B25" i="4"/>
  <c r="C24" i="4"/>
  <c r="C25" i="4"/>
  <c r="D25" i="4"/>
  <c r="C26" i="4"/>
  <c r="C74" i="4"/>
  <c r="C27" i="4"/>
  <c r="D27" i="4"/>
  <c r="B27" i="4"/>
  <c r="D28" i="4"/>
  <c r="C28" i="4"/>
  <c r="C29" i="4"/>
  <c r="C30" i="4"/>
  <c r="D29" i="4"/>
  <c r="D30" i="4"/>
  <c r="C31" i="4"/>
  <c r="D31" i="4"/>
  <c r="D33" i="4"/>
  <c r="C32" i="4"/>
  <c r="D32" i="4"/>
  <c r="C34" i="4"/>
  <c r="C33" i="4"/>
  <c r="D34" i="4"/>
  <c r="D35" i="4"/>
  <c r="C35" i="4"/>
  <c r="D36" i="4"/>
  <c r="C36" i="4"/>
  <c r="C37" i="4"/>
  <c r="D37" i="4"/>
  <c r="C38" i="4"/>
  <c r="D38" i="4"/>
  <c r="C39" i="4"/>
  <c r="D39" i="4"/>
  <c r="C40" i="4"/>
  <c r="D40" i="4"/>
  <c r="C41" i="4"/>
  <c r="D41" i="4"/>
  <c r="D42" i="4"/>
  <c r="C42" i="4"/>
  <c r="D43" i="4"/>
  <c r="C43" i="4"/>
  <c r="D44" i="4"/>
  <c r="C44" i="4"/>
  <c r="C45" i="4"/>
  <c r="D45" i="4"/>
  <c r="D46" i="4"/>
  <c r="C46" i="4"/>
  <c r="D47" i="4"/>
  <c r="C47" i="4"/>
  <c r="D48" i="4"/>
  <c r="C48" i="4"/>
  <c r="D49" i="4"/>
  <c r="C49" i="4"/>
  <c r="D50" i="4"/>
  <c r="C50" i="4"/>
  <c r="D51" i="4"/>
  <c r="D52" i="4"/>
  <c r="C51" i="4"/>
  <c r="C52" i="4"/>
  <c r="D55" i="4"/>
  <c r="D54" i="4"/>
  <c r="C53" i="4"/>
  <c r="C56" i="4"/>
  <c r="C54" i="4"/>
  <c r="D53" i="4"/>
  <c r="C55" i="4"/>
  <c r="D56" i="4"/>
  <c r="C57" i="4"/>
  <c r="D57" i="4"/>
  <c r="C58" i="4"/>
  <c r="D58" i="4"/>
  <c r="D59" i="4"/>
  <c r="C59" i="4"/>
  <c r="C61" i="4"/>
  <c r="C60" i="4"/>
  <c r="D60" i="4"/>
  <c r="D61" i="4"/>
  <c r="D62" i="4"/>
  <c r="C62" i="4"/>
  <c r="C63" i="4"/>
  <c r="D63" i="4"/>
  <c r="D64" i="4"/>
  <c r="C64" i="4"/>
  <c r="C65" i="4"/>
  <c r="D65" i="4"/>
  <c r="D66" i="4"/>
  <c r="C66" i="4"/>
  <c r="D68" i="4"/>
  <c r="D67" i="4"/>
  <c r="C67"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<sst xmlns="http://schemas.openxmlformats.org/spreadsheetml/2006/main" count="760" uniqueCount="394">
  <si>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</si>
  <si>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</si>
  <si>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</si>
  <si>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</si>
  <si>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</si>
  <si>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</si>
  <si>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</si>
  <si>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</si>
  <si>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</si>
  <si>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</si>
  <si>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</si>
  <si>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</si>
  <si>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</si>
  <si>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</si>
  <si>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</si>
  <si>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</si>
  <si>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</si>
  <si>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</si>
  <si>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</si>
  <si>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</si>
  <si>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</si>
  <si>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</si>
  <si>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</si>
  <si>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</si>
  <si>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</si>
  <si>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</si>
  <si>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</si>
  <si>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</si>
  <si>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</si>
  <si>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</si>
  <si>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</si>
  <si>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</si>
  <si>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</si>
  <si>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</si>
  <si>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</si>
  <si>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</si>
  <si>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</si>
  <si>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</si>
  <si>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</si>
  <si>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</si>
  <si>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</si>
  <si>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</si>
  <si>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</si>
  <si>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</si>
  <si>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</si>
  <si>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</si>
  <si>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</si>
  <si>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</si>
  <si>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</si>
  <si>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</si>
  <si>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</si>
  <si>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</si>
  <si>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</si>
  <si>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</si>
  <si>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</si>
  <si>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</si>
  <si>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</si>
  <si>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</si>
  <si>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</si>
  <si>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</si>
  <si>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</si>
  <si>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</si>
  <si>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</si>
  <si>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</si>
  <si>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</si>
  <si>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</si>
  <si>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</si>
  <si>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</si>
  <si>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</si>
  <si>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</si>
  <si>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</si>
  <si>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</si>
  <si>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</si>
  <si>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</si>
  <si>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</si>
  <si>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</si>
  <si>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</si>
  <si>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</si>
  <si>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</si>
  <si>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</si>
  <si>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</si>
  <si>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</si>
  <si>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</si>
  <si>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</si>
  <si>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</si>
  <si>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</si>
  <si>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</si>
  <si>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</si>
  <si>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</si>
  <si>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</si>
  <si>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</si>
  <si>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</si>
  <si>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</si>
  <si>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</si>
  <si>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</si>
  <si>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</si>
  <si>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</si>
  <si>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</si>
  <si>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</si>
  <si>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</si>
  <si>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</si>
  <si>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</si>
  <si>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</si>
  <si>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</si>
  <si>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</si>
  <si>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</si>
  <si>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</si>
  <si>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</si>
  <si>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</si>
  <si>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</si>
  <si>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</si>
  <si>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</si>
  <si>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</si>
  <si>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</si>
  <si>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</si>
  <si>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</si>
  <si>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</si>
  <si>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</si>
  <si>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</si>
  <si>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</si>
  <si>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</si>
  <si>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</si>
  <si>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</si>
  <si>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</si>
  <si>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</si>
  <si>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</si>
  <si>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</si>
  <si>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</si>
  <si>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</si>
  <si>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</si>
  <si>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</si>
  <si>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</si>
  <si>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</si>
  <si>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</si>
  <si>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</si>
  <si>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</si>
  <si>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</si>
  <si>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</si>
  <si>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</si>
  <si>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</si>
  <si>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</si>
  <si>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</si>
  <si>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</si>
  <si>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</si>
  <si>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</si>
  <si>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</si>
  <si>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</si>
  <si>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</si>
  <si>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</si>
  <si>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</si>
  <si>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</si>
  <si>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</si>
  <si>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</si>
  <si>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</si>
  <si>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</si>
  <si>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</si>
  <si>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</si>
  <si>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</si>
  <si>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</si>
  <si>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</si>
  <si>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</si>
  <si>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</si>
  <si>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</si>
  <si>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</si>
  <si>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</si>
  <si>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</si>
  <si>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</si>
  <si>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</si>
  <si>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</si>
  <si>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</si>
  <si>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</si>
  <si>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</si>
  <si>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</si>
  <si>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</si>
  <si>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</si>
  <si>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</si>
  <si>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</si>
  <si>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</si>
  <si>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</si>
  <si>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</si>
  <si>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</si>
  <si>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</si>
  <si>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</si>
  <si>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</si>
  <si>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</si>
  <si>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</si>
  <si>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</si>
  <si>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</si>
  <si>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</si>
  <si>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</si>
  <si>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</si>
  <si>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</si>
  <si>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</si>
  <si>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</si>
  <si>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</si>
  <si>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</si>
  <si>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</si>
  <si>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</si>
  <si>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</si>
  <si>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</si>
  <si>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</si>
  <si>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</si>
  <si>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</si>
  <si>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</si>
  <si>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</si>
  <si>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</si>
  <si>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</si>
  <si>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</si>
  <si>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</si>
  <si>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</si>
  <si>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</si>
  <si>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</si>
  <si>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</si>
  <si>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</si>
  <si>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</si>
  <si>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</si>
  <si>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</si>
  <si>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</si>
  <si>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</si>
  <si>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</si>
  <si>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La Salle</t>
  </si>
  <si>
    <t xml:space="preserve">Organización de la información </t>
  </si>
  <si>
    <t>Se dio amplia participación.</t>
  </si>
  <si>
    <t xml:space="preserve">Plan de Acción </t>
  </si>
  <si>
    <t xml:space="preserve">Socialización Orientaciones </t>
  </si>
  <si>
    <t>Análisis Evaluación RendC  2020</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</si>
  <si>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</si>
  <si>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</si>
  <si>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</si>
  <si>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</si>
  <si>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</si>
  <si>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</si>
  <si>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Capacitación uso de formatos </t>
  </si>
  <si>
    <t xml:space="preserve">Trazar Plan de Acción </t>
  </si>
  <si>
    <t xml:space="preserve">Asignación de responsabilidades </t>
  </si>
  <si>
    <t>Verificación  lista de chequeo.</t>
  </si>
  <si>
    <t>Informe noticioso redes sociales.</t>
  </si>
  <si>
    <t xml:space="preserve">Asignación presupuestal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</si>
  <si>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</si>
  <si>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</si>
  <si>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</si>
  <si>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</si>
  <si>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</si>
  <si>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</si>
  <si>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</si>
  <si>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</si>
  <si>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</si>
  <si>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</si>
  <si>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</si>
  <si>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</si>
  <si>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Publicación de Convocatoria </t>
  </si>
  <si>
    <t xml:space="preserve">Invitación TV, radio y redes </t>
  </si>
  <si>
    <t xml:space="preserve">Cartilla Rendicuentas </t>
  </si>
  <si>
    <t xml:space="preserve">Publicación video informativo </t>
  </si>
  <si>
    <t xml:space="preserve">Espacio para preguntas </t>
  </si>
  <si>
    <t xml:space="preserve">Proyección cronograma </t>
  </si>
  <si>
    <t xml:space="preserve">Metodología para respuestas </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</si>
  <si>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</si>
  <si>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</si>
  <si>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</si>
  <si>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</si>
  <si>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</si>
  <si>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</si>
  <si>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</si>
  <si>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</si>
  <si>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</si>
  <si>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</si>
  <si>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</si>
  <si>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</si>
  <si>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 xml:space="preserve">Evaluaciòn Rendicuentas </t>
  </si>
  <si>
    <t>Analisis Recomendaciones</t>
  </si>
  <si>
    <t xml:space="preserve">Informe órganos de control </t>
  </si>
  <si>
    <t xml:space="preserve">Relamento de participación </t>
  </si>
  <si>
    <t xml:space="preserve">Plan de Acción Rendicuentas </t>
  </si>
  <si>
    <t xml:space="preserve">Evaluación Plan de Acción </t>
  </si>
  <si>
    <t xml:space="preserve">Video informativo del proceso </t>
  </si>
  <si>
    <t>Planear y ejecutar la capacitación de los miembros del comité de convivencia para el desarrollo de la Rendicuentas</t>
  </si>
  <si>
    <t>Personal del Comité de Calidad Capacitado para Rendicuentas</t>
  </si>
  <si>
    <t xml:space="preserve">Convocatoria Comité de Calidad 
Toma de asistencia 
Puesta en escena del proceso de Rendición de Cuentas 
Formato de Evaluación de capacitación </t>
  </si>
  <si>
    <t xml:space="preserve">Formato institucional acta 
Formato de asistencia 
Recursos TIC
Recursos humanos </t>
  </si>
  <si>
    <t xml:space="preserve">Esp. Jairo Antonio Jaimes Mora – Rector 
Esp. Jazmine Becerra Arévalo – Coordinadora 
Esp. Dogny Esperanza Pallarez – Coordinadora 
Mg. Dora Astrid López Meneses – Docente Orientador </t>
  </si>
  <si>
    <t>Diseñar el instrumento de evaluación de la rendición de cuentas para identificar debilidades y fortalezas</t>
  </si>
  <si>
    <t>Instrumento de evaluación debilidades y fortalezas Rendicuentas</t>
  </si>
  <si>
    <t xml:space="preserve">Identificación fortalezas 
Identificación debilidades 
Elaboración formato de evaluación 
Aplicación formato 
Análisis de resultados </t>
  </si>
  <si>
    <t>Esp. Jairo Antonio Jaimes Mora – Rector 
Esp. Jazmine Becerra Arévalo – Coordinadora 
Esp. Dogny Esperanza Pallarez – Coordinadora 
Mg. Dora Astrid López Meneses – Docente Orientador</t>
  </si>
  <si>
    <t>Ejecutar el proceso de diagnóstico de análisis  de fortalezas y dificultades del proceso de rendición de cuentas</t>
  </si>
  <si>
    <t>Formato Matriz DOFA para el proceso de diagnóstico de análisis  de fortalezas y dificultades del proceso de rendición de cuentas</t>
  </si>
  <si>
    <t xml:space="preserve">Formato matriz DOFA 
Recursos humanos 
Recursos TIC 
Formato acta de reunión 
Formato asistencia reunión </t>
  </si>
  <si>
    <t>Proyectar el análisis de la Matriz DOFA para el proceso de diagnóstico de análisis  de fortalezas y dificultades del proceso de rendición de cuentas</t>
  </si>
  <si>
    <t xml:space="preserve">Esp. Jairo Antonio Jaimes Mora – Rector 
Esp. Jazmine Becerra Arévalo – Coordinadora 
Esp. Dogny Esperanza Pallarez – Coordinadora 
Mg. Dora Astrid López Meneses – Docente Orientador </t>
  </si>
  <si>
    <t xml:space="preserve">Identificar espacios de articulación y cooperación para la ejecución de la rendición de cuentas  </t>
  </si>
  <si>
    <t xml:space="preserve">Elaboración informe escrito 
Organización de la información a través de video Clip 
Canales de interlocución para la participación activa en el proceso de Rendicuentas </t>
  </si>
  <si>
    <t>Canales de interlocución para la participación activa de la comunidad educativa en el proceso de rendición de cuentas</t>
  </si>
  <si>
    <t xml:space="preserve">Recursos humanos 
Recursos TIC 
Formato acta de reunión 
Formato asistencia reunión 
Formato de preguntas abiertas </t>
  </si>
  <si>
    <t>Construir la metodología y estrategias para rendición cuentas acorde con la dinámica institucional y las características del contexto, asegurando la transparencia en los procesos de gestión y ejecución</t>
  </si>
  <si>
    <t>Reglamento de la metodología y estrategias para rendición cuentas acorde con la dinámica institucional y las características del contexto, asegurando la transparencia en los procesos de gestión y ejecución</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</si>
  <si>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</si>
  <si>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</si>
  <si>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</si>
  <si>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Definición de mecanismos virtuales de participación 
Definición de canales análogos para respuesta oportuna de PQRS en tiempo real – Rendicuentas </t>
  </si>
  <si>
    <t xml:space="preserve">Selección de la metodología a ejecutar durante la rendición de cuentas 
Elaboración del reglamento de la metodología 
Aprobación de la metodología a utilizar durante la rendición de cuentas 
Lectura de la metodología Rendicuentas 
Publicación Manual Rendicuentas Institucional 
Dinamización de las mesas de trabajo para la organización de Rendicuentas
Definición mecanismo de preguntas y respuestas
Sistema PQRS Rendicuentas  
Definición de mecanismos virtuales de participación 
Definición de canales análogos para respuesta oportuna de PQRS en tiempo real – Rendicuentas 
Seleccionar el personal de interlocución que ejecutará el proceso de la PQRS Rendicuentas </t>
  </si>
  <si>
    <t xml:space="preserve">Esp. Jairo Antonio Jaimes Mora – Rector 
Esp. Jazmine Becerra Arévalo – Coordinadora 
Esp. Dogny Esperanza Pallarez – Coordinadora 
Mg. Dora Astrid López Meneses – Docente Orientador </t>
  </si>
  <si>
    <t xml:space="preserve">Estructurar el proceso general de la rendición de cuentas 
Construir las metas y objetivos de la rendicuentas </t>
  </si>
  <si>
    <t xml:space="preserve">Estructurar el proceso general de la rendición de cuentas 
Construir las metas y objetivos de la rendicuentas 
Definición del paso a paso para la rendicuentas </t>
  </si>
  <si>
    <t xml:space="preserve">  Estructurar el proceso general de la rendición de cuentas 
Construir las metas y objetivos de la rendicuentas 
</t>
  </si>
  <si>
    <t xml:space="preserve">Estructurar y ejecutar  el proceso general de la rendición de cuentas 
</t>
  </si>
  <si>
    <t xml:space="preserve">Estructurar el proceso general de la rendición de cuentas 
Construir las metas y objetivos de la rendicuentas 
Definición del paso a paso para la rendicuentas 
Definición del presupuesto para la ejecución de las acciones encaminadas al desarrollo de la rendición de cuentas </t>
  </si>
  <si>
    <t xml:space="preserve">Definir las acciones para ejecutar la audiencia de Rendición de Cuentas 
Identificar  y asignar funciones para la ejecución de cada una de las acciones de la Audiencia Pública de la Rendición de Cuentas 
Estructurar el cronograma de actividades de la rendición de cuentas </t>
  </si>
  <si>
    <t xml:space="preserve">Definir los canales de comunicación que servirán como el mecanismo para identificar las sugerencias, quejas, reclamos, felicitaciones y opiniones, a fin de dar oportuna respuesta durante la audiencia pública de rendición de cuentas </t>
  </si>
  <si>
    <t xml:space="preserve">Establecer el equipo de medios de comunicación 
Identificar el personal docente que lidera el equipo de medios de comunicación 
Definir la dinámica de respuestas a PQRS en tiempo real </t>
  </si>
  <si>
    <t xml:space="preserve">Identificar y conformar   los diferentes equipos de gestión para la ejecución de la Audiencia de Rendición de Cuentas </t>
  </si>
  <si>
    <t xml:space="preserve">Elaborar la lista de actividades y tareas específicas para lograr con éxito los objetivos de la rendición de cuentas. Crear el reglamento de funciones específicas para la ejecución de la Audiencia Pública de Rendición de Cuentas. Seleccionar los responsables para la ejecución de cada una de las acciones requeridas a fin de ejecutar con éxito la audiencia de rendición de cuentas. Elaboración del plan de acción con metas, acciones, tiempos, responsables e indicadores de ejecución, a fin de determinar con absoluta organización el proceso para la ejecución de la audiencia pública de rendición de cuentas </t>
  </si>
  <si>
    <t xml:space="preserve">Elaborar el componenete de comunicación parte del proyecto metodológico para la ejecución de la audiencia Pública de Rendición de Cuentas </t>
  </si>
  <si>
    <t xml:space="preserve">Identificar las metas, estrategias, acciones y objetivos del componente de comunicaciones del proceso de la rendición de cuentas. Especificar las acciones necesarias para ejecutar de manera acertiva la comunicación de logros, alcances y proyecciones institucionales durante la audiencia pública de rendición de cuentas </t>
  </si>
  <si>
    <t xml:space="preserve">Elaborar de los formatos requeridos y estandarizados para la ejecución de la rendición de cuentas, tales como, instrumento de evaluación, instrumento de PQRS, formato de asistencia, cartilla de resultados, avances y proyecciones etc. </t>
  </si>
  <si>
    <t>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</si>
  <si>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Diseño de la política de transparencia y lenguaje acertivo de la audiencia pública de rendición de cuentas </t>
  </si>
  <si>
    <t xml:space="preserve">Elaboración de material audiovisual bajo la política de transparencia, lenguaje acertivo y de calidad para la entrega de información en la audiencia pública de rendición de cuentas </t>
  </si>
  <si>
    <t>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</si>
  <si>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Elaboración del informe de rendición de cuentas con base en información real y de interés general de la comunidad educativa, basada en los componentes de gestión , no solo en la ejecución presupuestal  </t>
  </si>
  <si>
    <t>Preparación del informe oral y escrito de la Rendición de cuentas 
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</si>
  <si>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Elaboración de informes con base en las metas del PMI  y su avance de gestión estratégica 
Preparación del informe oral y escrito de la Rendición de cuentas 
Elaboración de video clip Rendición de Cuentas
Elaboración de material audiovisual Rendición de Cuentas
Elaboración del formato de asistencia Rendición de Cuentas 
Elaboración del formato de evaluación Rendición de Cuentas
Elaboración del formato PQRS Rendición de Cuentas
Elaboración del formato de solicitudes Rendición de Cuentas
Elaboración formato de comunicado a la opinión pública Rendición de Cuentas</t>
  </si>
  <si>
    <t xml:space="preserve">Identificación de las metas de calidad y su nivel de avance sobre la gestión del año inmediatamente anterior
Elaboración de informes con base en las metas del PMI  y su avance de gestión estratégica 
Preparación del informe oral y escrito de la Rendición de cuentas </t>
  </si>
  <si>
    <t xml:space="preserve">Elaboración y estructura en lenguaje claro sobre el informe financiero de gestión de los recursos de la vigencia inmediatamente anterior </t>
  </si>
  <si>
    <t xml:space="preserve">Elaboración de un plan de mejora, basado en el informe financiero y de gestión, en los niveles de avance desde la ejecución del PMI que sirvan de base para reestructurar y reorganizar el POA, demostrando una dinámica institucional sólida, lógica y orientada hacia metas comunes en todos sus procesos </t>
  </si>
  <si>
    <t xml:space="preserve">Diseñor del sistema de PQRS y gestión de preguntas, inquietudes en tiempo real durante la audiencia pública de rendición de cuentas, estableciendo además otros canales para la respuesta a inquietudes a través de un correo únicamente creado para tal fin </t>
  </si>
  <si>
    <t xml:space="preserve">Recursos humanos 
Recursos TIC 
Formato acta de reunión 
Formato asistencia reunión 
</t>
  </si>
  <si>
    <t xml:space="preserve">Publicación del informe en la plataforma enjambre sobre las evidencias, actas, diagnóstico, asistcias, material fotográfico etc., que sustente la transparencia del proceso </t>
  </si>
  <si>
    <t xml:space="preserve">Organizaciín de la información y posterior publicación de la misma en la plataforma Enjambre </t>
  </si>
  <si>
    <t xml:space="preserve">Diseño y ejecución  de la política de transparencia y lenguaje acertivo de la audiencia pública de rendición de cuentas, en cada una de las acciones para lograr con éxito la socialización de los avances, logros, proyecciones y avances </t>
  </si>
  <si>
    <t>Preparar los informes y publicar por los caneles de información que tiene la institución educativa colegio La Salle</t>
  </si>
  <si>
    <t xml:space="preserve">Construcción de informes para presentar en diferentes medios de comunicación, video clip, noticiero rendicuentas, entrevistan en canales comunitarios locales, cuñas radiales invitando a la audiencia pública de rendición de cuentas </t>
  </si>
  <si>
    <t>Evaluación de la</t>
  </si>
  <si>
    <t xml:space="preserve">Evaluación del proceso de rendición de cuentas videncia anterior </t>
  </si>
  <si>
    <t xml:space="preserve">Informe de calidad del proceso de rendición de cuentas vigencia anterior </t>
  </si>
  <si>
    <t xml:space="preserve">Análisis del informe de calidad del proceso de Rendicuentas anterior. Elaboración de lista de chequeo para asumir oportunidades de mejora desde dicha evaluación </t>
  </si>
  <si>
    <t xml:space="preserve">Identificación de la planta física para la elaboración de la Rendicuentas </t>
  </si>
  <si>
    <t xml:space="preserve">Disposición de la planta física y adecuación del espacio para la ejecución de la audiencia de rendicuentas en condiciones bioseguras </t>
  </si>
  <si>
    <t xml:space="preserve">Organización del aula, adecuación y decoración del aula, estructura de la cartelera informativa, disposicción de los recursos TIC y material de apoyo audiovisual y análogo </t>
  </si>
  <si>
    <t xml:space="preserve">Diseño de la metodología para la ejecución del proceso de Rendicuentas </t>
  </si>
  <si>
    <t xml:space="preserve">Manual de metodología del proceso de Rendicuentas  </t>
  </si>
  <si>
    <t xml:space="preserve">Publicación de la convocatoria a la Audiencia de Rendición de Cuentas </t>
  </si>
  <si>
    <t xml:space="preserve">Documento de convocatoria a la audiencia pública de Rendición de Cuentas </t>
  </si>
  <si>
    <t xml:space="preserve">Elaboración del documento de convocatoria abierta a la audiencia pública de rendición de cuentas. Publicación de la convocatoria abierta del proceso de rendición de cuentas. </t>
  </si>
  <si>
    <t xml:space="preserve">Convocatoria a los veedores, alcalde, secretario de educación, concejales y sector productivo </t>
  </si>
  <si>
    <t xml:space="preserve">Invitaciones a personalidades municipales.  </t>
  </si>
  <si>
    <t xml:space="preserve">Elaboración de invitaciones a personalidades municipales.  Organización de la carpeta de invitaciones con firma de recibido como evidencia de la transparencia del proceso </t>
  </si>
  <si>
    <t xml:space="preserve">Publicación de la convocatoria a la Audiencia de Rendición de Cuentas a través de los medios locales de comunicación y redes sociales </t>
  </si>
  <si>
    <t xml:space="preserve">Video Clip e invitaciones análogas </t>
  </si>
  <si>
    <t xml:space="preserve">Elaboración del Guión del video clip. Grabación y edición del video Clip </t>
  </si>
  <si>
    <t xml:space="preserve">Publicación de los canales diálogo y concertación de las actividades para canalizar y entregar la información clara oportuna y veraz </t>
  </si>
  <si>
    <t xml:space="preserve">Manual metodológico de la rendición de cuentas </t>
  </si>
  <si>
    <t xml:space="preserve">Elaboración de la metodología de preguntas y respuestas en tiempo real. Elaboración de la metodología para instaurar PQRS para instaurar PQRS a través del correo para la Rendición de Cuentas </t>
  </si>
  <si>
    <t>Publicación de la metodología para recibir las propuestas por parte de la comunidad educativa con anterioridad a la ejecución del proceso de rendicuentas. Elaboración de la metodología de preguntas y respuestas en tiempo real. Elaboración de la metodología para instaurar PQRS para instaurar PQRS a través del correo para la Rendición de Cuentas.</t>
  </si>
  <si>
    <t xml:space="preserve">Manual metodológico de la rendición de cuentas para la recepción de solicitudes y propuestas  </t>
  </si>
  <si>
    <t xml:space="preserve">Elaboración del formato para el registro de asistencia </t>
  </si>
  <si>
    <t xml:space="preserve">Formatos de asistencia debidamente diligenciados </t>
  </si>
  <si>
    <t>Construcción formato de asistencia, fotocopiado del formato de asistencia, diligenciamiento del formato de asistencia para la rendición de cuentas .</t>
  </si>
  <si>
    <t xml:space="preserve">Elaboración del informe de resultados de la ejecución del proceso de Rendicuentas </t>
  </si>
  <si>
    <t xml:space="preserve">Informe escrito sobre los resultados del ejercicio del Rendicuentas </t>
  </si>
  <si>
    <t xml:space="preserve">Elaboración  y proyección del informe de resultados sobre el ejercicio de Rendición de cuentas </t>
  </si>
  <si>
    <t xml:space="preserve">Elaboración del informe ejecutivo de resultados y evidencias  de la ejecución del proceso de Rendicuentas </t>
  </si>
  <si>
    <t xml:space="preserve">Informe ejecutivo sobre los resultados y evidencias del ejercicio del Rendicuentas </t>
  </si>
  <si>
    <t xml:space="preserve">Elaboración  y publicación de informe ejecutivo sobre resultados, proyección y evidencias del proceso de rendicuentas </t>
  </si>
  <si>
    <t xml:space="preserve">Elaboración del informe de respuesta a propuestas y PQRS antes, durante y despues de la audiencia pública de rendición de cuentas  </t>
  </si>
  <si>
    <t xml:space="preserve">Informe de respuesta a propuestas y PQRS  de la audiencia pública de rendición de cuentas  </t>
  </si>
  <si>
    <t xml:space="preserve">Elaboración de los informes a cada una de las solicitudes, preguntas, propuestas PQRS del proceso de rendición de cuentas. Publicación de invitación a revisar correos para verificar las respuestas derivadas del ejercicio de interlocución en la rendición de cuentas </t>
  </si>
  <si>
    <t xml:space="preserve">Formato de evaluación de la audiencia pública de rendición de cuentas y análisis de sus resultados   </t>
  </si>
  <si>
    <t xml:space="preserve">Elaboración del análisis de las evaluación al proceso de audiencia pública de rendición de cuentas </t>
  </si>
  <si>
    <t xml:space="preserve">Procedimiento para diligenciar el formato de evaluación del proceso de rendición de cuentas en audiencia pública </t>
  </si>
  <si>
    <t xml:space="preserve">Elaboración del impacto de las acciones del proceso de ejecución de la Rendicuentas </t>
  </si>
  <si>
    <t xml:space="preserve">Formulación del informe de evaluación y proyección del plan demjoramiento de gestión de la Rendicuentas </t>
  </si>
  <si>
    <t xml:space="preserve">Informe de evaluación y proyección del plan demjoramiento de gestión de la Rendicuentas </t>
  </si>
  <si>
    <t xml:space="preserve">Publicación del informe de evaluación y proyección del plan demjoramiento de gestión de la Rendicuentas </t>
  </si>
  <si>
    <t xml:space="preserve">Presentación del informe de evaluación y proyección del plan demjoramiento de gestión de la Rendicuentas </t>
  </si>
  <si>
    <t xml:space="preserve">Presentación del informe de evaluación y proyección del plan de mejoramiento de gestión de la Rendicuentas. Evaluación y verificación de resultados </t>
  </si>
  <si>
    <t xml:space="preserve">Presentación del informe de evaluación de la gestión de la Rendición de Cuentas </t>
  </si>
  <si>
    <t xml:space="preserve">Elaboración del informe de evaluación para el abordaje de las mejoras a ejecutar en proximos procesos de Rendición de Cuentas </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</si>
  <si>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</si>
  <si>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</si>
  <si>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</si>
  <si>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</si>
  <si>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</si>
  <si>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</si>
  <si>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</si>
  <si>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</si>
  <si>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</si>
  <si>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Convocatoria RendiCuentas 2023</t>
  </si>
  <si>
    <t>Noticiero Rendicuentas 2023</t>
  </si>
  <si>
    <t>Convocatoria Rendicuentas 2023</t>
  </si>
  <si>
    <t>Prespuesto Rendicuentas 2023</t>
  </si>
  <si>
    <t xml:space="preserve">Reunión del comité </t>
  </si>
  <si>
    <t>Plan de mejoramiento 2023</t>
  </si>
  <si>
    <t>Febrero 12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</si>
</sst>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0" fillId="0" borderId="0" xfId="0"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73973568"/>
        <c:axId val="2739723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73973568"/>
        <c:axId val="273972392"/>
      </c:scatterChart>
      <c:catAx>
        <c:axId val="27397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73972392"/>
        <c:crosses val="autoZero"/>
        <c:auto val="1"/>
        <c:lblAlgn val="ctr"/>
        <c:lblOffset val="100"/>
        <c:noMultiLvlLbl val="0"/>
      </c:catAx>
      <c:valAx>
        <c:axId val="273972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356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73974744"/>
        <c:axId val="2739755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91.357142857142861</c:v>
                </c:pt>
                <c:pt idx="1">
                  <c:v>99.642857142857139</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73974744"/>
        <c:axId val="273975528"/>
      </c:scatterChart>
      <c:catAx>
        <c:axId val="273974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3975528"/>
        <c:crosses val="autoZero"/>
        <c:auto val="1"/>
        <c:lblAlgn val="ctr"/>
        <c:lblOffset val="100"/>
        <c:noMultiLvlLbl val="0"/>
      </c:catAx>
      <c:valAx>
        <c:axId val="273975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4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73973960"/>
        <c:axId val="2739743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85</c:v>
                </c:pt>
                <c:pt idx="3">
                  <c:v>97.5</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73973960"/>
        <c:axId val="273974352"/>
      </c:scatterChart>
      <c:catAx>
        <c:axId val="27397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3974352"/>
        <c:crosses val="autoZero"/>
        <c:auto val="1"/>
        <c:lblAlgn val="ctr"/>
        <c:lblOffset val="100"/>
        <c:noMultiLvlLbl val="0"/>
      </c:catAx>
      <c:valAx>
        <c:axId val="273974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3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73972000"/>
        <c:axId val="2743973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74396576"/>
        <c:axId val="274400496"/>
      </c:scatterChart>
      <c:catAx>
        <c:axId val="27397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397360"/>
        <c:crosses val="autoZero"/>
        <c:auto val="1"/>
        <c:lblAlgn val="ctr"/>
        <c:lblOffset val="100"/>
        <c:noMultiLvlLbl val="0"/>
      </c:catAx>
      <c:valAx>
        <c:axId val="274397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3972000"/>
        <c:crosses val="autoZero"/>
        <c:crossBetween val="between"/>
      </c:valAx>
      <c:valAx>
        <c:axId val="2744004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6576"/>
        <c:crosses val="max"/>
        <c:crossBetween val="midCat"/>
      </c:valAx>
      <c:valAx>
        <c:axId val="274396576"/>
        <c:scaling>
          <c:orientation val="minMax"/>
        </c:scaling>
        <c:delete val="1"/>
        <c:axPos val="b"/>
        <c:numFmt formatCode="General" sourceLinked="1"/>
        <c:majorTickMark val="out"/>
        <c:minorTickMark val="none"/>
        <c:tickLblPos val="nextTo"/>
        <c:crossAx val="274400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74398928"/>
        <c:axId val="274399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74398928"/>
        <c:axId val="274399320"/>
      </c:scatterChart>
      <c:catAx>
        <c:axId val="27439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399320"/>
        <c:crosses val="autoZero"/>
        <c:auto val="1"/>
        <c:lblAlgn val="ctr"/>
        <c:lblOffset val="100"/>
        <c:noMultiLvlLbl val="0"/>
      </c:catAx>
      <c:valAx>
        <c:axId val="274399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8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74397752"/>
        <c:axId val="27440167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74397752"/>
        <c:axId val="274401672"/>
      </c:scatterChart>
      <c:catAx>
        <c:axId val="27439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4401672"/>
        <c:crosses val="autoZero"/>
        <c:auto val="1"/>
        <c:lblAlgn val="ctr"/>
        <c:lblOffset val="100"/>
        <c:noMultiLvlLbl val="0"/>
      </c:catAx>
      <c:valAx>
        <c:axId val="27440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397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1" zoomScale="85" zoomScaleNormal="85" workbookViewId="0">
      <selection activeCell="D49" sqref="D4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2" customFormat="1" ht="21" customHeight="1" x14ac:dyDescent="0.25">
      <c r="A30" s="184" t="s">
        <v>61</v>
      </c>
      <c r="B30" s="141"/>
      <c r="C30" s="141"/>
      <c r="D30" s="132" t="s">
        <v>167</v>
      </c>
      <c r="E30" s="133"/>
      <c r="F30" s="133"/>
      <c r="G30" s="133"/>
      <c r="H30" s="133"/>
      <c r="I30" s="133"/>
      <c r="J30" s="133"/>
      <c r="K30" s="133"/>
      <c r="L30" s="133"/>
      <c r="M30" s="134"/>
    </row>
    <row r="31" spans="1:13" s="92" customFormat="1" ht="33.75" customHeight="1" x14ac:dyDescent="0.25">
      <c r="A31" s="167" t="s">
        <v>132</v>
      </c>
      <c r="B31" s="168"/>
      <c r="C31" s="168"/>
      <c r="D31" s="110" t="s">
        <v>168</v>
      </c>
      <c r="E31" s="111"/>
      <c r="F31" s="111"/>
      <c r="G31" s="111"/>
      <c r="H31" s="111"/>
      <c r="I31" s="111"/>
      <c r="J31" s="111"/>
      <c r="K31" s="111"/>
      <c r="L31" s="111"/>
      <c r="M31" s="128"/>
    </row>
    <row r="32" spans="1:13" s="92" customFormat="1" ht="30" customHeight="1" x14ac:dyDescent="0.25">
      <c r="A32" s="167" t="s">
        <v>133</v>
      </c>
      <c r="B32" s="168"/>
      <c r="C32" s="168"/>
      <c r="D32" s="135" t="s">
        <v>169</v>
      </c>
      <c r="E32" s="136"/>
      <c r="F32" s="136"/>
      <c r="G32" s="136"/>
      <c r="H32" s="136"/>
      <c r="I32" s="136"/>
      <c r="J32" s="136"/>
      <c r="K32" s="136"/>
      <c r="L32" s="136"/>
      <c r="M32" s="137"/>
    </row>
    <row r="33" spans="1:13" s="92" customFormat="1" ht="31.5" customHeight="1" x14ac:dyDescent="0.25">
      <c r="A33" s="167" t="s">
        <v>62</v>
      </c>
      <c r="B33" s="168"/>
      <c r="C33" s="168"/>
      <c r="D33" s="135" t="s">
        <v>170</v>
      </c>
      <c r="E33" s="136"/>
      <c r="F33" s="136"/>
      <c r="G33" s="136"/>
      <c r="H33" s="136"/>
      <c r="I33" s="136"/>
      <c r="J33" s="136"/>
      <c r="K33" s="136"/>
      <c r="L33" s="136"/>
      <c r="M33" s="137"/>
    </row>
    <row r="34" spans="1:13" s="92" customFormat="1" ht="30.75" customHeight="1" x14ac:dyDescent="0.25">
      <c r="A34" s="167" t="s">
        <v>134</v>
      </c>
      <c r="B34" s="168"/>
      <c r="C34" s="168"/>
      <c r="D34" s="110" t="s">
        <v>171</v>
      </c>
      <c r="E34" s="111"/>
      <c r="F34" s="111"/>
      <c r="G34" s="111"/>
      <c r="H34" s="111"/>
      <c r="I34" s="111"/>
      <c r="J34" s="111"/>
      <c r="K34" s="111"/>
      <c r="L34" s="111"/>
      <c r="M34" s="128"/>
    </row>
    <row r="35" spans="1:13" s="92" customFormat="1" ht="35.25" customHeight="1" x14ac:dyDescent="0.25">
      <c r="A35" s="167" t="s">
        <v>88</v>
      </c>
      <c r="B35" s="168"/>
      <c r="C35" s="168"/>
      <c r="D35" s="110" t="s">
        <v>172</v>
      </c>
      <c r="E35" s="111"/>
      <c r="F35" s="111"/>
      <c r="G35" s="111"/>
      <c r="H35" s="111"/>
      <c r="I35" s="111"/>
      <c r="J35" s="111"/>
      <c r="K35" s="111"/>
      <c r="L35" s="111"/>
      <c r="M35" s="128"/>
    </row>
    <row r="36" spans="1:13" s="92" customFormat="1" ht="21" customHeight="1" x14ac:dyDescent="0.25">
      <c r="A36" s="167" t="s">
        <v>0</v>
      </c>
      <c r="B36" s="168"/>
      <c r="C36" s="168"/>
      <c r="D36" s="135" t="s">
        <v>173</v>
      </c>
      <c r="E36" s="136"/>
      <c r="F36" s="136"/>
      <c r="G36" s="136"/>
      <c r="H36" s="136"/>
      <c r="I36" s="136"/>
      <c r="J36" s="136"/>
      <c r="K36" s="136"/>
      <c r="L36" s="136"/>
      <c r="M36" s="137"/>
    </row>
    <row r="37" spans="1:13" s="92" customFormat="1" ht="36.75" customHeight="1" x14ac:dyDescent="0.25">
      <c r="A37" s="167" t="s">
        <v>1</v>
      </c>
      <c r="B37" s="168"/>
      <c r="C37" s="168"/>
      <c r="D37" s="110" t="s">
        <v>174</v>
      </c>
      <c r="E37" s="111"/>
      <c r="F37" s="111"/>
      <c r="G37" s="111"/>
      <c r="H37" s="111"/>
      <c r="I37" s="111"/>
      <c r="J37" s="111"/>
      <c r="K37" s="111"/>
      <c r="L37" s="111"/>
      <c r="M37" s="128"/>
    </row>
    <row r="38" spans="1:13" s="92" customFormat="1" ht="35.25" customHeight="1" x14ac:dyDescent="0.25">
      <c r="A38" s="167" t="s">
        <v>2</v>
      </c>
      <c r="B38" s="168"/>
      <c r="C38" s="168"/>
      <c r="D38" s="110" t="s">
        <v>175</v>
      </c>
      <c r="E38" s="111"/>
      <c r="F38" s="111"/>
      <c r="G38" s="111"/>
      <c r="H38" s="111"/>
      <c r="I38" s="111"/>
      <c r="J38" s="111"/>
      <c r="K38" s="111"/>
      <c r="L38" s="111"/>
      <c r="M38" s="128"/>
    </row>
    <row r="39" spans="1:13" s="92" customFormat="1" ht="21" customHeight="1" x14ac:dyDescent="0.25">
      <c r="A39" s="149" t="s">
        <v>1</v>
      </c>
      <c r="B39" s="111"/>
      <c r="C39" s="112"/>
      <c r="D39" s="135" t="s">
        <v>176</v>
      </c>
      <c r="E39" s="136"/>
      <c r="F39" s="136"/>
      <c r="G39" s="136"/>
      <c r="H39" s="136"/>
      <c r="I39" s="136"/>
      <c r="J39" s="136"/>
      <c r="K39" s="136"/>
      <c r="L39" s="136"/>
      <c r="M39" s="137"/>
    </row>
    <row r="40" spans="1:13" s="92" customFormat="1" ht="31.5" customHeight="1" x14ac:dyDescent="0.25">
      <c r="A40" s="149" t="s">
        <v>135</v>
      </c>
      <c r="B40" s="111"/>
      <c r="C40" s="112"/>
      <c r="D40" s="135" t="s">
        <v>177</v>
      </c>
      <c r="E40" s="136"/>
      <c r="F40" s="136"/>
      <c r="G40" s="136"/>
      <c r="H40" s="136"/>
      <c r="I40" s="136"/>
      <c r="J40" s="136"/>
      <c r="K40" s="136"/>
      <c r="L40" s="136"/>
      <c r="M40" s="137"/>
    </row>
    <row r="41" spans="1:13" s="92" customFormat="1" ht="54" customHeight="1" x14ac:dyDescent="0.25">
      <c r="A41" s="149" t="s">
        <v>136</v>
      </c>
      <c r="B41" s="111"/>
      <c r="C41" s="112"/>
      <c r="D41" s="110" t="s">
        <v>189</v>
      </c>
      <c r="E41" s="111"/>
      <c r="F41" s="111"/>
      <c r="G41" s="111"/>
      <c r="H41" s="111"/>
      <c r="I41" s="111"/>
      <c r="J41" s="111"/>
      <c r="K41" s="111"/>
      <c r="L41" s="111"/>
      <c r="M41" s="128"/>
    </row>
    <row r="42" spans="1:13" s="92"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E6" sqref="E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8"/>
      <c r="C3" s="229"/>
      <c r="D3" s="229"/>
      <c r="E3" s="224" t="s">
        <v>107</v>
      </c>
      <c r="F3" s="224"/>
      <c r="G3" s="224"/>
      <c r="H3" s="224"/>
      <c r="I3" s="224"/>
      <c r="J3" s="225"/>
    </row>
    <row r="4" spans="1:10" s="8" customFormat="1" ht="26.25" customHeight="1" x14ac:dyDescent="0.35">
      <c r="A4" s="49"/>
      <c r="B4" s="230"/>
      <c r="C4" s="231"/>
      <c r="D4" s="231"/>
      <c r="E4" s="226" t="s">
        <v>77</v>
      </c>
      <c r="F4" s="226"/>
      <c r="G4" s="226"/>
      <c r="H4" s="226"/>
      <c r="I4" s="226"/>
      <c r="J4" s="227"/>
    </row>
    <row r="5" spans="1:10" s="8" customFormat="1" ht="33" customHeight="1" x14ac:dyDescent="0.25">
      <c r="A5" s="49"/>
      <c r="B5" s="223" t="s">
        <v>61</v>
      </c>
      <c r="C5" s="223"/>
      <c r="D5" s="223"/>
      <c r="E5" s="28" t="s">
        <v>219</v>
      </c>
      <c r="F5" s="28"/>
      <c r="G5" s="35" t="s">
        <v>85</v>
      </c>
      <c r="H5" s="37" t="s">
        <v>393</v>
      </c>
      <c r="I5" s="236" t="s">
        <v>88</v>
      </c>
      <c r="J5" s="236"/>
    </row>
    <row r="6" spans="1:10" s="8" customFormat="1" ht="30.75" customHeight="1" x14ac:dyDescent="0.25">
      <c r="A6" s="49"/>
      <c r="B6" s="223" t="s">
        <v>120</v>
      </c>
      <c r="C6" s="223"/>
      <c r="D6" s="223"/>
      <c r="E6" s="28">
        <v>154498002223</v>
      </c>
      <c r="F6" s="28"/>
      <c r="G6" s="71" t="s">
        <v>62</v>
      </c>
      <c r="H6" s="28" t="s">
        <v>220</v>
      </c>
      <c r="I6" s="241">
        <f>IF(SUM(I9:I69)=0,"",AVERAGE(I9:I69))</f>
        <v>97.786885245901644</v>
      </c>
      <c r="J6" s="241"/>
    </row>
    <row r="7" spans="1:10" s="8" customFormat="1" ht="17.25" customHeight="1" x14ac:dyDescent="0.25">
      <c r="A7" s="49"/>
      <c r="B7" s="223" t="s">
        <v>86</v>
      </c>
      <c r="C7" s="223"/>
      <c r="D7" s="223"/>
      <c r="E7" s="242"/>
      <c r="F7" s="243"/>
      <c r="G7" s="243"/>
      <c r="H7" s="244"/>
      <c r="I7" s="241"/>
      <c r="J7" s="241"/>
    </row>
    <row r="8" spans="1:10" s="8" customFormat="1" ht="28.5" customHeight="1" x14ac:dyDescent="0.25">
      <c r="A8" s="49"/>
      <c r="B8" s="3" t="s">
        <v>0</v>
      </c>
      <c r="C8" s="43" t="s">
        <v>0</v>
      </c>
      <c r="D8" s="4" t="s">
        <v>88</v>
      </c>
      <c r="E8" s="4" t="s">
        <v>110</v>
      </c>
      <c r="F8" s="4"/>
      <c r="G8" s="5" t="s">
        <v>88</v>
      </c>
      <c r="H8" s="4" t="s">
        <v>111</v>
      </c>
      <c r="I8" s="6" t="s">
        <v>137</v>
      </c>
      <c r="J8" s="7" t="s">
        <v>3</v>
      </c>
    </row>
    <row r="9" spans="1:10" s="8" customFormat="1" ht="50.25" customHeight="1" x14ac:dyDescent="0.25">
      <c r="A9" s="63" t="str">
        <f>IF(I9&lt;61,MAX($A$8:A8)+1,"")</f>
        <v/>
      </c>
      <c r="B9" s="216" t="s">
        <v>4</v>
      </c>
      <c r="C9" s="64" t="s">
        <v>4</v>
      </c>
      <c r="D9" s="245">
        <f>IF(SUM(G9:G27)=0,"",AVERAGE(G9:G27))</f>
        <v>91.357142857142861</v>
      </c>
      <c r="E9" s="32" t="s">
        <v>6</v>
      </c>
      <c r="F9" s="67" t="s">
        <v>6</v>
      </c>
      <c r="G9" s="29">
        <f>IF(SUM(I9:I9)=0,"",AVERAGE(I9:I9))</f>
        <v>90</v>
      </c>
      <c r="H9" s="38" t="s">
        <v>92</v>
      </c>
      <c r="I9" s="30">
        <v>90</v>
      </c>
      <c r="J9" s="31" t="s">
        <v>224</v>
      </c>
    </row>
    <row r="10" spans="1:10" s="8" customFormat="1" ht="51" customHeight="1" x14ac:dyDescent="0.25">
      <c r="A10" s="63" t="str">
        <f>IF(I10&lt;61,MAX($A$8:A9)+1,"")</f>
        <v/>
      </c>
      <c r="B10" s="217"/>
      <c r="C10" s="64" t="s">
        <v>4</v>
      </c>
      <c r="D10" s="246"/>
      <c r="E10" s="219" t="s">
        <v>43</v>
      </c>
      <c r="F10" s="68" t="s">
        <v>43</v>
      </c>
      <c r="G10" s="235">
        <f>IF(SUM(I10:I12)=0,"",AVERAGE(I10:I12))</f>
        <v>90</v>
      </c>
      <c r="H10" s="38" t="s">
        <v>89</v>
      </c>
      <c r="I10" s="30">
        <v>90</v>
      </c>
      <c r="J10" s="31" t="s">
        <v>225</v>
      </c>
    </row>
    <row r="11" spans="1:10" s="8" customFormat="1" ht="93" customHeight="1" x14ac:dyDescent="0.25">
      <c r="A11" s="63" t="str">
        <f>IF(I11&lt;61,MAX($A$8:A10)+1,"")</f>
        <v/>
      </c>
      <c r="B11" s="217"/>
      <c r="C11" s="64" t="s">
        <v>4</v>
      </c>
      <c r="D11" s="246"/>
      <c r="E11" s="219"/>
      <c r="F11" s="68" t="s">
        <v>43</v>
      </c>
      <c r="G11" s="233"/>
      <c r="H11" s="38" t="s">
        <v>44</v>
      </c>
      <c r="I11" s="30">
        <v>90</v>
      </c>
      <c r="J11" s="31" t="s">
        <v>226</v>
      </c>
    </row>
    <row r="12" spans="1:10" s="8" customFormat="1" ht="32.25" customHeight="1" x14ac:dyDescent="0.25">
      <c r="A12" s="63" t="str">
        <f>IF(I12&lt;61,MAX($A$8:A11)+1,"")</f>
        <v/>
      </c>
      <c r="B12" s="217"/>
      <c r="C12" s="64" t="s">
        <v>4</v>
      </c>
      <c r="D12" s="246"/>
      <c r="E12" s="219"/>
      <c r="F12" s="68" t="s">
        <v>43</v>
      </c>
      <c r="G12" s="234"/>
      <c r="H12" s="38" t="s">
        <v>90</v>
      </c>
      <c r="I12" s="30">
        <v>90</v>
      </c>
      <c r="J12" s="31" t="s">
        <v>227</v>
      </c>
    </row>
    <row r="13" spans="1:10" s="8" customFormat="1" ht="45" customHeight="1" x14ac:dyDescent="0.25">
      <c r="A13" s="63" t="str">
        <f>IF(I13&lt;61,MAX($A$8:A12)+1,"")</f>
        <v/>
      </c>
      <c r="B13" s="217"/>
      <c r="C13" s="64" t="s">
        <v>4</v>
      </c>
      <c r="D13" s="246"/>
      <c r="E13" s="219" t="s">
        <v>45</v>
      </c>
      <c r="F13" s="68" t="s">
        <v>45</v>
      </c>
      <c r="G13" s="235">
        <f>IF(SUM(I13:I14)=0,"",AVERAGE(I13:I14))</f>
        <v>85</v>
      </c>
      <c r="H13" s="38" t="s">
        <v>10</v>
      </c>
      <c r="I13" s="30">
        <v>80</v>
      </c>
      <c r="J13" s="31" t="s">
        <v>228</v>
      </c>
    </row>
    <row r="14" spans="1:10" s="8" customFormat="1" ht="30.75" customHeight="1" x14ac:dyDescent="0.25">
      <c r="A14" s="63" t="str">
        <f>IF(I14&lt;61,MAX($A$8:A13)+1,"")</f>
        <v/>
      </c>
      <c r="B14" s="217"/>
      <c r="C14" s="64" t="s">
        <v>4</v>
      </c>
      <c r="D14" s="246"/>
      <c r="E14" s="219"/>
      <c r="F14" s="68" t="s">
        <v>45</v>
      </c>
      <c r="G14" s="234"/>
      <c r="H14" s="38" t="s">
        <v>93</v>
      </c>
      <c r="I14" s="30">
        <v>90</v>
      </c>
      <c r="J14" s="31" t="s">
        <v>229</v>
      </c>
    </row>
    <row r="15" spans="1:10" s="8" customFormat="1" ht="48" customHeight="1" x14ac:dyDescent="0.25">
      <c r="A15" s="63" t="str">
        <f>IF(I15&lt;61,MAX($A$8:A14)+1,"")</f>
        <v/>
      </c>
      <c r="B15" s="217"/>
      <c r="C15" s="64" t="s">
        <v>4</v>
      </c>
      <c r="D15" s="246"/>
      <c r="E15" s="219" t="s">
        <v>46</v>
      </c>
      <c r="F15" s="68" t="s">
        <v>46</v>
      </c>
      <c r="G15" s="232">
        <f>IF(SUM(I15:I20)=0,"",AVERAGE(I15:I20))</f>
        <v>97.5</v>
      </c>
      <c r="H15" s="38" t="s">
        <v>47</v>
      </c>
      <c r="I15" s="30">
        <v>95</v>
      </c>
      <c r="J15" s="31" t="s">
        <v>230</v>
      </c>
    </row>
    <row r="16" spans="1:10" s="8" customFormat="1" ht="44.25" customHeight="1" x14ac:dyDescent="0.25">
      <c r="A16" s="63" t="str">
        <f>IF(I16&lt;61,MAX($A$8:A15)+1,"")</f>
        <v/>
      </c>
      <c r="B16" s="217"/>
      <c r="C16" s="64" t="s">
        <v>4</v>
      </c>
      <c r="D16" s="246"/>
      <c r="E16" s="219"/>
      <c r="F16" s="68" t="s">
        <v>46</v>
      </c>
      <c r="G16" s="233"/>
      <c r="H16" s="38" t="s">
        <v>7</v>
      </c>
      <c r="I16" s="30">
        <v>100</v>
      </c>
      <c r="J16" s="31" t="s">
        <v>231</v>
      </c>
    </row>
    <row r="17" spans="1:10" s="8" customFormat="1" ht="45" customHeight="1" x14ac:dyDescent="0.25">
      <c r="A17" s="63" t="str">
        <f>IF(I17&lt;61,MAX($A$8:A16)+1,"")</f>
        <v/>
      </c>
      <c r="B17" s="217"/>
      <c r="C17" s="64" t="s">
        <v>4</v>
      </c>
      <c r="D17" s="246"/>
      <c r="E17" s="219"/>
      <c r="F17" s="68" t="s">
        <v>46</v>
      </c>
      <c r="G17" s="233"/>
      <c r="H17" s="39" t="s">
        <v>94</v>
      </c>
      <c r="I17" s="30">
        <v>100</v>
      </c>
      <c r="J17" s="31" t="s">
        <v>387</v>
      </c>
    </row>
    <row r="18" spans="1:10" s="8" customFormat="1" ht="60" customHeight="1" x14ac:dyDescent="0.25">
      <c r="A18" s="63" t="str">
        <f>IF(I18&lt;61,MAX($A$8:A17)+1,"")</f>
        <v/>
      </c>
      <c r="B18" s="217"/>
      <c r="C18" s="64" t="s">
        <v>4</v>
      </c>
      <c r="D18" s="246"/>
      <c r="E18" s="219"/>
      <c r="F18" s="68" t="s">
        <v>46</v>
      </c>
      <c r="G18" s="233"/>
      <c r="H18" s="38" t="s">
        <v>91</v>
      </c>
      <c r="I18" s="30">
        <v>100</v>
      </c>
      <c r="J18" s="31" t="s">
        <v>388</v>
      </c>
    </row>
    <row r="19" spans="1:10" s="8" customFormat="1" ht="48" customHeight="1" x14ac:dyDescent="0.25">
      <c r="A19" s="63" t="str">
        <f>IF(I19&lt;61,MAX($A$8:A18)+1,"")</f>
        <v/>
      </c>
      <c r="B19" s="217"/>
      <c r="C19" s="64" t="s">
        <v>4</v>
      </c>
      <c r="D19" s="246"/>
      <c r="E19" s="219"/>
      <c r="F19" s="68" t="s">
        <v>46</v>
      </c>
      <c r="G19" s="233"/>
      <c r="H19" s="38" t="s">
        <v>95</v>
      </c>
      <c r="I19" s="30">
        <v>100</v>
      </c>
      <c r="J19" s="31" t="s">
        <v>389</v>
      </c>
    </row>
    <row r="20" spans="1:10" s="8" customFormat="1" ht="30" customHeight="1" x14ac:dyDescent="0.25">
      <c r="A20" s="63" t="str">
        <f>IF(I20&lt;61,MAX($A$8:A19)+1,"")</f>
        <v/>
      </c>
      <c r="B20" s="217"/>
      <c r="C20" s="64" t="s">
        <v>4</v>
      </c>
      <c r="D20" s="246"/>
      <c r="E20" s="219"/>
      <c r="F20" s="68" t="s">
        <v>46</v>
      </c>
      <c r="G20" s="234"/>
      <c r="H20" s="38" t="s">
        <v>11</v>
      </c>
      <c r="I20" s="30">
        <v>90</v>
      </c>
      <c r="J20" s="31" t="s">
        <v>233</v>
      </c>
    </row>
    <row r="21" spans="1:10" s="8" customFormat="1" ht="31.5" customHeight="1" x14ac:dyDescent="0.25">
      <c r="A21" s="63" t="str">
        <f>IF(I21&lt;61,MAX($A$8:A20)+1,"")</f>
        <v/>
      </c>
      <c r="B21" s="217"/>
      <c r="C21" s="64" t="s">
        <v>4</v>
      </c>
      <c r="D21" s="246"/>
      <c r="E21" s="219" t="s">
        <v>48</v>
      </c>
      <c r="F21" s="68" t="s">
        <v>48</v>
      </c>
      <c r="G21" s="232">
        <f>IF(SUM(I21:I27)=0,"",AVERAGE(I21:I27))</f>
        <v>94.285714285714292</v>
      </c>
      <c r="H21" s="38" t="s">
        <v>12</v>
      </c>
      <c r="I21" s="30">
        <v>90</v>
      </c>
      <c r="J21" s="31" t="s">
        <v>234</v>
      </c>
    </row>
    <row r="22" spans="1:10" s="8" customFormat="1" ht="41.25" customHeight="1" x14ac:dyDescent="0.25">
      <c r="A22" s="63" t="str">
        <f>IF(I22&lt;61,MAX($A$8:A21)+1,"")</f>
        <v/>
      </c>
      <c r="B22" s="217"/>
      <c r="C22" s="64" t="s">
        <v>4</v>
      </c>
      <c r="D22" s="246"/>
      <c r="E22" s="219"/>
      <c r="F22" s="68" t="s">
        <v>48</v>
      </c>
      <c r="G22" s="232"/>
      <c r="H22" s="38" t="s">
        <v>96</v>
      </c>
      <c r="I22" s="30">
        <v>70</v>
      </c>
      <c r="J22" s="31" t="s">
        <v>390</v>
      </c>
    </row>
    <row r="23" spans="1:10" s="8" customFormat="1" ht="59.25" customHeight="1" x14ac:dyDescent="0.25">
      <c r="A23" s="63" t="str">
        <f>IF(I23&lt;61,MAX($A$8:A22)+1,"")</f>
        <v/>
      </c>
      <c r="B23" s="217"/>
      <c r="C23" s="64" t="s">
        <v>4</v>
      </c>
      <c r="D23" s="246"/>
      <c r="E23" s="219"/>
      <c r="F23" s="68" t="s">
        <v>48</v>
      </c>
      <c r="G23" s="232"/>
      <c r="H23" s="38" t="s">
        <v>14</v>
      </c>
      <c r="I23" s="30">
        <v>100</v>
      </c>
      <c r="J23" s="31" t="s">
        <v>235</v>
      </c>
    </row>
    <row r="24" spans="1:10" s="8" customFormat="1" ht="44.25" customHeight="1" x14ac:dyDescent="0.25">
      <c r="A24" s="63" t="str">
        <f>IF(I24&lt;61,MAX($A$8:A23)+1,"")</f>
        <v/>
      </c>
      <c r="B24" s="217"/>
      <c r="C24" s="64" t="s">
        <v>4</v>
      </c>
      <c r="D24" s="246"/>
      <c r="E24" s="219"/>
      <c r="F24" s="68" t="s">
        <v>48</v>
      </c>
      <c r="G24" s="232"/>
      <c r="H24" s="38" t="s">
        <v>8</v>
      </c>
      <c r="I24" s="30">
        <v>100</v>
      </c>
      <c r="J24" s="31" t="s">
        <v>236</v>
      </c>
    </row>
    <row r="25" spans="1:10" s="8" customFormat="1" ht="33.75" customHeight="1" x14ac:dyDescent="0.25">
      <c r="A25" s="63" t="str">
        <f>IF(I25&lt;61,MAX($A$8:A24)+1,"")</f>
        <v/>
      </c>
      <c r="B25" s="217"/>
      <c r="C25" s="64" t="s">
        <v>4</v>
      </c>
      <c r="D25" s="246"/>
      <c r="E25" s="219"/>
      <c r="F25" s="68" t="s">
        <v>48</v>
      </c>
      <c r="G25" s="232"/>
      <c r="H25" s="38" t="s">
        <v>13</v>
      </c>
      <c r="I25" s="30">
        <v>100</v>
      </c>
      <c r="J25" s="31" t="s">
        <v>223</v>
      </c>
    </row>
    <row r="26" spans="1:10" s="8" customFormat="1" ht="35.25" customHeight="1" x14ac:dyDescent="0.25">
      <c r="A26" s="63" t="str">
        <f>IF(I26&lt;61,MAX($A$8:A25)+1,"")</f>
        <v/>
      </c>
      <c r="B26" s="217"/>
      <c r="C26" s="64" t="s">
        <v>4</v>
      </c>
      <c r="D26" s="246"/>
      <c r="E26" s="219"/>
      <c r="F26" s="68" t="s">
        <v>48</v>
      </c>
      <c r="G26" s="232"/>
      <c r="H26" s="38" t="s">
        <v>49</v>
      </c>
      <c r="I26" s="30">
        <v>100</v>
      </c>
      <c r="J26" s="31" t="s">
        <v>391</v>
      </c>
    </row>
    <row r="27" spans="1:10" s="8" customFormat="1" ht="75" customHeight="1" x14ac:dyDescent="0.25">
      <c r="A27" s="63" t="str">
        <f>IF(I27&lt;61,MAX($A$8:A26)+1,"")</f>
        <v/>
      </c>
      <c r="B27" s="218"/>
      <c r="C27" s="64" t="s">
        <v>4</v>
      </c>
      <c r="D27" s="247"/>
      <c r="E27" s="219"/>
      <c r="F27" s="68" t="s">
        <v>48</v>
      </c>
      <c r="G27" s="232"/>
      <c r="H27" s="38" t="s">
        <v>15</v>
      </c>
      <c r="I27" s="30">
        <v>100</v>
      </c>
      <c r="J27" s="31" t="s">
        <v>232</v>
      </c>
    </row>
    <row r="28" spans="1:10" s="8" customFormat="1" ht="31.5" customHeight="1" x14ac:dyDescent="0.25">
      <c r="A28" s="63" t="str">
        <f>IF(I28&lt;61,MAX($A$8:A27)+1,"")</f>
        <v/>
      </c>
      <c r="B28" s="255" t="s">
        <v>5</v>
      </c>
      <c r="C28" s="65" t="s">
        <v>5</v>
      </c>
      <c r="D28" s="251">
        <f>IF(SUM(I28:I54)=0,"",AVERAGE(I28:I55))</f>
        <v>99.642857142857139</v>
      </c>
      <c r="E28" s="213" t="s">
        <v>50</v>
      </c>
      <c r="F28" s="69" t="s">
        <v>50</v>
      </c>
      <c r="G28" s="232">
        <f>IF(SUM(I28:I34)=0,"",AVERAGE(I28:I34))</f>
        <v>100</v>
      </c>
      <c r="H28" s="38" t="s">
        <v>42</v>
      </c>
      <c r="I28" s="30">
        <v>100</v>
      </c>
      <c r="J28" s="31" t="s">
        <v>237</v>
      </c>
    </row>
    <row r="29" spans="1:10" s="8" customFormat="1" ht="33.75" customHeight="1" x14ac:dyDescent="0.25">
      <c r="A29" s="63" t="str">
        <f>IF(I29&lt;61,MAX($A$8:A28)+1,"")</f>
        <v/>
      </c>
      <c r="B29" s="256"/>
      <c r="C29" s="65" t="s">
        <v>5</v>
      </c>
      <c r="D29" s="239"/>
      <c r="E29" s="214"/>
      <c r="F29" s="69" t="s">
        <v>50</v>
      </c>
      <c r="G29" s="232"/>
      <c r="H29" s="38" t="s">
        <v>16</v>
      </c>
      <c r="I29" s="30">
        <v>100</v>
      </c>
      <c r="J29" s="31" t="s">
        <v>221</v>
      </c>
    </row>
    <row r="30" spans="1:10" s="8" customFormat="1" ht="45.75" customHeight="1" x14ac:dyDescent="0.25">
      <c r="A30" s="63" t="str">
        <f>IF(I30&lt;61,MAX($A$8:A29)+1,"")</f>
        <v/>
      </c>
      <c r="B30" s="256"/>
      <c r="C30" s="65" t="s">
        <v>5</v>
      </c>
      <c r="D30" s="239"/>
      <c r="E30" s="214"/>
      <c r="F30" s="69" t="s">
        <v>50</v>
      </c>
      <c r="G30" s="232"/>
      <c r="H30" s="38" t="s">
        <v>97</v>
      </c>
      <c r="I30" s="30">
        <v>100</v>
      </c>
      <c r="J30" s="31" t="s">
        <v>238</v>
      </c>
    </row>
    <row r="31" spans="1:10" s="8" customFormat="1" ht="39" customHeight="1" x14ac:dyDescent="0.25">
      <c r="A31" s="63" t="str">
        <f>IF(I31&lt;61,MAX($A$8:A30)+1,"")</f>
        <v/>
      </c>
      <c r="B31" s="256"/>
      <c r="C31" s="65" t="s">
        <v>5</v>
      </c>
      <c r="D31" s="239"/>
      <c r="E31" s="214"/>
      <c r="F31" s="69" t="s">
        <v>50</v>
      </c>
      <c r="G31" s="232"/>
      <c r="H31" s="38" t="s">
        <v>17</v>
      </c>
      <c r="I31" s="30">
        <v>100</v>
      </c>
      <c r="J31" s="31" t="s">
        <v>239</v>
      </c>
    </row>
    <row r="32" spans="1:10" s="8" customFormat="1" ht="47.25" customHeight="1" x14ac:dyDescent="0.25">
      <c r="A32" s="63" t="str">
        <f>IF(I32&lt;61,MAX($A$8:A31)+1,"")</f>
        <v/>
      </c>
      <c r="B32" s="256"/>
      <c r="C32" s="65" t="s">
        <v>5</v>
      </c>
      <c r="D32" s="239"/>
      <c r="E32" s="214"/>
      <c r="F32" s="69" t="s">
        <v>50</v>
      </c>
      <c r="G32" s="232"/>
      <c r="H32" s="38" t="s">
        <v>18</v>
      </c>
      <c r="I32" s="30">
        <v>100</v>
      </c>
      <c r="J32" s="31" t="s">
        <v>240</v>
      </c>
    </row>
    <row r="33" spans="1:10" s="8" customFormat="1" ht="50.25" customHeight="1" x14ac:dyDescent="0.25">
      <c r="A33" s="63" t="str">
        <f>IF(I33&lt;61,MAX($A$8:A32)+1,"")</f>
        <v/>
      </c>
      <c r="B33" s="256"/>
      <c r="C33" s="65" t="s">
        <v>5</v>
      </c>
      <c r="D33" s="239"/>
      <c r="E33" s="214"/>
      <c r="F33" s="69" t="s">
        <v>50</v>
      </c>
      <c r="G33" s="232"/>
      <c r="H33" s="38" t="s">
        <v>52</v>
      </c>
      <c r="I33" s="30">
        <v>100</v>
      </c>
      <c r="J33" s="31" t="s">
        <v>392</v>
      </c>
    </row>
    <row r="34" spans="1:10" s="8" customFormat="1" ht="45" customHeight="1" x14ac:dyDescent="0.25">
      <c r="A34" s="63" t="str">
        <f>IF(I34&lt;61,MAX($A$8:A33)+1,"")</f>
        <v/>
      </c>
      <c r="B34" s="256"/>
      <c r="C34" s="65" t="s">
        <v>5</v>
      </c>
      <c r="D34" s="239"/>
      <c r="E34" s="215"/>
      <c r="F34" s="69" t="s">
        <v>50</v>
      </c>
      <c r="G34" s="232"/>
      <c r="H34" s="38" t="s">
        <v>19</v>
      </c>
      <c r="I34" s="30">
        <v>100</v>
      </c>
      <c r="J34" s="31" t="s">
        <v>241</v>
      </c>
    </row>
    <row r="35" spans="1:10" s="8" customFormat="1" ht="25.5" customHeight="1" x14ac:dyDescent="0.25">
      <c r="A35" s="63" t="str">
        <f>IF(I35&lt;61,MAX($A$8:A34)+1,"")</f>
        <v/>
      </c>
      <c r="B35" s="256"/>
      <c r="C35" s="65" t="s">
        <v>5</v>
      </c>
      <c r="D35" s="239"/>
      <c r="E35" s="213" t="s">
        <v>51</v>
      </c>
      <c r="F35" s="69" t="s">
        <v>51</v>
      </c>
      <c r="G35" s="232">
        <f>IF(SUM(I35,I37)=0,"",AVERAGE(I35:I37))</f>
        <v>100</v>
      </c>
      <c r="H35" s="38" t="s">
        <v>20</v>
      </c>
      <c r="I35" s="30">
        <v>100</v>
      </c>
      <c r="J35" s="31" t="s">
        <v>242</v>
      </c>
    </row>
    <row r="36" spans="1:10" s="8" customFormat="1" ht="46.5" customHeight="1" x14ac:dyDescent="0.25">
      <c r="A36" s="63" t="str">
        <f>IF(I36&lt;61,MAX($A$8:A35)+1,"")</f>
        <v/>
      </c>
      <c r="B36" s="256"/>
      <c r="C36" s="65" t="s">
        <v>5</v>
      </c>
      <c r="D36" s="239"/>
      <c r="E36" s="214"/>
      <c r="F36" s="69" t="s">
        <v>51</v>
      </c>
      <c r="G36" s="232"/>
      <c r="H36" s="38" t="s">
        <v>53</v>
      </c>
      <c r="I36" s="30">
        <v>100</v>
      </c>
      <c r="J36" s="31" t="s">
        <v>243</v>
      </c>
    </row>
    <row r="37" spans="1:10" s="8" customFormat="1" ht="40.5" customHeight="1" x14ac:dyDescent="0.25">
      <c r="A37" s="63" t="str">
        <f>IF(I37&lt;61,MAX($A$8:A36)+1,"")</f>
        <v/>
      </c>
      <c r="B37" s="256"/>
      <c r="C37" s="65" t="s">
        <v>5</v>
      </c>
      <c r="D37" s="239"/>
      <c r="E37" s="215"/>
      <c r="F37" s="69" t="s">
        <v>51</v>
      </c>
      <c r="G37" s="232"/>
      <c r="H37" s="38" t="s">
        <v>98</v>
      </c>
      <c r="I37" s="30">
        <v>100</v>
      </c>
      <c r="J37" s="31" t="s">
        <v>244</v>
      </c>
    </row>
    <row r="38" spans="1:10" s="8" customFormat="1" ht="37.5" customHeight="1" x14ac:dyDescent="0.25">
      <c r="A38" s="63" t="str">
        <f>IF(I38&lt;61,MAX($A$8:A37)+1,"")</f>
        <v/>
      </c>
      <c r="B38" s="256"/>
      <c r="C38" s="65" t="s">
        <v>5</v>
      </c>
      <c r="D38" s="239"/>
      <c r="E38" s="213" t="s">
        <v>54</v>
      </c>
      <c r="F38" s="69" t="s">
        <v>54</v>
      </c>
      <c r="G38" s="232">
        <f>IF(SUM(I38:I40)=0,"",AVERAGE(I38:I40))</f>
        <v>100</v>
      </c>
      <c r="H38" s="38" t="s">
        <v>21</v>
      </c>
      <c r="I38" s="30">
        <v>100</v>
      </c>
      <c r="J38" s="31" t="s">
        <v>245</v>
      </c>
    </row>
    <row r="39" spans="1:10" s="8" customFormat="1" ht="36" customHeight="1" x14ac:dyDescent="0.25">
      <c r="A39" s="63" t="str">
        <f>IF(I39&lt;61,MAX($A$8:A38)+1,"")</f>
        <v/>
      </c>
      <c r="B39" s="256"/>
      <c r="C39" s="65" t="s">
        <v>5</v>
      </c>
      <c r="D39" s="239"/>
      <c r="E39" s="214"/>
      <c r="F39" s="69" t="s">
        <v>54</v>
      </c>
      <c r="G39" s="232"/>
      <c r="H39" s="38" t="s">
        <v>9</v>
      </c>
      <c r="I39" s="30">
        <v>100</v>
      </c>
      <c r="J39" s="31" t="s">
        <v>246</v>
      </c>
    </row>
    <row r="40" spans="1:10" s="8" customFormat="1" ht="51" customHeight="1" x14ac:dyDescent="0.25">
      <c r="A40" s="63" t="str">
        <f>IF(I40&lt;61,MAX($A$8:A39)+1,"")</f>
        <v/>
      </c>
      <c r="B40" s="256"/>
      <c r="C40" s="65" t="s">
        <v>5</v>
      </c>
      <c r="D40" s="239"/>
      <c r="E40" s="215"/>
      <c r="F40" s="69" t="s">
        <v>54</v>
      </c>
      <c r="G40" s="232"/>
      <c r="H40" s="38" t="s">
        <v>22</v>
      </c>
      <c r="I40" s="30">
        <v>100</v>
      </c>
      <c r="J40" s="31" t="s">
        <v>247</v>
      </c>
    </row>
    <row r="41" spans="1:10" s="8" customFormat="1" ht="57.75" customHeight="1" x14ac:dyDescent="0.25">
      <c r="A41" s="63" t="str">
        <f>IF(I41&lt;61,MAX($A$8:A40)+1,"")</f>
        <v/>
      </c>
      <c r="B41" s="256"/>
      <c r="C41" s="65" t="s">
        <v>5</v>
      </c>
      <c r="D41" s="239"/>
      <c r="E41" s="213" t="s">
        <v>55</v>
      </c>
      <c r="F41" s="69" t="s">
        <v>55</v>
      </c>
      <c r="G41" s="232">
        <f>IF(SUM(I41:I43)=0,"",AVERAGE(I41:I43))</f>
        <v>100</v>
      </c>
      <c r="H41" s="38" t="s">
        <v>99</v>
      </c>
      <c r="I41" s="30">
        <v>100</v>
      </c>
      <c r="J41" s="31" t="s">
        <v>248</v>
      </c>
    </row>
    <row r="42" spans="1:10" s="8" customFormat="1" ht="48.75" customHeight="1" x14ac:dyDescent="0.25">
      <c r="A42" s="63" t="str">
        <f>IF(I42&lt;61,MAX($A$8:A41)+1,"")</f>
        <v/>
      </c>
      <c r="B42" s="256"/>
      <c r="C42" s="65" t="s">
        <v>5</v>
      </c>
      <c r="D42" s="239"/>
      <c r="E42" s="214"/>
      <c r="F42" s="69" t="s">
        <v>55</v>
      </c>
      <c r="G42" s="232"/>
      <c r="H42" s="38" t="s">
        <v>23</v>
      </c>
      <c r="I42" s="30">
        <v>100</v>
      </c>
      <c r="J42" s="31" t="s">
        <v>249</v>
      </c>
    </row>
    <row r="43" spans="1:10" s="8" customFormat="1" ht="50.25" customHeight="1" x14ac:dyDescent="0.25">
      <c r="A43" s="63" t="str">
        <f>IF(I43&lt;61,MAX($A$8:A42)+1,"")</f>
        <v/>
      </c>
      <c r="B43" s="256"/>
      <c r="C43" s="65" t="s">
        <v>5</v>
      </c>
      <c r="D43" s="239"/>
      <c r="E43" s="215"/>
      <c r="F43" s="69" t="s">
        <v>55</v>
      </c>
      <c r="G43" s="232"/>
      <c r="H43" s="38" t="s">
        <v>24</v>
      </c>
      <c r="I43" s="30">
        <v>100</v>
      </c>
      <c r="J43" s="31" t="s">
        <v>251</v>
      </c>
    </row>
    <row r="44" spans="1:10" s="8" customFormat="1" ht="30.75" customHeight="1" x14ac:dyDescent="0.25">
      <c r="A44" s="63" t="str">
        <f>IF(I44&lt;61,MAX($A$8:A43)+1,"")</f>
        <v/>
      </c>
      <c r="B44" s="256"/>
      <c r="C44" s="65" t="s">
        <v>5</v>
      </c>
      <c r="D44" s="239"/>
      <c r="E44" s="248" t="s">
        <v>56</v>
      </c>
      <c r="F44" s="70" t="s">
        <v>56</v>
      </c>
      <c r="G44" s="232">
        <f>IF(SUM(I44:I54)=0,"",AVERAGE(I44:I55))</f>
        <v>99.166666666666671</v>
      </c>
      <c r="H44" s="38" t="s">
        <v>100</v>
      </c>
      <c r="I44" s="30">
        <v>100</v>
      </c>
      <c r="J44" s="33" t="s">
        <v>250</v>
      </c>
    </row>
    <row r="45" spans="1:10" s="8" customFormat="1" ht="60.75" customHeight="1" x14ac:dyDescent="0.25">
      <c r="A45" s="63" t="str">
        <f>IF(I45&lt;61,MAX($A$8:A44)+1,"")</f>
        <v/>
      </c>
      <c r="B45" s="256"/>
      <c r="C45" s="65" t="s">
        <v>5</v>
      </c>
      <c r="D45" s="239"/>
      <c r="E45" s="249"/>
      <c r="F45" s="70" t="s">
        <v>56</v>
      </c>
      <c r="G45" s="232"/>
      <c r="H45" s="38" t="s">
        <v>27</v>
      </c>
      <c r="I45" s="30">
        <v>100</v>
      </c>
      <c r="J45" s="33" t="s">
        <v>252</v>
      </c>
    </row>
    <row r="46" spans="1:10" s="8" customFormat="1" ht="47.25" customHeight="1" x14ac:dyDescent="0.25">
      <c r="A46" s="63" t="str">
        <f>IF(I46&lt;61,MAX($A$8:A45)+1,"")</f>
        <v/>
      </c>
      <c r="B46" s="256"/>
      <c r="C46" s="65" t="s">
        <v>5</v>
      </c>
      <c r="D46" s="239"/>
      <c r="E46" s="249"/>
      <c r="F46" s="70" t="s">
        <v>56</v>
      </c>
      <c r="G46" s="232"/>
      <c r="H46" s="38" t="s">
        <v>25</v>
      </c>
      <c r="I46" s="30">
        <v>100</v>
      </c>
      <c r="J46" s="33" t="s">
        <v>253</v>
      </c>
    </row>
    <row r="47" spans="1:10" s="8" customFormat="1" ht="57.75" customHeight="1" x14ac:dyDescent="0.25">
      <c r="A47" s="63" t="str">
        <f>IF(I47&lt;61,MAX($A$8:A46)+1,"")</f>
        <v/>
      </c>
      <c r="B47" s="256"/>
      <c r="C47" s="65" t="s">
        <v>5</v>
      </c>
      <c r="D47" s="239"/>
      <c r="E47" s="249"/>
      <c r="F47" s="70" t="s">
        <v>56</v>
      </c>
      <c r="G47" s="232"/>
      <c r="H47" s="38" t="s">
        <v>28</v>
      </c>
      <c r="I47" s="30">
        <v>100</v>
      </c>
      <c r="J47" s="33" t="s">
        <v>254</v>
      </c>
    </row>
    <row r="48" spans="1:10" s="8" customFormat="1" ht="45.75" customHeight="1" x14ac:dyDescent="0.25">
      <c r="A48" s="63" t="str">
        <f>IF(I48&lt;61,MAX($A$8:A47)+1,"")</f>
        <v/>
      </c>
      <c r="B48" s="256"/>
      <c r="C48" s="65" t="s">
        <v>5</v>
      </c>
      <c r="D48" s="239"/>
      <c r="E48" s="249"/>
      <c r="F48" s="70" t="s">
        <v>56</v>
      </c>
      <c r="G48" s="232"/>
      <c r="H48" s="38" t="s">
        <v>101</v>
      </c>
      <c r="I48" s="30">
        <v>100</v>
      </c>
      <c r="J48" s="33" t="s">
        <v>255</v>
      </c>
    </row>
    <row r="49" spans="1:10" s="8" customFormat="1" ht="34.5" customHeight="1" x14ac:dyDescent="0.25">
      <c r="A49" s="63" t="str">
        <f>IF(I49&lt;61,MAX($A$8:A48)+1,"")</f>
        <v/>
      </c>
      <c r="B49" s="256"/>
      <c r="C49" s="65" t="s">
        <v>5</v>
      </c>
      <c r="D49" s="239"/>
      <c r="E49" s="249"/>
      <c r="F49" s="70" t="s">
        <v>56</v>
      </c>
      <c r="G49" s="232"/>
      <c r="H49" s="38" t="s">
        <v>102</v>
      </c>
      <c r="I49" s="30">
        <v>100</v>
      </c>
      <c r="J49" s="33" t="s">
        <v>256</v>
      </c>
    </row>
    <row r="50" spans="1:10" s="8" customFormat="1" ht="36" customHeight="1" x14ac:dyDescent="0.25">
      <c r="A50" s="63" t="str">
        <f>IF(I50&lt;61,MAX($A$8:A49)+1,"")</f>
        <v/>
      </c>
      <c r="B50" s="256"/>
      <c r="C50" s="65" t="s">
        <v>5</v>
      </c>
      <c r="D50" s="239"/>
      <c r="E50" s="249"/>
      <c r="F50" s="70" t="s">
        <v>56</v>
      </c>
      <c r="G50" s="232"/>
      <c r="H50" s="38" t="s">
        <v>32</v>
      </c>
      <c r="I50" s="30">
        <v>100</v>
      </c>
      <c r="J50" s="33" t="s">
        <v>222</v>
      </c>
    </row>
    <row r="51" spans="1:10" s="8" customFormat="1" ht="55.5" customHeight="1" x14ac:dyDescent="0.25">
      <c r="A51" s="63" t="str">
        <f>IF(I51&lt;61,MAX($A$8:A50)+1,"")</f>
        <v/>
      </c>
      <c r="B51" s="256"/>
      <c r="C51" s="65" t="s">
        <v>5</v>
      </c>
      <c r="D51" s="239"/>
      <c r="E51" s="249"/>
      <c r="F51" s="70" t="s">
        <v>56</v>
      </c>
      <c r="G51" s="232"/>
      <c r="H51" s="38" t="s">
        <v>29</v>
      </c>
      <c r="I51" s="30">
        <v>100</v>
      </c>
      <c r="J51" s="33" t="s">
        <v>257</v>
      </c>
    </row>
    <row r="52" spans="1:10" s="8" customFormat="1" ht="21" customHeight="1" x14ac:dyDescent="0.25">
      <c r="A52" s="63" t="str">
        <f>IF(I52&lt;61,MAX($A$8:A51)+1,"")</f>
        <v/>
      </c>
      <c r="B52" s="256"/>
      <c r="C52" s="65" t="s">
        <v>5</v>
      </c>
      <c r="D52" s="239"/>
      <c r="E52" s="249"/>
      <c r="F52" s="70" t="s">
        <v>56</v>
      </c>
      <c r="G52" s="232"/>
      <c r="H52" s="38" t="s">
        <v>31</v>
      </c>
      <c r="I52" s="30">
        <v>100</v>
      </c>
      <c r="J52" s="33" t="s">
        <v>258</v>
      </c>
    </row>
    <row r="53" spans="1:10" s="8" customFormat="1" ht="31.5" customHeight="1" x14ac:dyDescent="0.25">
      <c r="A53" s="63" t="str">
        <f>IF(I53&lt;61,MAX($A$8:A52)+1,"")</f>
        <v/>
      </c>
      <c r="B53" s="256"/>
      <c r="C53" s="65" t="s">
        <v>5</v>
      </c>
      <c r="D53" s="239"/>
      <c r="E53" s="249"/>
      <c r="F53" s="70" t="s">
        <v>56</v>
      </c>
      <c r="G53" s="232"/>
      <c r="H53" s="38" t="s">
        <v>103</v>
      </c>
      <c r="I53" s="30">
        <v>100</v>
      </c>
      <c r="J53" s="33" t="s">
        <v>259</v>
      </c>
    </row>
    <row r="54" spans="1:10" s="8" customFormat="1" ht="28.5" customHeight="1" x14ac:dyDescent="0.25">
      <c r="A54" s="63" t="str">
        <f>IF(I54&lt;61,MAX($A$8:A53)+1,"")</f>
        <v/>
      </c>
      <c r="B54" s="256"/>
      <c r="C54" s="65" t="s">
        <v>5</v>
      </c>
      <c r="D54" s="239"/>
      <c r="E54" s="249"/>
      <c r="F54" s="70" t="s">
        <v>56</v>
      </c>
      <c r="G54" s="232"/>
      <c r="H54" s="38" t="s">
        <v>30</v>
      </c>
      <c r="I54" s="30">
        <v>100</v>
      </c>
      <c r="J54" s="33" t="s">
        <v>260</v>
      </c>
    </row>
    <row r="55" spans="1:10" s="8" customFormat="1" ht="58.5" customHeight="1" x14ac:dyDescent="0.25">
      <c r="A55" s="63" t="str">
        <f>IF(I55&lt;61,MAX($A$8:A54)+1,"")</f>
        <v/>
      </c>
      <c r="B55" s="257"/>
      <c r="C55" s="65" t="s">
        <v>5</v>
      </c>
      <c r="D55" s="252"/>
      <c r="E55" s="250"/>
      <c r="F55" s="70" t="s">
        <v>56</v>
      </c>
      <c r="G55" s="232"/>
      <c r="H55" s="38" t="s">
        <v>59</v>
      </c>
      <c r="I55" s="30">
        <v>90</v>
      </c>
      <c r="J55" s="33" t="s">
        <v>261</v>
      </c>
    </row>
    <row r="56" spans="1:10" s="8" customFormat="1" ht="23.25" customHeight="1" x14ac:dyDescent="0.25">
      <c r="A56" s="63" t="str">
        <f>IF(I56&lt;61,MAX($A$8:A55)+1,"")</f>
        <v/>
      </c>
      <c r="B56" s="220" t="s">
        <v>58</v>
      </c>
      <c r="C56" s="66" t="s">
        <v>58</v>
      </c>
      <c r="D56" s="253">
        <f>IF(SUM(I56:I61)=0,"",AVERAGE(I56:I64))</f>
        <v>100</v>
      </c>
      <c r="E56" s="213" t="s">
        <v>60</v>
      </c>
      <c r="F56" s="69" t="s">
        <v>60</v>
      </c>
      <c r="G56" s="232">
        <f>IF(SUM(I56:I61)=0,"",AVERAGE(I56:I64))</f>
        <v>100</v>
      </c>
      <c r="H56" s="38" t="s">
        <v>41</v>
      </c>
      <c r="I56" s="30">
        <v>100</v>
      </c>
      <c r="J56" s="31" t="s">
        <v>262</v>
      </c>
    </row>
    <row r="57" spans="1:10" s="8" customFormat="1" ht="34.5" customHeight="1" x14ac:dyDescent="0.25">
      <c r="A57" s="63" t="str">
        <f>IF(I57&lt;61,MAX($A$8:A56)+1,"")</f>
        <v/>
      </c>
      <c r="B57" s="221"/>
      <c r="C57" s="66" t="s">
        <v>58</v>
      </c>
      <c r="D57" s="246"/>
      <c r="E57" s="214"/>
      <c r="F57" s="69" t="s">
        <v>60</v>
      </c>
      <c r="G57" s="232"/>
      <c r="H57" s="38" t="s">
        <v>26</v>
      </c>
      <c r="I57" s="30">
        <v>100</v>
      </c>
      <c r="J57" s="31" t="s">
        <v>263</v>
      </c>
    </row>
    <row r="58" spans="1:10" s="8" customFormat="1" ht="141" customHeight="1" x14ac:dyDescent="0.25">
      <c r="A58" s="63" t="str">
        <f>IF(I58&lt;61,MAX($A$8:A57)+1,"")</f>
        <v/>
      </c>
      <c r="B58" s="221"/>
      <c r="C58" s="66" t="s">
        <v>58</v>
      </c>
      <c r="D58" s="246"/>
      <c r="E58" s="214"/>
      <c r="F58" s="69" t="s">
        <v>60</v>
      </c>
      <c r="G58" s="232"/>
      <c r="H58" s="38" t="s">
        <v>104</v>
      </c>
      <c r="I58" s="30">
        <v>100</v>
      </c>
      <c r="J58" s="31" t="s">
        <v>264</v>
      </c>
    </row>
    <row r="59" spans="1:10" s="8" customFormat="1" ht="42" customHeight="1" x14ac:dyDescent="0.25">
      <c r="A59" s="63" t="str">
        <f>IF(I59&lt;61,MAX($A$8:A58)+1,"")</f>
        <v/>
      </c>
      <c r="B59" s="221"/>
      <c r="C59" s="66" t="s">
        <v>58</v>
      </c>
      <c r="D59" s="246"/>
      <c r="E59" s="214"/>
      <c r="F59" s="69" t="s">
        <v>60</v>
      </c>
      <c r="G59" s="232"/>
      <c r="H59" s="38" t="s">
        <v>33</v>
      </c>
      <c r="I59" s="30">
        <v>100</v>
      </c>
      <c r="J59" s="31" t="s">
        <v>265</v>
      </c>
    </row>
    <row r="60" spans="1:10" s="8" customFormat="1" ht="64.5" customHeight="1" x14ac:dyDescent="0.25">
      <c r="A60" s="63" t="str">
        <f>IF(I60&lt;61,MAX($A$8:A59)+1,"")</f>
        <v/>
      </c>
      <c r="B60" s="221"/>
      <c r="C60" s="66" t="s">
        <v>58</v>
      </c>
      <c r="D60" s="246"/>
      <c r="E60" s="214"/>
      <c r="F60" s="69" t="s">
        <v>60</v>
      </c>
      <c r="G60" s="232"/>
      <c r="H60" s="38" t="s">
        <v>34</v>
      </c>
      <c r="I60" s="30">
        <v>100</v>
      </c>
      <c r="J60" s="31" t="s">
        <v>266</v>
      </c>
    </row>
    <row r="61" spans="1:10" s="8" customFormat="1" ht="40.5" customHeight="1" x14ac:dyDescent="0.25">
      <c r="A61" s="63" t="str">
        <f>IF(I61&lt;61,MAX($A$8:A60)+1,"")</f>
        <v/>
      </c>
      <c r="B61" s="221"/>
      <c r="C61" s="66" t="s">
        <v>58</v>
      </c>
      <c r="D61" s="246"/>
      <c r="E61" s="214"/>
      <c r="F61" s="69" t="s">
        <v>60</v>
      </c>
      <c r="G61" s="232"/>
      <c r="H61" s="38" t="s">
        <v>35</v>
      </c>
      <c r="I61" s="30">
        <v>100</v>
      </c>
      <c r="J61" s="31" t="s">
        <v>267</v>
      </c>
    </row>
    <row r="62" spans="1:10" s="8" customFormat="1" ht="53.25" customHeight="1" x14ac:dyDescent="0.25">
      <c r="A62" s="63" t="str">
        <f>IF(I62&lt;61,MAX($A$8:A61)+1,"")</f>
        <v/>
      </c>
      <c r="B62" s="221"/>
      <c r="C62" s="66" t="s">
        <v>58</v>
      </c>
      <c r="D62" s="246"/>
      <c r="E62" s="214"/>
      <c r="F62" s="69" t="s">
        <v>60</v>
      </c>
      <c r="G62" s="232"/>
      <c r="H62" s="39" t="s">
        <v>36</v>
      </c>
      <c r="I62" s="30">
        <v>100</v>
      </c>
      <c r="J62" s="31" t="s">
        <v>268</v>
      </c>
    </row>
    <row r="63" spans="1:10" s="8" customFormat="1" ht="40.5" customHeight="1" x14ac:dyDescent="0.25">
      <c r="A63" s="63" t="str">
        <f>IF(I63&lt;61,MAX($A$8:A62)+1,"")</f>
        <v/>
      </c>
      <c r="B63" s="221"/>
      <c r="C63" s="66" t="s">
        <v>58</v>
      </c>
      <c r="D63" s="246"/>
      <c r="E63" s="214"/>
      <c r="F63" s="69" t="s">
        <v>60</v>
      </c>
      <c r="G63" s="232"/>
      <c r="H63" s="38" t="s">
        <v>38</v>
      </c>
      <c r="I63" s="30">
        <v>100</v>
      </c>
      <c r="J63" s="31" t="s">
        <v>270</v>
      </c>
    </row>
    <row r="64" spans="1:10" s="8" customFormat="1" ht="40.5" customHeight="1" x14ac:dyDescent="0.25">
      <c r="A64" s="63" t="str">
        <f>IF(I64&lt;61,MAX($A$8:A63)+1,"")</f>
        <v/>
      </c>
      <c r="B64" s="222"/>
      <c r="C64" s="66" t="s">
        <v>58</v>
      </c>
      <c r="D64" s="247"/>
      <c r="E64" s="215"/>
      <c r="F64" s="69" t="s">
        <v>60</v>
      </c>
      <c r="G64" s="232"/>
      <c r="H64" s="38" t="s">
        <v>40</v>
      </c>
      <c r="I64" s="30">
        <v>100</v>
      </c>
      <c r="J64" s="31" t="s">
        <v>269</v>
      </c>
    </row>
    <row r="65" spans="1:10" s="8" customFormat="1" ht="54" customHeight="1" x14ac:dyDescent="0.25">
      <c r="A65" s="63" t="str">
        <f>IF(I65&lt;61,MAX($A$8:A64)+1,"")</f>
        <v/>
      </c>
      <c r="B65" s="220" t="s">
        <v>57</v>
      </c>
      <c r="C65" s="66" t="s">
        <v>57</v>
      </c>
      <c r="D65" s="238">
        <f>IF(SUM(I65:I69)=0,"",AVERAGE(I65:I69))</f>
        <v>100</v>
      </c>
      <c r="E65" s="213" t="s">
        <v>76</v>
      </c>
      <c r="F65" s="69" t="s">
        <v>76</v>
      </c>
      <c r="G65" s="232">
        <f>IF(SUM(I65:I69)=0,"",AVERAGE(I65:I69))</f>
        <v>100</v>
      </c>
      <c r="H65" s="38" t="s">
        <v>37</v>
      </c>
      <c r="I65" s="30">
        <v>100</v>
      </c>
      <c r="J65" s="31" t="s">
        <v>271</v>
      </c>
    </row>
    <row r="66" spans="1:10" s="8" customFormat="1" ht="45" customHeight="1" x14ac:dyDescent="0.25">
      <c r="A66" s="63" t="str">
        <f>IF(I66&lt;61,MAX($A$8:A65)+1,"")</f>
        <v/>
      </c>
      <c r="B66" s="221"/>
      <c r="C66" s="66" t="s">
        <v>57</v>
      </c>
      <c r="D66" s="239"/>
      <c r="E66" s="214"/>
      <c r="F66" s="69" t="s">
        <v>76</v>
      </c>
      <c r="G66" s="232"/>
      <c r="H66" s="39" t="s">
        <v>39</v>
      </c>
      <c r="I66" s="30">
        <v>100</v>
      </c>
      <c r="J66" s="31" t="s">
        <v>272</v>
      </c>
    </row>
    <row r="67" spans="1:10" s="8" customFormat="1" ht="41.25" customHeight="1" x14ac:dyDescent="0.25">
      <c r="A67" s="63" t="str">
        <f>IF(I67&lt;61,MAX($A$8:A66)+1,"")</f>
        <v/>
      </c>
      <c r="B67" s="221"/>
      <c r="C67" s="66" t="s">
        <v>57</v>
      </c>
      <c r="D67" s="239"/>
      <c r="E67" s="214"/>
      <c r="F67" s="69" t="s">
        <v>76</v>
      </c>
      <c r="G67" s="232"/>
      <c r="H67" s="39" t="s">
        <v>79</v>
      </c>
      <c r="I67" s="30">
        <v>100</v>
      </c>
      <c r="J67" s="31" t="s">
        <v>273</v>
      </c>
    </row>
    <row r="68" spans="1:10" s="8" customFormat="1" ht="45.75" customHeight="1" x14ac:dyDescent="0.25">
      <c r="A68" s="63" t="str">
        <f>IF(I68&lt;61,MAX($A$8:A67)+1,"")</f>
        <v/>
      </c>
      <c r="B68" s="221"/>
      <c r="C68" s="66" t="s">
        <v>57</v>
      </c>
      <c r="D68" s="239"/>
      <c r="E68" s="214"/>
      <c r="F68" s="69" t="s">
        <v>76</v>
      </c>
      <c r="G68" s="232"/>
      <c r="H68" s="39" t="s">
        <v>78</v>
      </c>
      <c r="I68" s="30">
        <v>100</v>
      </c>
      <c r="J68" s="31" t="s">
        <v>274</v>
      </c>
    </row>
    <row r="69" spans="1:10" s="8" customFormat="1" ht="57" customHeight="1" thickBot="1" x14ac:dyDescent="0.3">
      <c r="A69" s="63" t="str">
        <f>IF(I69&lt;61,MAX($A$8:A68)+1,"")</f>
        <v/>
      </c>
      <c r="B69" s="222"/>
      <c r="C69" s="66" t="s">
        <v>57</v>
      </c>
      <c r="D69" s="240"/>
      <c r="E69" s="254"/>
      <c r="F69" s="69" t="s">
        <v>76</v>
      </c>
      <c r="G69" s="237"/>
      <c r="H69" s="40" t="s">
        <v>105</v>
      </c>
      <c r="I69" s="30">
        <v>100</v>
      </c>
      <c r="J69" s="34" t="s">
        <v>275</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97.786885245901644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91.357142857142861</v>
      </c>
      <c r="G35" s="49"/>
      <c r="H35" s="49"/>
      <c r="I35" s="49"/>
      <c r="J35" s="49"/>
      <c r="K35" s="49"/>
      <c r="L35" s="49"/>
      <c r="M35" s="54"/>
    </row>
    <row r="36" spans="1:13" s="8" customFormat="1" x14ac:dyDescent="0.25">
      <c r="A36" s="49"/>
      <c r="B36" s="53"/>
      <c r="C36" s="49"/>
      <c r="D36" s="49" t="str">
        <f>AUTODIAGNÓSTICO!B28</f>
        <v>EJECUTAR</v>
      </c>
      <c r="E36" s="49">
        <v>100</v>
      </c>
      <c r="F36" s="49">
        <f>AUTODIAGNÓSTICO!D28</f>
        <v>99.642857142857139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100</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100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154498002223</v>
      </c>
      <c r="D11" s="270"/>
      <c r="E11" s="21">
        <f>AUTODIAGNÓSTICO!I6</f>
        <v>97.786885245901644</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11" zoomScaleNormal="100"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378</v>
      </c>
      <c r="B9" s="278"/>
      <c r="C9" s="279"/>
      <c r="D9" s="298" t="s">
        <v>379</v>
      </c>
      <c r="E9" s="298"/>
      <c r="F9" s="286" t="s">
        <v>380</v>
      </c>
      <c r="G9" s="287"/>
      <c r="H9" s="287" t="s">
        <v>381</v>
      </c>
      <c r="I9" s="292" t="s">
        <v>382</v>
      </c>
      <c r="J9" s="293"/>
      <c r="K9" s="302">
        <v>2023</v>
      </c>
      <c r="L9" s="301">
        <v>2024</v>
      </c>
      <c r="M9" s="78"/>
      <c r="N9">
        <v>2028</v>
      </c>
      <c r="O9">
        <v>2028</v>
      </c>
    </row>
    <row r="10" spans="1:15" x14ac:dyDescent="0.25">
      <c r="A10" s="280"/>
      <c r="B10" s="281"/>
      <c r="C10" s="282"/>
      <c r="D10" s="299"/>
      <c r="E10" s="299"/>
      <c r="F10" s="288"/>
      <c r="G10" s="289"/>
      <c r="H10" s="289"/>
      <c r="I10" s="294" t="s">
        <v>383</v>
      </c>
      <c r="J10" s="295"/>
      <c r="K10" s="302"/>
      <c r="L10" s="302"/>
      <c r="M10" s="78"/>
      <c r="N10">
        <v>2029</v>
      </c>
      <c r="O10">
        <v>2029</v>
      </c>
    </row>
    <row r="11" spans="1:15" x14ac:dyDescent="0.25">
      <c r="A11" s="280"/>
      <c r="B11" s="281"/>
      <c r="C11" s="282"/>
      <c r="D11" s="299"/>
      <c r="E11" s="299"/>
      <c r="F11" s="288"/>
      <c r="G11" s="289"/>
      <c r="H11" s="289"/>
      <c r="I11" s="294" t="s">
        <v>384</v>
      </c>
      <c r="J11" s="295"/>
      <c r="K11" s="302"/>
      <c r="L11" s="302"/>
      <c r="M11" s="78"/>
      <c r="N11">
        <v>2030</v>
      </c>
      <c r="O11">
        <v>2030</v>
      </c>
    </row>
    <row r="12" spans="1:15" x14ac:dyDescent="0.25">
      <c r="A12" s="280"/>
      <c r="B12" s="281"/>
      <c r="C12" s="282"/>
      <c r="D12" s="299"/>
      <c r="E12" s="299"/>
      <c r="F12" s="288"/>
      <c r="G12" s="289"/>
      <c r="H12" s="289"/>
      <c r="I12" s="294" t="s">
        <v>385</v>
      </c>
      <c r="J12" s="295"/>
      <c r="K12" s="302"/>
      <c r="L12" s="302"/>
      <c r="M12" s="78"/>
      <c r="N12">
        <v>2031</v>
      </c>
      <c r="O12">
        <v>2031</v>
      </c>
    </row>
    <row r="13" spans="1:15" ht="15.75" thickBot="1" x14ac:dyDescent="0.3">
      <c r="A13" s="283"/>
      <c r="B13" s="284"/>
      <c r="C13" s="285"/>
      <c r="D13" s="300"/>
      <c r="E13" s="300"/>
      <c r="F13" s="290"/>
      <c r="G13" s="291"/>
      <c r="H13" s="291"/>
      <c r="I13" s="296" t="s">
        <v>386</v>
      </c>
      <c r="J13" s="297"/>
      <c r="K13" s="304"/>
      <c r="L13" s="303"/>
      <c r="M13" s="78"/>
      <c r="N13">
        <v>2032</v>
      </c>
      <c r="O13">
        <v>2032</v>
      </c>
    </row>
    <row r="14" spans="1:15" x14ac:dyDescent="0.25">
      <c r="N14">
        <v>2033</v>
      </c>
      <c r="O14">
        <v>2033</v>
      </c>
    </row>
    <row r="15" spans="1:15" s="42"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20" x14ac:dyDescent="0.25">
      <c r="A16" s="47">
        <v>1</v>
      </c>
      <c r="B16" s="48" t="e">
        <f>VLOOKUP(A16,AUTODIAGNÓSTICO!$A$9:$J$69,3,0)</f>
        <v>#N/A</v>
      </c>
      <c r="C16" s="48" t="e">
        <f>VLOOKUP(A16,AUTODIAGNÓSTICO!A9:J69,6,0)</f>
        <v>#N/A</v>
      </c>
      <c r="D16" s="48" t="e">
        <f>VLOOKUP(A16,AUTODIAGNÓSTICO!A9:J69,8,0)</f>
        <v>#N/A</v>
      </c>
      <c r="E16" s="75" t="e">
        <f>VLOOKUP(A16,AUTODIAGNÓSTICO!$A$9:$J$69,9,0)</f>
        <v>#N/A</v>
      </c>
      <c r="F16" s="41" t="s">
        <v>276</v>
      </c>
      <c r="G16" s="41" t="s">
        <v>277</v>
      </c>
      <c r="H16" s="105" t="s">
        <v>278</v>
      </c>
      <c r="I16" s="105" t="s">
        <v>279</v>
      </c>
      <c r="J16" s="105" t="s">
        <v>280</v>
      </c>
      <c r="K16" s="46">
        <v>45332</v>
      </c>
      <c r="L16" s="46">
        <v>45337</v>
      </c>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1" t="s">
        <v>281</v>
      </c>
      <c r="G17" s="41" t="s">
        <v>282</v>
      </c>
      <c r="H17" s="105" t="s">
        <v>283</v>
      </c>
      <c r="I17" s="105" t="s">
        <v>287</v>
      </c>
      <c r="J17" s="105" t="s">
        <v>284</v>
      </c>
      <c r="K17" s="46">
        <v>45333</v>
      </c>
      <c r="L17" s="46">
        <v>45337</v>
      </c>
    </row>
    <row r="18" spans="1:12" ht="165" x14ac:dyDescent="0.25">
      <c r="A18" s="47">
        <v>3</v>
      </c>
      <c r="B18" s="48" t="e">
        <f>VLOOKUP(A18,AUTODIAGNÓSTICO!$A$9:$J$69,3,0)</f>
        <v>#N/A</v>
      </c>
      <c r="C18" s="48" t="e">
        <f>VLOOKUP(A18,AUTODIAGNÓSTICO!A11:J71,6,0)</f>
        <v>#N/A</v>
      </c>
      <c r="D18" s="48" t="e">
        <f>VLOOKUP(A18,AUTODIAGNÓSTICO!A11:J71,8,0)</f>
        <v>#N/A</v>
      </c>
      <c r="E18" s="75" t="e">
        <f>VLOOKUP(A18,AUTODIAGNÓSTICO!$A$9:$J$69,9,0)</f>
        <v>#N/A</v>
      </c>
      <c r="F18" s="41" t="s">
        <v>285</v>
      </c>
      <c r="G18" s="41" t="s">
        <v>286</v>
      </c>
      <c r="H18" s="105" t="s">
        <v>283</v>
      </c>
      <c r="I18" s="105" t="s">
        <v>287</v>
      </c>
      <c r="J18" s="105" t="s">
        <v>289</v>
      </c>
      <c r="K18" s="46">
        <v>45333</v>
      </c>
      <c r="L18" s="46">
        <v>45338</v>
      </c>
    </row>
    <row r="19" spans="1:12" ht="165" x14ac:dyDescent="0.25">
      <c r="A19" s="47">
        <v>4</v>
      </c>
      <c r="B19" s="48" t="e">
        <f>VLOOKUP(A19,AUTODIAGNÓSTICO!$A$9:$J$69,3,0)</f>
        <v>#N/A</v>
      </c>
      <c r="C19" s="48" t="e">
        <f>VLOOKUP(A19,AUTODIAGNÓSTICO!A12:J72,6,0)</f>
        <v>#N/A</v>
      </c>
      <c r="D19" s="48" t="e">
        <f>VLOOKUP(A19,AUTODIAGNÓSTICO!A12:J72,8,0)</f>
        <v>#N/A</v>
      </c>
      <c r="E19" s="75" t="e">
        <f>VLOOKUP(A19,AUTODIAGNÓSTICO!$A$9:$J$69,9,0)</f>
        <v>#N/A</v>
      </c>
      <c r="F19" s="41" t="s">
        <v>288</v>
      </c>
      <c r="G19" s="106" t="s">
        <v>286</v>
      </c>
      <c r="H19" s="105" t="s">
        <v>283</v>
      </c>
      <c r="I19" s="105" t="s">
        <v>287</v>
      </c>
      <c r="J19" s="105" t="s">
        <v>289</v>
      </c>
      <c r="K19" s="46">
        <v>45334</v>
      </c>
      <c r="L19" s="46">
        <v>45339</v>
      </c>
    </row>
    <row r="20" spans="1:12" ht="150" x14ac:dyDescent="0.25">
      <c r="A20" s="47">
        <v>5</v>
      </c>
      <c r="B20" s="48" t="e">
        <f>VLOOKUP(A20,AUTODIAGNÓSTICO!$A$9:$J$69,3,0)</f>
        <v>#N/A</v>
      </c>
      <c r="C20" s="48" t="e">
        <f>VLOOKUP(A20,AUTODIAGNÓSTICO!A13:J73,6,0)</f>
        <v>#N/A</v>
      </c>
      <c r="D20" s="48" t="e">
        <f>VLOOKUP(A20,AUTODIAGNÓSTICO!A13:J73,8,0)</f>
        <v>#N/A</v>
      </c>
      <c r="E20" s="75" t="e">
        <f>VLOOKUP(A20,AUTODIAGNÓSTICO!$A$9:$J$69,9,0)</f>
        <v>#N/A</v>
      </c>
      <c r="F20" s="41" t="s">
        <v>290</v>
      </c>
      <c r="G20" s="41" t="s">
        <v>292</v>
      </c>
      <c r="H20" s="105" t="s">
        <v>291</v>
      </c>
      <c r="I20" s="105" t="s">
        <v>293</v>
      </c>
      <c r="J20" s="105" t="s">
        <v>289</v>
      </c>
      <c r="K20" s="46">
        <v>45335</v>
      </c>
      <c r="L20" s="46">
        <v>45340</v>
      </c>
    </row>
    <row r="21" spans="1:12" ht="150" x14ac:dyDescent="0.25">
      <c r="A21" s="47">
        <v>6</v>
      </c>
      <c r="B21" s="48" t="e">
        <f>VLOOKUP(A21,AUTODIAGNÓSTICO!$A$9:$J$69,3,0)</f>
        <v>#N/A</v>
      </c>
      <c r="C21" s="48" t="e">
        <f>VLOOKUP(A21,AUTODIAGNÓSTICO!A14:J74,6,0)</f>
        <v>#N/A</v>
      </c>
      <c r="D21" s="48" t="e">
        <f>VLOOKUP(A21,AUTODIAGNÓSTICO!A14:J74,8,0)</f>
        <v>#N/A</v>
      </c>
      <c r="E21" s="75" t="e">
        <f>VLOOKUP(A21,AUTODIAGNÓSTICO!$A$9:$J$69,9,0)</f>
        <v>#N/A</v>
      </c>
      <c r="F21" s="41" t="s">
        <v>290</v>
      </c>
      <c r="G21" s="106" t="s">
        <v>292</v>
      </c>
      <c r="H21" s="105" t="s">
        <v>291</v>
      </c>
      <c r="I21" s="105" t="s">
        <v>293</v>
      </c>
      <c r="J21" s="105" t="s">
        <v>289</v>
      </c>
      <c r="K21" s="46">
        <v>45336</v>
      </c>
      <c r="L21" s="46">
        <v>45341</v>
      </c>
    </row>
    <row r="22" spans="1:12" ht="210" x14ac:dyDescent="0.25">
      <c r="A22" s="47">
        <v>7</v>
      </c>
      <c r="B22" s="48" t="e">
        <f>VLOOKUP(A22,AUTODIAGNÓSTICO!$A$9:$J$69,3,0)</f>
        <v>#N/A</v>
      </c>
      <c r="C22" s="48" t="e">
        <f>VLOOKUP(A22,AUTODIAGNÓSTICO!A15:J75,6,0)</f>
        <v>#N/A</v>
      </c>
      <c r="D22" s="48" t="e">
        <f>VLOOKUP(A22,AUTODIAGNÓSTICO!A15:J75,8,0)</f>
        <v>#N/A</v>
      </c>
      <c r="E22" s="75" t="e">
        <f>VLOOKUP(A22,AUTODIAGNÓSTICO!$A$9:$J$69,9,0)</f>
        <v>#N/A</v>
      </c>
      <c r="F22" s="41" t="s">
        <v>294</v>
      </c>
      <c r="G22" s="41" t="s">
        <v>295</v>
      </c>
      <c r="H22" s="105" t="s">
        <v>296</v>
      </c>
      <c r="I22" s="105" t="s">
        <v>293</v>
      </c>
      <c r="J22" s="105" t="s">
        <v>289</v>
      </c>
      <c r="K22" s="46">
        <v>45337</v>
      </c>
      <c r="L22" s="46">
        <v>45342</v>
      </c>
    </row>
    <row r="23" spans="1:12" ht="210" x14ac:dyDescent="0.25">
      <c r="A23" s="47">
        <v>8</v>
      </c>
      <c r="B23" s="48" t="e">
        <f>VLOOKUP(A23,AUTODIAGNÓSTICO!$A$9:$J$69,3,0)</f>
        <v>#N/A</v>
      </c>
      <c r="C23" s="48" t="e">
        <f>VLOOKUP(A23,AUTODIAGNÓSTICO!A16:J76,6,0)</f>
        <v>#N/A</v>
      </c>
      <c r="D23" s="48" t="e">
        <f>VLOOKUP(A23,AUTODIAGNÓSTICO!A16:J76,8,0)</f>
        <v>#N/A</v>
      </c>
      <c r="E23" s="75" t="e">
        <f>VLOOKUP(A23,AUTODIAGNÓSTICO!$A$9:$J$69,9,0)</f>
        <v>#N/A</v>
      </c>
      <c r="F23" s="106" t="s">
        <v>294</v>
      </c>
      <c r="G23" s="106" t="s">
        <v>295</v>
      </c>
      <c r="H23" s="105" t="s">
        <v>297</v>
      </c>
      <c r="I23" s="105" t="s">
        <v>293</v>
      </c>
      <c r="J23" s="105" t="s">
        <v>289</v>
      </c>
      <c r="K23" s="46">
        <v>45337</v>
      </c>
      <c r="L23" s="46">
        <v>45342</v>
      </c>
    </row>
    <row r="24" spans="1:12" ht="210" x14ac:dyDescent="0.25">
      <c r="A24" s="47">
        <v>9</v>
      </c>
      <c r="B24" s="48" t="e">
        <f>VLOOKUP(A24,AUTODIAGNÓSTICO!$A$9:$J$69,3,0)</f>
        <v>#N/A</v>
      </c>
      <c r="C24" s="48" t="e">
        <f>VLOOKUP(A24,AUTODIAGNÓSTICO!A17:J77,6,0)</f>
        <v>#N/A</v>
      </c>
      <c r="D24" s="48" t="e">
        <f>VLOOKUP(A24,AUTODIAGNÓSTICO!A17:J77,8,0)</f>
        <v>#N/A</v>
      </c>
      <c r="E24" s="75" t="e">
        <f>VLOOKUP(A24,AUTODIAGNÓSTICO!$A$9:$J$69,9,0)</f>
        <v>#N/A</v>
      </c>
      <c r="F24" s="106" t="s">
        <v>294</v>
      </c>
      <c r="G24" s="106" t="s">
        <v>295</v>
      </c>
      <c r="H24" s="105" t="s">
        <v>298</v>
      </c>
      <c r="I24" s="105" t="s">
        <v>293</v>
      </c>
      <c r="J24" s="105" t="s">
        <v>289</v>
      </c>
      <c r="K24" s="46">
        <v>45334</v>
      </c>
      <c r="L24" s="46">
        <v>45342</v>
      </c>
    </row>
    <row r="25" spans="1:12" ht="285" x14ac:dyDescent="0.25">
      <c r="A25" s="47">
        <v>10</v>
      </c>
      <c r="B25" s="48" t="e">
        <f>VLOOKUP(A25,AUTODIAGNÓSTICO!$A$9:$J$69,3,0)</f>
        <v>#N/A</v>
      </c>
      <c r="C25" s="48" t="e">
        <f>VLOOKUP(A25,AUTODIAGNÓSTICO!A18:J78,6,0)</f>
        <v>#N/A</v>
      </c>
      <c r="D25" s="48" t="e">
        <f>VLOOKUP(A25,AUTODIAGNÓSTICO!A18:J78,8,0)</f>
        <v>#N/A</v>
      </c>
      <c r="E25" s="75" t="e">
        <f>VLOOKUP(A25,AUTODIAGNÓSTICO!$A$9:$J$69,9,0)</f>
        <v>#N/A</v>
      </c>
      <c r="F25" s="106" t="s">
        <v>294</v>
      </c>
      <c r="G25" s="106" t="s">
        <v>295</v>
      </c>
      <c r="H25" s="105" t="s">
        <v>299</v>
      </c>
      <c r="I25" s="105" t="s">
        <v>326</v>
      </c>
      <c r="J25" s="105" t="s">
        <v>289</v>
      </c>
      <c r="K25" s="46">
        <v>45334</v>
      </c>
      <c r="L25" s="46">
        <v>45342</v>
      </c>
    </row>
    <row r="26" spans="1:12" ht="330" x14ac:dyDescent="0.25">
      <c r="A26" s="47">
        <v>11</v>
      </c>
      <c r="B26" s="48" t="e">
        <f>VLOOKUP(A26,AUTODIAGNÓSTICO!$A$9:$J$69,3,0)</f>
        <v>#N/A</v>
      </c>
      <c r="C26" s="48" t="e">
        <f>VLOOKUP(A26,AUTODIAGNÓSTICO!A19:J79,6,0)</f>
        <v>#N/A</v>
      </c>
      <c r="D26" s="48" t="e">
        <f>VLOOKUP(A26,AUTODIAGNÓSTICO!A19:J79,8,0)</f>
        <v>#N/A</v>
      </c>
      <c r="E26" s="75" t="e">
        <f>VLOOKUP(A26,AUTODIAGNÓSTICO!$A$9:$J$69,9,0)</f>
        <v>#N/A</v>
      </c>
      <c r="F26" s="106" t="s">
        <v>294</v>
      </c>
      <c r="G26" s="106" t="s">
        <v>295</v>
      </c>
      <c r="H26" s="105" t="s">
        <v>300</v>
      </c>
      <c r="I26" s="105" t="s">
        <v>293</v>
      </c>
      <c r="J26" s="105" t="s">
        <v>301</v>
      </c>
      <c r="K26" s="46">
        <v>45337</v>
      </c>
      <c r="L26" s="46">
        <v>45342</v>
      </c>
    </row>
    <row r="27" spans="1:12" ht="210" x14ac:dyDescent="0.25">
      <c r="A27" s="47">
        <v>12</v>
      </c>
      <c r="B27" s="48" t="e">
        <f>VLOOKUP(A27,AUTODIAGNÓSTICO!$A$9:$J$69,3,0)</f>
        <v>#N/A</v>
      </c>
      <c r="C27" s="48" t="e">
        <f>VLOOKUP(A27,AUTODIAGNÓSTICO!A20:J80,6,0)</f>
        <v>#N/A</v>
      </c>
      <c r="D27" s="48" t="e">
        <f>VLOOKUP(A27,AUTODIAGNÓSTICO!A20:J80,8,0)</f>
        <v>#N/A</v>
      </c>
      <c r="E27" s="75" t="e">
        <f>VLOOKUP(A27,AUTODIAGNÓSTICO!$A$9:$J$69,9,0)</f>
        <v>#N/A</v>
      </c>
      <c r="F27" s="106" t="s">
        <v>294</v>
      </c>
      <c r="G27" s="105" t="s">
        <v>302</v>
      </c>
      <c r="H27" s="105" t="s">
        <v>304</v>
      </c>
      <c r="I27" s="105" t="s">
        <v>293</v>
      </c>
      <c r="J27" s="105" t="s">
        <v>301</v>
      </c>
      <c r="K27" s="46">
        <v>45337</v>
      </c>
      <c r="L27" s="46">
        <v>45342</v>
      </c>
    </row>
    <row r="28" spans="1:12" ht="210" x14ac:dyDescent="0.25">
      <c r="A28" s="47">
        <v>13</v>
      </c>
      <c r="B28" s="48" t="e">
        <f>VLOOKUP(A28,AUTODIAGNÓSTICO!$A$9:$J$69,3,0)</f>
        <v>#N/A</v>
      </c>
      <c r="C28" s="48" t="e">
        <f>VLOOKUP(A28,AUTODIAGNÓSTICO!A21:J81,6,0)</f>
        <v>#N/A</v>
      </c>
      <c r="D28" s="48" t="e">
        <f>VLOOKUP(A28,AUTODIAGNÓSTICO!A21:J81,8,0)</f>
        <v>#N/A</v>
      </c>
      <c r="E28" s="75" t="e">
        <f>VLOOKUP(A28,AUTODIAGNÓSTICO!$A$9:$J$69,9,0)</f>
        <v>#N/A</v>
      </c>
      <c r="F28" s="106" t="s">
        <v>294</v>
      </c>
      <c r="G28" s="105" t="s">
        <v>305</v>
      </c>
      <c r="H28" s="105" t="s">
        <v>303</v>
      </c>
      <c r="I28" s="105" t="s">
        <v>293</v>
      </c>
      <c r="J28" s="105" t="s">
        <v>301</v>
      </c>
      <c r="K28" s="46">
        <v>45337</v>
      </c>
      <c r="L28" s="46">
        <v>45343</v>
      </c>
    </row>
    <row r="29" spans="1:12" ht="210" x14ac:dyDescent="0.25">
      <c r="A29" s="47">
        <v>14</v>
      </c>
      <c r="B29" s="48" t="e">
        <f>VLOOKUP(A29,AUTODIAGNÓSTICO!$A$9:$J$69,3,0)</f>
        <v>#N/A</v>
      </c>
      <c r="C29" s="48" t="e">
        <f>VLOOKUP(A29,AUTODIAGNÓSTICO!A22:J82,6,0)</f>
        <v>#N/A</v>
      </c>
      <c r="D29" s="48" t="e">
        <f>VLOOKUP(A29,AUTODIAGNÓSTICO!A22:J82,8,0)</f>
        <v>#N/A</v>
      </c>
      <c r="E29" s="75" t="e">
        <f>VLOOKUP(A29,AUTODIAGNÓSTICO!$A$9:$J$69,9,0)</f>
        <v>#N/A</v>
      </c>
      <c r="F29" s="106" t="s">
        <v>294</v>
      </c>
      <c r="G29" s="105" t="s">
        <v>305</v>
      </c>
      <c r="H29" s="105" t="s">
        <v>306</v>
      </c>
      <c r="I29" s="105" t="s">
        <v>293</v>
      </c>
      <c r="J29" s="105" t="s">
        <v>301</v>
      </c>
      <c r="K29" s="46">
        <v>45337</v>
      </c>
      <c r="L29" s="46">
        <v>45343</v>
      </c>
    </row>
    <row r="30" spans="1:12" ht="210" x14ac:dyDescent="0.25">
      <c r="A30" s="47">
        <v>15</v>
      </c>
      <c r="B30" s="48" t="e">
        <f>VLOOKUP(A30,AUTODIAGNÓSTICO!$A$9:$J$69,3,0)</f>
        <v>#N/A</v>
      </c>
      <c r="C30" s="48" t="e">
        <f>VLOOKUP(A30,AUTODIAGNÓSTICO!A23:J83,6,0)</f>
        <v>#N/A</v>
      </c>
      <c r="D30" s="48" t="e">
        <f>VLOOKUP(A30,AUTODIAGNÓSTICO!A23:J83,8,0)</f>
        <v>#N/A</v>
      </c>
      <c r="E30" s="75" t="e">
        <f>VLOOKUP(A30,AUTODIAGNÓSTICO!$A$9:$J$69,9,0)</f>
        <v>#N/A</v>
      </c>
      <c r="F30" s="106" t="s">
        <v>294</v>
      </c>
      <c r="G30" s="105" t="s">
        <v>305</v>
      </c>
      <c r="H30" s="105" t="s">
        <v>307</v>
      </c>
      <c r="I30" s="105" t="s">
        <v>293</v>
      </c>
      <c r="J30" s="105" t="s">
        <v>301</v>
      </c>
      <c r="K30" s="46">
        <v>45337</v>
      </c>
      <c r="L30" s="46">
        <v>45342</v>
      </c>
    </row>
    <row r="31" spans="1:12" ht="210" x14ac:dyDescent="0.25">
      <c r="A31" s="47">
        <v>16</v>
      </c>
      <c r="B31" s="48" t="e">
        <f>VLOOKUP(A31,AUTODIAGNÓSTICO!$A$9:$J$69,3,0)</f>
        <v>#N/A</v>
      </c>
      <c r="C31" s="48" t="e">
        <f>VLOOKUP(A31,AUTODIAGNÓSTICO!A24:J84,6,0)</f>
        <v>#N/A</v>
      </c>
      <c r="D31" s="48" t="e">
        <f>VLOOKUP(A31,AUTODIAGNÓSTICO!A24:J84,8,0)</f>
        <v>#N/A</v>
      </c>
      <c r="E31" s="75" t="e">
        <f>VLOOKUP(A31,AUTODIAGNÓSTICO!$A$9:$J$69,9,0)</f>
        <v>#N/A</v>
      </c>
      <c r="F31" s="106" t="s">
        <v>294</v>
      </c>
      <c r="G31" s="105" t="s">
        <v>308</v>
      </c>
      <c r="H31" s="105" t="s">
        <v>309</v>
      </c>
      <c r="I31" s="105" t="s">
        <v>293</v>
      </c>
      <c r="J31" s="105" t="s">
        <v>301</v>
      </c>
      <c r="K31" s="46">
        <v>45337</v>
      </c>
      <c r="L31" s="46">
        <v>45342</v>
      </c>
    </row>
    <row r="32" spans="1:12" ht="225" x14ac:dyDescent="0.25">
      <c r="A32" s="47">
        <v>17</v>
      </c>
      <c r="B32" s="48" t="e">
        <f>VLOOKUP(A32,AUTODIAGNÓSTICO!$A$9:$J$69,3,0)</f>
        <v>#N/A</v>
      </c>
      <c r="C32" s="48" t="e">
        <f>VLOOKUP(A32,AUTODIAGNÓSTICO!A25:J85,6,0)</f>
        <v>#N/A</v>
      </c>
      <c r="D32" s="48" t="e">
        <f>VLOOKUP(A32,AUTODIAGNÓSTICO!A25:J85,8,0)</f>
        <v>#N/A</v>
      </c>
      <c r="E32" s="75" t="e">
        <f>VLOOKUP(A32,AUTODIAGNÓSTICO!$A$9:$J$69,9,0)</f>
        <v>#N/A</v>
      </c>
      <c r="F32" s="106" t="s">
        <v>294</v>
      </c>
      <c r="G32" s="105" t="s">
        <v>310</v>
      </c>
      <c r="H32" s="105" t="s">
        <v>311</v>
      </c>
      <c r="I32" s="105" t="s">
        <v>293</v>
      </c>
      <c r="J32" s="105" t="s">
        <v>301</v>
      </c>
      <c r="K32" s="46">
        <v>45337</v>
      </c>
      <c r="L32" s="46">
        <v>45342</v>
      </c>
    </row>
    <row r="33" spans="1:12" ht="210" x14ac:dyDescent="0.25">
      <c r="A33" s="47">
        <v>18</v>
      </c>
      <c r="B33" s="48" t="e">
        <f>VLOOKUP(A33,AUTODIAGNÓSTICO!$A$9:$J$69,3,0)</f>
        <v>#N/A</v>
      </c>
      <c r="C33" s="48" t="e">
        <f>VLOOKUP(A33,AUTODIAGNÓSTICO!A26:J86,6,0)</f>
        <v>#N/A</v>
      </c>
      <c r="D33" s="48" t="e">
        <f>VLOOKUP(A33,AUTODIAGNÓSTICO!A26:J86,8,0)</f>
        <v>#N/A</v>
      </c>
      <c r="E33" s="75" t="e">
        <f>VLOOKUP(A33,AUTODIAGNÓSTICO!$A$9:$J$69,9,0)</f>
        <v>#N/A</v>
      </c>
      <c r="F33" s="106" t="s">
        <v>294</v>
      </c>
      <c r="G33" s="105" t="s">
        <v>312</v>
      </c>
      <c r="H33" s="105" t="s">
        <v>313</v>
      </c>
      <c r="I33" s="105" t="s">
        <v>293</v>
      </c>
      <c r="J33" s="105" t="s">
        <v>301</v>
      </c>
      <c r="K33" s="46">
        <v>45337</v>
      </c>
      <c r="L33" s="46">
        <v>45342</v>
      </c>
    </row>
    <row r="34" spans="1:12" ht="210" x14ac:dyDescent="0.25">
      <c r="A34" s="47">
        <v>19</v>
      </c>
      <c r="B34" s="48" t="e">
        <f>VLOOKUP(A34,AUTODIAGNÓSTICO!$A$9:$J$69,3,0)</f>
        <v>#N/A</v>
      </c>
      <c r="C34" s="48" t="e">
        <f>VLOOKUP(A34,AUTODIAGNÓSTICO!A27:J87,6,0)</f>
        <v>#N/A</v>
      </c>
      <c r="D34" s="48" t="e">
        <f>VLOOKUP(A34,AUTODIAGNÓSTICO!A27:J87,8,0)</f>
        <v>#N/A</v>
      </c>
      <c r="E34" s="75" t="e">
        <f>VLOOKUP(A34,AUTODIAGNÓSTICO!$A$9:$J$69,9,0)</f>
        <v>#N/A</v>
      </c>
      <c r="F34" s="106" t="s">
        <v>294</v>
      </c>
      <c r="G34" s="105" t="s">
        <v>314</v>
      </c>
      <c r="H34" s="105" t="s">
        <v>315</v>
      </c>
      <c r="I34" s="105" t="s">
        <v>293</v>
      </c>
      <c r="J34" s="105" t="s">
        <v>301</v>
      </c>
      <c r="K34" s="46">
        <v>45337</v>
      </c>
      <c r="L34" s="46">
        <v>45342</v>
      </c>
    </row>
    <row r="35" spans="1:12" ht="210" x14ac:dyDescent="0.25">
      <c r="A35" s="47">
        <v>20</v>
      </c>
      <c r="B35" s="48" t="e">
        <f>VLOOKUP(A35,AUTODIAGNÓSTICO!$A$9:$J$69,3,0)</f>
        <v>#N/A</v>
      </c>
      <c r="C35" s="48" t="e">
        <f>VLOOKUP(A35,AUTODIAGNÓSTICO!A28:J88,6,0)</f>
        <v>#N/A</v>
      </c>
      <c r="D35" s="48" t="e">
        <f>VLOOKUP(A35,AUTODIAGNÓSTICO!A28:J88,8,0)</f>
        <v>#N/A</v>
      </c>
      <c r="E35" s="75" t="e">
        <f>VLOOKUP(A35,AUTODIAGNÓSTICO!$A$9:$J$69,9,0)</f>
        <v>#N/A</v>
      </c>
      <c r="F35" s="106" t="s">
        <v>316</v>
      </c>
      <c r="G35" s="105" t="s">
        <v>317</v>
      </c>
      <c r="H35" s="105" t="s">
        <v>318</v>
      </c>
      <c r="I35" s="105" t="s">
        <v>293</v>
      </c>
      <c r="J35" s="105" t="s">
        <v>301</v>
      </c>
      <c r="K35" s="46">
        <v>45337</v>
      </c>
      <c r="L35" s="46">
        <v>45342</v>
      </c>
    </row>
    <row r="36" spans="1:12" ht="255" x14ac:dyDescent="0.25">
      <c r="A36" s="47">
        <v>21</v>
      </c>
      <c r="B36" s="48" t="e">
        <f>VLOOKUP(A36,AUTODIAGNÓSTICO!$A$9:$J$69,3,0)</f>
        <v>#N/A</v>
      </c>
      <c r="C36" s="48" t="e">
        <f>VLOOKUP(A36,AUTODIAGNÓSTICO!A29:J89,6,0)</f>
        <v>#N/A</v>
      </c>
      <c r="D36" s="48" t="e">
        <f>VLOOKUP(A36,AUTODIAGNÓSTICO!A29:J89,8,0)</f>
        <v>#N/A</v>
      </c>
      <c r="E36" s="75" t="e">
        <f>VLOOKUP(A36,AUTODIAGNÓSTICO!$A$9:$J$69,9,0)</f>
        <v>#N/A</v>
      </c>
      <c r="F36" s="106" t="s">
        <v>329</v>
      </c>
      <c r="G36" s="105" t="s">
        <v>319</v>
      </c>
      <c r="H36" s="105" t="s">
        <v>320</v>
      </c>
      <c r="I36" s="105" t="s">
        <v>293</v>
      </c>
      <c r="J36" s="105" t="s">
        <v>301</v>
      </c>
      <c r="K36" s="46">
        <v>45337</v>
      </c>
      <c r="L36" s="46">
        <v>45342</v>
      </c>
    </row>
    <row r="37" spans="1:12" ht="285" x14ac:dyDescent="0.25">
      <c r="A37" s="47">
        <v>22</v>
      </c>
      <c r="B37" s="48" t="e">
        <f>VLOOKUP(A37,AUTODIAGNÓSTICO!$A$9:$J$69,3,0)</f>
        <v>#N/A</v>
      </c>
      <c r="C37" s="48" t="e">
        <f>VLOOKUP(A37,AUTODIAGNÓSTICO!A30:J90,6,0)</f>
        <v>#N/A</v>
      </c>
      <c r="D37" s="48" t="e">
        <f>VLOOKUP(A37,AUTODIAGNÓSTICO!A30:J90,8,0)</f>
        <v>#N/A</v>
      </c>
      <c r="E37" s="75" t="e">
        <f>VLOOKUP(A37,AUTODIAGNÓSTICO!$A$9:$J$69,9,0)</f>
        <v>#N/A</v>
      </c>
      <c r="F37" s="106" t="s">
        <v>329</v>
      </c>
      <c r="G37" s="105" t="s">
        <v>319</v>
      </c>
      <c r="H37" s="105" t="s">
        <v>321</v>
      </c>
      <c r="I37" s="105" t="s">
        <v>293</v>
      </c>
      <c r="J37" s="105" t="s">
        <v>301</v>
      </c>
      <c r="K37" s="46">
        <v>45337</v>
      </c>
      <c r="L37" s="46">
        <v>45342</v>
      </c>
    </row>
    <row r="38" spans="1:12" ht="255" x14ac:dyDescent="0.25">
      <c r="A38" s="47">
        <v>23</v>
      </c>
      <c r="B38" s="48" t="e">
        <f>VLOOKUP(A38,AUTODIAGNÓSTICO!$A$9:$J$69,3,0)</f>
        <v>#N/A</v>
      </c>
      <c r="C38" s="48" t="e">
        <f>VLOOKUP(A38,AUTODIAGNÓSTICO!A31:J91,6,0)</f>
        <v>#N/A</v>
      </c>
      <c r="D38" s="48" t="e">
        <f>VLOOKUP(A38,AUTODIAGNÓSTICO!A31:J91,8,0)</f>
        <v>#N/A</v>
      </c>
      <c r="E38" s="75" t="e">
        <f>VLOOKUP(A38,AUTODIAGNÓSTICO!$A$9:$J$69,9,0)</f>
        <v>#N/A</v>
      </c>
      <c r="F38" s="106" t="s">
        <v>329</v>
      </c>
      <c r="G38" s="105" t="s">
        <v>319</v>
      </c>
      <c r="H38" s="105" t="s">
        <v>322</v>
      </c>
      <c r="I38" s="105" t="s">
        <v>293</v>
      </c>
      <c r="J38" s="105" t="s">
        <v>301</v>
      </c>
      <c r="K38" s="46">
        <v>45337</v>
      </c>
      <c r="L38" s="46">
        <v>45342</v>
      </c>
    </row>
    <row r="39" spans="1:12" ht="255" x14ac:dyDescent="0.25">
      <c r="A39" s="47">
        <v>24</v>
      </c>
      <c r="B39" s="48" t="e">
        <f>VLOOKUP(A39,AUTODIAGNÓSTICO!$A$9:$J$69,3,0)</f>
        <v>#N/A</v>
      </c>
      <c r="C39" s="48" t="e">
        <f>VLOOKUP(A39,AUTODIAGNÓSTICO!A32:J92,6,0)</f>
        <v>#N/A</v>
      </c>
      <c r="D39" s="48" t="e">
        <f>VLOOKUP(A39,AUTODIAGNÓSTICO!A32:J92,8,0)</f>
        <v>#N/A</v>
      </c>
      <c r="E39" s="75" t="e">
        <f>VLOOKUP(A39,AUTODIAGNÓSTICO!$A$9:$J$69,9,0)</f>
        <v>#N/A</v>
      </c>
      <c r="F39" s="106" t="s">
        <v>329</v>
      </c>
      <c r="G39" s="105" t="s">
        <v>319</v>
      </c>
      <c r="H39" s="105" t="s">
        <v>323</v>
      </c>
      <c r="I39" s="105" t="s">
        <v>293</v>
      </c>
      <c r="J39" s="105" t="s">
        <v>301</v>
      </c>
      <c r="K39" s="46">
        <v>45337</v>
      </c>
      <c r="L39" s="46">
        <v>45342</v>
      </c>
    </row>
    <row r="40" spans="1:12" ht="255" x14ac:dyDescent="0.25">
      <c r="A40" s="47">
        <v>25</v>
      </c>
      <c r="B40" s="48" t="e">
        <f>VLOOKUP(A40,AUTODIAGNÓSTICO!$A$9:$J$69,3,0)</f>
        <v>#N/A</v>
      </c>
      <c r="C40" s="48" t="e">
        <f>VLOOKUP(A40,AUTODIAGNÓSTICO!A33:J93,6,0)</f>
        <v>#N/A</v>
      </c>
      <c r="D40" s="48" t="e">
        <f>VLOOKUP(A40,AUTODIAGNÓSTICO!A33:J93,8,0)</f>
        <v>#N/A</v>
      </c>
      <c r="E40" s="75" t="e">
        <f>VLOOKUP(A40,AUTODIAGNÓSTICO!$A$9:$J$69,9,0)</f>
        <v>#N/A</v>
      </c>
      <c r="F40" s="106" t="s">
        <v>329</v>
      </c>
      <c r="G40" s="105" t="s">
        <v>319</v>
      </c>
      <c r="H40" s="105" t="s">
        <v>324</v>
      </c>
      <c r="I40" s="105" t="s">
        <v>293</v>
      </c>
      <c r="J40" s="105" t="s">
        <v>301</v>
      </c>
      <c r="K40" s="46">
        <v>45337</v>
      </c>
      <c r="L40" s="46">
        <v>45350</v>
      </c>
    </row>
    <row r="41" spans="1:12" ht="255" x14ac:dyDescent="0.25">
      <c r="A41" s="47">
        <v>26</v>
      </c>
      <c r="B41" s="48" t="e">
        <f>VLOOKUP(A41,AUTODIAGNÓSTICO!$A$9:$J$69,3,0)</f>
        <v>#N/A</v>
      </c>
      <c r="C41" s="48" t="e">
        <f>VLOOKUP(A41,AUTODIAGNÓSTICO!A34:J94,6,0)</f>
        <v>#N/A</v>
      </c>
      <c r="D41" s="48" t="e">
        <f>VLOOKUP(A41,AUTODIAGNÓSTICO!A34:J94,8,0)</f>
        <v>#N/A</v>
      </c>
      <c r="E41" s="75" t="e">
        <f>VLOOKUP(A41,AUTODIAGNÓSTICO!$A$9:$J$69,9,0)</f>
        <v>#N/A</v>
      </c>
      <c r="F41" s="106" t="s">
        <v>329</v>
      </c>
      <c r="G41" s="105" t="s">
        <v>319</v>
      </c>
      <c r="H41" s="105" t="s">
        <v>325</v>
      </c>
      <c r="I41" s="105" t="s">
        <v>293</v>
      </c>
      <c r="J41" s="105" t="s">
        <v>301</v>
      </c>
      <c r="K41" s="46">
        <v>45337</v>
      </c>
      <c r="L41" s="46">
        <v>45342</v>
      </c>
    </row>
    <row r="42" spans="1:12" ht="255" x14ac:dyDescent="0.25">
      <c r="A42" s="47">
        <v>27</v>
      </c>
      <c r="B42" s="48" t="e">
        <f>VLOOKUP(A42,AUTODIAGNÓSTICO!$A$9:$J$69,3,0)</f>
        <v>#N/A</v>
      </c>
      <c r="C42" s="48" t="e">
        <f>VLOOKUP(A42,AUTODIAGNÓSTICO!A35:J95,6,0)</f>
        <v>#N/A</v>
      </c>
      <c r="D42" s="48" t="e">
        <f>VLOOKUP(A42,AUTODIAGNÓSTICO!A35:J95,8,0)</f>
        <v>#N/A</v>
      </c>
      <c r="E42" s="75" t="e">
        <f>VLOOKUP(A42,AUTODIAGNÓSTICO!$A$9:$J$69,9,0)</f>
        <v>#N/A</v>
      </c>
      <c r="F42" s="106" t="s">
        <v>329</v>
      </c>
      <c r="G42" s="105" t="s">
        <v>327</v>
      </c>
      <c r="H42" s="105" t="s">
        <v>328</v>
      </c>
      <c r="I42" s="105" t="s">
        <v>293</v>
      </c>
      <c r="J42" s="105" t="s">
        <v>301</v>
      </c>
      <c r="K42" s="46">
        <v>45337</v>
      </c>
      <c r="L42" s="46">
        <v>45342</v>
      </c>
    </row>
    <row r="43" spans="1:12" ht="255" x14ac:dyDescent="0.25">
      <c r="A43" s="47">
        <v>28</v>
      </c>
      <c r="B43" s="48" t="e">
        <f>VLOOKUP(A43,AUTODIAGNÓSTICO!$A$9:$J$69,3,0)</f>
        <v>#N/A</v>
      </c>
      <c r="C43" s="48" t="e">
        <f>VLOOKUP(A43,AUTODIAGNÓSTICO!A36:J96,6,0)</f>
        <v>#N/A</v>
      </c>
      <c r="D43" s="48" t="e">
        <f>VLOOKUP(A43,AUTODIAGNÓSTICO!A36:J96,8,0)</f>
        <v>#N/A</v>
      </c>
      <c r="E43" s="75" t="e">
        <f>VLOOKUP(A43,AUTODIAGNÓSTICO!$A$9:$J$69,9,0)</f>
        <v>#N/A</v>
      </c>
      <c r="F43" s="106" t="s">
        <v>329</v>
      </c>
      <c r="G43" s="105" t="s">
        <v>327</v>
      </c>
      <c r="H43" s="105" t="s">
        <v>330</v>
      </c>
      <c r="I43" s="105" t="s">
        <v>293</v>
      </c>
      <c r="J43" s="105" t="s">
        <v>301</v>
      </c>
      <c r="K43" s="46">
        <v>45342</v>
      </c>
      <c r="L43" s="46">
        <v>45342</v>
      </c>
    </row>
    <row r="44" spans="1:12" ht="165" x14ac:dyDescent="0.25">
      <c r="A44" s="47">
        <v>29</v>
      </c>
      <c r="B44" s="48" t="e">
        <f>VLOOKUP(A44,AUTODIAGNÓSTICO!$A$9:$J$69,3,0)</f>
        <v>#N/A</v>
      </c>
      <c r="C44" s="48" t="e">
        <f>VLOOKUP(A44,AUTODIAGNÓSTICO!A37:J97,6,0)</f>
        <v>#N/A</v>
      </c>
      <c r="D44" s="48" t="e">
        <f>VLOOKUP(A44,AUTODIAGNÓSTICO!A37:J97,8,0)</f>
        <v>#N/A</v>
      </c>
      <c r="E44" s="75" t="e">
        <f>VLOOKUP(A44,AUTODIAGNÓSTICO!$A$9:$J$69,9,0)</f>
        <v>#N/A</v>
      </c>
      <c r="F44" s="106" t="s">
        <v>332</v>
      </c>
      <c r="G44" s="105" t="s">
        <v>295</v>
      </c>
      <c r="H44" s="105" t="s">
        <v>331</v>
      </c>
      <c r="I44" s="105" t="s">
        <v>293</v>
      </c>
      <c r="J44" s="105" t="s">
        <v>301</v>
      </c>
      <c r="K44" s="46">
        <v>45342</v>
      </c>
      <c r="L44" s="46">
        <v>45350</v>
      </c>
    </row>
    <row r="45" spans="1:12" ht="165" x14ac:dyDescent="0.25">
      <c r="A45" s="47">
        <v>30</v>
      </c>
      <c r="B45" s="48" t="e">
        <f>VLOOKUP(A45,AUTODIAGNÓSTICO!$A$9:$J$69,3,0)</f>
        <v>#N/A</v>
      </c>
      <c r="C45" s="48" t="e">
        <f>VLOOKUP(A45,AUTODIAGNÓSTICO!A38:J98,6,0)</f>
        <v>#N/A</v>
      </c>
      <c r="D45" s="48" t="e">
        <f>VLOOKUP(A45,AUTODIAGNÓSTICO!A38:J98,8,0)</f>
        <v>#N/A</v>
      </c>
      <c r="E45" s="75" t="e">
        <f>VLOOKUP(A45,AUTODIAGNÓSTICO!$A$9:$J$69,9,0)</f>
        <v>#N/A</v>
      </c>
      <c r="F45" s="106" t="s">
        <v>333</v>
      </c>
      <c r="G45" s="105" t="s">
        <v>334</v>
      </c>
      <c r="H45" s="105" t="s">
        <v>335</v>
      </c>
      <c r="I45" s="105" t="s">
        <v>293</v>
      </c>
      <c r="J45" s="105" t="s">
        <v>301</v>
      </c>
      <c r="K45" s="46">
        <v>45342</v>
      </c>
      <c r="L45" s="46">
        <v>45350</v>
      </c>
    </row>
    <row r="46" spans="1:12" ht="165" x14ac:dyDescent="0.25">
      <c r="A46" s="47">
        <v>31</v>
      </c>
      <c r="B46" s="48" t="e">
        <f>VLOOKUP(A46,AUTODIAGNÓSTICO!$A$9:$J$69,3,0)</f>
        <v>#N/A</v>
      </c>
      <c r="C46" s="48" t="e">
        <f>VLOOKUP(A46,AUTODIAGNÓSTICO!A39:J99,6,0)</f>
        <v>#N/A</v>
      </c>
      <c r="D46" s="48" t="e">
        <f>VLOOKUP(A46,AUTODIAGNÓSTICO!A39:J99,8,0)</f>
        <v>#N/A</v>
      </c>
      <c r="E46" s="75" t="e">
        <f>VLOOKUP(A46,AUTODIAGNÓSTICO!$A$9:$J$69,9,0)</f>
        <v>#N/A</v>
      </c>
      <c r="F46" s="106" t="s">
        <v>336</v>
      </c>
      <c r="G46" s="105" t="s">
        <v>337</v>
      </c>
      <c r="H46" s="105" t="s">
        <v>338</v>
      </c>
      <c r="I46" s="105" t="s">
        <v>293</v>
      </c>
      <c r="J46" s="105" t="s">
        <v>301</v>
      </c>
      <c r="K46" s="46">
        <v>45342</v>
      </c>
      <c r="L46" s="46">
        <v>45350</v>
      </c>
    </row>
    <row r="47" spans="1:12" ht="165" x14ac:dyDescent="0.25">
      <c r="A47" s="47">
        <v>32</v>
      </c>
      <c r="B47" s="48" t="e">
        <f>VLOOKUP(A47,AUTODIAGNÓSTICO!$A$9:$J$69,3,0)</f>
        <v>#N/A</v>
      </c>
      <c r="C47" s="48" t="e">
        <f>VLOOKUP(A47,AUTODIAGNÓSTICO!A40:J100,6,0)</f>
        <v>#N/A</v>
      </c>
      <c r="D47" s="48" t="e">
        <f>VLOOKUP(A47,AUTODIAGNÓSTICO!A40:J100,8,0)</f>
        <v>#N/A</v>
      </c>
      <c r="E47" s="75" t="e">
        <f>VLOOKUP(A47,AUTODIAGNÓSTICO!$A$9:$J$69,9,0)</f>
        <v>#N/A</v>
      </c>
      <c r="F47" s="106" t="s">
        <v>339</v>
      </c>
      <c r="G47" s="105" t="s">
        <v>340</v>
      </c>
      <c r="H47" s="105" t="s">
        <v>338</v>
      </c>
      <c r="I47" s="105" t="s">
        <v>293</v>
      </c>
      <c r="J47" s="105" t="s">
        <v>301</v>
      </c>
      <c r="K47" s="46">
        <v>45342</v>
      </c>
      <c r="L47" s="46">
        <v>45350</v>
      </c>
    </row>
    <row r="48" spans="1:12" ht="165" x14ac:dyDescent="0.25">
      <c r="A48" s="47">
        <v>33</v>
      </c>
      <c r="B48" s="48" t="e">
        <f>VLOOKUP(A48,AUTODIAGNÓSTICO!$A$9:$J$69,3,0)</f>
        <v>#N/A</v>
      </c>
      <c r="C48" s="48" t="e">
        <f>VLOOKUP(A48,AUTODIAGNÓSTICO!A41:J101,6,0)</f>
        <v>#N/A</v>
      </c>
      <c r="D48" s="48" t="e">
        <f>VLOOKUP(A48,AUTODIAGNÓSTICO!A41:J101,8,0)</f>
        <v>#N/A</v>
      </c>
      <c r="E48" s="75" t="e">
        <f>VLOOKUP(A48,AUTODIAGNÓSTICO!$A$9:$J$69,9,0)</f>
        <v>#N/A</v>
      </c>
      <c r="F48" s="106" t="s">
        <v>341</v>
      </c>
      <c r="G48" s="105" t="s">
        <v>342</v>
      </c>
      <c r="H48" s="105" t="s">
        <v>343</v>
      </c>
      <c r="I48" s="105" t="s">
        <v>293</v>
      </c>
      <c r="J48" s="105" t="s">
        <v>301</v>
      </c>
      <c r="K48" s="46">
        <v>45342</v>
      </c>
      <c r="L48" s="46">
        <v>45350</v>
      </c>
    </row>
    <row r="49" spans="1:12" ht="165" x14ac:dyDescent="0.25">
      <c r="A49" s="47">
        <v>34</v>
      </c>
      <c r="B49" s="48" t="e">
        <f>VLOOKUP(A49,AUTODIAGNÓSTICO!$A$9:$J$69,3,0)</f>
        <v>#N/A</v>
      </c>
      <c r="C49" s="48" t="e">
        <f>VLOOKUP(A49,AUTODIAGNÓSTICO!A42:J102,6,0)</f>
        <v>#N/A</v>
      </c>
      <c r="D49" s="48" t="e">
        <f>VLOOKUP(A49,AUTODIAGNÓSTICO!A42:J102,8,0)</f>
        <v>#N/A</v>
      </c>
      <c r="E49" s="75" t="e">
        <f>VLOOKUP(A49,AUTODIAGNÓSTICO!$A$9:$J$69,9,0)</f>
        <v>#N/A</v>
      </c>
      <c r="F49" s="106" t="s">
        <v>344</v>
      </c>
      <c r="G49" s="105" t="s">
        <v>345</v>
      </c>
      <c r="H49" s="105" t="s">
        <v>346</v>
      </c>
      <c r="I49" s="105" t="s">
        <v>293</v>
      </c>
      <c r="J49" s="105" t="s">
        <v>301</v>
      </c>
      <c r="K49" s="46">
        <v>45342</v>
      </c>
      <c r="L49" s="46">
        <v>45350</v>
      </c>
    </row>
    <row r="50" spans="1:12" ht="165" x14ac:dyDescent="0.25">
      <c r="A50" s="47">
        <v>35</v>
      </c>
      <c r="B50" s="48" t="e">
        <f>VLOOKUP(A50,AUTODIAGNÓSTICO!$A$9:$J$69,3,0)</f>
        <v>#N/A</v>
      </c>
      <c r="C50" s="48" t="e">
        <f>VLOOKUP(A50,AUTODIAGNÓSTICO!A43:J103,6,0)</f>
        <v>#N/A</v>
      </c>
      <c r="D50" s="48" t="e">
        <f>VLOOKUP(A50,AUTODIAGNÓSTICO!A43:J103,8,0)</f>
        <v>#N/A</v>
      </c>
      <c r="E50" s="75" t="e">
        <f>VLOOKUP(A50,AUTODIAGNÓSTICO!$A$9:$J$69,9,0)</f>
        <v>#N/A</v>
      </c>
      <c r="F50" s="106" t="s">
        <v>347</v>
      </c>
      <c r="G50" s="105" t="s">
        <v>348</v>
      </c>
      <c r="H50" s="105" t="s">
        <v>349</v>
      </c>
      <c r="I50" s="105" t="s">
        <v>293</v>
      </c>
      <c r="J50" s="105" t="s">
        <v>301</v>
      </c>
      <c r="K50" s="46">
        <v>45342</v>
      </c>
      <c r="L50" s="46">
        <v>45350</v>
      </c>
    </row>
    <row r="51" spans="1:12" ht="165" x14ac:dyDescent="0.25">
      <c r="A51" s="47">
        <v>36</v>
      </c>
      <c r="B51" s="48" t="e">
        <f>VLOOKUP(A51,AUTODIAGNÓSTICO!$A$9:$J$69,3,0)</f>
        <v>#N/A</v>
      </c>
      <c r="C51" s="48" t="e">
        <f>VLOOKUP(A51,AUTODIAGNÓSTICO!A44:J104,6,0)</f>
        <v>#N/A</v>
      </c>
      <c r="D51" s="48" t="e">
        <f>VLOOKUP(A51,AUTODIAGNÓSTICO!A44:J104,8,0)</f>
        <v>#N/A</v>
      </c>
      <c r="E51" s="75" t="e">
        <f>VLOOKUP(A51,AUTODIAGNÓSTICO!$A$9:$J$69,9,0)</f>
        <v>#N/A</v>
      </c>
      <c r="F51" s="106" t="s">
        <v>350</v>
      </c>
      <c r="G51" s="105" t="s">
        <v>351</v>
      </c>
      <c r="H51" s="105" t="s">
        <v>352</v>
      </c>
      <c r="I51" s="105" t="s">
        <v>293</v>
      </c>
      <c r="J51" s="105" t="s">
        <v>301</v>
      </c>
      <c r="K51" s="46">
        <v>45342</v>
      </c>
      <c r="L51" s="46">
        <v>45350</v>
      </c>
    </row>
    <row r="52" spans="1:12" ht="165" x14ac:dyDescent="0.25">
      <c r="A52" s="47">
        <v>37</v>
      </c>
      <c r="B52" s="48" t="e">
        <f>VLOOKUP(A52,AUTODIAGNÓSTICO!$A$9:$J$69,3,0)</f>
        <v>#N/A</v>
      </c>
      <c r="C52" s="48" t="e">
        <f>VLOOKUP(A52,AUTODIAGNÓSTICO!A45:J105,6,0)</f>
        <v>#N/A</v>
      </c>
      <c r="D52" s="48" t="e">
        <f>VLOOKUP(A52,AUTODIAGNÓSTICO!A45:J105,8,0)</f>
        <v>#N/A</v>
      </c>
      <c r="E52" s="75" t="e">
        <f>VLOOKUP(A52,AUTODIAGNÓSTICO!$A$9:$J$69,9,0)</f>
        <v>#N/A</v>
      </c>
      <c r="F52" s="106" t="s">
        <v>350</v>
      </c>
      <c r="G52" s="105" t="s">
        <v>351</v>
      </c>
      <c r="H52" s="105" t="s">
        <v>352</v>
      </c>
      <c r="I52" s="105" t="s">
        <v>293</v>
      </c>
      <c r="J52" s="105" t="s">
        <v>301</v>
      </c>
      <c r="K52" s="46">
        <v>45342</v>
      </c>
      <c r="L52" s="46">
        <v>45350</v>
      </c>
    </row>
    <row r="53" spans="1:12" ht="165" x14ac:dyDescent="0.25">
      <c r="A53" s="47">
        <v>38</v>
      </c>
      <c r="B53" s="48" t="e">
        <f>VLOOKUP(A53,AUTODIAGNÓSTICO!$A$9:$J$69,3,0)</f>
        <v>#N/A</v>
      </c>
      <c r="C53" s="48" t="e">
        <f>VLOOKUP(A53,AUTODIAGNÓSTICO!A46:J106,6,0)</f>
        <v>#N/A</v>
      </c>
      <c r="D53" s="48" t="e">
        <f>VLOOKUP(A53,AUTODIAGNÓSTICO!A46:J106,8,0)</f>
        <v>#N/A</v>
      </c>
      <c r="E53" s="75" t="e">
        <f>VLOOKUP(A53,AUTODIAGNÓSTICO!$A$9:$J$69,9,0)</f>
        <v>#N/A</v>
      </c>
      <c r="F53" s="106" t="s">
        <v>350</v>
      </c>
      <c r="G53" s="105" t="s">
        <v>351</v>
      </c>
      <c r="H53" s="105" t="s">
        <v>352</v>
      </c>
      <c r="I53" s="105" t="s">
        <v>293</v>
      </c>
      <c r="J53" s="105" t="s">
        <v>301</v>
      </c>
      <c r="K53" s="46">
        <v>45342</v>
      </c>
      <c r="L53" s="46">
        <v>45350</v>
      </c>
    </row>
    <row r="54" spans="1:12" ht="165" x14ac:dyDescent="0.25">
      <c r="A54" s="47">
        <v>39</v>
      </c>
      <c r="B54" s="48" t="e">
        <f>VLOOKUP(A54,AUTODIAGNÓSTICO!$A$9:$J$69,3,0)</f>
        <v>#N/A</v>
      </c>
      <c r="C54" s="48" t="e">
        <f>VLOOKUP(A54,AUTODIAGNÓSTICO!A47:J107,6,0)</f>
        <v>#N/A</v>
      </c>
      <c r="D54" s="48" t="e">
        <f>VLOOKUP(A54,AUTODIAGNÓSTICO!A47:J107,8,0)</f>
        <v>#N/A</v>
      </c>
      <c r="E54" s="75" t="e">
        <f>VLOOKUP(A54,AUTODIAGNÓSTICO!$A$9:$J$69,9,0)</f>
        <v>#N/A</v>
      </c>
      <c r="F54" s="106" t="s">
        <v>350</v>
      </c>
      <c r="G54" s="105" t="s">
        <v>351</v>
      </c>
      <c r="H54" s="105" t="s">
        <v>352</v>
      </c>
      <c r="I54" s="105" t="s">
        <v>293</v>
      </c>
      <c r="J54" s="105" t="s">
        <v>301</v>
      </c>
      <c r="K54" s="46">
        <v>45342</v>
      </c>
      <c r="L54" s="46">
        <v>45350</v>
      </c>
    </row>
    <row r="55" spans="1:12" ht="165" x14ac:dyDescent="0.25">
      <c r="A55" s="47">
        <v>40</v>
      </c>
      <c r="B55" s="48" t="e">
        <f>VLOOKUP(A55,AUTODIAGNÓSTICO!$A$9:$J$69,3,0)</f>
        <v>#N/A</v>
      </c>
      <c r="C55" s="48" t="e">
        <f>VLOOKUP(A55,AUTODIAGNÓSTICO!A48:J108,6,0)</f>
        <v>#N/A</v>
      </c>
      <c r="D55" s="48" t="e">
        <f>VLOOKUP(A55,AUTODIAGNÓSTICO!A48:J108,8,0)</f>
        <v>#N/A</v>
      </c>
      <c r="E55" s="75" t="e">
        <f>VLOOKUP(A55,AUTODIAGNÓSTICO!$A$9:$J$69,9,0)</f>
        <v>#N/A</v>
      </c>
      <c r="F55" s="106" t="s">
        <v>350</v>
      </c>
      <c r="G55" s="105" t="s">
        <v>354</v>
      </c>
      <c r="H55" s="105" t="s">
        <v>353</v>
      </c>
      <c r="I55" s="105" t="s">
        <v>293</v>
      </c>
      <c r="J55" s="105" t="s">
        <v>301</v>
      </c>
      <c r="K55" s="46">
        <v>45342</v>
      </c>
      <c r="L55" s="46">
        <v>45350</v>
      </c>
    </row>
    <row r="56" spans="1:12" ht="165" x14ac:dyDescent="0.25">
      <c r="A56" s="47">
        <v>41</v>
      </c>
      <c r="B56" s="48" t="e">
        <f>VLOOKUP(A56,AUTODIAGNÓSTICO!$A$9:$J$69,3,0)</f>
        <v>#N/A</v>
      </c>
      <c r="C56" s="48" t="e">
        <f>VLOOKUP(A56,AUTODIAGNÓSTICO!A49:J109,6,0)</f>
        <v>#N/A</v>
      </c>
      <c r="D56" s="48" t="e">
        <f>VLOOKUP(A56,AUTODIAGNÓSTICO!A49:J109,8,0)</f>
        <v>#N/A</v>
      </c>
      <c r="E56" s="75" t="e">
        <f>VLOOKUP(A56,AUTODIAGNÓSTICO!$A$9:$J$69,9,0)</f>
        <v>#N/A</v>
      </c>
      <c r="F56" s="106" t="s">
        <v>350</v>
      </c>
      <c r="G56" s="105" t="s">
        <v>354</v>
      </c>
      <c r="H56" s="105" t="s">
        <v>353</v>
      </c>
      <c r="I56" s="105" t="s">
        <v>293</v>
      </c>
      <c r="J56" s="105" t="s">
        <v>301</v>
      </c>
      <c r="K56" s="46">
        <v>45342</v>
      </c>
      <c r="L56" s="46">
        <v>45350</v>
      </c>
    </row>
    <row r="57" spans="1:12" ht="165" x14ac:dyDescent="0.25">
      <c r="A57" s="47">
        <v>42</v>
      </c>
      <c r="B57" s="48" t="e">
        <f>VLOOKUP(A57,AUTODIAGNÓSTICO!$A$9:$J$69,3,0)</f>
        <v>#N/A</v>
      </c>
      <c r="C57" s="48" t="e">
        <f>VLOOKUP(A57,AUTODIAGNÓSTICO!A50:J110,6,0)</f>
        <v>#N/A</v>
      </c>
      <c r="D57" s="48" t="e">
        <f>VLOOKUP(A57,AUTODIAGNÓSTICO!A50:J110,8,0)</f>
        <v>#N/A</v>
      </c>
      <c r="E57" s="75" t="e">
        <f>VLOOKUP(A57,AUTODIAGNÓSTICO!$A$9:$J$69,9,0)</f>
        <v>#N/A</v>
      </c>
      <c r="F57" s="106" t="s">
        <v>350</v>
      </c>
      <c r="G57" s="105" t="s">
        <v>354</v>
      </c>
      <c r="H57" s="105" t="s">
        <v>353</v>
      </c>
      <c r="I57" s="105" t="s">
        <v>293</v>
      </c>
      <c r="J57" s="105" t="s">
        <v>301</v>
      </c>
      <c r="K57" s="46">
        <v>45350</v>
      </c>
      <c r="L57" s="46">
        <v>45350</v>
      </c>
    </row>
    <row r="58" spans="1:12" ht="165" x14ac:dyDescent="0.25">
      <c r="A58" s="47">
        <v>43</v>
      </c>
      <c r="B58" s="48" t="e">
        <f>VLOOKUP(A58,AUTODIAGNÓSTICO!$A$9:$J$69,3,0)</f>
        <v>#N/A</v>
      </c>
      <c r="C58" s="48" t="e">
        <f>VLOOKUP(A58,AUTODIAGNÓSTICO!A51:J111,6,0)</f>
        <v>#N/A</v>
      </c>
      <c r="D58" s="48" t="e">
        <f>VLOOKUP(A58,AUTODIAGNÓSTICO!A51:J111,8,0)</f>
        <v>#N/A</v>
      </c>
      <c r="E58" s="75" t="e">
        <f>VLOOKUP(A58,AUTODIAGNÓSTICO!$A$9:$J$69,9,0)</f>
        <v>#N/A</v>
      </c>
      <c r="F58" s="106" t="s">
        <v>350</v>
      </c>
      <c r="G58" s="105" t="s">
        <v>354</v>
      </c>
      <c r="H58" s="105" t="s">
        <v>353</v>
      </c>
      <c r="I58" s="105" t="s">
        <v>293</v>
      </c>
      <c r="J58" s="105" t="s">
        <v>301</v>
      </c>
      <c r="K58" s="46">
        <v>45342</v>
      </c>
      <c r="L58" s="46">
        <v>45350</v>
      </c>
    </row>
    <row r="59" spans="1:12" ht="165" x14ac:dyDescent="0.25">
      <c r="A59" s="47">
        <v>44</v>
      </c>
      <c r="B59" s="48" t="e">
        <f>VLOOKUP(A59,AUTODIAGNÓSTICO!$A$9:$J$69,3,0)</f>
        <v>#N/A</v>
      </c>
      <c r="C59" s="48" t="e">
        <f>VLOOKUP(A59,AUTODIAGNÓSTICO!A52:J112,6,0)</f>
        <v>#N/A</v>
      </c>
      <c r="D59" s="48" t="e">
        <f>VLOOKUP(A59,AUTODIAGNÓSTICO!A52:J112,8,0)</f>
        <v>#N/A</v>
      </c>
      <c r="E59" s="75" t="e">
        <f>VLOOKUP(A59,AUTODIAGNÓSTICO!$A$9:$J$69,9,0)</f>
        <v>#N/A</v>
      </c>
      <c r="F59" s="106" t="s">
        <v>355</v>
      </c>
      <c r="G59" s="105" t="s">
        <v>356</v>
      </c>
      <c r="H59" s="105" t="s">
        <v>357</v>
      </c>
      <c r="I59" s="105" t="s">
        <v>293</v>
      </c>
      <c r="J59" s="105" t="s">
        <v>301</v>
      </c>
      <c r="K59" s="46">
        <v>45350</v>
      </c>
      <c r="L59" s="46">
        <v>45350</v>
      </c>
    </row>
    <row r="60" spans="1:12" ht="165" x14ac:dyDescent="0.25">
      <c r="A60" s="47">
        <v>45</v>
      </c>
      <c r="B60" s="48" t="e">
        <f>VLOOKUP(A60,AUTODIAGNÓSTICO!$A$9:$J$69,3,0)</f>
        <v>#N/A</v>
      </c>
      <c r="C60" s="48" t="e">
        <f>VLOOKUP(A60,AUTODIAGNÓSTICO!A53:J113,6,0)</f>
        <v>#N/A</v>
      </c>
      <c r="D60" s="48" t="e">
        <f>VLOOKUP(A60,AUTODIAGNÓSTICO!A53:J113,8,0)</f>
        <v>#N/A</v>
      </c>
      <c r="E60" s="75" t="e">
        <f>VLOOKUP(A60,AUTODIAGNÓSTICO!$A$9:$J$69,9,0)</f>
        <v>#N/A</v>
      </c>
      <c r="F60" s="106" t="s">
        <v>358</v>
      </c>
      <c r="G60" s="105" t="s">
        <v>359</v>
      </c>
      <c r="H60" s="105" t="s">
        <v>360</v>
      </c>
      <c r="I60" s="105" t="s">
        <v>293</v>
      </c>
      <c r="J60" s="105" t="s">
        <v>301</v>
      </c>
      <c r="K60" s="46">
        <v>45350</v>
      </c>
      <c r="L60" s="46">
        <v>45350</v>
      </c>
    </row>
    <row r="61" spans="1:12" ht="165" x14ac:dyDescent="0.25">
      <c r="A61" s="47">
        <v>46</v>
      </c>
      <c r="B61" s="48" t="e">
        <f>VLOOKUP(A61,AUTODIAGNÓSTICO!$A$9:$J$69,3,0)</f>
        <v>#N/A</v>
      </c>
      <c r="C61" s="48" t="e">
        <f>VLOOKUP(A61,AUTODIAGNÓSTICO!A54:J114,6,0)</f>
        <v>#N/A</v>
      </c>
      <c r="D61" s="48" t="e">
        <f>VLOOKUP(A61,AUTODIAGNÓSTICO!A54:J114,8,0)</f>
        <v>#N/A</v>
      </c>
      <c r="E61" s="75" t="e">
        <f>VLOOKUP(A61,AUTODIAGNÓSTICO!$A$9:$J$69,9,0)</f>
        <v>#N/A</v>
      </c>
      <c r="F61" s="106" t="s">
        <v>361</v>
      </c>
      <c r="G61" s="105" t="s">
        <v>362</v>
      </c>
      <c r="H61" s="105" t="s">
        <v>363</v>
      </c>
      <c r="I61" s="105" t="s">
        <v>293</v>
      </c>
      <c r="J61" s="105" t="s">
        <v>301</v>
      </c>
      <c r="K61" s="46">
        <v>45350</v>
      </c>
      <c r="L61" s="46">
        <v>45350</v>
      </c>
    </row>
    <row r="62" spans="1:12" ht="165" x14ac:dyDescent="0.25">
      <c r="A62" s="47">
        <v>47</v>
      </c>
      <c r="B62" s="48" t="e">
        <f>VLOOKUP(A62,AUTODIAGNÓSTICO!$A$9:$J$69,3,0)</f>
        <v>#N/A</v>
      </c>
      <c r="C62" s="48" t="e">
        <f>VLOOKUP(A62,AUTODIAGNÓSTICO!A55:J115,6,0)</f>
        <v>#N/A</v>
      </c>
      <c r="D62" s="48" t="e">
        <f>VLOOKUP(A62,AUTODIAGNÓSTICO!A55:J115,8,0)</f>
        <v>#N/A</v>
      </c>
      <c r="E62" s="75" t="e">
        <f>VLOOKUP(A62,AUTODIAGNÓSTICO!$A$9:$J$69,9,0)</f>
        <v>#N/A</v>
      </c>
      <c r="F62" s="106" t="s">
        <v>364</v>
      </c>
      <c r="G62" s="106" t="s">
        <v>365</v>
      </c>
      <c r="H62" s="106" t="s">
        <v>366</v>
      </c>
      <c r="I62" s="105" t="s">
        <v>293</v>
      </c>
      <c r="J62" s="105" t="s">
        <v>301</v>
      </c>
      <c r="K62" s="46">
        <v>45350</v>
      </c>
      <c r="L62" s="46">
        <v>45350</v>
      </c>
    </row>
    <row r="63" spans="1:12" ht="165" x14ac:dyDescent="0.25">
      <c r="A63" s="47">
        <v>48</v>
      </c>
      <c r="B63" s="48" t="e">
        <f>VLOOKUP(A63,AUTODIAGNÓSTICO!$A$9:$J$69,3,0)</f>
        <v>#N/A</v>
      </c>
      <c r="C63" s="48" t="e">
        <f>VLOOKUP(A63,AUTODIAGNÓSTICO!A56:J116,6,0)</f>
        <v>#N/A</v>
      </c>
      <c r="D63" s="48" t="e">
        <f>VLOOKUP(A63,AUTODIAGNÓSTICO!A56:J116,8,0)</f>
        <v>#N/A</v>
      </c>
      <c r="E63" s="75" t="e">
        <f>VLOOKUP(A63,AUTODIAGNÓSTICO!$A$9:$J$69,9,0)</f>
        <v>#N/A</v>
      </c>
      <c r="F63" s="106" t="s">
        <v>361</v>
      </c>
      <c r="G63" s="106" t="s">
        <v>367</v>
      </c>
      <c r="H63" s="106" t="s">
        <v>369</v>
      </c>
      <c r="I63" s="105" t="s">
        <v>293</v>
      </c>
      <c r="J63" s="105" t="s">
        <v>301</v>
      </c>
      <c r="K63" s="46">
        <v>45350</v>
      </c>
      <c r="L63" s="46">
        <v>45350</v>
      </c>
    </row>
    <row r="64" spans="1:12" ht="165" x14ac:dyDescent="0.25">
      <c r="A64" s="47">
        <v>49</v>
      </c>
      <c r="B64" s="48" t="e">
        <f>VLOOKUP(A64,AUTODIAGNÓSTICO!$A$9:$J$69,3,0)</f>
        <v>#N/A</v>
      </c>
      <c r="C64" s="48" t="e">
        <f>VLOOKUP(A64,AUTODIAGNÓSTICO!A57:J117,6,0)</f>
        <v>#N/A</v>
      </c>
      <c r="D64" s="48" t="e">
        <f>VLOOKUP(A64,AUTODIAGNÓSTICO!A57:J117,8,0)</f>
        <v>#N/A</v>
      </c>
      <c r="E64" s="75" t="e">
        <f>VLOOKUP(A64,AUTODIAGNÓSTICO!$A$9:$J$69,9,0)</f>
        <v>#N/A</v>
      </c>
      <c r="F64" s="106" t="s">
        <v>361</v>
      </c>
      <c r="G64" s="106" t="s">
        <v>367</v>
      </c>
      <c r="H64" s="106" t="s">
        <v>368</v>
      </c>
      <c r="I64" s="105" t="s">
        <v>293</v>
      </c>
      <c r="J64" s="105" t="s">
        <v>301</v>
      </c>
      <c r="K64" s="46">
        <v>45350</v>
      </c>
      <c r="L64" s="46">
        <v>45350</v>
      </c>
    </row>
    <row r="65" spans="1:12" ht="255" x14ac:dyDescent="0.25">
      <c r="A65" s="47">
        <v>50</v>
      </c>
      <c r="B65" s="48" t="e">
        <f>VLOOKUP(A65,AUTODIAGNÓSTICO!$A$9:$J$69,3,0)</f>
        <v>#N/A</v>
      </c>
      <c r="C65" s="48" t="e">
        <f>VLOOKUP(A65,AUTODIAGNÓSTICO!A58:J118,6,0)</f>
        <v>#N/A</v>
      </c>
      <c r="D65" s="48" t="e">
        <f>VLOOKUP(A65,AUTODIAGNÓSTICO!A58:J118,8,0)</f>
        <v>#N/A</v>
      </c>
      <c r="E65" s="75" t="e">
        <f>VLOOKUP(A65,AUTODIAGNÓSTICO!$A$9:$J$69,9,0)</f>
        <v>#N/A</v>
      </c>
      <c r="F65" s="106" t="s">
        <v>361</v>
      </c>
      <c r="G65" s="106" t="s">
        <v>367</v>
      </c>
      <c r="H65" s="106" t="s">
        <v>368</v>
      </c>
      <c r="I65" s="105" t="s">
        <v>293</v>
      </c>
      <c r="J65" s="105" t="s">
        <v>301</v>
      </c>
      <c r="K65" s="46">
        <v>45352</v>
      </c>
      <c r="L65" s="46">
        <v>45367</v>
      </c>
    </row>
    <row r="66" spans="1:12" ht="165" x14ac:dyDescent="0.25">
      <c r="A66" s="47">
        <v>51</v>
      </c>
      <c r="B66" s="48" t="e">
        <f>VLOOKUP(A66,AUTODIAGNÓSTICO!$A$9:$J$69,3,0)</f>
        <v>#N/A</v>
      </c>
      <c r="C66" s="48" t="e">
        <f>VLOOKUP(A66,AUTODIAGNÓSTICO!A59:J119,6,0)</f>
        <v>#N/A</v>
      </c>
      <c r="D66" s="48" t="e">
        <f>VLOOKUP(A66,AUTODIAGNÓSTICO!A59:J119,8,0)</f>
        <v>#N/A</v>
      </c>
      <c r="E66" s="75" t="e">
        <f>VLOOKUP(A66,AUTODIAGNÓSTICO!$A$9:$J$69,9,0)</f>
        <v>#N/A</v>
      </c>
      <c r="F66" s="106" t="s">
        <v>370</v>
      </c>
      <c r="G66" s="106" t="s">
        <v>372</v>
      </c>
      <c r="H66" s="106" t="s">
        <v>371</v>
      </c>
      <c r="I66" s="105" t="s">
        <v>293</v>
      </c>
      <c r="J66" s="105" t="s">
        <v>301</v>
      </c>
      <c r="K66" s="46">
        <v>45353</v>
      </c>
      <c r="L66" s="46">
        <v>45368</v>
      </c>
    </row>
    <row r="67" spans="1:12" ht="165" x14ac:dyDescent="0.25">
      <c r="A67" s="47">
        <v>52</v>
      </c>
      <c r="B67" s="48" t="e">
        <f>VLOOKUP(A67,AUTODIAGNÓSTICO!$A$9:$J$69,3,0)</f>
        <v>#N/A</v>
      </c>
      <c r="C67" s="48" t="e">
        <f>VLOOKUP(A67,AUTODIAGNÓSTICO!A60:J120,6,0)</f>
        <v>#N/A</v>
      </c>
      <c r="D67" s="48" t="e">
        <f>VLOOKUP(A67,AUTODIAGNÓSTICO!A60:J120,8,0)</f>
        <v>#N/A</v>
      </c>
      <c r="E67" s="75" t="e">
        <f>VLOOKUP(A67,AUTODIAGNÓSTICO!$A$9:$J$69,9,0)</f>
        <v>#N/A</v>
      </c>
      <c r="F67" s="106" t="s">
        <v>370</v>
      </c>
      <c r="G67" s="106" t="s">
        <v>372</v>
      </c>
      <c r="H67" s="106" t="s">
        <v>373</v>
      </c>
      <c r="I67" s="105" t="s">
        <v>293</v>
      </c>
      <c r="J67" s="105" t="s">
        <v>301</v>
      </c>
      <c r="K67" s="46">
        <v>45354</v>
      </c>
      <c r="L67" s="46">
        <v>45369</v>
      </c>
    </row>
    <row r="68" spans="1:12" ht="165" x14ac:dyDescent="0.25">
      <c r="A68" s="47">
        <v>53</v>
      </c>
      <c r="B68" s="48" t="e">
        <f>VLOOKUP(A68,AUTODIAGNÓSTICO!$A$9:$J$69,3,0)</f>
        <v>#N/A</v>
      </c>
      <c r="C68" s="48" t="e">
        <f>VLOOKUP(A68,AUTODIAGNÓSTICO!A61:J121,6,0)</f>
        <v>#N/A</v>
      </c>
      <c r="D68" s="48" t="e">
        <f>VLOOKUP(A68,AUTODIAGNÓSTICO!A61:J121,8,0)</f>
        <v>#N/A</v>
      </c>
      <c r="E68" s="75" t="e">
        <f>VLOOKUP(A68,AUTODIAGNÓSTICO!$A$9:$J$69,9,0)</f>
        <v>#N/A</v>
      </c>
      <c r="F68" s="106" t="s">
        <v>370</v>
      </c>
      <c r="G68" s="106" t="s">
        <v>372</v>
      </c>
      <c r="H68" s="106" t="s">
        <v>373</v>
      </c>
      <c r="I68" s="105" t="s">
        <v>293</v>
      </c>
      <c r="J68" s="105" t="s">
        <v>301</v>
      </c>
      <c r="K68" s="46">
        <v>45355</v>
      </c>
      <c r="L68" s="46">
        <v>45370</v>
      </c>
    </row>
    <row r="69" spans="1:12" ht="165" x14ac:dyDescent="0.25">
      <c r="A69" s="47">
        <v>54</v>
      </c>
      <c r="B69" s="48" t="e">
        <f>VLOOKUP(A69,AUTODIAGNÓSTICO!$A$9:$J$69,3,0)</f>
        <v>#N/A</v>
      </c>
      <c r="C69" s="48" t="e">
        <f>VLOOKUP(A69,AUTODIAGNÓSTICO!A62:J122,6,0)</f>
        <v>#N/A</v>
      </c>
      <c r="D69" s="48" t="e">
        <f>VLOOKUP(A69,AUTODIAGNÓSTICO!A62:J122,8,0)</f>
        <v>#N/A</v>
      </c>
      <c r="E69" s="75" t="e">
        <f>VLOOKUP(A69,AUTODIAGNÓSTICO!$A$9:$J$69,9,0)</f>
        <v>#N/A</v>
      </c>
      <c r="F69" s="106" t="s">
        <v>370</v>
      </c>
      <c r="G69" s="106" t="s">
        <v>372</v>
      </c>
      <c r="H69" s="106" t="s">
        <v>373</v>
      </c>
      <c r="I69" s="105" t="s">
        <v>293</v>
      </c>
      <c r="J69" s="105" t="s">
        <v>301</v>
      </c>
      <c r="K69" s="46">
        <v>45356</v>
      </c>
      <c r="L69" s="46">
        <v>45371</v>
      </c>
    </row>
    <row r="70" spans="1:12" ht="165" x14ac:dyDescent="0.25">
      <c r="A70" s="47">
        <v>55</v>
      </c>
      <c r="B70" s="48" t="e">
        <f>VLOOKUP(A70,AUTODIAGNÓSTICO!$A$9:$J$69,3,0)</f>
        <v>#N/A</v>
      </c>
      <c r="C70" s="48" t="e">
        <f>VLOOKUP(A70,AUTODIAGNÓSTICO!A63:J123,6,0)</f>
        <v>#N/A</v>
      </c>
      <c r="D70" s="48" t="e">
        <f>VLOOKUP(A70,AUTODIAGNÓSTICO!A63:J123,8,0)</f>
        <v>#N/A</v>
      </c>
      <c r="E70" s="75" t="e">
        <f>VLOOKUP(A70,AUTODIAGNÓSTICO!$A$9:$J$69,9,0)</f>
        <v>#N/A</v>
      </c>
      <c r="F70" s="106" t="s">
        <v>370</v>
      </c>
      <c r="G70" s="106" t="s">
        <v>372</v>
      </c>
      <c r="H70" s="106" t="s">
        <v>374</v>
      </c>
      <c r="I70" s="105" t="s">
        <v>293</v>
      </c>
      <c r="J70" s="105" t="s">
        <v>301</v>
      </c>
      <c r="K70" s="46">
        <v>45357</v>
      </c>
      <c r="L70" s="46">
        <v>45372</v>
      </c>
    </row>
    <row r="71" spans="1:12" ht="165" x14ac:dyDescent="0.25">
      <c r="A71" s="47">
        <v>56</v>
      </c>
      <c r="B71" s="48" t="e">
        <f>VLOOKUP(A71,AUTODIAGNÓSTICO!$A$9:$J$69,3,0)</f>
        <v>#N/A</v>
      </c>
      <c r="C71" s="48" t="e">
        <f>VLOOKUP(A71,AUTODIAGNÓSTICO!A64:J124,6,0)</f>
        <v>#N/A</v>
      </c>
      <c r="D71" s="48" t="e">
        <f>VLOOKUP(A71,AUTODIAGNÓSTICO!A64:J124,8,0)</f>
        <v>#N/A</v>
      </c>
      <c r="E71" s="75" t="e">
        <f>VLOOKUP(A71,AUTODIAGNÓSTICO!$A$9:$J$69,9,0)</f>
        <v>#N/A</v>
      </c>
      <c r="F71" s="106" t="s">
        <v>370</v>
      </c>
      <c r="G71" s="106" t="s">
        <v>372</v>
      </c>
      <c r="H71" s="106" t="s">
        <v>375</v>
      </c>
      <c r="I71" s="105" t="s">
        <v>293</v>
      </c>
      <c r="J71" s="105" t="s">
        <v>301</v>
      </c>
      <c r="K71" s="46">
        <v>45358</v>
      </c>
      <c r="L71" s="46">
        <v>45373</v>
      </c>
    </row>
    <row r="72" spans="1:12" ht="165" x14ac:dyDescent="0.25">
      <c r="A72" s="47">
        <v>57</v>
      </c>
      <c r="B72" s="48" t="e">
        <f>VLOOKUP(A72,AUTODIAGNÓSTICO!$A$9:$J$69,3,0)</f>
        <v>#N/A</v>
      </c>
      <c r="C72" s="48" t="e">
        <f>VLOOKUP(A72,AUTODIAGNÓSTICO!A65:J125,6,0)</f>
        <v>#N/A</v>
      </c>
      <c r="D72" s="48" t="e">
        <f>VLOOKUP(A72,AUTODIAGNÓSTICO!A65:J125,8,0)</f>
        <v>#N/A</v>
      </c>
      <c r="E72" s="75" t="e">
        <f>VLOOKUP(A72,AUTODIAGNÓSTICO!$A$9:$J$69,9,0)</f>
        <v>#N/A</v>
      </c>
      <c r="F72" s="106" t="s">
        <v>370</v>
      </c>
      <c r="G72" s="106" t="s">
        <v>372</v>
      </c>
      <c r="H72" s="106" t="s">
        <v>376</v>
      </c>
      <c r="I72" s="105" t="s">
        <v>293</v>
      </c>
      <c r="J72" s="105" t="s">
        <v>301</v>
      </c>
      <c r="K72" s="46">
        <v>45359</v>
      </c>
      <c r="L72" s="46">
        <v>45374</v>
      </c>
    </row>
    <row r="73" spans="1:12" ht="165" x14ac:dyDescent="0.25">
      <c r="A73" s="47">
        <v>58</v>
      </c>
      <c r="B73" s="48" t="e">
        <f>VLOOKUP(A73,AUTODIAGNÓSTICO!$A$9:$J$69,3,0)</f>
        <v>#N/A</v>
      </c>
      <c r="C73" s="48" t="e">
        <f>VLOOKUP(A73,AUTODIAGNÓSTICO!A66:J126,6,0)</f>
        <v>#N/A</v>
      </c>
      <c r="D73" s="48" t="e">
        <f>VLOOKUP(A73,AUTODIAGNÓSTICO!A66:J126,8,0)</f>
        <v>#N/A</v>
      </c>
      <c r="E73" s="75" t="e">
        <f>VLOOKUP(A73,AUTODIAGNÓSTICO!$A$9:$J$69,9,0)</f>
        <v>#N/A</v>
      </c>
      <c r="F73" s="106" t="s">
        <v>370</v>
      </c>
      <c r="G73" s="106" t="s">
        <v>372</v>
      </c>
      <c r="H73" s="106" t="s">
        <v>377</v>
      </c>
      <c r="I73" s="105" t="s">
        <v>293</v>
      </c>
      <c r="J73" s="105" t="s">
        <v>301</v>
      </c>
      <c r="K73" s="46">
        <v>45360</v>
      </c>
      <c r="L73" s="46">
        <v>45375</v>
      </c>
    </row>
    <row r="74" spans="1:12" ht="165" x14ac:dyDescent="0.25">
      <c r="A74" s="47">
        <v>59</v>
      </c>
      <c r="B74" s="48" t="e">
        <f>VLOOKUP(A74,AUTODIAGNÓSTICO!$A$9:$J$69,3,0)</f>
        <v>#N/A</v>
      </c>
      <c r="C74" s="48" t="e">
        <f>VLOOKUP(A74,AUTODIAGNÓSTICO!A67:J127,6,0)</f>
        <v>#N/A</v>
      </c>
      <c r="D74" s="48" t="e">
        <f>VLOOKUP(A74,AUTODIAGNÓSTICO!A67:J127,8,0)</f>
        <v>#N/A</v>
      </c>
      <c r="E74" s="75" t="e">
        <f>VLOOKUP(A74,AUTODIAGNÓSTICO!$A$9:$J$69,9,0)</f>
        <v>#N/A</v>
      </c>
      <c r="F74" s="106" t="s">
        <v>370</v>
      </c>
      <c r="G74" s="106" t="s">
        <v>372</v>
      </c>
      <c r="H74" s="106" t="s">
        <v>377</v>
      </c>
      <c r="I74" s="105" t="s">
        <v>293</v>
      </c>
      <c r="J74" s="105" t="s">
        <v>301</v>
      </c>
      <c r="K74" s="46">
        <v>45361</v>
      </c>
      <c r="L74" s="46">
        <v>45376</v>
      </c>
    </row>
    <row r="75" spans="1:12" ht="165" x14ac:dyDescent="0.25">
      <c r="A75" s="47">
        <v>60</v>
      </c>
      <c r="B75" s="48" t="e">
        <f>VLOOKUP(A75,AUTODIAGNÓSTICO!$A$9:$J$69,3,0)</f>
        <v>#N/A</v>
      </c>
      <c r="C75" s="48" t="e">
        <f>VLOOKUP(A75,AUTODIAGNÓSTICO!A68:J128,6,0)</f>
        <v>#N/A</v>
      </c>
      <c r="D75" s="48" t="e">
        <f>VLOOKUP(A75,AUTODIAGNÓSTICO!A68:J128,8,0)</f>
        <v>#N/A</v>
      </c>
      <c r="E75" s="75" t="e">
        <f>VLOOKUP(A75,AUTODIAGNÓSTICO!$A$9:$J$69,9,0)</f>
        <v>#N/A</v>
      </c>
      <c r="F75" s="106" t="s">
        <v>370</v>
      </c>
      <c r="G75" s="106" t="s">
        <v>372</v>
      </c>
      <c r="H75" s="106" t="s">
        <v>377</v>
      </c>
      <c r="I75" s="105" t="s">
        <v>293</v>
      </c>
      <c r="J75" s="105" t="s">
        <v>301</v>
      </c>
      <c r="K75" s="46">
        <v>45362</v>
      </c>
      <c r="L75" s="46">
        <v>45377</v>
      </c>
    </row>
    <row r="76" spans="1:12" ht="165" x14ac:dyDescent="0.25">
      <c r="A76" s="47">
        <v>61</v>
      </c>
      <c r="B76" s="48" t="e">
        <f>VLOOKUP(A76,AUTODIAGNÓSTICO!$A$9:$J$69,3,0)</f>
        <v>#N/A</v>
      </c>
      <c r="C76" s="48" t="e">
        <f>VLOOKUP(A76,AUTODIAGNÓSTICO!A69:J129,6,0)</f>
        <v>#N/A</v>
      </c>
      <c r="D76" s="48" t="e">
        <f>VLOOKUP(A76,AUTODIAGNÓSTICO!A69:J129,8,0)</f>
        <v>#N/A</v>
      </c>
      <c r="E76" s="75" t="e">
        <f>VLOOKUP(A76,AUTODIAGNÓSTICO!$A$9:$J$69,9,0)</f>
        <v>#N/A</v>
      </c>
      <c r="F76" s="106" t="s">
        <v>370</v>
      </c>
      <c r="G76" s="106" t="s">
        <v>372</v>
      </c>
      <c r="H76" s="106" t="s">
        <v>377</v>
      </c>
      <c r="I76" s="105" t="s">
        <v>293</v>
      </c>
      <c r="J76" s="105" t="s">
        <v>301</v>
      </c>
      <c r="K76" s="46">
        <v>45363</v>
      </c>
      <c r="L76" s="46">
        <v>45378</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Dora Astrid López Meneses</cp:lastModifiedBy>
  <cp:lastPrinted>2022-02-09T14:14:38Z</cp:lastPrinted>
  <dcterms:created xsi:type="dcterms:W3CDTF">2021-11-16T13:51:36Z</dcterms:created>
  <dcterms:modified xsi:type="dcterms:W3CDTF">2024-02-20T03:16:44Z</dcterms:modified>
</cp:coreProperties>
</file>