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cuments\COLCAYETANO 2025\autoevaluacion 2024\"/>
    </mc:Choice>
  </mc:AlternateContent>
  <xr:revisionPtr revIDLastSave="0" documentId="13_ncr:1_{63B3E780-6036-41CD-A393-84AE9C81491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stitución" sheetId="1" r:id="rId1"/>
    <sheet name="Autoevaluación" sheetId="2" r:id="rId2"/>
    <sheet name="Directiva" sheetId="3" r:id="rId3"/>
    <sheet name="Academica" sheetId="4" r:id="rId4"/>
    <sheet name="Admon" sheetId="5" r:id="rId5"/>
    <sheet name="Comunidad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7" i="6" l="1"/>
  <c r="C4" i="3" l="1"/>
  <c r="T142" i="2"/>
  <c r="S142" i="2"/>
  <c r="R142" i="2"/>
  <c r="U141" i="2"/>
  <c r="T141" i="2"/>
  <c r="S141" i="2"/>
  <c r="R141" i="2"/>
  <c r="U140" i="2"/>
  <c r="T140" i="2"/>
  <c r="S140" i="2"/>
  <c r="R140" i="2"/>
  <c r="U139" i="2"/>
  <c r="U7" i="6" s="1"/>
  <c r="T139" i="2"/>
  <c r="S139" i="2"/>
  <c r="R139" i="2"/>
  <c r="C7" i="6" s="1"/>
  <c r="T137" i="2"/>
  <c r="S137" i="2"/>
  <c r="R137" i="2"/>
  <c r="U136" i="2"/>
  <c r="T136" i="2"/>
  <c r="S136" i="2"/>
  <c r="R136" i="2"/>
  <c r="U135" i="2"/>
  <c r="T135" i="2"/>
  <c r="S135" i="2"/>
  <c r="R135" i="2"/>
  <c r="U134" i="2"/>
  <c r="U6" i="6" s="1"/>
  <c r="T134" i="2"/>
  <c r="S134" i="2"/>
  <c r="R134" i="2"/>
  <c r="U131" i="2"/>
  <c r="T131" i="2"/>
  <c r="S131" i="2"/>
  <c r="R131" i="2"/>
  <c r="U130" i="2"/>
  <c r="T130" i="2"/>
  <c r="S130" i="2"/>
  <c r="R130" i="2"/>
  <c r="U129" i="2"/>
  <c r="T129" i="2"/>
  <c r="S129" i="2"/>
  <c r="R129" i="2"/>
  <c r="U128" i="2"/>
  <c r="T128" i="2"/>
  <c r="S128" i="2"/>
  <c r="R128" i="2"/>
  <c r="U125" i="2"/>
  <c r="T125" i="2"/>
  <c r="S125" i="2"/>
  <c r="R125" i="2"/>
  <c r="U124" i="2"/>
  <c r="T124" i="2"/>
  <c r="S124" i="2"/>
  <c r="R124" i="2"/>
  <c r="U123" i="2"/>
  <c r="T123" i="2"/>
  <c r="S123" i="2"/>
  <c r="R123" i="2"/>
  <c r="U122" i="2"/>
  <c r="T122" i="2"/>
  <c r="S122" i="2"/>
  <c r="R122" i="2"/>
  <c r="C4" i="6" s="1"/>
  <c r="U117" i="2"/>
  <c r="T117" i="2"/>
  <c r="S117" i="2"/>
  <c r="R117" i="2"/>
  <c r="U116" i="2"/>
  <c r="T116" i="2"/>
  <c r="S116" i="2"/>
  <c r="R116" i="2"/>
  <c r="U115" i="2"/>
  <c r="T115" i="2"/>
  <c r="S115" i="2"/>
  <c r="R115" i="2"/>
  <c r="U114" i="2"/>
  <c r="T114" i="2"/>
  <c r="M8" i="5" s="1"/>
  <c r="S114" i="2"/>
  <c r="R114" i="2"/>
  <c r="C8" i="5" s="1"/>
  <c r="U105" i="2"/>
  <c r="T105" i="2"/>
  <c r="S105" i="2"/>
  <c r="R105" i="2"/>
  <c r="U104" i="2"/>
  <c r="T104" i="2"/>
  <c r="S104" i="2"/>
  <c r="R104" i="2"/>
  <c r="U103" i="2"/>
  <c r="T103" i="2"/>
  <c r="S103" i="2"/>
  <c r="R103" i="2"/>
  <c r="U102" i="2"/>
  <c r="T102" i="2"/>
  <c r="S102" i="2"/>
  <c r="R102" i="2"/>
  <c r="U101" i="2"/>
  <c r="T101" i="2"/>
  <c r="S101" i="2"/>
  <c r="R101" i="2"/>
  <c r="U100" i="2"/>
  <c r="T100" i="2"/>
  <c r="S100" i="2"/>
  <c r="R100" i="2"/>
  <c r="U99" i="2"/>
  <c r="T99" i="2"/>
  <c r="S99" i="2"/>
  <c r="R99" i="2"/>
  <c r="U98" i="2"/>
  <c r="T98" i="2"/>
  <c r="M6" i="5" s="1"/>
  <c r="S98" i="2"/>
  <c r="R98" i="2"/>
  <c r="C6" i="5" s="1"/>
  <c r="U92" i="2"/>
  <c r="T92" i="2"/>
  <c r="S92" i="2"/>
  <c r="R92" i="2"/>
  <c r="U91" i="2"/>
  <c r="T91" i="2"/>
  <c r="S91" i="2"/>
  <c r="J5" i="5" s="1"/>
  <c r="R91" i="2"/>
  <c r="U90" i="2"/>
  <c r="T90" i="2"/>
  <c r="S90" i="2"/>
  <c r="R90" i="2"/>
  <c r="U89" i="2"/>
  <c r="T89" i="2"/>
  <c r="M5" i="5" s="1"/>
  <c r="S89" i="2"/>
  <c r="R89" i="2"/>
  <c r="U87" i="2"/>
  <c r="T87" i="2"/>
  <c r="S87" i="2"/>
  <c r="R87" i="2"/>
  <c r="U86" i="2"/>
  <c r="T86" i="2"/>
  <c r="S86" i="2"/>
  <c r="R86" i="2"/>
  <c r="U85" i="2"/>
  <c r="T85" i="2"/>
  <c r="S85" i="2"/>
  <c r="R85" i="2"/>
  <c r="U84" i="2"/>
  <c r="T84" i="2"/>
  <c r="S84" i="2"/>
  <c r="H4" i="5" s="1"/>
  <c r="R84" i="2"/>
  <c r="U77" i="2"/>
  <c r="T77" i="2"/>
  <c r="S77" i="2"/>
  <c r="R77" i="2"/>
  <c r="U76" i="2"/>
  <c r="T76" i="2"/>
  <c r="S76" i="2"/>
  <c r="R76" i="2"/>
  <c r="U75" i="2"/>
  <c r="T75" i="2"/>
  <c r="S75" i="2"/>
  <c r="R75" i="2"/>
  <c r="U74" i="2"/>
  <c r="T74" i="2"/>
  <c r="M7" i="4" s="1"/>
  <c r="S74" i="2"/>
  <c r="R74" i="2"/>
  <c r="U71" i="2"/>
  <c r="T71" i="2"/>
  <c r="S71" i="2"/>
  <c r="R71" i="2"/>
  <c r="U70" i="2"/>
  <c r="T70" i="2"/>
  <c r="S70" i="2"/>
  <c r="R70" i="2"/>
  <c r="U69" i="2"/>
  <c r="T69" i="2"/>
  <c r="S69" i="2"/>
  <c r="R69" i="2"/>
  <c r="U68" i="2"/>
  <c r="T68" i="2"/>
  <c r="M6" i="4" s="1"/>
  <c r="S68" i="2"/>
  <c r="R68" i="2"/>
  <c r="C6" i="4" s="1"/>
  <c r="U65" i="2"/>
  <c r="T65" i="2"/>
  <c r="S65" i="2"/>
  <c r="R65" i="2"/>
  <c r="U64" i="2"/>
  <c r="T64" i="2"/>
  <c r="S64" i="2"/>
  <c r="R64" i="2"/>
  <c r="U63" i="2"/>
  <c r="T63" i="2"/>
  <c r="S63" i="2"/>
  <c r="R63" i="2"/>
  <c r="U62" i="2"/>
  <c r="T62" i="2"/>
  <c r="M5" i="4" s="1"/>
  <c r="S62" i="2"/>
  <c r="R62" i="2"/>
  <c r="U58" i="2"/>
  <c r="T58" i="2"/>
  <c r="S58" i="2"/>
  <c r="R58" i="2"/>
  <c r="U57" i="2"/>
  <c r="T57" i="2"/>
  <c r="S57" i="2"/>
  <c r="R57" i="2"/>
  <c r="U56" i="2"/>
  <c r="T56" i="2"/>
  <c r="S56" i="2"/>
  <c r="R56" i="2"/>
  <c r="U55" i="2"/>
  <c r="T55" i="2"/>
  <c r="M4" i="4" s="1"/>
  <c r="S55" i="2"/>
  <c r="R55" i="2"/>
  <c r="U50" i="2"/>
  <c r="T50" i="2"/>
  <c r="S50" i="2"/>
  <c r="R50" i="2"/>
  <c r="U49" i="2"/>
  <c r="T49" i="2"/>
  <c r="S49" i="2"/>
  <c r="R49" i="2"/>
  <c r="U48" i="2"/>
  <c r="T48" i="2"/>
  <c r="S48" i="2"/>
  <c r="R48" i="2"/>
  <c r="U47" i="2"/>
  <c r="T47" i="2"/>
  <c r="S47" i="2"/>
  <c r="R47" i="2"/>
  <c r="U39" i="2"/>
  <c r="T39" i="2"/>
  <c r="S39" i="2"/>
  <c r="R39" i="2"/>
  <c r="U38" i="2"/>
  <c r="T38" i="2"/>
  <c r="S38" i="2"/>
  <c r="R38" i="2"/>
  <c r="U37" i="2"/>
  <c r="T37" i="2"/>
  <c r="S37" i="2"/>
  <c r="R37" i="2"/>
  <c r="U36" i="2"/>
  <c r="T36" i="2"/>
  <c r="S36" i="2"/>
  <c r="H8" i="3" s="1"/>
  <c r="R36" i="2"/>
  <c r="U33" i="2"/>
  <c r="T33" i="2"/>
  <c r="S33" i="2"/>
  <c r="R33" i="2"/>
  <c r="U32" i="2"/>
  <c r="T32" i="2"/>
  <c r="S32" i="2"/>
  <c r="R32" i="2"/>
  <c r="U31" i="2"/>
  <c r="T31" i="2"/>
  <c r="S31" i="2"/>
  <c r="R31" i="2"/>
  <c r="U30" i="2"/>
  <c r="R7" i="3" s="1"/>
  <c r="T30" i="2"/>
  <c r="S30" i="2"/>
  <c r="R30" i="2"/>
  <c r="U23" i="2"/>
  <c r="T23" i="2"/>
  <c r="S23" i="2"/>
  <c r="R23" i="2"/>
  <c r="U22" i="2"/>
  <c r="T22" i="2"/>
  <c r="S22" i="2"/>
  <c r="R22" i="2"/>
  <c r="U21" i="2"/>
  <c r="T21" i="2"/>
  <c r="S21" i="2"/>
  <c r="R21" i="2"/>
  <c r="U20" i="2"/>
  <c r="T20" i="2"/>
  <c r="S20" i="2"/>
  <c r="R20" i="2"/>
  <c r="U16" i="2"/>
  <c r="T16" i="2"/>
  <c r="S16" i="2"/>
  <c r="R16" i="2"/>
  <c r="U15" i="2"/>
  <c r="T15" i="2"/>
  <c r="S15" i="2"/>
  <c r="R15" i="2"/>
  <c r="U14" i="2"/>
  <c r="T14" i="2"/>
  <c r="S14" i="2"/>
  <c r="R14" i="2"/>
  <c r="U13" i="2"/>
  <c r="T13" i="2"/>
  <c r="S13" i="2"/>
  <c r="R13" i="2"/>
  <c r="S11" i="2"/>
  <c r="R11" i="2"/>
  <c r="Q11" i="2"/>
  <c r="U10" i="2"/>
  <c r="T10" i="2"/>
  <c r="S10" i="2"/>
  <c r="R10" i="2"/>
  <c r="U9" i="2"/>
  <c r="T9" i="2"/>
  <c r="S9" i="2"/>
  <c r="R9" i="2"/>
  <c r="U8" i="2"/>
  <c r="T8" i="2"/>
  <c r="S8" i="2"/>
  <c r="R8" i="2"/>
  <c r="U7" i="2"/>
  <c r="R4" i="3" s="1"/>
  <c r="T7" i="2"/>
  <c r="S7" i="2"/>
  <c r="R7" i="2"/>
  <c r="H6" i="4" l="1"/>
  <c r="H6" i="6"/>
  <c r="H5" i="6"/>
  <c r="H5" i="4"/>
  <c r="R8" i="3"/>
  <c r="R5" i="4"/>
  <c r="R7" i="4"/>
  <c r="R7" i="5"/>
  <c r="R5" i="6"/>
  <c r="R5" i="3"/>
  <c r="R9" i="3"/>
  <c r="R4" i="4"/>
  <c r="R6" i="4"/>
  <c r="R6" i="5"/>
  <c r="R4" i="6"/>
  <c r="H4" i="3"/>
  <c r="R6" i="3"/>
  <c r="R8" i="5"/>
  <c r="R5" i="5"/>
  <c r="R4" i="5"/>
  <c r="R10" i="5" s="1"/>
  <c r="M7" i="6"/>
  <c r="M6" i="6"/>
  <c r="M5" i="6"/>
  <c r="M4" i="6"/>
  <c r="M10" i="6" s="1"/>
  <c r="M7" i="5"/>
  <c r="M4" i="5"/>
  <c r="M10" i="5" s="1"/>
  <c r="M9" i="3"/>
  <c r="M8" i="3"/>
  <c r="M7" i="3"/>
  <c r="M6" i="3"/>
  <c r="M5" i="3"/>
  <c r="M4" i="3"/>
  <c r="M10" i="3" s="1"/>
  <c r="H4" i="6"/>
  <c r="H8" i="5"/>
  <c r="H7" i="5"/>
  <c r="H6" i="5"/>
  <c r="H5" i="5"/>
  <c r="H7" i="4"/>
  <c r="H9" i="3"/>
  <c r="H7" i="3"/>
  <c r="I7" i="3"/>
  <c r="H5" i="3"/>
  <c r="C6" i="6"/>
  <c r="C5" i="6"/>
  <c r="C7" i="5"/>
  <c r="C5" i="5"/>
  <c r="C4" i="5"/>
  <c r="C7" i="4"/>
  <c r="C5" i="4"/>
  <c r="C4" i="4"/>
  <c r="C10" i="3"/>
  <c r="H7" i="6"/>
  <c r="J8" i="3"/>
  <c r="P9" i="3"/>
  <c r="P4" i="4"/>
  <c r="J6" i="3"/>
  <c r="H4" i="4"/>
  <c r="J4" i="3"/>
  <c r="P5" i="3"/>
  <c r="N7" i="3"/>
  <c r="O8" i="3"/>
  <c r="O4" i="3"/>
  <c r="S5" i="3"/>
  <c r="S6" i="3"/>
  <c r="S7" i="3"/>
  <c r="S8" i="3"/>
  <c r="T8" i="3"/>
  <c r="U9" i="3"/>
  <c r="E4" i="3"/>
  <c r="K5" i="3"/>
  <c r="K9" i="3"/>
  <c r="K4" i="4"/>
  <c r="N4" i="3"/>
  <c r="T5" i="3"/>
  <c r="U5" i="3"/>
  <c r="R10" i="3"/>
  <c r="T4" i="3"/>
  <c r="F5" i="3"/>
  <c r="D7" i="3"/>
  <c r="E8" i="3"/>
  <c r="F9" i="3"/>
  <c r="F4" i="4"/>
  <c r="T6" i="3"/>
  <c r="U7" i="3"/>
  <c r="U8" i="3"/>
  <c r="S9" i="3"/>
  <c r="T9" i="3"/>
  <c r="R10" i="4"/>
  <c r="S4" i="4"/>
  <c r="U4" i="4"/>
  <c r="S5" i="4"/>
  <c r="T5" i="4"/>
  <c r="U5" i="4"/>
  <c r="S6" i="4"/>
  <c r="T6" i="4"/>
  <c r="U6" i="4"/>
  <c r="S7" i="4"/>
  <c r="T7" i="4"/>
  <c r="U7" i="4"/>
  <c r="S4" i="5"/>
  <c r="T4" i="5"/>
  <c r="U4" i="5"/>
  <c r="S5" i="5"/>
  <c r="T5" i="5"/>
  <c r="U5" i="5"/>
  <c r="S6" i="5"/>
  <c r="T6" i="5"/>
  <c r="U6" i="5"/>
  <c r="S7" i="5"/>
  <c r="T7" i="5"/>
  <c r="U7" i="5"/>
  <c r="S8" i="5"/>
  <c r="T8" i="5"/>
  <c r="U8" i="5"/>
  <c r="S4" i="6"/>
  <c r="T4" i="6"/>
  <c r="U4" i="6"/>
  <c r="T5" i="6"/>
  <c r="S5" i="6"/>
  <c r="U5" i="6"/>
  <c r="S6" i="6"/>
  <c r="T6" i="6"/>
  <c r="D7" i="6"/>
  <c r="E7" i="6"/>
  <c r="F7" i="6"/>
  <c r="T7" i="3"/>
  <c r="S4" i="3"/>
  <c r="U4" i="3"/>
  <c r="D5" i="3"/>
  <c r="E5" i="3"/>
  <c r="D6" i="3"/>
  <c r="E6" i="3"/>
  <c r="F6" i="3"/>
  <c r="E7" i="3"/>
  <c r="F7" i="3"/>
  <c r="D8" i="3"/>
  <c r="F8" i="3"/>
  <c r="D9" i="3"/>
  <c r="E9" i="3"/>
  <c r="D4" i="4"/>
  <c r="E4" i="4"/>
  <c r="D5" i="4"/>
  <c r="E5" i="4"/>
  <c r="F5" i="4"/>
  <c r="D6" i="4"/>
  <c r="E6" i="4"/>
  <c r="F6" i="4"/>
  <c r="D7" i="4"/>
  <c r="E7" i="4"/>
  <c r="F7" i="4"/>
  <c r="D4" i="5"/>
  <c r="E4" i="5"/>
  <c r="F4" i="5"/>
  <c r="D5" i="5"/>
  <c r="E5" i="5"/>
  <c r="F5" i="5"/>
  <c r="D6" i="5"/>
  <c r="E6" i="5"/>
  <c r="F6" i="5"/>
  <c r="D7" i="5"/>
  <c r="E7" i="5"/>
  <c r="F7" i="5"/>
  <c r="D8" i="5"/>
  <c r="E8" i="5"/>
  <c r="F8" i="5"/>
  <c r="D4" i="6"/>
  <c r="E4" i="6"/>
  <c r="F4" i="6"/>
  <c r="D5" i="6"/>
  <c r="E5" i="6"/>
  <c r="F5" i="6"/>
  <c r="D6" i="6"/>
  <c r="E6" i="6"/>
  <c r="F6" i="6"/>
  <c r="I7" i="6"/>
  <c r="J7" i="6"/>
  <c r="K7" i="6"/>
  <c r="P4" i="3"/>
  <c r="U6" i="3"/>
  <c r="D4" i="3"/>
  <c r="F4" i="3"/>
  <c r="I5" i="3"/>
  <c r="J5" i="3"/>
  <c r="I6" i="3"/>
  <c r="K6" i="3"/>
  <c r="J7" i="3"/>
  <c r="K7" i="3"/>
  <c r="I8" i="3"/>
  <c r="K8" i="3"/>
  <c r="I9" i="3"/>
  <c r="J9" i="3"/>
  <c r="I4" i="4"/>
  <c r="J4" i="4"/>
  <c r="I5" i="4"/>
  <c r="J5" i="4"/>
  <c r="K5" i="4"/>
  <c r="I6" i="4"/>
  <c r="J6" i="4"/>
  <c r="K6" i="4"/>
  <c r="I7" i="4"/>
  <c r="J7" i="4"/>
  <c r="K7" i="4"/>
  <c r="I4" i="5"/>
  <c r="J4" i="5"/>
  <c r="J10" i="5" s="1"/>
  <c r="K4" i="5"/>
  <c r="I5" i="5"/>
  <c r="K5" i="5"/>
  <c r="I6" i="5"/>
  <c r="J6" i="5"/>
  <c r="I7" i="5"/>
  <c r="J7" i="5"/>
  <c r="K7" i="5"/>
  <c r="I8" i="5"/>
  <c r="J8" i="5"/>
  <c r="K8" i="5"/>
  <c r="I4" i="6"/>
  <c r="J4" i="6"/>
  <c r="K4" i="6"/>
  <c r="I5" i="6"/>
  <c r="J5" i="6"/>
  <c r="K5" i="6"/>
  <c r="I6" i="6"/>
  <c r="J6" i="6"/>
  <c r="K6" i="6"/>
  <c r="N7" i="6"/>
  <c r="O7" i="6"/>
  <c r="H6" i="3"/>
  <c r="I4" i="3"/>
  <c r="K6" i="5"/>
  <c r="K4" i="3"/>
  <c r="N5" i="3"/>
  <c r="O5" i="3"/>
  <c r="N6" i="3"/>
  <c r="O6" i="3"/>
  <c r="P6" i="3"/>
  <c r="O7" i="3"/>
  <c r="P7" i="3"/>
  <c r="N8" i="3"/>
  <c r="P8" i="3"/>
  <c r="N9" i="3"/>
  <c r="O9" i="3"/>
  <c r="M10" i="4"/>
  <c r="N4" i="4"/>
  <c r="O4" i="4"/>
  <c r="N5" i="4"/>
  <c r="O5" i="4"/>
  <c r="P5" i="4"/>
  <c r="N6" i="4"/>
  <c r="O6" i="4"/>
  <c r="P6" i="4"/>
  <c r="N7" i="4"/>
  <c r="O7" i="4"/>
  <c r="P7" i="4"/>
  <c r="N4" i="5"/>
  <c r="O4" i="5"/>
  <c r="P4" i="5"/>
  <c r="N5" i="5"/>
  <c r="O5" i="5"/>
  <c r="P5" i="5"/>
  <c r="N6" i="5"/>
  <c r="O6" i="5"/>
  <c r="P6" i="5"/>
  <c r="N7" i="5"/>
  <c r="O7" i="5"/>
  <c r="P7" i="5"/>
  <c r="N8" i="5"/>
  <c r="O8" i="5"/>
  <c r="P8" i="5"/>
  <c r="N4" i="6"/>
  <c r="O4" i="6"/>
  <c r="P4" i="6"/>
  <c r="N5" i="6"/>
  <c r="O5" i="6"/>
  <c r="P5" i="6"/>
  <c r="N6" i="6"/>
  <c r="O6" i="6"/>
  <c r="P6" i="6"/>
  <c r="S7" i="6"/>
  <c r="T7" i="6"/>
  <c r="R6" i="6"/>
  <c r="R7" i="6"/>
  <c r="H10" i="4" l="1"/>
  <c r="H10" i="5"/>
  <c r="H10" i="3"/>
  <c r="H10" i="6"/>
  <c r="F10" i="3"/>
  <c r="C10" i="6"/>
  <c r="C10" i="5"/>
  <c r="C10" i="4"/>
  <c r="E10" i="3"/>
  <c r="T10" i="3"/>
  <c r="O10" i="3"/>
  <c r="P10" i="6"/>
  <c r="P10" i="4"/>
  <c r="N10" i="3"/>
  <c r="I10" i="6"/>
  <c r="K10" i="4"/>
  <c r="D10" i="3"/>
  <c r="F10" i="4"/>
  <c r="R10" i="6"/>
  <c r="I10" i="3"/>
  <c r="K10" i="3"/>
  <c r="J10" i="3"/>
  <c r="E10" i="6"/>
  <c r="S10" i="3"/>
  <c r="O10" i="6"/>
  <c r="N10" i="6"/>
  <c r="K10" i="6"/>
  <c r="P10" i="3"/>
  <c r="D10" i="6"/>
  <c r="S10" i="6"/>
  <c r="P10" i="5"/>
  <c r="O10" i="4"/>
  <c r="J10" i="6"/>
  <c r="K10" i="5"/>
  <c r="J10" i="4"/>
  <c r="F10" i="5"/>
  <c r="E10" i="4"/>
  <c r="U10" i="5"/>
  <c r="U10" i="4"/>
  <c r="O10" i="5"/>
  <c r="N10" i="4"/>
  <c r="I10" i="4"/>
  <c r="F10" i="6"/>
  <c r="E10" i="5"/>
  <c r="D10" i="4"/>
  <c r="U10" i="3"/>
  <c r="U10" i="6"/>
  <c r="T10" i="5"/>
  <c r="S10" i="4"/>
  <c r="N10" i="5"/>
  <c r="I10" i="5"/>
  <c r="D10" i="5"/>
  <c r="T10" i="6"/>
  <c r="S10" i="5"/>
  <c r="T10" i="4"/>
</calcChain>
</file>

<file path=xl/sharedStrings.xml><?xml version="1.0" encoding="utf-8"?>
<sst xmlns="http://schemas.openxmlformats.org/spreadsheetml/2006/main" count="746" uniqueCount="584">
  <si>
    <t>MACROPROCESO D. GESTIÓN DE LA CALIDAD DEL SERVICIO EDUCATIVO EN EDUCACIÓN PRE-ESCOLAR, BÁSICA Y MEDIA</t>
  </si>
  <si>
    <t>D01.03.F01</t>
  </si>
  <si>
    <t>PROCESO GESTIÓN DE LA EVALUACIÓN EDUCATIVA</t>
  </si>
  <si>
    <t>VERSION 3.0</t>
  </si>
  <si>
    <t xml:space="preserve">SUBPROCESO ORIENTAR LA RUTA DE MEJORAMIENTO INSTITUCIONAL  </t>
  </si>
  <si>
    <t>PAGINA __  DE __</t>
  </si>
  <si>
    <t>DATOS DEL ESTABLECIMIENTO EDUCATIVO</t>
  </si>
  <si>
    <t>Ruta del Mejoramiento</t>
  </si>
  <si>
    <t>Establecimiento Educativo</t>
  </si>
  <si>
    <t>Fecha de Autoevaluación</t>
  </si>
  <si>
    <t>Etapa</t>
  </si>
  <si>
    <t>Pasos</t>
  </si>
  <si>
    <t>Herramientas de Sistematización</t>
  </si>
  <si>
    <r>
      <t>Primera etapa</t>
    </r>
    <r>
      <rPr>
        <sz val="11"/>
        <color rgb="FF000000"/>
        <rFont val="Arial"/>
        <family val="2"/>
      </rPr>
      <t xml:space="preserve">
"Autoevaluación Institucional"</t>
    </r>
  </si>
  <si>
    <t>1.Revisión de la identidad institucional</t>
  </si>
  <si>
    <t>1-Autoevalaución</t>
  </si>
  <si>
    <t>Código DANE</t>
  </si>
  <si>
    <t>2. Evaluación de cada una de las areas de gestión teniendo en cuenta los criterios de inclusión</t>
  </si>
  <si>
    <t>Dirección</t>
  </si>
  <si>
    <t>Municipio</t>
  </si>
  <si>
    <t>3. Elaboración del perfil Institucional</t>
  </si>
  <si>
    <t>2-Directiva, 3-Académica, 4-Admon, 5-Comunidad, 6-Perfil</t>
  </si>
  <si>
    <t>Correo electronico</t>
  </si>
  <si>
    <t>Tel</t>
  </si>
  <si>
    <t>4. Establecimiento de las fortalezas y oportunidades de mejoramiento</t>
  </si>
  <si>
    <t>Rector o Director</t>
  </si>
  <si>
    <t>Horizonte</t>
  </si>
  <si>
    <t>DATOS DEL EQUIPO AUTO - EVALUADOR</t>
  </si>
  <si>
    <t>NOMBRE</t>
  </si>
  <si>
    <t>CARGO</t>
  </si>
  <si>
    <t>E-MAIL</t>
  </si>
  <si>
    <t>RESPONSABLES DEL PLAN DE MEJORAMIENTO - SEGUIMIENTO Y EVALUACIÓN</t>
  </si>
  <si>
    <t>GESTIÓN</t>
  </si>
  <si>
    <t xml:space="preserve"> </t>
  </si>
  <si>
    <t>Archivo Realizado Por: Ingeniero Amauri Guevara León</t>
  </si>
  <si>
    <t>aguel5@hotmail.com</t>
  </si>
  <si>
    <t>www.qmtltda.com</t>
  </si>
  <si>
    <t>Fecha: 26 de Febrero de 2010</t>
  </si>
  <si>
    <t>Bogota-Colombia</t>
  </si>
  <si>
    <t>AUTOEVALUACION INSTITUCIONAL</t>
  </si>
  <si>
    <t>GESTIÓN DIRECTIVA</t>
  </si>
  <si>
    <t>AÑO 2022</t>
  </si>
  <si>
    <t>Valoración</t>
  </si>
  <si>
    <t>JUSTIFICACION</t>
  </si>
  <si>
    <t>EVIDENCIAS</t>
  </si>
  <si>
    <t>Direccionamiento Estratégico</t>
  </si>
  <si>
    <t>Misión, visión y principios, en el marco de una institución integrada</t>
  </si>
  <si>
    <t>Metas institucionales</t>
  </si>
  <si>
    <t>Conocimiento y apropiación del direccionamiento</t>
  </si>
  <si>
    <t>Política de inclusión de personas de diferentes grupos poblacionales o diversidad cultural</t>
  </si>
  <si>
    <t>Gestión Estratégica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</si>
  <si>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</si>
  <si>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</si>
  <si>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</si>
  <si>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</si>
  <si>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</si>
  <si>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</si>
  <si>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</si>
  <si>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</si>
  <si>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</si>
  <si>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</si>
  <si>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</si>
  <si>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</si>
  <si>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</si>
  <si>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</si>
  <si>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</si>
  <si>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</si>
  <si>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</si>
  <si>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</si>
  <si>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</si>
  <si>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</si>
  <si>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</si>
  <si>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</si>
  <si>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</si>
  <si>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</si>
  <si>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</si>
  <si>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</si>
  <si>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</si>
  <si>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</si>
  <si>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</si>
  <si>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</si>
  <si>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</si>
  <si>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</si>
  <si>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</si>
  <si>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</si>
  <si>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ACADÉMICA</t>
  </si>
  <si>
    <t>Valoracion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</si>
  <si>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</si>
  <si>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</si>
  <si>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</si>
  <si>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</si>
  <si>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</si>
  <si>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</si>
  <si>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</si>
  <si>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</si>
  <si>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</si>
  <si>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</si>
  <si>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</si>
  <si>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Gestión de Aula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</si>
  <si>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</si>
  <si>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</si>
  <si>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</si>
  <si>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</si>
  <si>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</si>
  <si>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</si>
  <si>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</si>
  <si>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</si>
  <si>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</si>
  <si>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</si>
  <si>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</si>
  <si>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</si>
  <si>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EVIDENCIA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</si>
  <si>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</si>
  <si>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</si>
  <si>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</si>
  <si>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</si>
  <si>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</si>
  <si>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</si>
  <si>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</si>
  <si>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</si>
  <si>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</si>
  <si>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</si>
  <si>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</si>
  <si>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</si>
  <si>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Administración de los Servicios Complementarios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</si>
  <si>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</si>
  <si>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</si>
  <si>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</si>
  <si>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</si>
  <si>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</si>
  <si>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</si>
  <si>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</si>
  <si>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</si>
  <si>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</si>
  <si>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</si>
  <si>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</si>
  <si>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</si>
  <si>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</si>
  <si>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Apoyo financiero y contable</t>
  </si>
  <si>
    <t>Presupuesto anual del Fondo de Servicios Educativos (FSE)</t>
  </si>
  <si>
    <t>Contabilidad</t>
  </si>
  <si>
    <t>Ingresos y gastos</t>
  </si>
  <si>
    <t>Control fiscal</t>
  </si>
  <si>
    <t>GESTIÓN DE LA COMUNIDAD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</si>
  <si>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</si>
  <si>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</si>
  <si>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</si>
  <si>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</si>
  <si>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</si>
  <si>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</si>
  <si>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</si>
  <si>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</si>
  <si>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</si>
  <si>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</si>
  <si>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</si>
  <si>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</si>
  <si>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</si>
  <si>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</si>
  <si>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</si>
  <si>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</si>
  <si>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</si>
  <si>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</si>
  <si>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VALORACION                       GESTION DIRECTIVA</t>
  </si>
  <si>
    <t>FORTALEZAS</t>
  </si>
  <si>
    <t>OPOTUNIDADES DE MEJORAMIENTO</t>
  </si>
  <si>
    <t>Definir Politicas claras sobre la induccion de los nuevos educandos para que sean emitadas de una forma clara bajo los mismos lineamientos por un grupo de docente previamente seleccionados.</t>
  </si>
  <si>
    <t>GESTIÓN ACADEMICA</t>
  </si>
  <si>
    <t>Diseño pedagogico</t>
  </si>
  <si>
    <t>Practicas pedagogicas</t>
  </si>
  <si>
    <t>Gestion de aula</t>
  </si>
  <si>
    <t>Seguimiento academico</t>
  </si>
  <si>
    <t>con</t>
  </si>
  <si>
    <t>VALORACION                       GESTION ACADEMICA</t>
  </si>
  <si>
    <t>GESTIÓN ADMINISTRATIVA</t>
  </si>
  <si>
    <t>Apoyo a la gestion académica</t>
  </si>
  <si>
    <t>Administración de la planta fisica y de los recursos</t>
  </si>
  <si>
    <t>Administración de servicios complementarios</t>
  </si>
  <si>
    <t>Talento Humano</t>
  </si>
  <si>
    <t>Apoyo Financiero y Contable</t>
  </si>
  <si>
    <t>VALORACION                       GESTION ADMINISTRATIVA</t>
  </si>
  <si>
    <t>VALORACION                       GESTION DE LA COMUNIDAD</t>
  </si>
  <si>
    <t>AÑO 2024</t>
  </si>
  <si>
    <t>AÑO  2023</t>
  </si>
  <si>
    <t>AÑO 2023</t>
  </si>
  <si>
    <t>AÑO 2025</t>
  </si>
  <si>
    <t>AÑO 2026</t>
  </si>
  <si>
    <t>CAYETANO FRANCO PINZON</t>
  </si>
  <si>
    <t>Calle 8° No 3-40 barrio guamalito</t>
  </si>
  <si>
    <t>SAN CALIXTO</t>
  </si>
  <si>
    <t>WILSON RANGEL RIOBO</t>
  </si>
  <si>
    <t>wilrari@hotmail.com</t>
  </si>
  <si>
    <t>LIDER AREA DE GESTION DIRECTIVA</t>
  </si>
  <si>
    <t>LIDER DE SEGUIMIENTO</t>
  </si>
  <si>
    <t>DIRECTIVA</t>
  </si>
  <si>
    <t>ACADEMICA</t>
  </si>
  <si>
    <t>COMUNIDAD</t>
  </si>
  <si>
    <t>la mision y vision son documentos debidamente establecidos en el PEI, y plasmados en diferentes sitios de la institucion.</t>
  </si>
  <si>
    <t>proyecto educativo institucional.</t>
  </si>
  <si>
    <t>proyecto educativo institucional, exposicion en pancartas y moldes en cada aula de clase.</t>
  </si>
  <si>
    <t>se encuentra estipuladas en el PEI.</t>
  </si>
  <si>
    <t>estipulado en el PEI</t>
  </si>
  <si>
    <t>Proyecto educativo institucional</t>
  </si>
  <si>
    <t>se atiende a cualquier tipo de estudiante y se cuanta con un programa de inclusion,</t>
  </si>
  <si>
    <t>se establecen normas de atencion a estudiantes con diversidad en sus competencias cognitivas y fisicas</t>
  </si>
  <si>
    <t>se estableces normas de respeto y liderazgo en procesos de gestion y de formacion.</t>
  </si>
  <si>
    <t>se establecen reglamento, manual de convivencia.</t>
  </si>
  <si>
    <t>articulacion con el servicio nacional de parendizaje SENA, convenio para doble titulacion.</t>
  </si>
  <si>
    <t>convenio con el sena, acompañamiento de tutores.</t>
  </si>
  <si>
    <t>planeacion de procesos pedagogicos por parte de los docentes.</t>
  </si>
  <si>
    <t>los procesos pedagogicos se efectuan bajo modelo educativo conductista.</t>
  </si>
  <si>
    <t>no se cuanta con informacion requeria para el planteamiento de procesos de mejora</t>
  </si>
  <si>
    <t>no tiene evidencias.</t>
  </si>
  <si>
    <t>se realiza la autoevaluacion anualmente.</t>
  </si>
  <si>
    <t>autoevaluacion.</t>
  </si>
  <si>
    <t>se leige bajo las consiciones y normas establecido en la ley, se adopta y funciona de acuerdo a sus funciones.</t>
  </si>
  <si>
    <t>actas de acuerdo de creacion y actas de sus reuniones y funcionamiento dl mismo.</t>
  </si>
  <si>
    <t>se elige en el proceso respectivo, pero no funciona correctamente.</t>
  </si>
  <si>
    <t>se evidencia la eleccion de cada representante, pero no de sus actas de reunion-</t>
  </si>
  <si>
    <t>se elegi en un proceso democratico con la participacion de todo el estudiantado.</t>
  </si>
  <si>
    <t>se cuanta con actas de eleccion, pero sin ninguna actividad especifica de sus funciones-</t>
  </si>
  <si>
    <t>.se realizan en forma periodica, los padres de familia son cumplidos con su asistencia y su participacion.</t>
  </si>
  <si>
    <t>acta de realizacion de asamblea de padres de familia.</t>
  </si>
  <si>
    <t>se elige, pero no se le ieron sus funciones pertinentes.</t>
  </si>
  <si>
    <t>no presenta evudencia de sus reuniones.</t>
  </si>
  <si>
    <t>se organizan grupos de whatsap, ademas se cuanta con emisora comunitaria, y se cuenta con pagina de facebook.</t>
  </si>
  <si>
    <t>grupos de whasap, pagina de facebook, emisora comunitaria</t>
  </si>
  <si>
    <t xml:space="preserve">jornadas de desarrollo institucional estipulado por la secretaria de educacion, </t>
  </si>
  <si>
    <t>actas de asistencia a jornadas de trabajo en equipo. Consejo academico.</t>
  </si>
  <si>
    <t>la institucion no ha obtenido ningun logro significativo.</t>
  </si>
  <si>
    <t>no presenta evidencia.</t>
  </si>
  <si>
    <t>trabajos pedagogicos en cada una de las areas, buenas practicas.</t>
  </si>
  <si>
    <t>experiencias pedagogicas docentes.</t>
  </si>
  <si>
    <t>existe un buen clima de participacion de los estudiantes en los diferentes eventos culturales, deportivos y civicos.</t>
  </si>
  <si>
    <t>realizacion de eventos deportivos, registro fotografivo.</t>
  </si>
  <si>
    <t>aulas de clase, corredores, espacios para su estudio.</t>
  </si>
  <si>
    <t>se cuenta con las aulas de clases, algunas debidamente decoradas. Espacios debidamente organizados para la recreacion.</t>
  </si>
  <si>
    <t>capacitaciones y orientaciones sobre el conocimiento del manual de convivencia, sistema institucional de evaluacion.</t>
  </si>
  <si>
    <t>se realizan procesos de induccion a estudiantes nuevos, donde se establecen normas y reglamentos.</t>
  </si>
  <si>
    <t>la institucion realiza procesos de sencibilizacion, motivacion y apoyo a estudiantes con vulneracion de derechos o abuso.</t>
  </si>
  <si>
    <t>capacitaciones a cargo del area de psicoorientacion.</t>
  </si>
  <si>
    <t>se aplica de acuerdo a lo adoptado por el consejo directivo y las normas que rigen el mismo.</t>
  </si>
  <si>
    <t>se cuanta con el manual de convivencia debidamente aprobado, y actas de cada uno de los procesos establecidos en el mismo.</t>
  </si>
  <si>
    <t>no se realizan procesos extracurriculares.</t>
  </si>
  <si>
    <t>no se cuenta con evidencia</t>
  </si>
  <si>
    <t>se cuenta con transporte escolar, programa de alimentacion escolar, atencion de psicoorientacion y opoyo por docentes y directivos docentes a casos de problemas familiares.</t>
  </si>
  <si>
    <t>capacitaciones, evidencias fotograficas y actas de aistencia.</t>
  </si>
  <si>
    <t>institucion realiza el debido proceso con las situaciones de conflicto presentadas, bajo el debido proceso y con las autoridades competentes.</t>
  </si>
  <si>
    <t>manual de convivencia y actas de seguimiento a los casos pertinentes y que presenten alguna situacion de conflicto.</t>
  </si>
  <si>
    <t>la institucion cuanta con los procesos correspondientes y el debido paso a paso para el manejo de casos dificilis, siempre con el apoyo de las autoridades.</t>
  </si>
  <si>
    <t>manual de convivencia, seguimiento de psicoorientacion, comisaria, bienestar familiar y en algunos casos hasta fiscalia.</t>
  </si>
  <si>
    <t>en un 70% las familias de nuestra institucion estan atentas a los llamados que se hacen para el acompañamiento de los estudiantes.</t>
  </si>
  <si>
    <t>actas de reuniones y asamblea de padres de familia, comité de convivencia y demas organos del gobierno escolar.</t>
  </si>
  <si>
    <t>las autoridades educativas realizan el acompañamiento pertienente a las areas que se manejan.</t>
  </si>
  <si>
    <t>actas de control y documentos pertinentes a las areas.</t>
  </si>
  <si>
    <t>actualmente se cuanta con un convenio para doble titulacion con el SENA.</t>
  </si>
  <si>
    <t>convenio con el SENA.</t>
  </si>
  <si>
    <t>no se cuanta con convenio alguno.</t>
  </si>
  <si>
    <t>se cuanta con un plan de estudio debidamente esctructurado, en cada una de las areas obligatorias y optativas.</t>
  </si>
  <si>
    <t>plan de estudio.</t>
  </si>
  <si>
    <t>el actual enfoque metodologico que desarrolla la institucion educativa esta direccionada hacia el conductismo.</t>
  </si>
  <si>
    <t>la institucion cuenta con insuficiente recursos para el aprendizaje.</t>
  </si>
  <si>
    <t>pocas laminas, laboratorios con defiencia, y equipos sin conexión a internet.</t>
  </si>
  <si>
    <t>se cumple de acuerdo a lo estipulado por el ministerio de educacion y secretaria de educacion departamental, cumpliendo con el calendario ordenado.</t>
  </si>
  <si>
    <t>resolucion de calendario, adopcion de calendario y evidencias fotograficas del cumpliento del calendario entorno a cada una de las actividades programadas.</t>
  </si>
  <si>
    <t>se realiza mediante reunion fecuentemente con los difrentes organos del gobierno escolar, se evaluan los procesos y actividades que estan programadas en el plan de accion o de mejoramiento.</t>
  </si>
  <si>
    <t>actas de cada organo del gobierno escolar.</t>
  </si>
  <si>
    <t>cada docente realiza procesos particular en cada una de las areas.</t>
  </si>
  <si>
    <t>preparacion de temas o preparador de clases, plan de area.</t>
  </si>
  <si>
    <t>cada docente organiza los trabajos y tareas de los docentes de acuerdoa las areas.</t>
  </si>
  <si>
    <t>plan de esarea y trabajos organizados por docntes en forma particular.</t>
  </si>
  <si>
    <t>cada docente utiliza los recurso de aprendizaje de acuerdo a sus necesidades.</t>
  </si>
  <si>
    <t>no se tiene evidencia.</t>
  </si>
  <si>
    <t>el trabajo de los docentes se realiza de acuerdo a los horarios establecidos por las directivas de la institucion educativa.</t>
  </si>
  <si>
    <t>cumplimiento de horarios y jornada academica.</t>
  </si>
  <si>
    <t>la institucion educativa establece cargas academicas de acuerdo a los perfiles y especialidades de los docentes.</t>
  </si>
  <si>
    <t>resolucion de establecimiento de la carga academica.</t>
  </si>
  <si>
    <t>la institucion autoriza a los docentes para que de forma particular organice su preparador de clases, de acuerdo a su area.</t>
  </si>
  <si>
    <t>planeadores de clases de los docentes.</t>
  </si>
  <si>
    <t>el estilo pedagogico esta enfocado en cada una de las especialidades y los procesos pedagogicos necesarios para el aprendizaje del tema.</t>
  </si>
  <si>
    <t>no presenta evidencia alguna.</t>
  </si>
  <si>
    <t>los procesos evaluativos se realizan en cada una de las areas del aprendizaje</t>
  </si>
  <si>
    <t>evaluaciones fisicas y orales realizadas por los docentes.</t>
  </si>
  <si>
    <t>la institucion realiza los analisis correspondientes de los resultados de las pruebas externas e internas.</t>
  </si>
  <si>
    <t>procesos de recuperacion a bajos resultados a los estudiantes.</t>
  </si>
  <si>
    <t>las evaluacion externas son presentadas por los estudiantes de acuerdo al calendario estblecido por el icfes.</t>
  </si>
  <si>
    <t>no presenta evidencia del uso pedagogico para mejora de resultados.</t>
  </si>
  <si>
    <t>la institucion realiza controles de asistencia, de forma particular en cada una de las areas del aprendizaje.</t>
  </si>
  <si>
    <t>la institucion no registra control general de asistencia de los estduaintes ni lleva control de inasistencia.</t>
  </si>
  <si>
    <t>la institucion en atencion al sistema institucional de evaluacion se realiza las recuperaciones pertinentes a las areas perdidas por los estudiantes.</t>
  </si>
  <si>
    <t>actas de entrega de planes de recuperacion, sistema institucional de evaluacion de estudiantes.</t>
  </si>
  <si>
    <t>la institucion realiza procesos de inclusion y talleres especificos a estudiantes con bajos resultados de forma particular en las diferentes areas.</t>
  </si>
  <si>
    <t>la institucion no realiza procesos de seguimiento a egresados.</t>
  </si>
  <si>
    <t>se realiza en los tiempos y fechas estipuladas por la secreatria y se requiere los documentos de legalizacion llevando un archivo de la misma.</t>
  </si>
  <si>
    <t>actas de matricula, acta de compromiso, docuemntso y carpetas individuales.</t>
  </si>
  <si>
    <t>se cuanta con un archivo donde se lleva el contro de coumentos historicos de la institucion, ademas la secretaria y demas dependencia cuenta con archivadores de los documentos necesarios para el desarrrolo y control de seguimiento.</t>
  </si>
  <si>
    <t>aula de archivo con sus correspondientes estantes y cajas de archivo, archivadores en cada oficina y documentos pertinentes de archivo.</t>
  </si>
  <si>
    <t>la institucion realiza la entrega de cuatro periodos academicos establecidos en el sistema institucional de evaluacion.</t>
  </si>
  <si>
    <t>actas de entrega de boletines, plataforma.</t>
  </si>
  <si>
    <t>se realiza de acuerdo a las necesidades presentadas, y autodiagnosticadas, teniendo en cuenta el presupuesto establecido para tal fin.</t>
  </si>
  <si>
    <t>evidencias fotograficas, preusupesto de gastos vigencia 2023.</t>
  </si>
  <si>
    <t>la institucion no establece programas de mantenimiento a la planta fisica.</t>
  </si>
  <si>
    <t>aunque realiza mejoramiento de daños y necesidades no cuenta con un plan especifico de mejoramiento y embellecimiento de la planta fisica.</t>
  </si>
  <si>
    <t>la institucion no tiene un control o norma para el uso de los espacios institucionales, como auditorio sala de audio visulaes entre otros.</t>
  </si>
  <si>
    <t>no presenta evidencia especifica.</t>
  </si>
  <si>
    <t>la institucion no cuenta con plan organizado para la adquisicion de recursos para el aprendizaje, aunque se ha logrado a traves del ministerio la adquisicion de elementos y materiales para el uso pedagogico.</t>
  </si>
  <si>
    <t>no presenta un programa para la adquisicion de recursos para el aprendizaje.</t>
  </si>
  <si>
    <t>la institucion no cuenta con un programa establecido de dotacion o suministro.</t>
  </si>
  <si>
    <t>la institucion durante este año realizo la dotacion y suministro de las dependencias de acuerdo a sus responsabilidades. (secretaria, rectoria, coordinacion y psicoorientacion), ademas se hace el suministro de aseo.</t>
  </si>
  <si>
    <t>la institucion no realizo el mantenimiento de equipos y recursos para el aprendizaje.</t>
  </si>
  <si>
    <t>la institucion no cuenta con el plan establecido de seguridad, solamente hay nombra un celador que realiza su actividad de forma nocturna.</t>
  </si>
  <si>
    <t>no cuenta con evidencia alguna.</t>
  </si>
  <si>
    <t>la institucion brinda atraves de los programas establecidos como transporte escolar y alimentacion.</t>
  </si>
  <si>
    <t>programa de transporte y alimentacion escolar.</t>
  </si>
  <si>
    <t>se realizan procesos de recuperacion a estudiantes con bajos resultados.</t>
  </si>
  <si>
    <t>no presenta evidencia especifica en un plan de apoyo a estudiantes con dificultades.</t>
  </si>
  <si>
    <t>la institucion educativa cuenta con una planta de personal  nombrada de acuerdo a las necesidades por especialidad.</t>
  </si>
  <si>
    <t>planta de personal docente.</t>
  </si>
  <si>
    <t>se realiza a los estudiantes y docentes nuevos.</t>
  </si>
  <si>
    <t>actas de socializacion e imágenes de capacitacion para los temas pertinenetes.</t>
  </si>
  <si>
    <t>los docentes realizan capacitaciones en forma particular.</t>
  </si>
  <si>
    <t>la institucion no cuenta con un pan pertinenete de fromacion y capacitacion.</t>
  </si>
  <si>
    <t>se realiza de acuerdo a los perfiles y especilizacion de cada uno de los docentes.</t>
  </si>
  <si>
    <t>resolucion de carga academica. Manual de funciones.</t>
  </si>
  <si>
    <t>la institucion cuenta con un personal con sentido de pertinencia por la institucion educativa.</t>
  </si>
  <si>
    <t>procesos de trabajo en equipo y en bienestar de la institucion, evidencias fotograficas.</t>
  </si>
  <si>
    <t>no se cuenta con personal docente vinculado por el estatuto 1278.</t>
  </si>
  <si>
    <t>la institucion no tiene docentes para evaluar.</t>
  </si>
  <si>
    <t>estan establecidos en el manual de convivencia escolar.</t>
  </si>
  <si>
    <t>no se tiene evidencia de los procesos de estimulos.</t>
  </si>
  <si>
    <t>la institucion no tiene proyectado un programa de apoyo a la investigacion.</t>
  </si>
  <si>
    <t>no presenta evidencia alguno.</t>
  </si>
  <si>
    <t>se cuanta con manual de convivencia y procesos correspondientes para el manejo de conflictos.</t>
  </si>
  <si>
    <t>manual de convivencia escolar y procesos y actas de seguimiento a los procesos disciplinarios.</t>
  </si>
  <si>
    <t>se realizan integraciones organizadas por el consejo academico.</t>
  </si>
  <si>
    <t>la institucion no presenta un plan organizado del bienestra del talento humano.</t>
  </si>
  <si>
    <t>la institucion aprueba el presupuesto para la vigencia y lo ejecuta de acuerdo a sus necesidades.</t>
  </si>
  <si>
    <t>acuerdo de adopcion y aprobacion del presupuesto para la vigencia 2023.</t>
  </si>
  <si>
    <t>se lleva de acuerdo a lo requerido por las autooridades y es presentado en los tiempos exigidos.</t>
  </si>
  <si>
    <t>procesos de contabilidad los cuales son organizados por la contadora contratada por la institucion educativa.</t>
  </si>
  <si>
    <t xml:space="preserve">se adquieren atraves de los recursos de gratuidad girados por el ministerio de hacienda a las institucion en derecho. </t>
  </si>
  <si>
    <t>presupuesto de ingresos y gastos.</t>
  </si>
  <si>
    <t>es realizado por las autoridades y ademas se entregan informes a la comunidad.</t>
  </si>
  <si>
    <t>informes o audiencias de control fiscal.</t>
  </si>
  <si>
    <t>la institucion atiende a todos los grupos poblacionales con diferentes problemas y se adecua el plan de estudio para estudiantes con problemas fisicos o cognitivos</t>
  </si>
  <si>
    <t>programas de apoyo a estudiantes mediante la inclusion.</t>
  </si>
  <si>
    <t>la institucion no tiene estudiantes pertenecientes a grupos etnicos.</t>
  </si>
  <si>
    <t>no presenta evidencia</t>
  </si>
  <si>
    <t>se atienden mediante procesos establecidos en el manual de convivencia y en derecho de asistencia a sus necesidades.</t>
  </si>
  <si>
    <t>manual de convivencia y pro</t>
  </si>
  <si>
    <t>se organiza en el area de religion pero no se tiene un plan organizado de seguimiento a los proyectos de vida de los estudiantes.</t>
  </si>
  <si>
    <t>se evidencia en el area de religion, en un tema especifico.</t>
  </si>
  <si>
    <t>se realizan charlas de capacion a traves de los programas y proyectos que ejecuta psicoorientacion.</t>
  </si>
  <si>
    <t>actas de trabajo y capacitacion, evidencias fotograficas.</t>
  </si>
  <si>
    <t>la institucion no tiene programas de oferta a la comunidad.</t>
  </si>
  <si>
    <t>se utiliza de acuerdo a sus necesidades y se mantinene en forma publica para beneficio de la comuidad educativa, en la vigencia se utilizo para cursos del SENA y dmas capacitaciones.</t>
  </si>
  <si>
    <t>evudencias fotograficas.</t>
  </si>
  <si>
    <t>se realiza con el apoyo de los docentes.</t>
  </si>
  <si>
    <t>evidencias fotograficas.</t>
  </si>
  <si>
    <t>la participacion de los estudiantes en los difrenets actividades programadas es buena, ademas se evidencia un alto compromiso de participacion en eventos culturales, deportivos, etc.</t>
  </si>
  <si>
    <t>los padres de familia en un 90% asisten puntualmente a las reuniones.</t>
  </si>
  <si>
    <t>actas de la samblea de padres de familia.</t>
  </si>
  <si>
    <t>la parrticipacion de los padres de familia en los diferentes eventos y organos del gobierno escolar es bueno y pertinente.</t>
  </si>
  <si>
    <t>evidencias fotograficas y actas de asistencia.</t>
  </si>
  <si>
    <t>se cuanta con un plan de riegos fisicos.</t>
  </si>
  <si>
    <t>plan de riesgos fisicos</t>
  </si>
  <si>
    <t>se cuenta con un plan de riesgos psicosociales, y se hace acompañamiento con psicoorientacion</t>
  </si>
  <si>
    <t>plan de riesgos psicosociales. Actas de acompañamiento.</t>
  </si>
  <si>
    <t>la institucion no cuenta con programas de seguridad</t>
  </si>
  <si>
    <t>La participacion de los padres de familia y comunidad educativa en general, participan de forma responsable en cada uno de los organos del gobierno escolar, cumpliendo con sus funciones de acuerd a lo establecido en el reglamento.</t>
  </si>
  <si>
    <t>la institucion cuenta con una cultura institucion fortalecida por la buenas comunicaciones que se tienen con la comunidad educativa.</t>
  </si>
  <si>
    <t>apropiacion del horizonte institucional mediante estrategias de trabajo en equipo y de socializacion cada uno de los miembros de la comunidad educativa.</t>
  </si>
  <si>
    <t>fortalecimiento de procesos dinamicos entre comunidad y procesos de accion de la institucion educativa, buscando el mejoramiento del clima escolar.</t>
  </si>
  <si>
    <t>fortalecer el mecanismo de trabajo con las diferentes instituciones de nuestro municipio, buscando la integracion con las autoridades civiles, institucionales y religiosas, estableciendo convenios de apoyo en los diferentes procesos eduactivos y formativos.</t>
  </si>
  <si>
    <t>el diseño pedagogico y el trabajo en equipo de los docentes en cada uno de los procesos pedagogicos dirigido a los educandos, estableciendo competitividad en las diferentes areas del aprendizaje y en cada una de las actividades programadas.</t>
  </si>
  <si>
    <t>Las especialidades de cada uno de los docentes y el profesionalismo de cada uno de ellos, se ratifica como una fortaleza para el desarrollo de las competencias de cada uno de nuestros estudiantes.</t>
  </si>
  <si>
    <t>Teniendo como base primordial el trabajo pedagogico de los docentes, se debe estblecer proceso adecuados en el el seguimeinto al trabajo pedagogico de nuestros estudiantes.</t>
  </si>
  <si>
    <t>la institucion debe establecer estrategias en el seguimiento de los procesos pedagogicos y del trabajo en cada una de los areas, indicando que el estudiante es el centro del aprendizaje.</t>
  </si>
  <si>
    <t>analizar los resultados de la pruebas nos va permitir establecer mejoras en cada uno de los mecanismo de apoyo pedagogico a los estudiantes.</t>
  </si>
  <si>
    <t>la institucion maneja adecuadamente los procesos de recepcion de los estudiantes y garantia la continuidad de cada uno de ellos en su formacion durante la modalidad academica y tecnica de nuestra especialidad.</t>
  </si>
  <si>
    <t>el manejo adecuado de los recursos le permite a la institucion a mantener su infraestructura adecuada, y con el ambiente requerido para la atencion de los estudiantes.</t>
  </si>
  <si>
    <t>la gestion con otras entidades, le va a permitir a la institucion mejorar en la insfraestructura de unidades sanitarias, aulas de clase etc.</t>
  </si>
  <si>
    <t>el aporte de muchas entidades a nivel departamental, nacional y municipal, le brinda a las autoridades educativas contar con recursos para el mejoramiento de los diferentes procesos administrativos y financieros de la institucion educativa.</t>
  </si>
  <si>
    <t>la instituc permitira el concimiento a su debido tiempo de los diferentes procesos de gastos y utilizacion de los recursos, financieros, fisicos, didacticos, etc, para que nozcan los gastos y las necesidades pertinentes.</t>
  </si>
  <si>
    <t>El trabajo en comuinidad se refleja en el apoyo en las diferentes actividades que se programen por la institucion educativa, ademas su participacion en los diferentes organos del gobierno escolar.</t>
  </si>
  <si>
    <t>La institucion establece trabajos de fortalecimiento de la cultura institucional, y establece programas de apoyo en lso diferentes campos de capacitacion a traves de la escuela de padres.</t>
  </si>
  <si>
    <t>la institucion debe establecer programas o trabajo en equipo, buscando el establecimiento de seguimiento a los proyectos de vida de cada uno de los estudiantes, haciendo seguimiento a l cada uno de nuestros estudiantes.</t>
  </si>
  <si>
    <t>La realizacion de programas de cuidados y prevencion de los diferentes riesgos fisicos y psicosociales, sera una de las estrategias fundamentales para la vigencia 2024, con el proposito de reducir el porcentaje de estudiantes con problemas psicosociales u accidentes.</t>
  </si>
  <si>
    <t>Articulación con el programa "Sonidos para la construcción de paz", Ministerio de las culturas.  Secretaria de cultura municipal.</t>
  </si>
  <si>
    <t>La participación de los estudiantes es activa en espacios culturales, deportivos, comunitarios y religiosos.</t>
  </si>
  <si>
    <t xml:space="preserve">La formulación de planes de vida se ha de ampliar a todos los componentes educativos (pedagógico, comunitario, </t>
  </si>
  <si>
    <t>PIAR elaborados e implementados. Articulación permanente entre titulares, docente orientadora y docente de apoyo.</t>
  </si>
  <si>
    <t>Actualmente la Institución no tiene estudiantes pertenecientes a grupos étnicos.</t>
  </si>
  <si>
    <t>Se realiaza ajuste técnico a documentos PEI y Manual de convivencia y se implementan los cambios planteados.</t>
  </si>
  <si>
    <t>Se cuenta con Plan de Gestión Integral de Riesgo Escolar  PGIRE</t>
  </si>
  <si>
    <t>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prestado. La institución es sensible a las necesidades de su entorno y busca adecuar su oferta educativa a tales demandas.</t>
  </si>
  <si>
    <t>La institución ha definido políticas para atender a poblaciones pertenecientes a grupos étnicos, pero carece de información sobre sus requerimientos o necesidades de su localidad o municipio.</t>
  </si>
  <si>
    <t>La institución cuenta con mecanismos que le permiten conocer las necesidades y expectativas de todos los estudiantes y divulga esta información en su comunidad; los estudiantes encuentran elementos de identificación con la institución.</t>
  </si>
  <si>
    <t>Se desarrolla en el área de Religión de 6 a 11 grado. Se realiza un ejercicio de piltoaje de planes de vida en un grupo muestra.</t>
  </si>
  <si>
    <t>Existen en la institución algunas iniciativas para apoyar a los estudiantes en la formulación de sus proyectos de vida, pero éstas no están articuladas a otros procesos.</t>
  </si>
  <si>
    <t>Se programan  espacios de escuela de padres, dos por sementes.  Temas: Entornos seguros, Prevención de violencia sexual, Manejo de desmotivación escolar, estrés y ansiedad.</t>
  </si>
  <si>
    <t>La plata fisica de la institución es facilitada para el desarrollo de  programas de formación del SENA, brigadas de salud, programas de cooperación y actividades culturales del municipio.</t>
  </si>
  <si>
    <t>Elaboración de documento Servicio Social Estudiantil .  Evidencia de horas de prestación del servicio por  los estudiantes.</t>
  </si>
  <si>
    <t>Existen estrategias de comunicación que permiten que la  institución y la comunidad se  conozcan mutuamente; las actividades se organizan de manera conjunta, así no  guarden estrecha relación con el PEI.</t>
  </si>
  <si>
    <t>La comunidad se encuentra informada respecto de los programas y posibilidades de uso de los recursos de la institución y los utiliza; asimismo, colabora con la institución en los gastos para su mantenimiento.</t>
  </si>
  <si>
    <t>La escuela de padres es un programa pedagógico institucional que orienta a los integrantes de la familia respecto de la mejor manera de ayudar a sus hijos en el desarrollo de competencias académicas o sociales y apoyar la institución en sus diferentes procesos.</t>
  </si>
  <si>
    <t xml:space="preserve">Participación activa de padres de familia.  Se implementa el espacio aula abierta </t>
  </si>
  <si>
    <t>El servicio social estudiantil es valorado por la
comunidad y los estudiantes han desarrollado
una capacidad de empatía e integración con
la ésta en la medida en que éstos contribuyen
a la solución de sus necesidades a través de
programas interesantes y debidamente organizados..</t>
  </si>
  <si>
    <t>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organizados.</t>
  </si>
  <si>
    <t>La institución posee canales de comunicación claros y abiertos que facilitan a los padres de  familia el conocimiento de sus derechos y deberes, de manera que ellos se sienten miembros legítimos de la asamblea y del consejo de padres</t>
  </si>
  <si>
    <t>Los padres de familia en un 90% asisten puntualmente a las reuniones.</t>
  </si>
  <si>
    <t>Las de las familias participan de la dinámica de la institución a través de actividades y programas que tienen propósitos y estrategias claramente definidos en concordancia con el PEI y con los procesos institucionales. Estos programas tienen en cuenta las necesidades y expectativas de la comunidad.</t>
  </si>
  <si>
    <t>Los programas de prevención de riesgos físicos de la institución son monitoreados y evaluados con el fin de establecer su eficacia. Con ello, se propicia su fortalecimiento de las alianzas y la búsqueda de apoyo de otras instituciones y de la comunidad.</t>
  </si>
  <si>
    <t>Los programas de prevención que se llevan a cabo son evaluados, así como los mecanismos de información y análisis de los factores de riesgo psicosocial, con el fin de fortalecerlos, y por esa vía mejorar los modelos de intervención que tiene la institución.</t>
  </si>
  <si>
    <t>La institución evalúa periódicamente y mejora sus planes de seguridad, de manera que la comunidad esté preparada y sepa qué hacer y a dónde acudir al momento de cualquier evento de riesgo. Además, desarrolla programas de prevención de accidentes.</t>
  </si>
  <si>
    <t>ie_cayetanofrancopinzon@sednortedesantander.gov.co</t>
  </si>
  <si>
    <t>DIANA PATRICIA CONTRERAS VELAZCO</t>
  </si>
  <si>
    <t>JESUS ALFREDO CONTRERAS</t>
  </si>
  <si>
    <t>LIDER AREA DE GESTION COMUITARIA</t>
  </si>
  <si>
    <t>CARLOS OMAR JIMENEZ MONCADA</t>
  </si>
  <si>
    <t>LIDER GESTION ACADEMICA</t>
  </si>
  <si>
    <t>Se cuenta con una formulación de la misión, la visión y los principios que articulan e identifican a la institución como un todo. Estos elementos han sido apropiados parcialmente por la comunidad educativa.</t>
  </si>
  <si>
    <t>Hay metas establecidas para
la institución integrada e inclusiva,
pero solamente algunas
responden a sus objetivos y al
direccionamiento estratégico.</t>
  </si>
  <si>
    <t>La institución cuenta con un
proceso de divulgación y apropiación
del direccionamiento
estratégico que incluye diversos
medios: comunicados,
carteleras, murales, talleres,
grupos de encuentro, conversatorios,
etc.</t>
  </si>
  <si>
    <t>La estrategia de promoción de la inclusión de
personas de diferentes grupos poblacionales
o diversidad cultural es la base para que
se adapten metodologías y espacios físicos,
apoyar talentos y hacerlos valorar por todos
los estamentos de la comunidad educativa.
Además, promueve la coordinación con otros
organismos para su atención integral</t>
  </si>
  <si>
    <t>Se encuentra plasmada en el proyecto educativo institucional, Cada titular socializó la mision y vision con los estudiantes.</t>
  </si>
  <si>
    <t>Las metas se evidencian dentro del documento de la institucion "Proyecto Educativo institucional".</t>
  </si>
  <si>
    <t>PEI
Charlas con estudiantes.
Actas.</t>
  </si>
  <si>
    <t>PIAR
Cpacitaciones a docentes.</t>
  </si>
  <si>
    <t>Los criterios básicos sobre el manejo del establecimiento
educativo y la atención a la
diversidad fueron definidos de manera participativa
y permiten el trabajo en equipo, pero
no han sido evaluados para establecer su eficacia</t>
  </si>
  <si>
    <t>Se establecen reglamento, manual de convivencia</t>
  </si>
  <si>
    <t>Los planes, proyectos y acciones se enmarcan
en principios de corresponsabilidad, participación
y equidad, articulados al planteamiento
estratégico de la institución integrada e inclusiva,
y son conocidos por la comunidad educativa.
Se trabaja en equipo para articular las
acciones.</t>
  </si>
  <si>
    <t>Convenio con el sena, acompañamiento de tutores, Capacitaciones, Talleres practicos.</t>
  </si>
  <si>
    <t>La institución evalúa periódicamente la aplicación articulada de la estrategia pedagógica, así como su coherencia con la misión, la visión y los principios institucionales. Con base en ello, introduce
ajustes pertinentes.</t>
  </si>
  <si>
    <t>Planeaciones pedagogicas.</t>
  </si>
  <si>
    <t>La institución utiliza con algún
grado de sistematización la información
que está disponible
en sus archivos (resultados de
sus autoevaluaciones, evaluaciones
de desempeño de docentes
y administrativos), así como
aquella que proviene de otras
instancias. La información utilizada
abarca a todas las sedes</t>
  </si>
  <si>
    <t>Plataforma vivecolegios, pagina de la institución</t>
  </si>
  <si>
    <t>La institución implementa un proceso de
autoevaluación integral que abarca las diferentes
sedes, empleando instrumentos y procedimientos
claros. Además, cuenta con la
participación de los diferentes estamentos de
la comunidad educativa.</t>
  </si>
  <si>
    <t>Autoevaluación institucional.</t>
  </si>
  <si>
    <t>El consejo directivo se reúne periódicamente
de acuerdo con el cronograma establecido.
Sin embargo, no hace un seguimiento sistemático
al plan de trabajo.</t>
  </si>
  <si>
    <t>Actas de acuerdo de creación, Actas de reuniones y funcionamiento del mismo.</t>
  </si>
  <si>
    <t>El consejo académico se reúne periódicamente
para garantizar que el proyecto pedagógico
sea coherente con las necesidades de la diversidad
y se implemente en todas las sedes,
áreas y niveles. Sin embargo, no hace seguimiento
suficiente al mismo.</t>
  </si>
  <si>
    <t>Actas y evidencias fotograficas</t>
  </si>
  <si>
    <t>La comisión de evaluación y promoción se
reúne oportunamente en el marco de la integración
institucional, toma las decisiones
pertinentes y apoya la definición de políticas
institucionales de evaluación que favorece a
la diversidad de la población.</t>
  </si>
  <si>
    <t>Actas y evidencias fotograficas.</t>
  </si>
  <si>
    <t>El comité de convivencia se reúne periódicamente
y es reconocido como la instancia encargada
de analizar y plantear soluciones a
los problemas de convivencia que se presentan
en la institución.</t>
  </si>
  <si>
    <t>El consejo estudiantil está conformado
mediante elección
democrática, pero no se reúne
periódicamente para deliberar
y tomar las decisiones que le
corresponden.</t>
  </si>
  <si>
    <t>Se evidencia la eleccion de cada representante, pero no de sus actas de reuniones.</t>
  </si>
  <si>
    <t>El personero elegido desarrolla proyectos y
programas a favor de todas y todos los estudiantes
y su labor es reconocida en los diferentes
estamentos de la comunidad educativa.</t>
  </si>
  <si>
    <t>Acta de elección, registro fotograficos, Tarjetones.</t>
  </si>
  <si>
    <t>La asamblea de padres de familia se reúne
periódicamente y es reconocida como la instancia
de representación de estos integrantes
de la comunidad educativa.</t>
  </si>
  <si>
    <t xml:space="preserve">Acta de realizacion de asamblea de padres de familia, evidencias fotograficas, firmas de asistencia. </t>
  </si>
  <si>
    <t>El consejo de padres de familia
solamente se reúne esporádicamente
para trabajar
sobre los asuntos de su competencia.</t>
  </si>
  <si>
    <t>Actas y registro fotografico.</t>
  </si>
  <si>
    <t>La institución utiliza diferentes medios de comunicación,
previamente identificados, para
informar, actualizar y motivar a cada uno de
los estamentos de la comunidad educativa en
el proceso de mejoramiento institucional. Reconoce
y garantiza el acceso a los medios de
comunicación, ajustados a las necesidades de
la diversidad de la comunidad educativa</t>
  </si>
  <si>
    <t>Grupos de whatsApp, página de institucional de facebook, emisora comunitaria, notas escritas.</t>
  </si>
  <si>
    <t>La institución desarrolla los diferentes proyectos
institucionales con el apoyo de equipos
que tienen una metodología de trabajo clara,
orientados a responder por resultados y
que generan un ambiente de comunicación y
confianza en el que todos y todas se sienten
acogidos y pueden expresar sus pensamientos
sentimientos y emociones.</t>
  </si>
  <si>
    <t>Registro fotografico, actas, existencia de algunos proyectos.</t>
  </si>
  <si>
    <t>La institución cuenta con un
sistema de estímulos y reconocimientos
a los logros de estudiantes, que se
aplica de manera coherente,
sistemática y organizada.</t>
  </si>
  <si>
    <t>ividencias fotograficas, cuadro de honor o periodico mural, menciones, medallas, botones, etc</t>
  </si>
  <si>
    <t>La institución realiza reuniones
ocasionales para identificar y
socializar los mejores desempeños
en el ámbito pedagógico
y administrativo.</t>
  </si>
  <si>
    <t>Registros fotograficos en la pagina institucional</t>
  </si>
  <si>
    <t>Los estudiantes se identifican con la institución y sienten orgullo de pertenecer a ella. Además, participan activamente en actividades internas y externas, en su representación. Se resalta el valor de la diversidad y la importancia del ejercicio de los derechos de todos y todas, lo cual permite mayor participación e integración entre todos sus estamentos</t>
  </si>
  <si>
    <t xml:space="preserve">Participación activa de los estudiantes en actividades internas y externas de la institución </t>
  </si>
  <si>
    <t xml:space="preserve">Las sedes poseen espacios amplios y suficientes, y éstos se encuentran adecuadamente dotados, organizados y decorados y señalizados, lo que propicia un buen ambiente para el aprendizaje y la convivencia de la diversidad de sus miembros, incluso de aquellos que requieren adaptaciones para su movilidad y ubicación en el espacio. Las plantas físicas son usadas adecuadamente fuera de la jornada escolar ordinaria. </t>
  </si>
  <si>
    <t>Se cuenta con la infraestructura necesaria para la realizar las actividades academicas, recreativas y administractiva. Se realizo un diagnostico, registro fotografico y  adecuaciones de la misma.</t>
  </si>
  <si>
    <t>Al inicio del año escolar, en todas las sedes se explican a los estudiantes nuevos los usos y costumbres de la institución.</t>
  </si>
  <si>
    <t>Pocos estudiantes de algunas sedes, niveles o grados manifiestan entusiasmo y ganas de aprender.</t>
  </si>
  <si>
    <t xml:space="preserve">alta tasa de deserción de estudiantes, y poca participacion en actividades de seguimiento de rendimiendo academico </t>
  </si>
  <si>
    <t>El manual de convivencia es conocido y utilizado frecuentemente como un instrumento que orienta los principios, valores, estrategias y actuaciones que favorecen un clima organizacional armónico entre los diferentes integrantes de la comunidad educativa; fomentando el respeto y la valoración de la diversidad.</t>
  </si>
  <si>
    <t xml:space="preserve">Se cuenta con el manual de convivencia previamente socializado y aprobado </t>
  </si>
  <si>
    <t>se realizan actividades extracurriculares (culturales, deportivas, sociales), pero éstas no se enmarcan en una política institucional.</t>
  </si>
  <si>
    <t xml:space="preserve">actividades deportivas y culturales esporadicas </t>
  </si>
  <si>
    <t>La institución cuenta con un programa completo y adecuado de promoción del bienestar de los estudiantes, con énfasis hacia aquellos que presentan más necesidades. Además, tiene el apoyo de otras entidades y de la comunidad educativa.</t>
  </si>
  <si>
    <t xml:space="preserve">Transporte escolar, atencion de docente orientador, alimentacion escolar </t>
  </si>
  <si>
    <t>La comunidad educativa reconoce y utiliza el comité de convivencia para identificar y mediar los conflictos. Las actividades programadas para fortalecer la convivencia cuentan con amplia participación de los distintos estamentos de la comunidad educativa.</t>
  </si>
  <si>
    <t xml:space="preserve">se cuenta con comité de convivencia escolar, el manual de convivencia, docente orintador </t>
  </si>
  <si>
    <t>La institución utiliza mecanismos que combinan recursos internos y externos para prevenir situaciones de riesgo y manejar los casos difíciles, en el marco de su política sobre este tema. Además, hace seguimiento periódico a los mismos.</t>
  </si>
  <si>
    <t>manual de convivencia, seguimiento de psico-orientación, comisaria.</t>
  </si>
  <si>
    <t>La institución realiza un intercambio muy ágil y fluido de información con las familias o acudientes en el marco de la política definida, lo que facilita la solución oportuna de los problemas</t>
  </si>
  <si>
    <t xml:space="preserve">se realiza publicaciones en redes sociales y medios de comunicación, ademas de escuelas de padres y aula abierta </t>
  </si>
  <si>
    <t>La institución realiza un intercambio fluido de información con las autoridades educativas en el marco de la política definida, lo que facilita la ejecución de las actividades y la solución oportuna de los problemas</t>
  </si>
  <si>
    <t xml:space="preserve">se llevan a cabo reuniones e informes con las autoridades academicas </t>
  </si>
  <si>
    <t>La institución cuenta con una política para el establecimiento de alianzas o acuerdos con diferentes entidades para apoyar la ejecución de sus pro_x0002_yectos. Sin embargo, no hace seguimiento sistemático a sus resultados</t>
  </si>
  <si>
    <t xml:space="preserve">se tiene convenio con el Sena y entidades municipales </t>
  </si>
  <si>
    <t>La institución establece relaciones esporádicas con el sector productivo; en ocasiones se reciben aportes y donaciones, y en otros casos cuenta con el acceso a laboratorios, talleres y espacios recreativos</t>
  </si>
  <si>
    <t xml:space="preserve">recibe donaciones esporadicamente </t>
  </si>
  <si>
    <t>La participacion de los padres de familia y comunidad educativa en general, se desarrolla  de forma responsable en cada uno de los organos del gobierno escolar, cumpliendo con la mayoria de sus funciones de acuerdo a lo establecido en el reglamento.</t>
  </si>
  <si>
    <t>Participacion activa de los estudiantes, en los procesos academicos, culturales y deportivos</t>
  </si>
  <si>
    <t>Apropiacion del horizonte institucional, mediante estrategias de trabajo en equipo y de socializacion a cada uno de los miembros u organos del gobierno escolar y de la comunidad educativa.</t>
  </si>
  <si>
    <t>Fortalecer el mecanismo de trabajo con las diferentes instituciones de nuestro municipio, buscando la integracion con las autoridades civiles, institucionales y religiosas, estableciendo convenios de apoyo en los diferentes procesos educativos, culturales, recreativos y formativos.</t>
  </si>
  <si>
    <t xml:space="preserve">Desarrollo de  estrategias para la motivación en el proceso de enseñanza aprendizaje en la institución educativa, con el fin de mejorar la práctica docente y el interés de los estudiantes durante el que hacer pedagógico implementando estrategias didácticas y de diversas indoles. </t>
  </si>
  <si>
    <t>La institución hace seguimiento a los egresados de manera regular, y utiliza indicadores
para orientar sus acciones pedagógicas. Además, promueve su participación y organización, y cuenta con una base de datos que le
permite tener información sobre su destino
(estudios postsecundarios y/o vinculación al
mercado laboral).</t>
  </si>
  <si>
    <t>El folio de matricula y formato de renovacion de matricula firmado por estudiante y padre de familia (acudiente).</t>
  </si>
  <si>
    <t>La institución cuenta con un proceso de matrícula ágil y oportuno que tiene en cuenta las necesidades de los estudiantes y los padres de familia, y que es reconocido por la comunidad educativa.</t>
  </si>
  <si>
    <t>La institución tiene un sistema de archivo que le permite disponer de la información de los estudiantes de todas las sedes, así como expedir constancias y certificados de manera ágil, confiable y oportuna.</t>
  </si>
  <si>
    <t>La institución asegura los recursos para cumplir el programa de mantenimiento de su planta física.</t>
  </si>
  <si>
    <t>Obras ejecutadas respaldadas con sus respectivos informes de ejecución.</t>
  </si>
  <si>
    <t>La institución realiza actividades aisladas y ocasionales de adecuación, accesibilidad y embellecimiento de su planta física, y recibe apoyos puntuales de la comunidad educativa para realizarlas.</t>
  </si>
  <si>
    <t xml:space="preserve">La ausencia de un programa establecido de embellecimiento y adecuacion de la planta fisica. </t>
  </si>
  <si>
    <t>La institución tiene algunos registros sobre la manera cómo se están utilizando los espacios físicos, pero éstos son esporádicos y no están sistematizados</t>
  </si>
  <si>
    <t>No existe una sistematizacion del uso de los espacios fisicos.</t>
  </si>
  <si>
    <t>La institución prioriza las necesidades de los docentes y estudiantes para la elaboración del plan de adquisición de recursos para el aprendizaje.</t>
  </si>
  <si>
    <t>Contrato de suministros de adquisición de recursos para el aprendizaje.</t>
  </si>
  <si>
    <t>La institución realiza la dotacion y suministro anual de las dependencias de acuerdo a sus responsabilidades. (secretaria, rectoria, coordinacion y psicoorientacion), ademas se hace el suministro de aseo.</t>
  </si>
  <si>
    <t>Contrato de suministros de adquisición de suministros y dotación.</t>
  </si>
  <si>
    <t>No se realizaron mantenimientos a los equipos y recursos para el aprendizaje durante el año escolar, ni hay un programa de mantenimiento preventivo.</t>
  </si>
  <si>
    <t>No presenta evidencia especifica.</t>
  </si>
  <si>
    <t>La institución ha levantado el panorama de riesgos fisicos con la implementación de diagnóstico y el P.G.I.R.E.</t>
  </si>
  <si>
    <t>Documentos de diagnóstico y del P.G.I.R.E.</t>
  </si>
  <si>
    <t>La institución cuenta con programas como el P.A.E. , transporte escolar y orientación escolar.</t>
  </si>
  <si>
    <t>Programa de transporte escolar, P.A.E. y presencia permanente de la docente orientadora.</t>
  </si>
  <si>
    <t>Se cuenta con estrategias como el P.I.A.R y los encuentros de aula abierta para padres de familia o acudientes.</t>
  </si>
  <si>
    <t>P.I.A.R elaborados y registro fotográfico de aula abierta.</t>
  </si>
  <si>
    <t>La institucion educativa cuenta con una planta de personal  nombrada de acuerdo a las necesidades por especialidad.</t>
  </si>
  <si>
    <t>Hojas de vida actualizadas de cada uno de los docentes.</t>
  </si>
  <si>
    <t>Se realiza a los estudiantes y docentes nuevos.</t>
  </si>
  <si>
    <t>Actas de socializacion e imágenes de capacitacion para los temas pertinentes</t>
  </si>
  <si>
    <t>No existe un programa de formación para los docentes.</t>
  </si>
  <si>
    <t>No existen evidencias.</t>
  </si>
  <si>
    <t>La institución revisa y evalua continuamente los criterios de asignación académica de los docentes.</t>
  </si>
  <si>
    <t>Acta de asignación de carga académica y registro de horario académico en coordinación.</t>
  </si>
  <si>
    <t xml:space="preserve">El personal vinculado evidencia sentido de pertenencia con la institución y está dispuesto a realizar actividades complementarias para cualificar su labor. </t>
  </si>
  <si>
    <t>Registro fotográfico de actividades realizadas durante el año escolar, publicadas en redes sociales de la institución educativa.</t>
  </si>
  <si>
    <t>La institución ha implementado el proceso de evaluación para docentes y directivos en concordancia con la normativa vigente.</t>
  </si>
  <si>
    <t>Evaluaciones de desempeño para docentes y directivos.</t>
  </si>
  <si>
    <t xml:space="preserve">No se realizaron actividades de reconocimiento y estimulo para el personal. </t>
  </si>
  <si>
    <t xml:space="preserve">La investigación en la institución se encuentra en manera incipiente. </t>
  </si>
  <si>
    <t>La institucion dispone de estrategias claras para mediación y solución de conflictos.</t>
  </si>
  <si>
    <t>Actas de consejo académico con recomendaciones y orientaciones por parte de los directivos docentes.</t>
  </si>
  <si>
    <t>Se realizan actividades de manera esporádica orientada a la integración y bienestar del personal.</t>
  </si>
  <si>
    <t>Registro fotográfico de actividades realizadas durante el año escolar.</t>
  </si>
  <si>
    <t>Existen procedimientos para la elaboración del presupuesto deacuerdo a las actividades y metas establecidas en el plan operativo anual.</t>
  </si>
  <si>
    <t>El presupuesto de la vigencia 2024 y el acuerdo de adopción y aprobación del mismo.</t>
  </si>
  <si>
    <t>La contabilidad tiene todos sus soportes, informes financieros los cuales se presentan en los plazos establecidos.</t>
  </si>
  <si>
    <t>Informes financieros elaborados por la contadora.</t>
  </si>
  <si>
    <t>La institucion cuenta con procesos de ingresos y realización de gastos sin embargo durante la vigencia no se realizó rendición de cuentas.</t>
  </si>
  <si>
    <t>Relación de ingresos y gastos.</t>
  </si>
  <si>
    <t>La institucion presenta los informes financieros a las autoridades competentes de manera apropiada y oportuna.</t>
  </si>
  <si>
    <t>Informes financieros presentados.</t>
  </si>
  <si>
    <t>La institución cuenta con las siguientes fortalezas:                                                                                                                                                                                                                                                                           1) Apoyo oportuno a la gestión académica con respecto al proceso de matricula, archivo académico y boletines de desempeño académico.                    2) Apoyo a estudiantes con bajo desempeño académico o con dificultades de interacción (PIAR, apoyo docente orientadora).                                   3) La insitución cuenta con la planta docente completa y con un excelente talento humano.</t>
  </si>
  <si>
    <t>Creación de un programa de mantenimiento preventivo y correctivo de los equipos y recursos para el aprendizaje.</t>
  </si>
  <si>
    <t>Diseño de estrategias de reconocimiento y estimulos al personal docente que se destaque en su labor.</t>
  </si>
  <si>
    <t xml:space="preserve">Organización de la audiencia publica de rendición de cuentas y socialización de  la comunidad educativa. </t>
  </si>
  <si>
    <t>Se cuenta con un plan de estudios para toda 
la institución que, además de responder a las  políticas trazadas en el PEI, los lineamientos y los estándares básicos de competencias, fundamenta los planes de aula de los docentes de todas las áreas, grados y sedes.</t>
  </si>
  <si>
    <t>Planes de estudio actualizados.(Planes de área)</t>
  </si>
  <si>
    <t>Las prácticas pedagógicas de aula de los docentes de todas las áreas, grados y sedes desarrollan el enfoque metodológico común en cuanto a métodos de enseñanza flexibles.</t>
  </si>
  <si>
    <t>Proyecto Educativo Institucional (PEI) (Constructivismo)</t>
  </si>
  <si>
    <t>La institución no cuenta  con adecuados recursos para el aprendizaje, además no existe relación entre los enfoques metodológicos y criterios administrativos.</t>
  </si>
  <si>
    <t>Laboratorios con deficiencia, falta de material didáctico y pedagógico, equipos tecnológicos y audiovisulaes en mal estado y sin servicio de internet.</t>
  </si>
  <si>
    <t>La institución evalúa periódicamente el cumplimiento de las horas efectivas de clase recibidas por los estudiantes y toma las medidas pertinentes para corregir situaciones anómalas</t>
  </si>
  <si>
    <t>Calendario académico, cronograma de actividades y horario de clase.</t>
  </si>
  <si>
    <t>La institución revisa periódicamente la implementación de su política de evaluación tanto en cuanto a su aplicación por parte de los docentes, como en su efecto sobre la diversidad de los estudiantes, e introduce los ajustes pertinentes.</t>
  </si>
  <si>
    <t>Sistema de Evaluación Institucional (SIE)</t>
  </si>
  <si>
    <t>Las prácticas pedagógicas de aula de los docentes de todas las áreas, grados y sedes se apoyan en opciones didácticas comunes y específicas para cada grupo poblacional, en concordancia con el PEI y el plan de estudios.</t>
  </si>
  <si>
    <t>Planes de área y planeadores de Aula</t>
  </si>
  <si>
    <t>La institución cuenta con una política clara sobre la intencionalidad de las tareas escolares en el afianzamiento de los aprendizajes de los estudiantes y 
ésta es aplicada por todos los docentes, conocida y comprendida por los estudiantes y las familias</t>
  </si>
  <si>
    <t>Planes de aula, (actividades de aplicación kinestésico y audiovisual)</t>
  </si>
  <si>
    <t>La institución tiene una política sobre el uso de los recursos para el aprendizaje, pero ésta no está articulada con la propuesta pedagógica.</t>
  </si>
  <si>
    <t>Inventario</t>
  </si>
  <si>
    <t>La institución cuenta con una política sobre el uso apropiado de los tiempos destinados a los aprendizajes, la cual es implementada de manera flexible de acuerdo con las características y necesidades de los estudiantes.</t>
  </si>
  <si>
    <t>Cronograma de actividades y horario escolar.</t>
  </si>
  <si>
    <t>Las prácticas pedagógicas se basan en la comunicación, la cogestión del aprendizaje y la relación afectiva y la valoración de la diversidad de los estudiantes, como elementos facilitadores del proceso 
de enseñanza-aprendizaje, y esto se evidencia en la organización del aula, en las relaciones recíprocas y en las estrategias de aprendizaje utilizadas</t>
  </si>
  <si>
    <t>Publicaciones en la red social institucional. periódico mural, gestion de docentes titulares</t>
  </si>
  <si>
    <t>La planeación de clases es reconocida como la estrategia institucional que posibilita establecer y aplicar el conjunto ordenado y articulado de actividades. Los planes de aula establecen sistemas didácticos accesibles a todo el estudiantado, que minimizan barreras al aprendizaje y están relacionados con el diseño curricular y el enfoque metodológico</t>
  </si>
  <si>
    <t>Planes de aula formulados por asignatura</t>
  </si>
  <si>
    <t>En la institución se presentan esfuerzos colectivos por trabajar con estrategias alternativas a la clase magistral. Además, 
se tienen en cuenta los intereses, ideas y experiencias de los estudiantes como base para estructurar las actividades pedagógicas.</t>
  </si>
  <si>
    <t>Flexibilización mediante inclusion del DUA en los planes de aula.</t>
  </si>
  <si>
    <t xml:space="preserve">El sistema de evaluación del rendimiento académico se aplica permanentemente. Se hace seguimiento a los estudiantes de bajo rendimiento. </t>
  </si>
  <si>
    <t>Acta de compromiso de rendimiento académico, desarrollo de aulas abiertas, actas de reunion del comité de evaluación y promoción.</t>
  </si>
  <si>
    <t>El seguimiento sistemático de los resultados académicos cuenta con indicadores y mecanismos claros de retroalimentación para estudiantes, padres de familia y prácticas docentes.</t>
  </si>
  <si>
    <t>Informe académico, aulas abiertas, acceso a plataforma de notas.</t>
  </si>
  <si>
    <t>Los resultados de las evaluaciones externas (pruebas SABER y exámenes de Estado) son conocidos por los docentes, pero 
éstos no se utilizan para diseñar e implementar acciones de mejoramiento.</t>
  </si>
  <si>
    <t xml:space="preserve">Resultados Pruebas  SABER </t>
  </si>
  <si>
    <t>La politica institucional de control, analisis y tratamiento del ausentismo contempla la participacion activa de padres, docentes y estudiantes.</t>
  </si>
  <si>
    <t>Carpetas de control de asistencia para cada grado, carpeta de control de salida en la cual firma el padre de familia o acudiente y  el formato de excusa debidamente diligenciado.</t>
  </si>
  <si>
    <t>Las prácticas de los docentes incorporan actividades de recuperación basadas en estra_x0002_tegias que tienen como finalidad ofrecer un apoyo real al desarrollo de las competencias básicas de los estudiantes y al mejoramiento de sus resultados.</t>
  </si>
  <si>
    <t>Actas de entrega de planes de nivelación</t>
  </si>
  <si>
    <t>La institución cuenta con programas de apoyo pedagógico a los casos de bajo rendimiento académico, así como con mecanismos de seguimiento, actividades institucionales y soporte interinstitucional.</t>
  </si>
  <si>
    <t>PIAR actualizados con enfoque DUA</t>
  </si>
  <si>
    <t>La isntitución no realiza procesos de seguimiento a egresados</t>
  </si>
  <si>
    <t>No presenta evidencia</t>
  </si>
  <si>
    <t>YERMIS FABIAN VELEZ</t>
  </si>
  <si>
    <t>LIDER GESTION ADMINISTRATIVA Y FINANCIERA</t>
  </si>
  <si>
    <t>ADMINISTRATIVA Y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</si>
</sst>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240A]0.00"/>
    <numFmt numFmtId="165" formatCode="[$-240A]General"/>
    <numFmt numFmtId="166" formatCode="[$-240A]0%"/>
    <numFmt numFmtId="167" formatCode="dd/mm/yyyy;@"/>
    <numFmt numFmtId="168" formatCode="[$-240A]0"/>
    <numFmt numFmtId="169" formatCode="[$-240A]dd/mm/yyyy"/>
    <numFmt numFmtId="170" formatCode="[$$-240A]#,##0.00;[Red]&quot;(&quot;[$$-240A]#,##0.00&quot;)&quot;"/>
  </numFmts>
  <fonts count="35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sz val="8"/>
      <color rgb="FF000000"/>
      <name val="Arial"/>
      <family val="2"/>
    </font>
    <font>
      <u/>
      <sz val="11"/>
      <color rgb="FF0000FF"/>
      <name val="Calibri"/>
      <family val="2"/>
    </font>
    <font>
      <b/>
      <i/>
      <sz val="16"/>
      <color rgb="FF000000"/>
      <name val="Arial"/>
      <family val="2"/>
    </font>
    <font>
      <sz val="11"/>
      <color rgb="FF000000"/>
      <name val="Calibri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b/>
      <sz val="14"/>
      <color rgb="FFFFFFFF"/>
      <name val="Arial"/>
      <family val="2"/>
    </font>
    <font>
      <b/>
      <sz val="16"/>
      <color rgb="FFFFFFFF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4"/>
      <color rgb="FF000000"/>
      <name val="Arial"/>
      <family val="2"/>
    </font>
    <font>
      <b/>
      <sz val="11"/>
      <color rgb="FFFFFFFF"/>
      <name val="Arial"/>
      <family val="2"/>
    </font>
    <font>
      <b/>
      <sz val="16"/>
      <color rgb="FF000000"/>
      <name val="Arial"/>
      <family val="2"/>
    </font>
    <font>
      <b/>
      <sz val="12"/>
      <color rgb="FFFFFFFF"/>
      <name val="Arial"/>
      <family val="2"/>
    </font>
    <font>
      <u/>
      <sz val="11"/>
      <color rgb="FF0000FF"/>
      <name val="Arial"/>
      <family val="2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b/>
      <i/>
      <sz val="14"/>
      <color rgb="FFFFFFFF"/>
      <name val="Arial"/>
      <family val="2"/>
    </font>
    <font>
      <sz val="9"/>
      <color rgb="FF000000"/>
      <name val="Arial"/>
      <family val="2"/>
    </font>
    <font>
      <b/>
      <i/>
      <sz val="11"/>
      <color rgb="FFFFFFFF"/>
      <name val="Arial"/>
      <family val="2"/>
    </font>
    <font>
      <i/>
      <sz val="11"/>
      <color rgb="FFFFFFFF"/>
      <name val="Arial"/>
      <family val="2"/>
    </font>
    <font>
      <sz val="12"/>
      <color rgb="FF000000"/>
      <name val="Verdana"/>
      <family val="2"/>
    </font>
    <font>
      <b/>
      <sz val="12"/>
      <color rgb="FF000000"/>
      <name val="Verdana"/>
      <family val="2"/>
    </font>
    <font>
      <b/>
      <sz val="12"/>
      <color rgb="FFFFFFFF"/>
      <name val="Verdana"/>
      <family val="2"/>
    </font>
    <font>
      <b/>
      <sz val="12"/>
      <color rgb="FF0000FF"/>
      <name val="Arial"/>
      <family val="2"/>
    </font>
    <font>
      <b/>
      <sz val="16"/>
      <color rgb="FF000000"/>
      <name val="Verdana"/>
      <family val="2"/>
    </font>
    <font>
      <sz val="14"/>
      <color rgb="FF000000"/>
      <name val="Verdana"/>
      <family val="2"/>
    </font>
    <font>
      <u/>
      <sz val="12"/>
      <color rgb="FF0000FF"/>
      <name val="Verdana"/>
      <family val="2"/>
    </font>
    <font>
      <sz val="12"/>
      <color rgb="FF0000FF"/>
      <name val="Verdana"/>
      <family val="2"/>
    </font>
    <font>
      <b/>
      <sz val="14"/>
      <color rgb="FF0000FF"/>
      <name val="Arial"/>
      <family val="2"/>
    </font>
    <font>
      <sz val="9"/>
      <name val="Arial"/>
      <family val="2"/>
    </font>
    <font>
      <sz val="12"/>
      <name val="Verdana"/>
      <family val="2"/>
    </font>
    <font>
      <sz val="11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D7E4BD"/>
        <bgColor rgb="FFD7E4BD"/>
      </patternFill>
    </fill>
    <fill>
      <patternFill patternType="solid">
        <fgColor rgb="FFE46C0A"/>
        <bgColor rgb="FFE46C0A"/>
      </patternFill>
    </fill>
    <fill>
      <patternFill patternType="solid">
        <fgColor rgb="FF99CCFF"/>
        <bgColor rgb="FF99CCFF"/>
      </patternFill>
    </fill>
    <fill>
      <patternFill patternType="solid">
        <fgColor rgb="FF93CDDD"/>
        <bgColor rgb="FF93CDDD"/>
      </patternFill>
    </fill>
    <fill>
      <patternFill patternType="solid">
        <fgColor rgb="FFDCE6F2"/>
        <bgColor rgb="FFDCE6F2"/>
      </patternFill>
    </fill>
    <fill>
      <patternFill patternType="solid">
        <fgColor rgb="FFFFFFFF"/>
        <bgColor rgb="FFFFFFFF"/>
      </patternFill>
    </fill>
    <fill>
      <patternFill patternType="solid">
        <fgColor rgb="FFCCCCFF"/>
        <bgColor rgb="FFCCCCFF"/>
      </patternFill>
    </fill>
    <fill>
      <patternFill patternType="solid">
        <fgColor rgb="FF77933C"/>
        <bgColor rgb="FF77933C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CCC1DA"/>
        <bgColor rgb="FFCCC1DA"/>
      </patternFill>
    </fill>
    <fill>
      <patternFill patternType="solid">
        <fgColor rgb="FFFCD5B5"/>
        <bgColor rgb="FFFCD5B5"/>
      </patternFill>
    </fill>
    <fill>
      <patternFill patternType="solid">
        <fgColor rgb="FFEBF1DE"/>
        <bgColor rgb="FFEBF1DE"/>
      </patternFill>
    </fill>
    <fill>
      <patternFill patternType="solid">
        <fgColor rgb="FFC6D9F1"/>
        <bgColor rgb="FFC6D9F1"/>
      </patternFill>
    </fill>
    <fill>
      <patternFill patternType="solid">
        <fgColor rgb="FFE6E0EC"/>
        <bgColor rgb="FFE6E0EC"/>
      </patternFill>
    </fill>
    <fill>
      <patternFill patternType="solid">
        <fgColor rgb="FFC00000"/>
        <bgColor rgb="FFC00000"/>
      </patternFill>
    </fill>
    <fill>
      <patternFill patternType="solid">
        <fgColor rgb="FF4F6228"/>
        <bgColor rgb="FF4F6228"/>
      </patternFill>
    </fill>
    <fill>
      <patternFill patternType="solid">
        <fgColor rgb="FFD9D9D9"/>
        <bgColor rgb="FFD9D9D9"/>
      </patternFill>
    </fill>
    <fill>
      <patternFill patternType="solid">
        <fgColor rgb="FF953735"/>
        <bgColor rgb="FF953735"/>
      </patternFill>
    </fill>
    <fill>
      <patternFill patternType="solid">
        <fgColor theme="4" tint="0.79998168889431442"/>
        <bgColor rgb="FFFDEADA"/>
      </patternFill>
    </fill>
  </fills>
  <borders count="19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</borders>
  <cellStyleXfs count="14">
    <xf numFmtId="0" fontId="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Border="0" applyProtection="0"/>
    <xf numFmtId="165" fontId="2" fillId="2" borderId="1" applyProtection="0">
      <alignment horizontal="center" vertical="center"/>
    </xf>
    <xf numFmtId="0" fontId="3" fillId="0" borderId="0" applyNumberFormat="0" applyBorder="0" applyProtection="0"/>
    <xf numFmtId="0" fontId="4" fillId="0" borderId="0" applyNumberFormat="0" applyBorder="0" applyProtection="0">
      <alignment horizontal="center"/>
    </xf>
    <xf numFmtId="0" fontId="4" fillId="0" borderId="0" applyNumberFormat="0" applyBorder="0" applyProtection="0">
      <alignment horizontal="center" textRotation="90"/>
    </xf>
    <xf numFmtId="0" fontId="3" fillId="0" borderId="0" applyNumberFormat="0" applyBorder="0" applyProtection="0"/>
    <xf numFmtId="165" fontId="2" fillId="0" borderId="0" applyBorder="0" applyProtection="0"/>
    <xf numFmtId="165" fontId="5" fillId="0" borderId="0" applyBorder="0" applyProtection="0"/>
    <xf numFmtId="165" fontId="5" fillId="0" borderId="0" applyBorder="0" applyProtection="0"/>
    <xf numFmtId="166" fontId="1" fillId="0" borderId="0" applyFont="0" applyBorder="0" applyProtection="0"/>
    <xf numFmtId="0" fontId="6" fillId="0" borderId="0" applyNumberFormat="0" applyBorder="0" applyProtection="0"/>
    <xf numFmtId="170" fontId="6" fillId="0" borderId="0" applyBorder="0" applyProtection="0"/>
  </cellStyleXfs>
  <cellXfs count="207">
    <xf numFmtId="0" fontId="0" fillId="0" borderId="0" xfId="0"/>
    <xf numFmtId="165" fontId="7" fillId="0" borderId="2" xfId="8" applyFont="1" applyBorder="1" applyAlignment="1" applyProtection="1">
      <alignment horizontal="center" vertical="center"/>
    </xf>
    <xf numFmtId="169" fontId="7" fillId="0" borderId="2" xfId="8" applyNumberFormat="1" applyFont="1" applyBorder="1" applyAlignment="1" applyProtection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 wrapText="1"/>
    </xf>
    <xf numFmtId="0" fontId="0" fillId="6" borderId="2" xfId="0" applyFill="1" applyBorder="1" applyAlignment="1">
      <alignment vertical="center"/>
    </xf>
    <xf numFmtId="0" fontId="0" fillId="4" borderId="3" xfId="0" applyFill="1" applyBorder="1" applyAlignment="1">
      <alignment vertical="center" wrapText="1"/>
    </xf>
    <xf numFmtId="0" fontId="0" fillId="4" borderId="8" xfId="0" applyFill="1" applyBorder="1" applyAlignment="1">
      <alignment vertical="center" wrapText="1"/>
    </xf>
    <xf numFmtId="0" fontId="0" fillId="4" borderId="3" xfId="0" applyFill="1" applyBorder="1" applyAlignment="1">
      <alignment vertical="center"/>
    </xf>
    <xf numFmtId="0" fontId="0" fillId="7" borderId="0" xfId="0" applyFill="1" applyAlignment="1">
      <alignment vertical="center"/>
    </xf>
    <xf numFmtId="0" fontId="10" fillId="7" borderId="0" xfId="0" applyFont="1" applyFill="1" applyAlignment="1">
      <alignment horizontal="left" vertical="center" wrapText="1"/>
    </xf>
    <xf numFmtId="0" fontId="14" fillId="0" borderId="0" xfId="0" applyFont="1"/>
    <xf numFmtId="0" fontId="13" fillId="0" borderId="0" xfId="0" applyFont="1" applyAlignment="1">
      <alignment horizontal="center" vertical="center"/>
    </xf>
    <xf numFmtId="165" fontId="16" fillId="0" borderId="0" xfId="4" applyNumberFormat="1" applyFont="1" applyAlignment="1" applyProtection="1">
      <alignment vertical="center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0" fillId="0" borderId="0" xfId="0" applyFont="1" applyAlignment="1">
      <alignment wrapText="1"/>
    </xf>
    <xf numFmtId="165" fontId="16" fillId="0" borderId="0" xfId="4" applyNumberFormat="1" applyFont="1" applyAlignment="1" applyProtection="1">
      <alignment horizontal="center"/>
    </xf>
    <xf numFmtId="0" fontId="0" fillId="0" borderId="2" xfId="0" applyBorder="1"/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17" fillId="9" borderId="2" xfId="0" applyFont="1" applyFill="1" applyBorder="1" applyAlignment="1">
      <alignment horizontal="center" vertical="center"/>
    </xf>
    <xf numFmtId="0" fontId="11" fillId="9" borderId="2" xfId="0" applyFont="1" applyFill="1" applyBorder="1" applyAlignment="1">
      <alignment horizontal="center" vertical="center" wrapText="1"/>
    </xf>
    <xf numFmtId="0" fontId="17" fillId="9" borderId="7" xfId="0" applyFont="1" applyFill="1" applyBorder="1" applyAlignment="1">
      <alignment horizontal="center" vertical="center"/>
    </xf>
    <xf numFmtId="0" fontId="11" fillId="9" borderId="2" xfId="0" applyFont="1" applyFill="1" applyBorder="1" applyAlignment="1">
      <alignment horizontal="left" vertical="center" wrapText="1"/>
    </xf>
    <xf numFmtId="0" fontId="17" fillId="9" borderId="2" xfId="0" applyFont="1" applyFill="1" applyBorder="1" applyAlignment="1">
      <alignment horizontal="left" vertical="center" wrapText="1"/>
    </xf>
    <xf numFmtId="0" fontId="17" fillId="9" borderId="3" xfId="0" applyFont="1" applyFill="1" applyBorder="1" applyAlignment="1">
      <alignment horizontal="left" vertical="center" wrapText="1"/>
    </xf>
    <xf numFmtId="0" fontId="19" fillId="3" borderId="8" xfId="0" applyFont="1" applyFill="1" applyBorder="1" applyAlignment="1">
      <alignment vertical="center"/>
    </xf>
    <xf numFmtId="0" fontId="17" fillId="3" borderId="8" xfId="0" applyFont="1" applyFill="1" applyBorder="1" applyAlignment="1">
      <alignment vertical="center"/>
    </xf>
    <xf numFmtId="0" fontId="17" fillId="3" borderId="2" xfId="0" applyFont="1" applyFill="1" applyBorder="1" applyAlignment="1">
      <alignment vertical="center"/>
    </xf>
    <xf numFmtId="0" fontId="0" fillId="0" borderId="11" xfId="0" applyBorder="1" applyAlignment="1">
      <alignment wrapText="1"/>
    </xf>
    <xf numFmtId="0" fontId="10" fillId="13" borderId="11" xfId="0" applyFont="1" applyFill="1" applyBorder="1" applyAlignment="1" applyProtection="1">
      <alignment horizontal="center" vertical="center"/>
      <protection locked="0"/>
    </xf>
    <xf numFmtId="0" fontId="20" fillId="10" borderId="11" xfId="0" applyFont="1" applyFill="1" applyBorder="1" applyAlignment="1" applyProtection="1">
      <alignment horizontal="left" vertical="top" wrapText="1"/>
      <protection locked="0"/>
    </xf>
    <xf numFmtId="0" fontId="10" fillId="11" borderId="11" xfId="0" applyFont="1" applyFill="1" applyBorder="1" applyAlignment="1" applyProtection="1">
      <alignment horizontal="center" vertical="center" wrapText="1"/>
      <protection locked="0"/>
    </xf>
    <xf numFmtId="0" fontId="20" fillId="6" borderId="11" xfId="0" applyFont="1" applyFill="1" applyBorder="1" applyAlignment="1" applyProtection="1">
      <alignment horizontal="left" vertical="top" wrapText="1"/>
      <protection locked="0"/>
    </xf>
    <xf numFmtId="0" fontId="10" fillId="2" borderId="11" xfId="0" applyFont="1" applyFill="1" applyBorder="1" applyAlignment="1" applyProtection="1">
      <alignment horizontal="center" vertical="center" wrapText="1"/>
      <protection locked="0"/>
    </xf>
    <xf numFmtId="0" fontId="20" fillId="14" borderId="12" xfId="0" applyFont="1" applyFill="1" applyBorder="1" applyAlignment="1" applyProtection="1">
      <alignment horizontal="left" vertical="top" wrapText="1"/>
      <protection locked="0"/>
    </xf>
    <xf numFmtId="0" fontId="20" fillId="14" borderId="2" xfId="0" applyFont="1" applyFill="1" applyBorder="1" applyAlignment="1" applyProtection="1">
      <alignment horizontal="left" vertical="top" wrapText="1"/>
      <protection locked="0"/>
    </xf>
    <xf numFmtId="0" fontId="10" fillId="12" borderId="11" xfId="0" applyFont="1" applyFill="1" applyBorder="1" applyAlignment="1" applyProtection="1">
      <alignment horizontal="center" vertical="center" wrapText="1"/>
      <protection locked="0"/>
    </xf>
    <xf numFmtId="0" fontId="20" fillId="6" borderId="2" xfId="0" applyFont="1" applyFill="1" applyBorder="1" applyAlignment="1" applyProtection="1">
      <alignment horizontal="left" vertical="top" wrapText="1"/>
      <protection locked="0"/>
    </xf>
    <xf numFmtId="0" fontId="20" fillId="14" borderId="3" xfId="0" applyFont="1" applyFill="1" applyBorder="1" applyAlignment="1" applyProtection="1">
      <alignment horizontal="left" vertical="top" wrapText="1"/>
      <protection locked="0"/>
    </xf>
    <xf numFmtId="0" fontId="0" fillId="0" borderId="2" xfId="0" applyBorder="1" applyAlignment="1">
      <alignment wrapText="1"/>
    </xf>
    <xf numFmtId="0" fontId="17" fillId="0" borderId="0" xfId="0" applyFont="1" applyAlignment="1">
      <alignment horizontal="center" vertical="center"/>
    </xf>
    <xf numFmtId="0" fontId="19" fillId="3" borderId="8" xfId="0" applyFont="1" applyFill="1" applyBorder="1" applyAlignment="1">
      <alignment vertical="center" wrapText="1"/>
    </xf>
    <xf numFmtId="0" fontId="17" fillId="3" borderId="8" xfId="0" applyFont="1" applyFill="1" applyBorder="1" applyAlignment="1">
      <alignment vertical="center" wrapText="1"/>
    </xf>
    <xf numFmtId="0" fontId="17" fillId="3" borderId="7" xfId="0" applyFont="1" applyFill="1" applyBorder="1" applyAlignment="1">
      <alignment vertical="center" wrapText="1"/>
    </xf>
    <xf numFmtId="0" fontId="17" fillId="3" borderId="2" xfId="0" applyFont="1" applyFill="1" applyBorder="1" applyAlignment="1">
      <alignment vertical="center" wrapText="1"/>
    </xf>
    <xf numFmtId="0" fontId="0" fillId="0" borderId="11" xfId="0" applyBorder="1"/>
    <xf numFmtId="0" fontId="0" fillId="13" borderId="11" xfId="0" applyFill="1" applyBorder="1" applyAlignment="1" applyProtection="1">
      <alignment horizontal="center" vertical="center"/>
      <protection locked="0"/>
    </xf>
    <xf numFmtId="0" fontId="0" fillId="11" borderId="11" xfId="0" applyFill="1" applyBorder="1" applyAlignment="1" applyProtection="1">
      <alignment horizontal="center" vertical="center" wrapText="1"/>
      <protection locked="0"/>
    </xf>
    <xf numFmtId="0" fontId="0" fillId="2" borderId="11" xfId="0" applyFill="1" applyBorder="1" applyAlignment="1" applyProtection="1">
      <alignment horizontal="center" vertical="center" wrapText="1"/>
      <protection locked="0"/>
    </xf>
    <xf numFmtId="0" fontId="20" fillId="14" borderId="11" xfId="0" applyFont="1" applyFill="1" applyBorder="1" applyAlignment="1" applyProtection="1">
      <alignment horizontal="left" vertical="top" wrapText="1"/>
      <protection locked="0"/>
    </xf>
    <xf numFmtId="0" fontId="0" fillId="12" borderId="11" xfId="0" applyFill="1" applyBorder="1" applyAlignment="1" applyProtection="1">
      <alignment horizontal="center" vertical="center" wrapText="1"/>
      <protection locked="0"/>
    </xf>
    <xf numFmtId="0" fontId="20" fillId="10" borderId="2" xfId="0" applyFont="1" applyFill="1" applyBorder="1" applyAlignment="1" applyProtection="1">
      <alignment horizontal="left" vertical="top" wrapText="1"/>
      <protection locked="0"/>
    </xf>
    <xf numFmtId="0" fontId="0" fillId="0" borderId="13" xfId="0" applyBorder="1"/>
    <xf numFmtId="0" fontId="0" fillId="0" borderId="7" xfId="0" applyBorder="1"/>
    <xf numFmtId="0" fontId="20" fillId="10" borderId="11" xfId="0" applyFont="1" applyFill="1" applyBorder="1" applyAlignment="1" applyProtection="1">
      <alignment horizontal="center" vertical="center" wrapText="1"/>
      <protection locked="0"/>
    </xf>
    <xf numFmtId="0" fontId="19" fillId="3" borderId="7" xfId="0" applyFont="1" applyFill="1" applyBorder="1" applyAlignment="1">
      <alignment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 wrapText="1"/>
    </xf>
    <xf numFmtId="0" fontId="0" fillId="11" borderId="11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0" fillId="12" borderId="11" xfId="0" applyFill="1" applyBorder="1" applyAlignment="1" applyProtection="1">
      <alignment horizontal="center" vertical="center"/>
      <protection locked="0"/>
    </xf>
    <xf numFmtId="0" fontId="17" fillId="9" borderId="11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 wrapText="1"/>
    </xf>
    <xf numFmtId="0" fontId="0" fillId="3" borderId="14" xfId="0" applyFill="1" applyBorder="1"/>
    <xf numFmtId="0" fontId="21" fillId="3" borderId="2" xfId="0" applyFont="1" applyFill="1" applyBorder="1" applyAlignment="1">
      <alignment horizontal="left" vertical="center"/>
    </xf>
    <xf numFmtId="0" fontId="21" fillId="3" borderId="0" xfId="0" applyFont="1" applyFill="1" applyAlignment="1">
      <alignment horizontal="left" vertical="center"/>
    </xf>
    <xf numFmtId="0" fontId="0" fillId="3" borderId="4" xfId="0" applyFill="1" applyBorder="1"/>
    <xf numFmtId="0" fontId="20" fillId="16" borderId="11" xfId="0" applyFont="1" applyFill="1" applyBorder="1" applyAlignment="1" applyProtection="1">
      <alignment horizontal="left" vertical="top" wrapText="1"/>
      <protection locked="0"/>
    </xf>
    <xf numFmtId="0" fontId="20" fillId="16" borderId="2" xfId="0" applyFont="1" applyFill="1" applyBorder="1" applyAlignment="1" applyProtection="1">
      <alignment horizontal="left" vertical="top" wrapText="1"/>
      <protection locked="0"/>
    </xf>
    <xf numFmtId="0" fontId="2" fillId="14" borderId="2" xfId="0" applyFont="1" applyFill="1" applyBorder="1" applyAlignment="1" applyProtection="1">
      <alignment horizontal="left" vertical="top" wrapText="1"/>
      <protection locked="0"/>
    </xf>
    <xf numFmtId="0" fontId="0" fillId="3" borderId="11" xfId="0" applyFill="1" applyBorder="1"/>
    <xf numFmtId="164" fontId="0" fillId="0" borderId="15" xfId="0" applyNumberFormat="1" applyBorder="1" applyAlignment="1">
      <alignment vertical="center"/>
    </xf>
    <xf numFmtId="0" fontId="0" fillId="0" borderId="1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3" borderId="4" xfId="0" applyFill="1" applyBorder="1" applyAlignment="1">
      <alignment vertical="center"/>
    </xf>
    <xf numFmtId="0" fontId="22" fillId="3" borderId="0" xfId="0" applyFont="1" applyFill="1" applyAlignment="1">
      <alignment horizontal="left" vertical="center"/>
    </xf>
    <xf numFmtId="0" fontId="0" fillId="10" borderId="11" xfId="0" applyFill="1" applyBorder="1" applyAlignment="1" applyProtection="1">
      <alignment horizontal="left" vertical="top" wrapText="1"/>
      <protection locked="0"/>
    </xf>
    <xf numFmtId="0" fontId="0" fillId="10" borderId="2" xfId="0" applyFill="1" applyBorder="1" applyAlignment="1" applyProtection="1">
      <alignment horizontal="left" vertical="top" wrapText="1"/>
      <protection locked="0"/>
    </xf>
    <xf numFmtId="0" fontId="0" fillId="0" borderId="4" xfId="0" applyBorder="1" applyAlignment="1">
      <alignment horizontal="left" vertical="center"/>
    </xf>
    <xf numFmtId="0" fontId="0" fillId="3" borderId="2" xfId="0" applyFill="1" applyBorder="1"/>
    <xf numFmtId="0" fontId="13" fillId="3" borderId="2" xfId="0" applyFont="1" applyFill="1" applyBorder="1" applyAlignment="1">
      <alignment horizontal="left" vertical="center"/>
    </xf>
    <xf numFmtId="0" fontId="13" fillId="3" borderId="0" xfId="0" applyFont="1" applyFill="1" applyAlignment="1">
      <alignment horizontal="left" vertical="center"/>
    </xf>
    <xf numFmtId="0" fontId="22" fillId="3" borderId="2" xfId="0" applyFont="1" applyFill="1" applyBorder="1"/>
    <xf numFmtId="0" fontId="0" fillId="3" borderId="2" xfId="0" applyFill="1" applyBorder="1" applyAlignment="1">
      <alignment vertical="center"/>
    </xf>
    <xf numFmtId="0" fontId="19" fillId="3" borderId="0" xfId="0" applyFont="1" applyFill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0" fillId="3" borderId="11" xfId="0" applyFill="1" applyBorder="1" applyAlignment="1">
      <alignment vertical="center"/>
    </xf>
    <xf numFmtId="16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11" fillId="9" borderId="0" xfId="0" applyFont="1" applyFill="1" applyAlignment="1">
      <alignment horizontal="center" vertical="center" wrapText="1"/>
    </xf>
    <xf numFmtId="0" fontId="0" fillId="0" borderId="0" xfId="0" applyAlignment="1">
      <alignment vertical="top" wrapText="1"/>
    </xf>
    <xf numFmtId="0" fontId="23" fillId="0" borderId="0" xfId="0" applyFont="1"/>
    <xf numFmtId="0" fontId="25" fillId="0" borderId="0" xfId="0" applyFont="1" applyAlignment="1">
      <alignment horizontal="center" vertical="center"/>
    </xf>
    <xf numFmtId="0" fontId="24" fillId="7" borderId="17" xfId="0" applyFont="1" applyFill="1" applyBorder="1" applyAlignment="1">
      <alignment horizontal="center" vertical="center"/>
    </xf>
    <xf numFmtId="0" fontId="24" fillId="17" borderId="2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/>
    </xf>
    <xf numFmtId="0" fontId="24" fillId="18" borderId="2" xfId="0" applyFont="1" applyFill="1" applyBorder="1" applyAlignment="1">
      <alignment horizontal="center" vertical="center"/>
    </xf>
    <xf numFmtId="165" fontId="26" fillId="19" borderId="18" xfId="4" applyNumberFormat="1" applyFont="1" applyFill="1" applyBorder="1" applyAlignment="1" applyProtection="1">
      <alignment horizontal="center" vertical="center"/>
    </xf>
    <xf numFmtId="166" fontId="23" fillId="0" borderId="7" xfId="0" applyNumberFormat="1" applyFont="1" applyBorder="1" applyAlignment="1">
      <alignment horizontal="center" vertical="center"/>
    </xf>
    <xf numFmtId="166" fontId="23" fillId="0" borderId="2" xfId="0" applyNumberFormat="1" applyFont="1" applyBorder="1" applyAlignment="1">
      <alignment horizontal="center" vertical="center"/>
    </xf>
    <xf numFmtId="166" fontId="23" fillId="0" borderId="0" xfId="0" applyNumberFormat="1" applyFont="1" applyAlignment="1">
      <alignment horizontal="center" vertical="center"/>
    </xf>
    <xf numFmtId="166" fontId="23" fillId="0" borderId="0" xfId="0" applyNumberFormat="1" applyFont="1"/>
    <xf numFmtId="0" fontId="24" fillId="9" borderId="11" xfId="0" applyFont="1" applyFill="1" applyBorder="1" applyAlignment="1">
      <alignment horizontal="center" vertical="center" wrapText="1"/>
    </xf>
    <xf numFmtId="166" fontId="24" fillId="0" borderId="2" xfId="0" applyNumberFormat="1" applyFont="1" applyBorder="1" applyAlignment="1">
      <alignment horizontal="center" vertical="center"/>
    </xf>
    <xf numFmtId="164" fontId="23" fillId="0" borderId="0" xfId="0" applyNumberFormat="1" applyFont="1"/>
    <xf numFmtId="166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8" fillId="0" borderId="0" xfId="0" applyFont="1"/>
    <xf numFmtId="0" fontId="23" fillId="0" borderId="0" xfId="0" applyFont="1" applyAlignment="1">
      <alignment horizontal="left" vertical="top"/>
    </xf>
    <xf numFmtId="0" fontId="24" fillId="0" borderId="0" xfId="0" applyFont="1"/>
    <xf numFmtId="165" fontId="29" fillId="0" borderId="0" xfId="4" applyNumberFormat="1" applyFont="1" applyProtection="1"/>
    <xf numFmtId="0" fontId="24" fillId="2" borderId="17" xfId="0" applyFont="1" applyFill="1" applyBorder="1" applyAlignment="1">
      <alignment horizontal="center" vertical="center"/>
    </xf>
    <xf numFmtId="0" fontId="24" fillId="18" borderId="17" xfId="0" applyFont="1" applyFill="1" applyBorder="1" applyAlignment="1">
      <alignment horizontal="center" vertical="center"/>
    </xf>
    <xf numFmtId="165" fontId="30" fillId="19" borderId="11" xfId="4" applyNumberFormat="1" applyFont="1" applyFill="1" applyBorder="1" applyAlignment="1" applyProtection="1">
      <alignment horizontal="left" vertical="center"/>
    </xf>
    <xf numFmtId="165" fontId="30" fillId="19" borderId="2" xfId="4" applyNumberFormat="1" applyFont="1" applyFill="1" applyBorder="1" applyAlignment="1" applyProtection="1">
      <alignment horizontal="left" vertical="center"/>
    </xf>
    <xf numFmtId="0" fontId="24" fillId="9" borderId="2" xfId="0" applyFont="1" applyFill="1" applyBorder="1" applyAlignment="1">
      <alignment horizontal="center" vertical="center" wrapText="1"/>
    </xf>
    <xf numFmtId="165" fontId="26" fillId="19" borderId="18" xfId="4" applyNumberFormat="1" applyFont="1" applyFill="1" applyBorder="1" applyAlignment="1" applyProtection="1">
      <alignment horizontal="center" vertical="center" wrapText="1"/>
    </xf>
    <xf numFmtId="165" fontId="31" fillId="19" borderId="18" xfId="4" applyNumberFormat="1" applyFont="1" applyFill="1" applyBorder="1" applyAlignment="1" applyProtection="1">
      <alignment horizontal="center" vertical="center"/>
    </xf>
    <xf numFmtId="165" fontId="31" fillId="19" borderId="18" xfId="4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/>
      <protection locked="0"/>
    </xf>
    <xf numFmtId="0" fontId="20" fillId="21" borderId="11" xfId="0" applyFont="1" applyFill="1" applyBorder="1" applyAlignment="1" applyProtection="1">
      <alignment horizontal="left" vertical="top" wrapText="1"/>
      <protection locked="0"/>
    </xf>
    <xf numFmtId="0" fontId="2" fillId="6" borderId="11" xfId="0" applyFont="1" applyFill="1" applyBorder="1" applyAlignment="1" applyProtection="1">
      <alignment horizontal="left" vertical="top" wrapText="1"/>
      <protection locked="0"/>
    </xf>
    <xf numFmtId="0" fontId="0" fillId="0" borderId="11" xfId="0" applyFont="1" applyBorder="1" applyAlignment="1">
      <alignment vertical="top" wrapText="1"/>
    </xf>
    <xf numFmtId="0" fontId="2" fillId="21" borderId="2" xfId="0" applyFont="1" applyFill="1" applyBorder="1" applyAlignment="1" applyProtection="1">
      <alignment horizontal="left" vertical="top" wrapText="1"/>
      <protection locked="0"/>
    </xf>
    <xf numFmtId="0" fontId="2" fillId="6" borderId="2" xfId="0" applyFont="1" applyFill="1" applyBorder="1" applyAlignment="1" applyProtection="1">
      <alignment horizontal="left" vertical="top" wrapText="1"/>
      <protection locked="0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vertical="top"/>
    </xf>
    <xf numFmtId="0" fontId="0" fillId="0" borderId="11" xfId="0" applyBorder="1" applyAlignment="1">
      <alignment vertical="top"/>
    </xf>
    <xf numFmtId="0" fontId="2" fillId="21" borderId="11" xfId="0" applyFont="1" applyFill="1" applyBorder="1" applyAlignment="1" applyProtection="1">
      <alignment horizontal="left" vertical="top" wrapText="1"/>
      <protection locked="0"/>
    </xf>
    <xf numFmtId="0" fontId="20" fillId="6" borderId="2" xfId="0" applyFont="1" applyFill="1" applyBorder="1" applyAlignment="1" applyProtection="1">
      <alignment horizontal="left" vertical="center" wrapText="1"/>
      <protection locked="0"/>
    </xf>
    <xf numFmtId="0" fontId="20" fillId="6" borderId="11" xfId="0" applyFont="1" applyFill="1" applyBorder="1" applyAlignment="1" applyProtection="1">
      <alignment horizontal="center" vertical="center" wrapText="1"/>
      <protection locked="0"/>
    </xf>
    <xf numFmtId="0" fontId="20" fillId="6" borderId="11" xfId="0" applyFont="1" applyFill="1" applyBorder="1" applyAlignment="1" applyProtection="1">
      <alignment horizontal="left" vertical="center" wrapText="1"/>
      <protection locked="0"/>
    </xf>
    <xf numFmtId="0" fontId="32" fillId="6" borderId="2" xfId="0" applyFont="1" applyFill="1" applyBorder="1" applyAlignment="1" applyProtection="1">
      <alignment horizontal="left" vertical="top" wrapText="1"/>
      <protection locked="0"/>
    </xf>
    <xf numFmtId="0" fontId="32" fillId="6" borderId="11" xfId="0" applyFont="1" applyFill="1" applyBorder="1" applyAlignment="1" applyProtection="1">
      <alignment horizontal="left" vertical="center" wrapText="1"/>
      <protection locked="0"/>
    </xf>
    <xf numFmtId="0" fontId="20" fillId="0" borderId="0" xfId="0" applyFont="1" applyAlignment="1">
      <alignment wrapText="1"/>
    </xf>
    <xf numFmtId="0" fontId="34" fillId="11" borderId="11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165" fontId="7" fillId="0" borderId="2" xfId="8" applyFont="1" applyBorder="1" applyAlignment="1" applyProtection="1">
      <alignment horizontal="center" vertical="center" wrapText="1"/>
    </xf>
    <xf numFmtId="165" fontId="7" fillId="0" borderId="2" xfId="8" applyFont="1" applyBorder="1" applyAlignment="1" applyProtection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0" borderId="2" xfId="0" applyBorder="1" applyAlignment="1" applyProtection="1">
      <alignment horizontal="center" vertical="center" wrapText="1"/>
      <protection locked="0"/>
    </xf>
    <xf numFmtId="167" fontId="0" fillId="0" borderId="2" xfId="0" applyNumberFormat="1" applyBorder="1" applyAlignment="1" applyProtection="1">
      <alignment horizontal="center" vertical="center" wrapText="1"/>
      <protection locked="0"/>
    </xf>
    <xf numFmtId="0" fontId="12" fillId="6" borderId="2" xfId="0" applyFont="1" applyFill="1" applyBorder="1" applyAlignment="1">
      <alignment vertical="center" wrapText="1"/>
    </xf>
    <xf numFmtId="0" fontId="0" fillId="6" borderId="2" xfId="0" applyFill="1" applyBorder="1" applyAlignment="1">
      <alignment vertical="center"/>
    </xf>
    <xf numFmtId="168" fontId="0" fillId="0" borderId="7" xfId="0" applyNumberForma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4" borderId="3" xfId="0" applyFill="1" applyBorder="1" applyAlignment="1">
      <alignment horizontal="left" vertical="center" wrapText="1"/>
    </xf>
    <xf numFmtId="0" fontId="0" fillId="7" borderId="9" xfId="0" applyFill="1" applyBorder="1"/>
    <xf numFmtId="0" fontId="13" fillId="3" borderId="2" xfId="0" applyFont="1" applyFill="1" applyBorder="1" applyAlignment="1">
      <alignment horizontal="center" vertical="center"/>
    </xf>
    <xf numFmtId="0" fontId="0" fillId="7" borderId="0" xfId="0" applyFill="1"/>
    <xf numFmtId="0" fontId="0" fillId="8" borderId="2" xfId="0" applyFill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0" xfId="0"/>
    <xf numFmtId="0" fontId="15" fillId="3" borderId="2" xfId="0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165" fontId="16" fillId="0" borderId="0" xfId="4" applyNumberFormat="1" applyFont="1" applyAlignment="1" applyProtection="1">
      <alignment horizontal="center"/>
    </xf>
    <xf numFmtId="0" fontId="17" fillId="12" borderId="2" xfId="0" applyFont="1" applyFill="1" applyBorder="1" applyAlignment="1">
      <alignment horizontal="center" vertical="center"/>
    </xf>
    <xf numFmtId="0" fontId="17" fillId="9" borderId="2" xfId="0" applyFont="1" applyFill="1" applyBorder="1" applyAlignment="1">
      <alignment horizontal="center" vertical="center"/>
    </xf>
    <xf numFmtId="0" fontId="11" fillId="9" borderId="2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18" fillId="9" borderId="2" xfId="0" applyFont="1" applyFill="1" applyBorder="1" applyAlignment="1">
      <alignment horizontal="center" vertical="center"/>
    </xf>
    <xf numFmtId="0" fontId="11" fillId="10" borderId="2" xfId="0" applyFont="1" applyFill="1" applyBorder="1" applyAlignment="1">
      <alignment horizontal="center" vertical="center"/>
    </xf>
    <xf numFmtId="0" fontId="11" fillId="11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0" fillId="0" borderId="10" xfId="0" applyBorder="1"/>
    <xf numFmtId="0" fontId="0" fillId="3" borderId="3" xfId="0" applyFill="1" applyBorder="1"/>
    <xf numFmtId="0" fontId="0" fillId="3" borderId="2" xfId="0" applyFill="1" applyBorder="1"/>
    <xf numFmtId="0" fontId="18" fillId="9" borderId="7" xfId="0" applyFont="1" applyFill="1" applyBorder="1" applyAlignment="1">
      <alignment horizontal="center" vertical="center"/>
    </xf>
    <xf numFmtId="0" fontId="17" fillId="10" borderId="2" xfId="0" applyFont="1" applyFill="1" applyBorder="1" applyAlignment="1">
      <alignment horizontal="center" vertical="center"/>
    </xf>
    <xf numFmtId="0" fontId="17" fillId="15" borderId="2" xfId="0" applyFont="1" applyFill="1" applyBorder="1" applyAlignment="1">
      <alignment horizontal="center" vertical="center"/>
    </xf>
    <xf numFmtId="0" fontId="17" fillId="14" borderId="2" xfId="0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horizontal="left" vertical="center"/>
    </xf>
    <xf numFmtId="0" fontId="18" fillId="9" borderId="7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left" vertical="center"/>
    </xf>
    <xf numFmtId="0" fontId="0" fillId="0" borderId="17" xfId="0" applyBorder="1"/>
    <xf numFmtId="0" fontId="0" fillId="0" borderId="4" xfId="0" applyBorder="1"/>
    <xf numFmtId="0" fontId="0" fillId="0" borderId="15" xfId="0" applyBorder="1"/>
    <xf numFmtId="0" fontId="24" fillId="9" borderId="16" xfId="0" applyFont="1" applyFill="1" applyBorder="1" applyAlignment="1">
      <alignment horizontal="center" vertical="center"/>
    </xf>
    <xf numFmtId="0" fontId="24" fillId="10" borderId="2" xfId="0" applyFont="1" applyFill="1" applyBorder="1" applyAlignment="1">
      <alignment horizontal="center" vertical="center"/>
    </xf>
    <xf numFmtId="0" fontId="24" fillId="15" borderId="2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24" fillId="12" borderId="2" xfId="0" applyFont="1" applyFill="1" applyBorder="1" applyAlignment="1">
      <alignment horizontal="center" vertical="center"/>
    </xf>
    <xf numFmtId="0" fontId="23" fillId="0" borderId="2" xfId="0" applyFont="1" applyBorder="1" applyAlignment="1" applyProtection="1">
      <alignment horizontal="center" vertical="center" wrapText="1"/>
      <protection locked="0"/>
    </xf>
    <xf numFmtId="0" fontId="27" fillId="9" borderId="3" xfId="0" applyFont="1" applyFill="1" applyBorder="1" applyAlignment="1">
      <alignment horizontal="center" vertical="center"/>
    </xf>
    <xf numFmtId="0" fontId="23" fillId="0" borderId="2" xfId="0" applyFont="1" applyBorder="1" applyAlignment="1" applyProtection="1">
      <alignment horizontal="center" vertical="top" wrapText="1"/>
      <protection locked="0"/>
    </xf>
    <xf numFmtId="0" fontId="27" fillId="20" borderId="3" xfId="0" applyFont="1" applyFill="1" applyBorder="1" applyAlignment="1">
      <alignment horizontal="center" vertical="center"/>
    </xf>
    <xf numFmtId="0" fontId="24" fillId="6" borderId="2" xfId="0" applyFont="1" applyFill="1" applyBorder="1" applyAlignment="1">
      <alignment horizontal="center" vertical="center"/>
    </xf>
    <xf numFmtId="0" fontId="27" fillId="18" borderId="2" xfId="0" applyFont="1" applyFill="1" applyBorder="1" applyAlignment="1">
      <alignment horizontal="center" vertical="center"/>
    </xf>
    <xf numFmtId="0" fontId="33" fillId="0" borderId="2" xfId="0" applyFont="1" applyBorder="1" applyAlignment="1" applyProtection="1">
      <alignment horizontal="center" vertical="top" wrapText="1"/>
      <protection locked="0"/>
    </xf>
    <xf numFmtId="0" fontId="24" fillId="14" borderId="17" xfId="0" applyFont="1" applyFill="1" applyBorder="1" applyAlignment="1">
      <alignment horizontal="center" vertical="center"/>
    </xf>
    <xf numFmtId="0" fontId="27" fillId="18" borderId="12" xfId="0" applyFont="1" applyFill="1" applyBorder="1" applyAlignment="1">
      <alignment horizontal="center" vertical="center"/>
    </xf>
    <xf numFmtId="0" fontId="24" fillId="12" borderId="17" xfId="0" applyFont="1" applyFill="1" applyBorder="1" applyAlignment="1">
      <alignment horizontal="center" vertical="center"/>
    </xf>
    <xf numFmtId="0" fontId="23" fillId="0" borderId="2" xfId="0" applyFont="1" applyBorder="1" applyAlignment="1" applyProtection="1">
      <alignment horizontal="center" vertical="top"/>
      <protection locked="0"/>
    </xf>
    <xf numFmtId="0" fontId="27" fillId="9" borderId="2" xfId="0" applyFont="1" applyFill="1" applyBorder="1" applyAlignment="1">
      <alignment horizontal="center" vertical="center"/>
    </xf>
    <xf numFmtId="0" fontId="27" fillId="20" borderId="2" xfId="0" applyFont="1" applyFill="1" applyBorder="1" applyAlignment="1">
      <alignment horizontal="center" vertical="center"/>
    </xf>
    <xf numFmtId="0" fontId="24" fillId="14" borderId="2" xfId="0" applyFont="1" applyFill="1" applyBorder="1" applyAlignment="1">
      <alignment horizontal="center" vertical="center"/>
    </xf>
    <xf numFmtId="0" fontId="27" fillId="18" borderId="3" xfId="0" applyFont="1" applyFill="1" applyBorder="1" applyAlignment="1">
      <alignment horizontal="center" vertical="center"/>
    </xf>
  </cellXfs>
  <cellStyles count="14">
    <cellStyle name="cf1" xfId="1" xr:uid="{00000000-0005-0000-0000-000000000000}"/>
    <cellStyle name="ConditionalStyle_1" xfId="2" xr:uid="{00000000-0005-0000-0000-000001000000}"/>
    <cellStyle name="Estilo 1" xfId="3" xr:uid="{00000000-0005-0000-0000-000002000000}"/>
    <cellStyle name="Excel Built-in Hyperlink" xfId="4" xr:uid="{00000000-0005-0000-0000-000003000000}"/>
    <cellStyle name="Heading" xfId="5" xr:uid="{00000000-0005-0000-0000-000004000000}"/>
    <cellStyle name="Heading1" xfId="6" xr:uid="{00000000-0005-0000-0000-000005000000}"/>
    <cellStyle name="Hipervínculo 2" xfId="7" xr:uid="{00000000-0005-0000-0000-000006000000}"/>
    <cellStyle name="Normal" xfId="0" builtinId="0" customBuiltin="1"/>
    <cellStyle name="Normal 2" xfId="8" xr:uid="{00000000-0005-0000-0000-000008000000}"/>
    <cellStyle name="Normal 3" xfId="9" xr:uid="{00000000-0005-0000-0000-000009000000}"/>
    <cellStyle name="Normal 4" xfId="10" xr:uid="{00000000-0005-0000-0000-00000A000000}"/>
    <cellStyle name="Porcentual 2" xfId="11" xr:uid="{00000000-0005-0000-0000-00000B000000}"/>
    <cellStyle name="Result" xfId="12" xr:uid="{00000000-0005-0000-0000-00000C000000}"/>
    <cellStyle name="Result2" xfId="13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13" Type="http://schemas.openxmlformats.org/officeDocument/2006/relationships/image" Target="../media/image15.png"/><Relationship Id="rId3" Type="http://schemas.openxmlformats.org/officeDocument/2006/relationships/image" Target="../media/image5.png"/><Relationship Id="rId7" Type="http://schemas.openxmlformats.org/officeDocument/2006/relationships/image" Target="../media/image9.png"/><Relationship Id="rId12" Type="http://schemas.openxmlformats.org/officeDocument/2006/relationships/image" Target="../media/image14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11" Type="http://schemas.openxmlformats.org/officeDocument/2006/relationships/image" Target="../media/image13.png"/><Relationship Id="rId5" Type="http://schemas.openxmlformats.org/officeDocument/2006/relationships/image" Target="../media/image7.png"/><Relationship Id="rId10" Type="http://schemas.openxmlformats.org/officeDocument/2006/relationships/image" Target="../media/image12.png"/><Relationship Id="rId4" Type="http://schemas.openxmlformats.org/officeDocument/2006/relationships/image" Target="../media/image6.png"/><Relationship Id="rId9" Type="http://schemas.openxmlformats.org/officeDocument/2006/relationships/image" Target="../media/image11.png"/><Relationship Id="rId14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9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20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65160</xdr:colOff>
      <xdr:row>0</xdr:row>
      <xdr:rowOff>162360</xdr:rowOff>
    </xdr:from>
    <xdr:ext cx="1483202" cy="501841"/>
    <xdr:pic>
      <xdr:nvPicPr>
        <xdr:cNvPr id="2" name="1 Imagen">
          <a:extLst>
            <a:ext uri="{FF2B5EF4-FFF2-40B4-BE49-F238E27FC236}">
              <a16:creationId xmlns:a16="http://schemas.microsoft.com/office/drawing/2014/main" id="{1E5274E7-A5DB-B101-AB0F-2BDE51E9E3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65160" y="162360"/>
          <a:ext cx="1483202" cy="50184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10</xdr:col>
      <xdr:colOff>160202</xdr:colOff>
      <xdr:row>0</xdr:row>
      <xdr:rowOff>105476</xdr:rowOff>
    </xdr:from>
    <xdr:ext cx="694797" cy="682919"/>
    <xdr:pic>
      <xdr:nvPicPr>
        <xdr:cNvPr id="3" name="Picture 3995">
          <a:extLst>
            <a:ext uri="{FF2B5EF4-FFF2-40B4-BE49-F238E27FC236}">
              <a16:creationId xmlns:a16="http://schemas.microsoft.com/office/drawing/2014/main" id="{2CAFCBF5-FAC8-996D-202C-DC1B30559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9485177" y="105476"/>
          <a:ext cx="694797" cy="682919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2798996</xdr:colOff>
      <xdr:row>5</xdr:row>
      <xdr:rowOff>722</xdr:rowOff>
    </xdr:from>
    <xdr:ext cx="425159" cy="241922"/>
    <xdr:pic>
      <xdr:nvPicPr>
        <xdr:cNvPr id="6" name="2 Imagen">
          <a:extLst>
            <a:ext uri="{FF2B5EF4-FFF2-40B4-BE49-F238E27FC236}">
              <a16:creationId xmlns:a16="http://schemas.microsoft.com/office/drawing/2014/main" id="{B091C03A-CAB0-7724-7009-696B103A4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2932346" y="1210397"/>
          <a:ext cx="425159" cy="241922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2789276</xdr:colOff>
      <xdr:row>11</xdr:row>
      <xdr:rowOff>722</xdr:rowOff>
    </xdr:from>
    <xdr:ext cx="425159" cy="244437"/>
    <xdr:pic>
      <xdr:nvPicPr>
        <xdr:cNvPr id="8" name="3 Imagen">
          <a:extLst>
            <a:ext uri="{FF2B5EF4-FFF2-40B4-BE49-F238E27FC236}">
              <a16:creationId xmlns:a16="http://schemas.microsoft.com/office/drawing/2014/main" id="{66CB12BC-4FBE-1C3E-3A05-142D9A260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22626" y="3448772"/>
          <a:ext cx="425159" cy="244437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2779922</xdr:colOff>
      <xdr:row>18</xdr:row>
      <xdr:rowOff>722</xdr:rowOff>
    </xdr:from>
    <xdr:ext cx="434879" cy="244803"/>
    <xdr:pic>
      <xdr:nvPicPr>
        <xdr:cNvPr id="12" name="4 Imagen">
          <a:extLst>
            <a:ext uri="{FF2B5EF4-FFF2-40B4-BE49-F238E27FC236}">
              <a16:creationId xmlns:a16="http://schemas.microsoft.com/office/drawing/2014/main" id="{DAD3178A-7109-002D-F4D9-655D63575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lum/>
          <a:alphaModFix/>
        </a:blip>
        <a:srcRect/>
        <a:stretch>
          <a:fillRect/>
        </a:stretch>
      </xdr:blipFill>
      <xdr:spPr>
        <a:xfrm>
          <a:off x="2913272" y="6306272"/>
          <a:ext cx="434879" cy="2448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2808360</xdr:colOff>
      <xdr:row>28</xdr:row>
      <xdr:rowOff>722</xdr:rowOff>
    </xdr:from>
    <xdr:ext cx="425159" cy="244803"/>
    <xdr:pic>
      <xdr:nvPicPr>
        <xdr:cNvPr id="13" name="5 Imagen">
          <a:extLst>
            <a:ext uri="{FF2B5EF4-FFF2-40B4-BE49-F238E27FC236}">
              <a16:creationId xmlns:a16="http://schemas.microsoft.com/office/drawing/2014/main" id="{8612B900-A197-51D5-CCCC-79AED63FD2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41710" y="10678247"/>
          <a:ext cx="425159" cy="2448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2770202</xdr:colOff>
      <xdr:row>34</xdr:row>
      <xdr:rowOff>10076</xdr:rowOff>
    </xdr:from>
    <xdr:ext cx="425159" cy="246238"/>
    <xdr:pic>
      <xdr:nvPicPr>
        <xdr:cNvPr id="18" name="7 Imagen">
          <a:extLst>
            <a:ext uri="{FF2B5EF4-FFF2-40B4-BE49-F238E27FC236}">
              <a16:creationId xmlns:a16="http://schemas.microsoft.com/office/drawing/2014/main" id="{3AB8F75B-7FBB-C1D5-C6FA-B8148D165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03552" y="13059326"/>
          <a:ext cx="425159" cy="24623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2779922</xdr:colOff>
      <xdr:row>45</xdr:row>
      <xdr:rowOff>722</xdr:rowOff>
    </xdr:from>
    <xdr:ext cx="425159" cy="254523"/>
    <xdr:pic>
      <xdr:nvPicPr>
        <xdr:cNvPr id="21" name="8 Imagen">
          <a:extLst>
            <a:ext uri="{FF2B5EF4-FFF2-40B4-BE49-F238E27FC236}">
              <a16:creationId xmlns:a16="http://schemas.microsoft.com/office/drawing/2014/main" id="{9532D77C-8375-72F8-8F46-15435ABCF1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2913272" y="17917247"/>
          <a:ext cx="425159" cy="25452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2798996</xdr:colOff>
      <xdr:row>53</xdr:row>
      <xdr:rowOff>722</xdr:rowOff>
    </xdr:from>
    <xdr:ext cx="425159" cy="232202"/>
    <xdr:pic>
      <xdr:nvPicPr>
        <xdr:cNvPr id="22" name="9 Imagen">
          <a:extLst>
            <a:ext uri="{FF2B5EF4-FFF2-40B4-BE49-F238E27FC236}">
              <a16:creationId xmlns:a16="http://schemas.microsoft.com/office/drawing/2014/main" id="{891C9E62-4436-B40A-F39B-26742590E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32346" y="21003347"/>
          <a:ext cx="425159" cy="232202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2770202</xdr:colOff>
      <xdr:row>59</xdr:row>
      <xdr:rowOff>68040</xdr:rowOff>
    </xdr:from>
    <xdr:ext cx="425159" cy="241557"/>
    <xdr:pic>
      <xdr:nvPicPr>
        <xdr:cNvPr id="24" name="10 Imagen">
          <a:extLst>
            <a:ext uri="{FF2B5EF4-FFF2-40B4-BE49-F238E27FC236}">
              <a16:creationId xmlns:a16="http://schemas.microsoft.com/office/drawing/2014/main" id="{2A911D7E-E088-E098-5059-09A03DDB4A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lum/>
          <a:alphaModFix/>
        </a:blip>
        <a:srcRect/>
        <a:stretch>
          <a:fillRect/>
        </a:stretch>
      </xdr:blipFill>
      <xdr:spPr>
        <a:xfrm>
          <a:off x="2903552" y="23213790"/>
          <a:ext cx="425159" cy="241557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2779922</xdr:colOff>
      <xdr:row>66</xdr:row>
      <xdr:rowOff>10076</xdr:rowOff>
    </xdr:from>
    <xdr:ext cx="425159" cy="231836"/>
    <xdr:pic>
      <xdr:nvPicPr>
        <xdr:cNvPr id="25" name="11 Imagen">
          <a:extLst>
            <a:ext uri="{FF2B5EF4-FFF2-40B4-BE49-F238E27FC236}">
              <a16:creationId xmlns:a16="http://schemas.microsoft.com/office/drawing/2014/main" id="{C302248E-DA6B-A798-F2D9-DB38381E99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13272" y="25117976"/>
          <a:ext cx="425159" cy="231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2798996</xdr:colOff>
      <xdr:row>71</xdr:row>
      <xdr:rowOff>95399</xdr:rowOff>
    </xdr:from>
    <xdr:ext cx="434879" cy="241557"/>
    <xdr:pic>
      <xdr:nvPicPr>
        <xdr:cNvPr id="27" name="12 Imagen">
          <a:extLst>
            <a:ext uri="{FF2B5EF4-FFF2-40B4-BE49-F238E27FC236}">
              <a16:creationId xmlns:a16="http://schemas.microsoft.com/office/drawing/2014/main" id="{9308CB40-DBFD-8DE2-F683-F1C9E9A34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lum/>
          <a:alphaModFix/>
        </a:blip>
        <a:srcRect/>
        <a:stretch>
          <a:fillRect/>
        </a:stretch>
      </xdr:blipFill>
      <xdr:spPr>
        <a:xfrm>
          <a:off x="2932346" y="26965424"/>
          <a:ext cx="434879" cy="241557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2789276</xdr:colOff>
      <xdr:row>82</xdr:row>
      <xdr:rowOff>722</xdr:rowOff>
    </xdr:from>
    <xdr:ext cx="425159" cy="241557"/>
    <xdr:pic>
      <xdr:nvPicPr>
        <xdr:cNvPr id="29" name="13 Imagen">
          <a:extLst>
            <a:ext uri="{FF2B5EF4-FFF2-40B4-BE49-F238E27FC236}">
              <a16:creationId xmlns:a16="http://schemas.microsoft.com/office/drawing/2014/main" id="{853D3B25-B679-B6C6-74E0-F2E16AB785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2922626" y="30290222"/>
          <a:ext cx="425159" cy="241557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694084</xdr:colOff>
      <xdr:row>86</xdr:row>
      <xdr:rowOff>57241</xdr:rowOff>
    </xdr:from>
    <xdr:ext cx="237597" cy="255958"/>
    <xdr:pic>
      <xdr:nvPicPr>
        <xdr:cNvPr id="31" name="14 Imagen">
          <a:extLst>
            <a:ext uri="{FF2B5EF4-FFF2-40B4-BE49-F238E27FC236}">
              <a16:creationId xmlns:a16="http://schemas.microsoft.com/office/drawing/2014/main" id="{FA4E73CA-590F-3D81-E44D-A2995B227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lum/>
          <a:alphaModFix/>
        </a:blip>
        <a:srcRect/>
        <a:stretch>
          <a:fillRect/>
        </a:stretch>
      </xdr:blipFill>
      <xdr:spPr>
        <a:xfrm>
          <a:off x="4827934" y="31727866"/>
          <a:ext cx="237597" cy="25595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665280</xdr:colOff>
      <xdr:row>96</xdr:row>
      <xdr:rowOff>722</xdr:rowOff>
    </xdr:from>
    <xdr:ext cx="247317" cy="232202"/>
    <xdr:pic>
      <xdr:nvPicPr>
        <xdr:cNvPr id="34" name="15 Imagen">
          <a:extLst>
            <a:ext uri="{FF2B5EF4-FFF2-40B4-BE49-F238E27FC236}">
              <a16:creationId xmlns:a16="http://schemas.microsoft.com/office/drawing/2014/main" id="{2F6536BB-4E64-F01E-C3B4-E228354BA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lum/>
          <a:alphaModFix/>
        </a:blip>
        <a:srcRect/>
        <a:stretch>
          <a:fillRect/>
        </a:stretch>
      </xdr:blipFill>
      <xdr:spPr>
        <a:xfrm>
          <a:off x="4799130" y="34909847"/>
          <a:ext cx="247317" cy="232202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2732400</xdr:colOff>
      <xdr:row>100</xdr:row>
      <xdr:rowOff>10076</xdr:rowOff>
    </xdr:from>
    <xdr:ext cx="247317" cy="232559"/>
    <xdr:pic>
      <xdr:nvPicPr>
        <xdr:cNvPr id="35" name="16 Imagen">
          <a:extLst>
            <a:ext uri="{FF2B5EF4-FFF2-40B4-BE49-F238E27FC236}">
              <a16:creationId xmlns:a16="http://schemas.microsoft.com/office/drawing/2014/main" id="{9C98E608-321C-DBC6-BE6E-260FC3ECD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lum/>
          <a:alphaModFix/>
        </a:blip>
        <a:srcRect/>
        <a:stretch>
          <a:fillRect/>
        </a:stretch>
      </xdr:blipFill>
      <xdr:spPr>
        <a:xfrm>
          <a:off x="2865750" y="36481301"/>
          <a:ext cx="247317" cy="23255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2789276</xdr:colOff>
      <xdr:row>112</xdr:row>
      <xdr:rowOff>10442</xdr:rowOff>
    </xdr:from>
    <xdr:ext cx="425159" cy="231836"/>
    <xdr:pic>
      <xdr:nvPicPr>
        <xdr:cNvPr id="36" name="17 Imagen">
          <a:extLst>
            <a:ext uri="{FF2B5EF4-FFF2-40B4-BE49-F238E27FC236}">
              <a16:creationId xmlns:a16="http://schemas.microsoft.com/office/drawing/2014/main" id="{1E80E6A0-FC8F-7721-C25E-94260AA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22626" y="40596467"/>
          <a:ext cx="425159" cy="231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2789276</xdr:colOff>
      <xdr:row>120</xdr:row>
      <xdr:rowOff>722</xdr:rowOff>
    </xdr:from>
    <xdr:ext cx="425159" cy="231836"/>
    <xdr:pic>
      <xdr:nvPicPr>
        <xdr:cNvPr id="40" name="18 Imagen">
          <a:extLst>
            <a:ext uri="{FF2B5EF4-FFF2-40B4-BE49-F238E27FC236}">
              <a16:creationId xmlns:a16="http://schemas.microsoft.com/office/drawing/2014/main" id="{99C74220-207B-325F-0931-6687FF143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22626" y="42844172"/>
          <a:ext cx="425159" cy="231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2798996</xdr:colOff>
      <xdr:row>125</xdr:row>
      <xdr:rowOff>95399</xdr:rowOff>
    </xdr:from>
    <xdr:ext cx="425159" cy="231836"/>
    <xdr:pic>
      <xdr:nvPicPr>
        <xdr:cNvPr id="44" name="19 Imagen">
          <a:extLst>
            <a:ext uri="{FF2B5EF4-FFF2-40B4-BE49-F238E27FC236}">
              <a16:creationId xmlns:a16="http://schemas.microsoft.com/office/drawing/2014/main" id="{6E4B9D14-DC79-98B9-11F0-28E44C1FE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32346" y="44815274"/>
          <a:ext cx="425159" cy="231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2798996</xdr:colOff>
      <xdr:row>132</xdr:row>
      <xdr:rowOff>722</xdr:rowOff>
    </xdr:from>
    <xdr:ext cx="425159" cy="231480"/>
    <xdr:pic>
      <xdr:nvPicPr>
        <xdr:cNvPr id="45" name="20 Imagen">
          <a:extLst>
            <a:ext uri="{FF2B5EF4-FFF2-40B4-BE49-F238E27FC236}">
              <a16:creationId xmlns:a16="http://schemas.microsoft.com/office/drawing/2014/main" id="{EC45964C-323A-6633-4A7E-BB4D76F03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32346" y="46701797"/>
          <a:ext cx="425159" cy="23148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2808360</xdr:colOff>
      <xdr:row>137</xdr:row>
      <xdr:rowOff>10076</xdr:rowOff>
    </xdr:from>
    <xdr:ext cx="425159" cy="231836"/>
    <xdr:pic>
      <xdr:nvPicPr>
        <xdr:cNvPr id="50" name="21 Imagen">
          <a:extLst>
            <a:ext uri="{FF2B5EF4-FFF2-40B4-BE49-F238E27FC236}">
              <a16:creationId xmlns:a16="http://schemas.microsoft.com/office/drawing/2014/main" id="{0370F281-5EFE-6009-6FA6-CA9BE1D1D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41710" y="48206576"/>
          <a:ext cx="425159" cy="231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12243</xdr:colOff>
      <xdr:row>0</xdr:row>
      <xdr:rowOff>356</xdr:rowOff>
    </xdr:from>
    <xdr:ext cx="385922" cy="371154"/>
    <xdr:pic>
      <xdr:nvPicPr>
        <xdr:cNvPr id="2" name="Picture 3995">
          <a:extLst>
            <a:ext uri="{FF2B5EF4-FFF2-40B4-BE49-F238E27FC236}">
              <a16:creationId xmlns:a16="http://schemas.microsoft.com/office/drawing/2014/main" id="{3CA0F978-81BC-A034-2A85-8AD1109C4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lum/>
          <a:alphaModFix/>
        </a:blip>
        <a:srcRect/>
        <a:stretch>
          <a:fillRect/>
        </a:stretch>
      </xdr:blipFill>
      <xdr:spPr>
        <a:xfrm>
          <a:off x="145593" y="356"/>
          <a:ext cx="385922" cy="371154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493556</xdr:colOff>
      <xdr:row>0</xdr:row>
      <xdr:rowOff>10076</xdr:rowOff>
    </xdr:from>
    <xdr:ext cx="380518" cy="380518"/>
    <xdr:pic>
      <xdr:nvPicPr>
        <xdr:cNvPr id="3" name="Picture 3995">
          <a:extLst>
            <a:ext uri="{FF2B5EF4-FFF2-40B4-BE49-F238E27FC236}">
              <a16:creationId xmlns:a16="http://schemas.microsoft.com/office/drawing/2014/main" id="{BB84C75F-4C38-9CB2-B41C-F09FF065E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lum/>
          <a:alphaModFix/>
        </a:blip>
        <a:srcRect/>
        <a:stretch>
          <a:fillRect/>
        </a:stretch>
      </xdr:blipFill>
      <xdr:spPr>
        <a:xfrm>
          <a:off x="626906" y="10076"/>
          <a:ext cx="380518" cy="38051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665280</xdr:colOff>
      <xdr:row>96</xdr:row>
      <xdr:rowOff>722</xdr:rowOff>
    </xdr:from>
    <xdr:ext cx="247317" cy="232202"/>
    <xdr:pic>
      <xdr:nvPicPr>
        <xdr:cNvPr id="33" name="15 Imagen">
          <a:extLst>
            <a:ext uri="{FF2B5EF4-FFF2-40B4-BE49-F238E27FC236}">
              <a16:creationId xmlns:a16="http://schemas.microsoft.com/office/drawing/2014/main" id="{1FC4B649-9748-D4E2-BBFC-3211C7A05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lum/>
          <a:alphaModFix/>
        </a:blip>
        <a:srcRect/>
        <a:stretch>
          <a:fillRect/>
        </a:stretch>
      </xdr:blipFill>
      <xdr:spPr>
        <a:xfrm>
          <a:off x="4799130" y="34909847"/>
          <a:ext cx="247317" cy="232202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2789276</xdr:colOff>
      <xdr:row>112</xdr:row>
      <xdr:rowOff>10442</xdr:rowOff>
    </xdr:from>
    <xdr:ext cx="425159" cy="231836"/>
    <xdr:pic>
      <xdr:nvPicPr>
        <xdr:cNvPr id="38" name="17 Imagen">
          <a:extLst>
            <a:ext uri="{FF2B5EF4-FFF2-40B4-BE49-F238E27FC236}">
              <a16:creationId xmlns:a16="http://schemas.microsoft.com/office/drawing/2014/main" id="{72E39F65-3B41-9F5E-74D8-92BDE34DD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22626" y="40596467"/>
          <a:ext cx="425159" cy="231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2789276</xdr:colOff>
      <xdr:row>120</xdr:row>
      <xdr:rowOff>722</xdr:rowOff>
    </xdr:from>
    <xdr:ext cx="425159" cy="231836"/>
    <xdr:pic>
      <xdr:nvPicPr>
        <xdr:cNvPr id="41" name="18 Imagen">
          <a:extLst>
            <a:ext uri="{FF2B5EF4-FFF2-40B4-BE49-F238E27FC236}">
              <a16:creationId xmlns:a16="http://schemas.microsoft.com/office/drawing/2014/main" id="{2CABD508-1378-F775-8049-977D8971C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22626" y="42844172"/>
          <a:ext cx="425159" cy="231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2798996</xdr:colOff>
      <xdr:row>125</xdr:row>
      <xdr:rowOff>95399</xdr:rowOff>
    </xdr:from>
    <xdr:ext cx="425159" cy="231836"/>
    <xdr:pic>
      <xdr:nvPicPr>
        <xdr:cNvPr id="42" name="19 Imagen">
          <a:extLst>
            <a:ext uri="{FF2B5EF4-FFF2-40B4-BE49-F238E27FC236}">
              <a16:creationId xmlns:a16="http://schemas.microsoft.com/office/drawing/2014/main" id="{EDF3C8E8-AAF5-D737-7AB0-A66D38A9F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32346" y="44815274"/>
          <a:ext cx="425159" cy="231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2798996</xdr:colOff>
      <xdr:row>132</xdr:row>
      <xdr:rowOff>722</xdr:rowOff>
    </xdr:from>
    <xdr:ext cx="425159" cy="231480"/>
    <xdr:pic>
      <xdr:nvPicPr>
        <xdr:cNvPr id="46" name="20 Imagen">
          <a:extLst>
            <a:ext uri="{FF2B5EF4-FFF2-40B4-BE49-F238E27FC236}">
              <a16:creationId xmlns:a16="http://schemas.microsoft.com/office/drawing/2014/main" id="{E01F8201-CBAC-549A-182D-6E408C0F3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32346" y="46701797"/>
          <a:ext cx="425159" cy="23148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2808360</xdr:colOff>
      <xdr:row>137</xdr:row>
      <xdr:rowOff>10076</xdr:rowOff>
    </xdr:from>
    <xdr:ext cx="425159" cy="231836"/>
    <xdr:pic>
      <xdr:nvPicPr>
        <xdr:cNvPr id="48" name="21 Imagen">
          <a:extLst>
            <a:ext uri="{FF2B5EF4-FFF2-40B4-BE49-F238E27FC236}">
              <a16:creationId xmlns:a16="http://schemas.microsoft.com/office/drawing/2014/main" id="{EBE60F97-2E45-7690-951C-9236FB76E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41710" y="48206576"/>
          <a:ext cx="425159" cy="231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2798996</xdr:colOff>
      <xdr:row>5</xdr:row>
      <xdr:rowOff>722</xdr:rowOff>
    </xdr:from>
    <xdr:ext cx="425159" cy="241922"/>
    <xdr:pic>
      <xdr:nvPicPr>
        <xdr:cNvPr id="4" name="2 Imagen">
          <a:extLst>
            <a:ext uri="{FF2B5EF4-FFF2-40B4-BE49-F238E27FC236}">
              <a16:creationId xmlns:a16="http://schemas.microsoft.com/office/drawing/2014/main" id="{68C7574C-5B18-56CD-42A5-8A3F31A32A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2932346" y="1210397"/>
          <a:ext cx="425159" cy="241922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2789276</xdr:colOff>
      <xdr:row>11</xdr:row>
      <xdr:rowOff>722</xdr:rowOff>
    </xdr:from>
    <xdr:ext cx="425159" cy="244437"/>
    <xdr:pic>
      <xdr:nvPicPr>
        <xdr:cNvPr id="7" name="3 Imagen">
          <a:extLst>
            <a:ext uri="{FF2B5EF4-FFF2-40B4-BE49-F238E27FC236}">
              <a16:creationId xmlns:a16="http://schemas.microsoft.com/office/drawing/2014/main" id="{5DD030D9-45E9-B2E3-52F7-2ADF1BAC4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22626" y="3448772"/>
          <a:ext cx="425159" cy="244437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2779922</xdr:colOff>
      <xdr:row>18</xdr:row>
      <xdr:rowOff>722</xdr:rowOff>
    </xdr:from>
    <xdr:ext cx="434879" cy="244803"/>
    <xdr:pic>
      <xdr:nvPicPr>
        <xdr:cNvPr id="10" name="4 Imagen">
          <a:extLst>
            <a:ext uri="{FF2B5EF4-FFF2-40B4-BE49-F238E27FC236}">
              <a16:creationId xmlns:a16="http://schemas.microsoft.com/office/drawing/2014/main" id="{2F358853-F4B8-B7F5-0FA5-ACE5E5F2D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lum/>
          <a:alphaModFix/>
        </a:blip>
        <a:srcRect/>
        <a:stretch>
          <a:fillRect/>
        </a:stretch>
      </xdr:blipFill>
      <xdr:spPr>
        <a:xfrm>
          <a:off x="2913272" y="6306272"/>
          <a:ext cx="434879" cy="2448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2808360</xdr:colOff>
      <xdr:row>28</xdr:row>
      <xdr:rowOff>722</xdr:rowOff>
    </xdr:from>
    <xdr:ext cx="425159" cy="244803"/>
    <xdr:pic>
      <xdr:nvPicPr>
        <xdr:cNvPr id="14" name="5 Imagen">
          <a:extLst>
            <a:ext uri="{FF2B5EF4-FFF2-40B4-BE49-F238E27FC236}">
              <a16:creationId xmlns:a16="http://schemas.microsoft.com/office/drawing/2014/main" id="{0093886D-5E0E-42EC-BA11-ECA84609B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41710" y="10678247"/>
          <a:ext cx="425159" cy="2448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2770202</xdr:colOff>
      <xdr:row>34</xdr:row>
      <xdr:rowOff>10076</xdr:rowOff>
    </xdr:from>
    <xdr:ext cx="425159" cy="246238"/>
    <xdr:pic>
      <xdr:nvPicPr>
        <xdr:cNvPr id="17" name="7 Imagen">
          <a:extLst>
            <a:ext uri="{FF2B5EF4-FFF2-40B4-BE49-F238E27FC236}">
              <a16:creationId xmlns:a16="http://schemas.microsoft.com/office/drawing/2014/main" id="{D30499A9-E155-E722-9AAE-D91DA7458E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2903552" y="13059326"/>
          <a:ext cx="425159" cy="24623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2779922</xdr:colOff>
      <xdr:row>45</xdr:row>
      <xdr:rowOff>722</xdr:rowOff>
    </xdr:from>
    <xdr:ext cx="425159" cy="254523"/>
    <xdr:pic>
      <xdr:nvPicPr>
        <xdr:cNvPr id="20" name="8 Imagen">
          <a:extLst>
            <a:ext uri="{FF2B5EF4-FFF2-40B4-BE49-F238E27FC236}">
              <a16:creationId xmlns:a16="http://schemas.microsoft.com/office/drawing/2014/main" id="{90B345A0-5EDD-0D11-D815-A1F505C81C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2913272" y="17917247"/>
          <a:ext cx="425159" cy="25452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2798996</xdr:colOff>
      <xdr:row>5</xdr:row>
      <xdr:rowOff>722</xdr:rowOff>
    </xdr:from>
    <xdr:ext cx="247317" cy="241922"/>
    <xdr:pic>
      <xdr:nvPicPr>
        <xdr:cNvPr id="5" name="2 Imagen">
          <a:extLst>
            <a:ext uri="{FF2B5EF4-FFF2-40B4-BE49-F238E27FC236}">
              <a16:creationId xmlns:a16="http://schemas.microsoft.com/office/drawing/2014/main" id="{307739E6-F3AD-065B-7926-934F317B5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lum/>
          <a:alphaModFix/>
        </a:blip>
        <a:srcRect/>
        <a:stretch>
          <a:fillRect/>
        </a:stretch>
      </xdr:blipFill>
      <xdr:spPr>
        <a:xfrm>
          <a:off x="2932346" y="1210397"/>
          <a:ext cx="247317" cy="241922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2789276</xdr:colOff>
      <xdr:row>11</xdr:row>
      <xdr:rowOff>722</xdr:rowOff>
    </xdr:from>
    <xdr:ext cx="247317" cy="244437"/>
    <xdr:pic>
      <xdr:nvPicPr>
        <xdr:cNvPr id="9" name="3 Imagen">
          <a:extLst>
            <a:ext uri="{FF2B5EF4-FFF2-40B4-BE49-F238E27FC236}">
              <a16:creationId xmlns:a16="http://schemas.microsoft.com/office/drawing/2014/main" id="{58B7A045-BC71-2FA0-E3CD-53BC146A8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lum/>
          <a:alphaModFix/>
        </a:blip>
        <a:srcRect/>
        <a:stretch>
          <a:fillRect/>
        </a:stretch>
      </xdr:blipFill>
      <xdr:spPr>
        <a:xfrm>
          <a:off x="2922626" y="3448772"/>
          <a:ext cx="247317" cy="244437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2779922</xdr:colOff>
      <xdr:row>18</xdr:row>
      <xdr:rowOff>722</xdr:rowOff>
    </xdr:from>
    <xdr:ext cx="256681" cy="244803"/>
    <xdr:pic>
      <xdr:nvPicPr>
        <xdr:cNvPr id="11" name="4 Imagen">
          <a:extLst>
            <a:ext uri="{FF2B5EF4-FFF2-40B4-BE49-F238E27FC236}">
              <a16:creationId xmlns:a16="http://schemas.microsoft.com/office/drawing/2014/main" id="{42EFAA57-B9B0-E08D-4F17-015A58E8C6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lum/>
          <a:alphaModFix/>
        </a:blip>
        <a:srcRect/>
        <a:stretch>
          <a:fillRect/>
        </a:stretch>
      </xdr:blipFill>
      <xdr:spPr>
        <a:xfrm>
          <a:off x="2913272" y="6306272"/>
          <a:ext cx="256681" cy="2448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2808360</xdr:colOff>
      <xdr:row>28</xdr:row>
      <xdr:rowOff>722</xdr:rowOff>
    </xdr:from>
    <xdr:ext cx="247317" cy="244803"/>
    <xdr:pic>
      <xdr:nvPicPr>
        <xdr:cNvPr id="15" name="5 Imagen">
          <a:extLst>
            <a:ext uri="{FF2B5EF4-FFF2-40B4-BE49-F238E27FC236}">
              <a16:creationId xmlns:a16="http://schemas.microsoft.com/office/drawing/2014/main" id="{3EFF0668-D70D-5BA8-BE83-379486DCB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lum/>
          <a:alphaModFix/>
        </a:blip>
        <a:srcRect/>
        <a:stretch>
          <a:fillRect/>
        </a:stretch>
      </xdr:blipFill>
      <xdr:spPr>
        <a:xfrm>
          <a:off x="2941710" y="10678247"/>
          <a:ext cx="247317" cy="2448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2770202</xdr:colOff>
      <xdr:row>34</xdr:row>
      <xdr:rowOff>10076</xdr:rowOff>
    </xdr:from>
    <xdr:ext cx="247317" cy="246238"/>
    <xdr:pic>
      <xdr:nvPicPr>
        <xdr:cNvPr id="16" name="7 Imagen">
          <a:extLst>
            <a:ext uri="{FF2B5EF4-FFF2-40B4-BE49-F238E27FC236}">
              <a16:creationId xmlns:a16="http://schemas.microsoft.com/office/drawing/2014/main" id="{A181062F-C193-BA51-6D77-460EE2ED0E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lum/>
          <a:alphaModFix/>
        </a:blip>
        <a:srcRect/>
        <a:stretch>
          <a:fillRect/>
        </a:stretch>
      </xdr:blipFill>
      <xdr:spPr>
        <a:xfrm>
          <a:off x="2903552" y="13059326"/>
          <a:ext cx="247317" cy="24623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2779922</xdr:colOff>
      <xdr:row>45</xdr:row>
      <xdr:rowOff>722</xdr:rowOff>
    </xdr:from>
    <xdr:ext cx="247317" cy="254523"/>
    <xdr:pic>
      <xdr:nvPicPr>
        <xdr:cNvPr id="19" name="8 Imagen">
          <a:extLst>
            <a:ext uri="{FF2B5EF4-FFF2-40B4-BE49-F238E27FC236}">
              <a16:creationId xmlns:a16="http://schemas.microsoft.com/office/drawing/2014/main" id="{BD3545F5-78C3-9EF3-394C-E9F2933DB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lum/>
          <a:alphaModFix/>
        </a:blip>
        <a:srcRect/>
        <a:stretch>
          <a:fillRect/>
        </a:stretch>
      </xdr:blipFill>
      <xdr:spPr>
        <a:xfrm>
          <a:off x="2913272" y="17917247"/>
          <a:ext cx="247317" cy="25452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2798996</xdr:colOff>
      <xdr:row>53</xdr:row>
      <xdr:rowOff>722</xdr:rowOff>
    </xdr:from>
    <xdr:ext cx="247317" cy="232202"/>
    <xdr:pic>
      <xdr:nvPicPr>
        <xdr:cNvPr id="23" name="9 Imagen">
          <a:extLst>
            <a:ext uri="{FF2B5EF4-FFF2-40B4-BE49-F238E27FC236}">
              <a16:creationId xmlns:a16="http://schemas.microsoft.com/office/drawing/2014/main" id="{7147B2DB-19D2-6554-F117-CF77EEE2B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lum/>
          <a:alphaModFix/>
        </a:blip>
        <a:srcRect/>
        <a:stretch>
          <a:fillRect/>
        </a:stretch>
      </xdr:blipFill>
      <xdr:spPr>
        <a:xfrm>
          <a:off x="2932346" y="21003347"/>
          <a:ext cx="247317" cy="232202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2779922</xdr:colOff>
      <xdr:row>66</xdr:row>
      <xdr:rowOff>10076</xdr:rowOff>
    </xdr:from>
    <xdr:ext cx="247317" cy="231836"/>
    <xdr:pic>
      <xdr:nvPicPr>
        <xdr:cNvPr id="26" name="11 Imagen">
          <a:extLst>
            <a:ext uri="{FF2B5EF4-FFF2-40B4-BE49-F238E27FC236}">
              <a16:creationId xmlns:a16="http://schemas.microsoft.com/office/drawing/2014/main" id="{B8A437D6-2283-D559-E7C2-D14B5447C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lum/>
          <a:alphaModFix/>
        </a:blip>
        <a:srcRect/>
        <a:stretch>
          <a:fillRect/>
        </a:stretch>
      </xdr:blipFill>
      <xdr:spPr>
        <a:xfrm>
          <a:off x="2913272" y="25117976"/>
          <a:ext cx="247317" cy="231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2798996</xdr:colOff>
      <xdr:row>71</xdr:row>
      <xdr:rowOff>95399</xdr:rowOff>
    </xdr:from>
    <xdr:ext cx="256681" cy="241557"/>
    <xdr:pic>
      <xdr:nvPicPr>
        <xdr:cNvPr id="28" name="12 Imagen">
          <a:extLst>
            <a:ext uri="{FF2B5EF4-FFF2-40B4-BE49-F238E27FC236}">
              <a16:creationId xmlns:a16="http://schemas.microsoft.com/office/drawing/2014/main" id="{95478081-7FF8-D558-B79E-FA862527E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lum/>
          <a:alphaModFix/>
        </a:blip>
        <a:srcRect/>
        <a:stretch>
          <a:fillRect/>
        </a:stretch>
      </xdr:blipFill>
      <xdr:spPr>
        <a:xfrm>
          <a:off x="2932346" y="26965424"/>
          <a:ext cx="256681" cy="241557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2789276</xdr:colOff>
      <xdr:row>82</xdr:row>
      <xdr:rowOff>722</xdr:rowOff>
    </xdr:from>
    <xdr:ext cx="247317" cy="241557"/>
    <xdr:pic>
      <xdr:nvPicPr>
        <xdr:cNvPr id="30" name="13 Imagen">
          <a:extLst>
            <a:ext uri="{FF2B5EF4-FFF2-40B4-BE49-F238E27FC236}">
              <a16:creationId xmlns:a16="http://schemas.microsoft.com/office/drawing/2014/main" id="{F8A7F1F7-0052-AAD8-771B-31F3356E76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lum/>
          <a:alphaModFix/>
        </a:blip>
        <a:srcRect/>
        <a:stretch>
          <a:fillRect/>
        </a:stretch>
      </xdr:blipFill>
      <xdr:spPr>
        <a:xfrm>
          <a:off x="2922626" y="30290222"/>
          <a:ext cx="247317" cy="241557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665280</xdr:colOff>
      <xdr:row>96</xdr:row>
      <xdr:rowOff>722</xdr:rowOff>
    </xdr:from>
    <xdr:ext cx="256681" cy="232202"/>
    <xdr:pic>
      <xdr:nvPicPr>
        <xdr:cNvPr id="32" name="15 Imagen">
          <a:extLst>
            <a:ext uri="{FF2B5EF4-FFF2-40B4-BE49-F238E27FC236}">
              <a16:creationId xmlns:a16="http://schemas.microsoft.com/office/drawing/2014/main" id="{20708117-253C-3755-4FE2-59D5A40396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lum/>
          <a:alphaModFix/>
        </a:blip>
        <a:srcRect/>
        <a:stretch>
          <a:fillRect/>
        </a:stretch>
      </xdr:blipFill>
      <xdr:spPr>
        <a:xfrm>
          <a:off x="4799130" y="34909847"/>
          <a:ext cx="256681" cy="232202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2789276</xdr:colOff>
      <xdr:row>112</xdr:row>
      <xdr:rowOff>10442</xdr:rowOff>
    </xdr:from>
    <xdr:ext cx="247317" cy="231836"/>
    <xdr:pic>
      <xdr:nvPicPr>
        <xdr:cNvPr id="37" name="17 Imagen">
          <a:extLst>
            <a:ext uri="{FF2B5EF4-FFF2-40B4-BE49-F238E27FC236}">
              <a16:creationId xmlns:a16="http://schemas.microsoft.com/office/drawing/2014/main" id="{8EEE3134-A571-6D89-3C69-78186F3C8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lum/>
          <a:alphaModFix/>
        </a:blip>
        <a:srcRect/>
        <a:stretch>
          <a:fillRect/>
        </a:stretch>
      </xdr:blipFill>
      <xdr:spPr>
        <a:xfrm>
          <a:off x="2922626" y="40596467"/>
          <a:ext cx="247317" cy="231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2789276</xdr:colOff>
      <xdr:row>120</xdr:row>
      <xdr:rowOff>722</xdr:rowOff>
    </xdr:from>
    <xdr:ext cx="247317" cy="231836"/>
    <xdr:pic>
      <xdr:nvPicPr>
        <xdr:cNvPr id="39" name="18 Imagen">
          <a:extLst>
            <a:ext uri="{FF2B5EF4-FFF2-40B4-BE49-F238E27FC236}">
              <a16:creationId xmlns:a16="http://schemas.microsoft.com/office/drawing/2014/main" id="{0FB11BBF-B2E8-629F-A501-3823DBE21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lum/>
          <a:alphaModFix/>
        </a:blip>
        <a:srcRect/>
        <a:stretch>
          <a:fillRect/>
        </a:stretch>
      </xdr:blipFill>
      <xdr:spPr>
        <a:xfrm>
          <a:off x="2922626" y="42844172"/>
          <a:ext cx="247317" cy="231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2798996</xdr:colOff>
      <xdr:row>125</xdr:row>
      <xdr:rowOff>95399</xdr:rowOff>
    </xdr:from>
    <xdr:ext cx="247317" cy="231836"/>
    <xdr:pic>
      <xdr:nvPicPr>
        <xdr:cNvPr id="43" name="19 Imagen">
          <a:extLst>
            <a:ext uri="{FF2B5EF4-FFF2-40B4-BE49-F238E27FC236}">
              <a16:creationId xmlns:a16="http://schemas.microsoft.com/office/drawing/2014/main" id="{A59A01F2-FECC-CE62-5CF4-AF9BAE459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lum/>
          <a:alphaModFix/>
        </a:blip>
        <a:srcRect/>
        <a:stretch>
          <a:fillRect/>
        </a:stretch>
      </xdr:blipFill>
      <xdr:spPr>
        <a:xfrm>
          <a:off x="2932346" y="44815274"/>
          <a:ext cx="247317" cy="231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2798996</xdr:colOff>
      <xdr:row>132</xdr:row>
      <xdr:rowOff>722</xdr:rowOff>
    </xdr:from>
    <xdr:ext cx="247317" cy="231480"/>
    <xdr:pic>
      <xdr:nvPicPr>
        <xdr:cNvPr id="47" name="20 Imagen">
          <a:extLst>
            <a:ext uri="{FF2B5EF4-FFF2-40B4-BE49-F238E27FC236}">
              <a16:creationId xmlns:a16="http://schemas.microsoft.com/office/drawing/2014/main" id="{D2F850CF-9401-4ADD-92D1-04A63E8EC8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lum/>
          <a:alphaModFix/>
        </a:blip>
        <a:srcRect/>
        <a:stretch>
          <a:fillRect/>
        </a:stretch>
      </xdr:blipFill>
      <xdr:spPr>
        <a:xfrm>
          <a:off x="2932346" y="46701797"/>
          <a:ext cx="247317" cy="23148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2808360</xdr:colOff>
      <xdr:row>137</xdr:row>
      <xdr:rowOff>10076</xdr:rowOff>
    </xdr:from>
    <xdr:ext cx="247317" cy="231836"/>
    <xdr:pic>
      <xdr:nvPicPr>
        <xdr:cNvPr id="49" name="21 Imagen">
          <a:extLst>
            <a:ext uri="{FF2B5EF4-FFF2-40B4-BE49-F238E27FC236}">
              <a16:creationId xmlns:a16="http://schemas.microsoft.com/office/drawing/2014/main" id="{6D55BF11-0AA8-2C5D-9730-CE1823604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lum/>
          <a:alphaModFix/>
        </a:blip>
        <a:srcRect/>
        <a:stretch>
          <a:fillRect/>
        </a:stretch>
      </xdr:blipFill>
      <xdr:spPr>
        <a:xfrm>
          <a:off x="2941710" y="48206576"/>
          <a:ext cx="247317" cy="231836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36356</xdr:colOff>
      <xdr:row>0</xdr:row>
      <xdr:rowOff>29160</xdr:rowOff>
    </xdr:from>
    <xdr:ext cx="694797" cy="692283"/>
    <xdr:pic>
      <xdr:nvPicPr>
        <xdr:cNvPr id="2" name="Picture 3995">
          <a:extLst>
            <a:ext uri="{FF2B5EF4-FFF2-40B4-BE49-F238E27FC236}">
              <a16:creationId xmlns:a16="http://schemas.microsoft.com/office/drawing/2014/main" id="{B639B4D9-A3A3-F392-626F-9400E691F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1771156" y="29160"/>
          <a:ext cx="694797" cy="69228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21</xdr:col>
      <xdr:colOff>217444</xdr:colOff>
      <xdr:row>3</xdr:row>
      <xdr:rowOff>86401</xdr:rowOff>
    </xdr:from>
    <xdr:ext cx="380518" cy="415082"/>
    <xdr:pic>
      <xdr:nvPicPr>
        <xdr:cNvPr id="8" name="2 Imagen">
          <a:extLst>
            <a:ext uri="{FF2B5EF4-FFF2-40B4-BE49-F238E27FC236}">
              <a16:creationId xmlns:a16="http://schemas.microsoft.com/office/drawing/2014/main" id="{E6EBE9C4-5433-DD4C-9FA1-A871B4574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11952244" y="762676"/>
          <a:ext cx="380518" cy="415082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38103</xdr:colOff>
      <xdr:row>2</xdr:row>
      <xdr:rowOff>0</xdr:rowOff>
    </xdr:from>
    <xdr:ext cx="3543299" cy="3305171"/>
    <xdr:pic>
      <xdr:nvPicPr>
        <xdr:cNvPr id="3" name="1 Gráfico">
          <a:extLst>
            <a:ext uri="{FF2B5EF4-FFF2-40B4-BE49-F238E27FC236}">
              <a16:creationId xmlns:a16="http://schemas.microsoft.com/office/drawing/2014/main" id="{D97DE382-4DA6-0E33-9287-926FA53A7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2582528" y="361950"/>
          <a:ext cx="3543299" cy="33051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29</xdr:col>
      <xdr:colOff>533396</xdr:colOff>
      <xdr:row>2</xdr:row>
      <xdr:rowOff>200025</xdr:rowOff>
    </xdr:from>
    <xdr:ext cx="2152653" cy="2895603"/>
    <xdr:pic>
      <xdr:nvPicPr>
        <xdr:cNvPr id="4" name="2 Gráfico">
          <a:extLst>
            <a:ext uri="{FF2B5EF4-FFF2-40B4-BE49-F238E27FC236}">
              <a16:creationId xmlns:a16="http://schemas.microsoft.com/office/drawing/2014/main" id="{14338ECB-D542-3661-2D0D-242C73222C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8078446" y="561975"/>
          <a:ext cx="2152653" cy="28956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57150</xdr:colOff>
      <xdr:row>2</xdr:row>
      <xdr:rowOff>200025</xdr:rowOff>
    </xdr:from>
    <xdr:ext cx="3514725" cy="2914650"/>
    <xdr:pic>
      <xdr:nvPicPr>
        <xdr:cNvPr id="5" name="3 Gráfico">
          <a:extLst>
            <a:ext uri="{FF2B5EF4-FFF2-40B4-BE49-F238E27FC236}">
              <a16:creationId xmlns:a16="http://schemas.microsoft.com/office/drawing/2014/main" id="{84697C58-2CEF-7B84-5C38-E932F3D5E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0974050" y="561975"/>
          <a:ext cx="3514725" cy="29146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28575</xdr:colOff>
      <xdr:row>9</xdr:row>
      <xdr:rowOff>266703</xdr:rowOff>
    </xdr:from>
    <xdr:ext cx="3543299" cy="2828925"/>
    <xdr:pic>
      <xdr:nvPicPr>
        <xdr:cNvPr id="9" name="4 Gráfico">
          <a:extLst>
            <a:ext uri="{FF2B5EF4-FFF2-40B4-BE49-F238E27FC236}">
              <a16:creationId xmlns:a16="http://schemas.microsoft.com/office/drawing/2014/main" id="{173A34B2-4C11-56A7-B5C9-7B469F142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2573000" y="3800478"/>
          <a:ext cx="3543299" cy="282892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28575</xdr:colOff>
      <xdr:row>9</xdr:row>
      <xdr:rowOff>266703</xdr:rowOff>
    </xdr:from>
    <xdr:ext cx="3543299" cy="2828925"/>
    <xdr:pic>
      <xdr:nvPicPr>
        <xdr:cNvPr id="10" name="5 Gráfico">
          <a:extLst>
            <a:ext uri="{FF2B5EF4-FFF2-40B4-BE49-F238E27FC236}">
              <a16:creationId xmlns:a16="http://schemas.microsoft.com/office/drawing/2014/main" id="{ED99CE4F-DC14-95A1-5F8A-8001D0E14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6764000" y="3800478"/>
          <a:ext cx="3543299" cy="282892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28575</xdr:colOff>
      <xdr:row>9</xdr:row>
      <xdr:rowOff>266703</xdr:rowOff>
    </xdr:from>
    <xdr:ext cx="3543299" cy="2828925"/>
    <xdr:pic>
      <xdr:nvPicPr>
        <xdr:cNvPr id="11" name="6 Gráfico">
          <a:extLst>
            <a:ext uri="{FF2B5EF4-FFF2-40B4-BE49-F238E27FC236}">
              <a16:creationId xmlns:a16="http://schemas.microsoft.com/office/drawing/2014/main" id="{49AD8CF6-F703-4C7A-CB85-3F7949F60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0945475" y="3800478"/>
          <a:ext cx="3543299" cy="282892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28575</xdr:colOff>
      <xdr:row>17</xdr:row>
      <xdr:rowOff>76196</xdr:rowOff>
    </xdr:from>
    <xdr:ext cx="3543299" cy="2619371"/>
    <xdr:pic>
      <xdr:nvPicPr>
        <xdr:cNvPr id="15" name="7 Gráfico">
          <a:extLst>
            <a:ext uri="{FF2B5EF4-FFF2-40B4-BE49-F238E27FC236}">
              <a16:creationId xmlns:a16="http://schemas.microsoft.com/office/drawing/2014/main" id="{7676F8D6-FD54-CD83-499D-80D6D3B13C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2573000" y="7467596"/>
          <a:ext cx="3543299" cy="26193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28575</xdr:colOff>
      <xdr:row>17</xdr:row>
      <xdr:rowOff>76196</xdr:rowOff>
    </xdr:from>
    <xdr:ext cx="3476621" cy="2619371"/>
    <xdr:pic>
      <xdr:nvPicPr>
        <xdr:cNvPr id="16" name="8 Gráfico">
          <a:extLst>
            <a:ext uri="{FF2B5EF4-FFF2-40B4-BE49-F238E27FC236}">
              <a16:creationId xmlns:a16="http://schemas.microsoft.com/office/drawing/2014/main" id="{CAD6483A-928C-8990-DACC-029C9654A9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6764000" y="7467596"/>
          <a:ext cx="3476621" cy="26193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28575</xdr:colOff>
      <xdr:row>17</xdr:row>
      <xdr:rowOff>76196</xdr:rowOff>
    </xdr:from>
    <xdr:ext cx="3467103" cy="2628899"/>
    <xdr:pic>
      <xdr:nvPicPr>
        <xdr:cNvPr id="17" name="9 Gráfico">
          <a:extLst>
            <a:ext uri="{FF2B5EF4-FFF2-40B4-BE49-F238E27FC236}">
              <a16:creationId xmlns:a16="http://schemas.microsoft.com/office/drawing/2014/main" id="{BEF45F97-FDFD-6BE7-4F08-5B815409EB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0945475" y="7467596"/>
          <a:ext cx="3467103" cy="262889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45</xdr:col>
      <xdr:colOff>266703</xdr:colOff>
      <xdr:row>2</xdr:row>
      <xdr:rowOff>200025</xdr:rowOff>
    </xdr:from>
    <xdr:ext cx="7019921" cy="2914650"/>
    <xdr:pic>
      <xdr:nvPicPr>
        <xdr:cNvPr id="7" name="10 Gráfico">
          <a:extLst>
            <a:ext uri="{FF2B5EF4-FFF2-40B4-BE49-F238E27FC236}">
              <a16:creationId xmlns:a16="http://schemas.microsoft.com/office/drawing/2014/main" id="{7ABF4A2C-176A-8DDA-6BC5-E37D16B01B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0089478" y="561975"/>
          <a:ext cx="7019921" cy="29146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45</xdr:col>
      <xdr:colOff>609603</xdr:colOff>
      <xdr:row>10</xdr:row>
      <xdr:rowOff>28575</xdr:rowOff>
    </xdr:from>
    <xdr:ext cx="7019921" cy="2638428"/>
    <xdr:pic>
      <xdr:nvPicPr>
        <xdr:cNvPr id="13" name="11 Gráfico">
          <a:extLst>
            <a:ext uri="{FF2B5EF4-FFF2-40B4-BE49-F238E27FC236}">
              <a16:creationId xmlns:a16="http://schemas.microsoft.com/office/drawing/2014/main" id="{DA262B51-D377-05AF-A040-1A9271696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0432378" y="4038600"/>
          <a:ext cx="7019921" cy="26384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45</xdr:col>
      <xdr:colOff>676271</xdr:colOff>
      <xdr:row>15</xdr:row>
      <xdr:rowOff>0</xdr:rowOff>
    </xdr:from>
    <xdr:ext cx="7019921" cy="3505196"/>
    <xdr:pic>
      <xdr:nvPicPr>
        <xdr:cNvPr id="14" name="12 Gráfico">
          <a:extLst>
            <a:ext uri="{FF2B5EF4-FFF2-40B4-BE49-F238E27FC236}">
              <a16:creationId xmlns:a16="http://schemas.microsoft.com/office/drawing/2014/main" id="{A0FCECBE-BE45-36C2-5935-4E41B77FC8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0499046" y="6315075"/>
          <a:ext cx="7019921" cy="350519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28575</xdr:colOff>
      <xdr:row>20</xdr:row>
      <xdr:rowOff>123828</xdr:rowOff>
    </xdr:from>
    <xdr:ext cx="3543299" cy="3371850"/>
    <xdr:pic>
      <xdr:nvPicPr>
        <xdr:cNvPr id="19" name="7 Gráfico">
          <a:extLst>
            <a:ext uri="{FF2B5EF4-FFF2-40B4-BE49-F238E27FC236}">
              <a16:creationId xmlns:a16="http://schemas.microsoft.com/office/drawing/2014/main" id="{C2B8EFFF-1F80-DB02-0581-6A1A8CBAAE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2573000" y="9248778"/>
          <a:ext cx="3543299" cy="33718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28575</xdr:colOff>
      <xdr:row>20</xdr:row>
      <xdr:rowOff>123828</xdr:rowOff>
    </xdr:from>
    <xdr:ext cx="3476621" cy="3371850"/>
    <xdr:pic>
      <xdr:nvPicPr>
        <xdr:cNvPr id="20" name="8 Gráfico">
          <a:extLst>
            <a:ext uri="{FF2B5EF4-FFF2-40B4-BE49-F238E27FC236}">
              <a16:creationId xmlns:a16="http://schemas.microsoft.com/office/drawing/2014/main" id="{F7C61BE8-BF03-5186-297C-78BCC3F34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6764000" y="9248778"/>
          <a:ext cx="3476621" cy="33718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28575</xdr:colOff>
      <xdr:row>20</xdr:row>
      <xdr:rowOff>123828</xdr:rowOff>
    </xdr:from>
    <xdr:ext cx="3467103" cy="3390896"/>
    <xdr:pic>
      <xdr:nvPicPr>
        <xdr:cNvPr id="21" name="9 Gráfico">
          <a:extLst>
            <a:ext uri="{FF2B5EF4-FFF2-40B4-BE49-F238E27FC236}">
              <a16:creationId xmlns:a16="http://schemas.microsoft.com/office/drawing/2014/main" id="{3C43072E-2A0B-45B7-601B-70CB155F99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0945475" y="9248778"/>
          <a:ext cx="3467103" cy="339089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45</xdr:col>
      <xdr:colOff>638178</xdr:colOff>
      <xdr:row>20</xdr:row>
      <xdr:rowOff>66678</xdr:rowOff>
    </xdr:from>
    <xdr:ext cx="7019921" cy="3390896"/>
    <xdr:pic>
      <xdr:nvPicPr>
        <xdr:cNvPr id="23" name="16 Gráfico">
          <a:extLst>
            <a:ext uri="{FF2B5EF4-FFF2-40B4-BE49-F238E27FC236}">
              <a16:creationId xmlns:a16="http://schemas.microsoft.com/office/drawing/2014/main" id="{9AAA93E7-5170-A265-9359-768AB32B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0460953" y="9191628"/>
          <a:ext cx="7019921" cy="339089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28575</xdr:colOff>
      <xdr:row>27</xdr:row>
      <xdr:rowOff>0</xdr:rowOff>
    </xdr:from>
    <xdr:ext cx="3543299" cy="2781303"/>
    <xdr:pic>
      <xdr:nvPicPr>
        <xdr:cNvPr id="24" name="7 Gráfico">
          <a:extLst>
            <a:ext uri="{FF2B5EF4-FFF2-40B4-BE49-F238E27FC236}">
              <a16:creationId xmlns:a16="http://schemas.microsoft.com/office/drawing/2014/main" id="{5C61615B-F5E2-F907-816A-EDC9F6ED0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2573000" y="13077825"/>
          <a:ext cx="3543299" cy="27813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28575</xdr:colOff>
      <xdr:row>27</xdr:row>
      <xdr:rowOff>0</xdr:rowOff>
    </xdr:from>
    <xdr:ext cx="3476621" cy="2781303"/>
    <xdr:pic>
      <xdr:nvPicPr>
        <xdr:cNvPr id="25" name="8 Gráfico">
          <a:extLst>
            <a:ext uri="{FF2B5EF4-FFF2-40B4-BE49-F238E27FC236}">
              <a16:creationId xmlns:a16="http://schemas.microsoft.com/office/drawing/2014/main" id="{2910077F-6E79-74BB-F293-A525A1C40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6764000" y="13077825"/>
          <a:ext cx="3476621" cy="27813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28575</xdr:colOff>
      <xdr:row>27</xdr:row>
      <xdr:rowOff>0</xdr:rowOff>
    </xdr:from>
    <xdr:ext cx="3467103" cy="2790821"/>
    <xdr:pic>
      <xdr:nvPicPr>
        <xdr:cNvPr id="26" name="9 Gráfico">
          <a:extLst>
            <a:ext uri="{FF2B5EF4-FFF2-40B4-BE49-F238E27FC236}">
              <a16:creationId xmlns:a16="http://schemas.microsoft.com/office/drawing/2014/main" id="{701FE86D-8319-1417-F621-92BAA3495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0945475" y="13077825"/>
          <a:ext cx="3467103" cy="279082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45</xdr:col>
      <xdr:colOff>571500</xdr:colOff>
      <xdr:row>27</xdr:row>
      <xdr:rowOff>0</xdr:rowOff>
    </xdr:from>
    <xdr:ext cx="7162796" cy="3086099"/>
    <xdr:pic>
      <xdr:nvPicPr>
        <xdr:cNvPr id="28" name="16 Gráfico">
          <a:extLst>
            <a:ext uri="{FF2B5EF4-FFF2-40B4-BE49-F238E27FC236}">
              <a16:creationId xmlns:a16="http://schemas.microsoft.com/office/drawing/2014/main" id="{5A9032B7-3A4F-A86F-8EA5-E2DD0797E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0394275" y="13077825"/>
          <a:ext cx="7162796" cy="308609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676271</xdr:colOff>
      <xdr:row>32</xdr:row>
      <xdr:rowOff>38103</xdr:rowOff>
    </xdr:from>
    <xdr:ext cx="3371850" cy="3705221"/>
    <xdr:pic>
      <xdr:nvPicPr>
        <xdr:cNvPr id="30" name="7 Gráfico">
          <a:extLst>
            <a:ext uri="{FF2B5EF4-FFF2-40B4-BE49-F238E27FC236}">
              <a16:creationId xmlns:a16="http://schemas.microsoft.com/office/drawing/2014/main" id="{0AB07722-0782-3597-039B-8125FCCC1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3220696" y="15440028"/>
          <a:ext cx="3371850" cy="370522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9528</xdr:colOff>
      <xdr:row>32</xdr:row>
      <xdr:rowOff>38103</xdr:rowOff>
    </xdr:from>
    <xdr:ext cx="3486149" cy="3705221"/>
    <xdr:pic>
      <xdr:nvPicPr>
        <xdr:cNvPr id="31" name="8 Gráfico">
          <a:extLst>
            <a:ext uri="{FF2B5EF4-FFF2-40B4-BE49-F238E27FC236}">
              <a16:creationId xmlns:a16="http://schemas.microsoft.com/office/drawing/2014/main" id="{E2C99996-219C-0A25-EBF4-93BCF0EC4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6744953" y="15440028"/>
          <a:ext cx="3486149" cy="370522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0</xdr:colOff>
      <xdr:row>32</xdr:row>
      <xdr:rowOff>38103</xdr:rowOff>
    </xdr:from>
    <xdr:ext cx="3486149" cy="3705221"/>
    <xdr:pic>
      <xdr:nvPicPr>
        <xdr:cNvPr id="32" name="9 Gráfico">
          <a:extLst>
            <a:ext uri="{FF2B5EF4-FFF2-40B4-BE49-F238E27FC236}">
              <a16:creationId xmlns:a16="http://schemas.microsoft.com/office/drawing/2014/main" id="{6D8FE0DA-E829-AA69-7070-9DDE24757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0916900" y="15440028"/>
          <a:ext cx="3486149" cy="370522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45</xdr:col>
      <xdr:colOff>571500</xdr:colOff>
      <xdr:row>31</xdr:row>
      <xdr:rowOff>66678</xdr:rowOff>
    </xdr:from>
    <xdr:ext cx="7239003" cy="4419596"/>
    <xdr:pic>
      <xdr:nvPicPr>
        <xdr:cNvPr id="29" name="16 Gráfico">
          <a:extLst>
            <a:ext uri="{FF2B5EF4-FFF2-40B4-BE49-F238E27FC236}">
              <a16:creationId xmlns:a16="http://schemas.microsoft.com/office/drawing/2014/main" id="{84CC5BAF-9840-C35C-B63E-D516909245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0394275" y="14706603"/>
          <a:ext cx="7239003" cy="441959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133346</xdr:colOff>
      <xdr:row>2</xdr:row>
      <xdr:rowOff>200025</xdr:rowOff>
    </xdr:from>
    <xdr:ext cx="3105146" cy="2914650"/>
    <xdr:pic>
      <xdr:nvPicPr>
        <xdr:cNvPr id="6" name="1 Gráfico">
          <a:extLst>
            <a:ext uri="{FF2B5EF4-FFF2-40B4-BE49-F238E27FC236}">
              <a16:creationId xmlns:a16="http://schemas.microsoft.com/office/drawing/2014/main" id="{BD2D173E-17B2-437C-E3CE-8F50067C5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5907996" y="561975"/>
          <a:ext cx="3105146" cy="29146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123828</xdr:colOff>
      <xdr:row>9</xdr:row>
      <xdr:rowOff>247646</xdr:rowOff>
    </xdr:from>
    <xdr:ext cx="2819396" cy="2847971"/>
    <xdr:pic>
      <xdr:nvPicPr>
        <xdr:cNvPr id="12" name="4 Gráfico">
          <a:extLst>
            <a:ext uri="{FF2B5EF4-FFF2-40B4-BE49-F238E27FC236}">
              <a16:creationId xmlns:a16="http://schemas.microsoft.com/office/drawing/2014/main" id="{8D27B3C3-4FCB-7A72-C517-545E319C5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5898478" y="3781421"/>
          <a:ext cx="2819396" cy="28479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123828</xdr:colOff>
      <xdr:row>17</xdr:row>
      <xdr:rowOff>76196</xdr:rowOff>
    </xdr:from>
    <xdr:ext cx="2838453" cy="2619371"/>
    <xdr:pic>
      <xdr:nvPicPr>
        <xdr:cNvPr id="18" name="5 Gráfico">
          <a:extLst>
            <a:ext uri="{FF2B5EF4-FFF2-40B4-BE49-F238E27FC236}">
              <a16:creationId xmlns:a16="http://schemas.microsoft.com/office/drawing/2014/main" id="{CA794C72-5EF8-49C5-5CA2-544A054BD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5898478" y="7467596"/>
          <a:ext cx="2838453" cy="26193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133346</xdr:colOff>
      <xdr:row>20</xdr:row>
      <xdr:rowOff>9528</xdr:rowOff>
    </xdr:from>
    <xdr:ext cx="3124203" cy="4057650"/>
    <xdr:pic>
      <xdr:nvPicPr>
        <xdr:cNvPr id="22" name="6 Gráfico">
          <a:extLst>
            <a:ext uri="{FF2B5EF4-FFF2-40B4-BE49-F238E27FC236}">
              <a16:creationId xmlns:a16="http://schemas.microsoft.com/office/drawing/2014/main" id="{6C80D356-94D2-E52B-49E3-0659D9024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5907996" y="9134478"/>
          <a:ext cx="3124203" cy="40576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133346</xdr:colOff>
      <xdr:row>27</xdr:row>
      <xdr:rowOff>38103</xdr:rowOff>
    </xdr:from>
    <xdr:ext cx="3133721" cy="2743200"/>
    <xdr:pic>
      <xdr:nvPicPr>
        <xdr:cNvPr id="27" name="7 Gráfico">
          <a:extLst>
            <a:ext uri="{FF2B5EF4-FFF2-40B4-BE49-F238E27FC236}">
              <a16:creationId xmlns:a16="http://schemas.microsoft.com/office/drawing/2014/main" id="{09CEC30F-62AA-D22C-C812-C8269B253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5907996" y="13115928"/>
          <a:ext cx="3133721" cy="274320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190496</xdr:colOff>
      <xdr:row>32</xdr:row>
      <xdr:rowOff>28575</xdr:rowOff>
    </xdr:from>
    <xdr:ext cx="3095628" cy="3714749"/>
    <xdr:pic>
      <xdr:nvPicPr>
        <xdr:cNvPr id="33" name="8 Gráfico">
          <a:extLst>
            <a:ext uri="{FF2B5EF4-FFF2-40B4-BE49-F238E27FC236}">
              <a16:creationId xmlns:a16="http://schemas.microsoft.com/office/drawing/2014/main" id="{379E43BB-EB4F-8084-6F52-30BB54A76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5965146" y="15430500"/>
          <a:ext cx="3095628" cy="3714749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65160</xdr:colOff>
      <xdr:row>0</xdr:row>
      <xdr:rowOff>29160</xdr:rowOff>
    </xdr:from>
    <xdr:ext cx="694797" cy="692283"/>
    <xdr:pic>
      <xdr:nvPicPr>
        <xdr:cNvPr id="2" name="Picture 3995">
          <a:extLst>
            <a:ext uri="{FF2B5EF4-FFF2-40B4-BE49-F238E27FC236}">
              <a16:creationId xmlns:a16="http://schemas.microsoft.com/office/drawing/2014/main" id="{B9B23B73-7A17-B43C-F3B9-CC46B64EC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1761860" y="29160"/>
          <a:ext cx="694797" cy="69228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21</xdr:col>
      <xdr:colOff>255602</xdr:colOff>
      <xdr:row>3</xdr:row>
      <xdr:rowOff>76681</xdr:rowOff>
    </xdr:from>
    <xdr:ext cx="371154" cy="395999"/>
    <xdr:pic>
      <xdr:nvPicPr>
        <xdr:cNvPr id="8" name="2 Imagen">
          <a:extLst>
            <a:ext uri="{FF2B5EF4-FFF2-40B4-BE49-F238E27FC236}">
              <a16:creationId xmlns:a16="http://schemas.microsoft.com/office/drawing/2014/main" id="{D51AFF40-EF86-0E6F-F263-50FC5E054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11952302" y="752956"/>
          <a:ext cx="371154" cy="39599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38103</xdr:colOff>
      <xdr:row>2</xdr:row>
      <xdr:rowOff>0</xdr:rowOff>
    </xdr:from>
    <xdr:ext cx="3629025" cy="3305171"/>
    <xdr:pic>
      <xdr:nvPicPr>
        <xdr:cNvPr id="3" name="1 Gráfico">
          <a:extLst>
            <a:ext uri="{FF2B5EF4-FFF2-40B4-BE49-F238E27FC236}">
              <a16:creationId xmlns:a16="http://schemas.microsoft.com/office/drawing/2014/main" id="{FFF41431-DCB6-4DE5-E48B-DFB373EFBE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2544428" y="361950"/>
          <a:ext cx="3629025" cy="33051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29</xdr:col>
      <xdr:colOff>533396</xdr:colOff>
      <xdr:row>2</xdr:row>
      <xdr:rowOff>200025</xdr:rowOff>
    </xdr:from>
    <xdr:ext cx="2238378" cy="2895603"/>
    <xdr:pic>
      <xdr:nvPicPr>
        <xdr:cNvPr id="4" name="2 Gráfico">
          <a:extLst>
            <a:ext uri="{FF2B5EF4-FFF2-40B4-BE49-F238E27FC236}">
              <a16:creationId xmlns:a16="http://schemas.microsoft.com/office/drawing/2014/main" id="{99258CB0-5E8D-168A-87E9-E7A110498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8040346" y="561975"/>
          <a:ext cx="2238378" cy="28956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57150</xdr:colOff>
      <xdr:row>2</xdr:row>
      <xdr:rowOff>200025</xdr:rowOff>
    </xdr:from>
    <xdr:ext cx="3600450" cy="2914650"/>
    <xdr:pic>
      <xdr:nvPicPr>
        <xdr:cNvPr id="5" name="3 Gráfico">
          <a:extLst>
            <a:ext uri="{FF2B5EF4-FFF2-40B4-BE49-F238E27FC236}">
              <a16:creationId xmlns:a16="http://schemas.microsoft.com/office/drawing/2014/main" id="{4C1E144E-6668-61C6-D59A-0A172868A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0935950" y="561975"/>
          <a:ext cx="3600450" cy="29146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28575</xdr:colOff>
      <xdr:row>9</xdr:row>
      <xdr:rowOff>266703</xdr:rowOff>
    </xdr:from>
    <xdr:ext cx="3629025" cy="2828925"/>
    <xdr:pic>
      <xdr:nvPicPr>
        <xdr:cNvPr id="9" name="4 Gráfico">
          <a:extLst>
            <a:ext uri="{FF2B5EF4-FFF2-40B4-BE49-F238E27FC236}">
              <a16:creationId xmlns:a16="http://schemas.microsoft.com/office/drawing/2014/main" id="{60623B8A-95AF-3031-C970-86C11F490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2534900" y="3800478"/>
          <a:ext cx="3629025" cy="282892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28575</xdr:colOff>
      <xdr:row>9</xdr:row>
      <xdr:rowOff>266703</xdr:rowOff>
    </xdr:from>
    <xdr:ext cx="3629025" cy="2828925"/>
    <xdr:pic>
      <xdr:nvPicPr>
        <xdr:cNvPr id="10" name="5 Gráfico">
          <a:extLst>
            <a:ext uri="{FF2B5EF4-FFF2-40B4-BE49-F238E27FC236}">
              <a16:creationId xmlns:a16="http://schemas.microsoft.com/office/drawing/2014/main" id="{B2FB739C-8E06-504E-3E1A-596DED61B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6725900" y="3800478"/>
          <a:ext cx="3629025" cy="282892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28575</xdr:colOff>
      <xdr:row>9</xdr:row>
      <xdr:rowOff>266703</xdr:rowOff>
    </xdr:from>
    <xdr:ext cx="3629025" cy="2828925"/>
    <xdr:pic>
      <xdr:nvPicPr>
        <xdr:cNvPr id="11" name="6 Gráfico">
          <a:extLst>
            <a:ext uri="{FF2B5EF4-FFF2-40B4-BE49-F238E27FC236}">
              <a16:creationId xmlns:a16="http://schemas.microsoft.com/office/drawing/2014/main" id="{F75E47A2-A67F-3C90-AB84-A6298E0AF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0907375" y="3800478"/>
          <a:ext cx="3629025" cy="282892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28575</xdr:colOff>
      <xdr:row>17</xdr:row>
      <xdr:rowOff>76196</xdr:rowOff>
    </xdr:from>
    <xdr:ext cx="3629025" cy="2619371"/>
    <xdr:pic>
      <xdr:nvPicPr>
        <xdr:cNvPr id="15" name="7 Gráfico">
          <a:extLst>
            <a:ext uri="{FF2B5EF4-FFF2-40B4-BE49-F238E27FC236}">
              <a16:creationId xmlns:a16="http://schemas.microsoft.com/office/drawing/2014/main" id="{60419D22-DFBA-B319-C9DC-FD29EE514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2534900" y="7467596"/>
          <a:ext cx="3629025" cy="26193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28575</xdr:colOff>
      <xdr:row>17</xdr:row>
      <xdr:rowOff>76196</xdr:rowOff>
    </xdr:from>
    <xdr:ext cx="3562346" cy="2619371"/>
    <xdr:pic>
      <xdr:nvPicPr>
        <xdr:cNvPr id="16" name="8 Gráfico">
          <a:extLst>
            <a:ext uri="{FF2B5EF4-FFF2-40B4-BE49-F238E27FC236}">
              <a16:creationId xmlns:a16="http://schemas.microsoft.com/office/drawing/2014/main" id="{2731A25C-3B30-B50B-E2D1-4C5A89872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6725900" y="7467596"/>
          <a:ext cx="3562346" cy="26193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28575</xdr:colOff>
      <xdr:row>17</xdr:row>
      <xdr:rowOff>76196</xdr:rowOff>
    </xdr:from>
    <xdr:ext cx="3552828" cy="2628899"/>
    <xdr:pic>
      <xdr:nvPicPr>
        <xdr:cNvPr id="17" name="9 Gráfico">
          <a:extLst>
            <a:ext uri="{FF2B5EF4-FFF2-40B4-BE49-F238E27FC236}">
              <a16:creationId xmlns:a16="http://schemas.microsoft.com/office/drawing/2014/main" id="{D809C726-832D-C8E0-C3EB-6EFC9C82A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0907375" y="7467596"/>
          <a:ext cx="3552828" cy="262889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45</xdr:col>
      <xdr:colOff>247646</xdr:colOff>
      <xdr:row>2</xdr:row>
      <xdr:rowOff>190496</xdr:rowOff>
    </xdr:from>
    <xdr:ext cx="7105646" cy="2905121"/>
    <xdr:pic>
      <xdr:nvPicPr>
        <xdr:cNvPr id="7" name="10 Gráfico">
          <a:extLst>
            <a:ext uri="{FF2B5EF4-FFF2-40B4-BE49-F238E27FC236}">
              <a16:creationId xmlns:a16="http://schemas.microsoft.com/office/drawing/2014/main" id="{ABF066ED-9345-2BC8-B353-1D0072A73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0032321" y="552446"/>
          <a:ext cx="7105646" cy="290512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45</xdr:col>
      <xdr:colOff>266703</xdr:colOff>
      <xdr:row>9</xdr:row>
      <xdr:rowOff>238128</xdr:rowOff>
    </xdr:from>
    <xdr:ext cx="7105646" cy="2857500"/>
    <xdr:pic>
      <xdr:nvPicPr>
        <xdr:cNvPr id="13" name="11 Gráfico">
          <a:extLst>
            <a:ext uri="{FF2B5EF4-FFF2-40B4-BE49-F238E27FC236}">
              <a16:creationId xmlns:a16="http://schemas.microsoft.com/office/drawing/2014/main" id="{A897A6D5-D9CB-537D-3ACD-59CDCF563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0051378" y="3771903"/>
          <a:ext cx="7105646" cy="285750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45</xdr:col>
      <xdr:colOff>314325</xdr:colOff>
      <xdr:row>17</xdr:row>
      <xdr:rowOff>76196</xdr:rowOff>
    </xdr:from>
    <xdr:ext cx="7105646" cy="2628899"/>
    <xdr:pic>
      <xdr:nvPicPr>
        <xdr:cNvPr id="18" name="12 Gráfico">
          <a:extLst>
            <a:ext uri="{FF2B5EF4-FFF2-40B4-BE49-F238E27FC236}">
              <a16:creationId xmlns:a16="http://schemas.microsoft.com/office/drawing/2014/main" id="{6CFBA835-E074-7FAF-E3C4-F6556E384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0099000" y="7467596"/>
          <a:ext cx="7105646" cy="262889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28575</xdr:colOff>
      <xdr:row>20</xdr:row>
      <xdr:rowOff>123828</xdr:rowOff>
    </xdr:from>
    <xdr:ext cx="3629025" cy="3371850"/>
    <xdr:pic>
      <xdr:nvPicPr>
        <xdr:cNvPr id="19" name="7 Gráfico">
          <a:extLst>
            <a:ext uri="{FF2B5EF4-FFF2-40B4-BE49-F238E27FC236}">
              <a16:creationId xmlns:a16="http://schemas.microsoft.com/office/drawing/2014/main" id="{BE610435-0E7E-0DE4-A0BB-AD86EEA56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2534900" y="9248778"/>
          <a:ext cx="3629025" cy="33718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28575</xdr:colOff>
      <xdr:row>20</xdr:row>
      <xdr:rowOff>123828</xdr:rowOff>
    </xdr:from>
    <xdr:ext cx="3562346" cy="3371850"/>
    <xdr:pic>
      <xdr:nvPicPr>
        <xdr:cNvPr id="20" name="8 Gráfico">
          <a:extLst>
            <a:ext uri="{FF2B5EF4-FFF2-40B4-BE49-F238E27FC236}">
              <a16:creationId xmlns:a16="http://schemas.microsoft.com/office/drawing/2014/main" id="{091226C3-FAAE-21F8-C040-F46233307B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6725900" y="9248778"/>
          <a:ext cx="3562346" cy="33718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28575</xdr:colOff>
      <xdr:row>20</xdr:row>
      <xdr:rowOff>123828</xdr:rowOff>
    </xdr:from>
    <xdr:ext cx="3552828" cy="3390896"/>
    <xdr:pic>
      <xdr:nvPicPr>
        <xdr:cNvPr id="21" name="9 Gráfico">
          <a:extLst>
            <a:ext uri="{FF2B5EF4-FFF2-40B4-BE49-F238E27FC236}">
              <a16:creationId xmlns:a16="http://schemas.microsoft.com/office/drawing/2014/main" id="{CDE253D4-EAC7-A5E8-C1E7-E23346DBF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0907375" y="9248778"/>
          <a:ext cx="3552828" cy="339089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45</xdr:col>
      <xdr:colOff>304796</xdr:colOff>
      <xdr:row>20</xdr:row>
      <xdr:rowOff>0</xdr:rowOff>
    </xdr:from>
    <xdr:ext cx="7105646" cy="4076696"/>
    <xdr:pic>
      <xdr:nvPicPr>
        <xdr:cNvPr id="23" name="16 Gráfico">
          <a:extLst>
            <a:ext uri="{FF2B5EF4-FFF2-40B4-BE49-F238E27FC236}">
              <a16:creationId xmlns:a16="http://schemas.microsoft.com/office/drawing/2014/main" id="{9F82BAC6-D569-94F8-84F3-D8397B061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0089471" y="9124950"/>
          <a:ext cx="7105646" cy="407669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57150</xdr:colOff>
      <xdr:row>2</xdr:row>
      <xdr:rowOff>200025</xdr:rowOff>
    </xdr:from>
    <xdr:ext cx="3181353" cy="2914650"/>
    <xdr:pic>
      <xdr:nvPicPr>
        <xdr:cNvPr id="6" name="1 Gráfico">
          <a:extLst>
            <a:ext uri="{FF2B5EF4-FFF2-40B4-BE49-F238E27FC236}">
              <a16:creationId xmlns:a16="http://schemas.microsoft.com/office/drawing/2014/main" id="{FCA7F696-E23E-C3E7-A409-E2A2C87D40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5793700" y="561975"/>
          <a:ext cx="3181353" cy="29146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104771</xdr:colOff>
      <xdr:row>9</xdr:row>
      <xdr:rowOff>257175</xdr:rowOff>
    </xdr:from>
    <xdr:ext cx="3190871" cy="2838453"/>
    <xdr:pic>
      <xdr:nvPicPr>
        <xdr:cNvPr id="12" name="2 Gráfico">
          <a:extLst>
            <a:ext uri="{FF2B5EF4-FFF2-40B4-BE49-F238E27FC236}">
              <a16:creationId xmlns:a16="http://schemas.microsoft.com/office/drawing/2014/main" id="{DA55407A-2C77-686A-902F-CAA3AD744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5841321" y="3790950"/>
          <a:ext cx="3190871" cy="283845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104771</xdr:colOff>
      <xdr:row>15</xdr:row>
      <xdr:rowOff>9528</xdr:rowOff>
    </xdr:from>
    <xdr:ext cx="3200400" cy="3486149"/>
    <xdr:pic>
      <xdr:nvPicPr>
        <xdr:cNvPr id="14" name="3 Gráfico">
          <a:extLst>
            <a:ext uri="{FF2B5EF4-FFF2-40B4-BE49-F238E27FC236}">
              <a16:creationId xmlns:a16="http://schemas.microsoft.com/office/drawing/2014/main" id="{0808C113-8FCE-9705-9E0A-888819C58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5841321" y="6324603"/>
          <a:ext cx="3200400" cy="348614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85725</xdr:colOff>
      <xdr:row>20</xdr:row>
      <xdr:rowOff>0</xdr:rowOff>
    </xdr:from>
    <xdr:ext cx="3219446" cy="4048121"/>
    <xdr:pic>
      <xdr:nvPicPr>
        <xdr:cNvPr id="22" name="4 Gráfico">
          <a:extLst>
            <a:ext uri="{FF2B5EF4-FFF2-40B4-BE49-F238E27FC236}">
              <a16:creationId xmlns:a16="http://schemas.microsoft.com/office/drawing/2014/main" id="{A73AEBE3-05F3-1FBE-8CDD-A39884A816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5822275" y="9124950"/>
          <a:ext cx="3219446" cy="4048121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179277</xdr:colOff>
      <xdr:row>0</xdr:row>
      <xdr:rowOff>29160</xdr:rowOff>
    </xdr:from>
    <xdr:ext cx="694797" cy="701637"/>
    <xdr:pic>
      <xdr:nvPicPr>
        <xdr:cNvPr id="2" name="Picture 3995">
          <a:extLst>
            <a:ext uri="{FF2B5EF4-FFF2-40B4-BE49-F238E27FC236}">
              <a16:creationId xmlns:a16="http://schemas.microsoft.com/office/drawing/2014/main" id="{D980CF5A-C1A5-E918-94C9-23808A85F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2085527" y="29160"/>
          <a:ext cx="694797" cy="701637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21</xdr:col>
      <xdr:colOff>370075</xdr:colOff>
      <xdr:row>3</xdr:row>
      <xdr:rowOff>114839</xdr:rowOff>
    </xdr:from>
    <xdr:ext cx="342717" cy="357841"/>
    <xdr:pic>
      <xdr:nvPicPr>
        <xdr:cNvPr id="8" name="2 Imagen">
          <a:extLst>
            <a:ext uri="{FF2B5EF4-FFF2-40B4-BE49-F238E27FC236}">
              <a16:creationId xmlns:a16="http://schemas.microsoft.com/office/drawing/2014/main" id="{CC0BA2E6-2F6B-7904-5A4B-2FD018B97F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12276325" y="791114"/>
          <a:ext cx="342717" cy="35784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38103</xdr:colOff>
      <xdr:row>2</xdr:row>
      <xdr:rowOff>0</xdr:rowOff>
    </xdr:from>
    <xdr:ext cx="3371850" cy="3305171"/>
    <xdr:pic>
      <xdr:nvPicPr>
        <xdr:cNvPr id="3" name="1 Gráfico">
          <a:extLst>
            <a:ext uri="{FF2B5EF4-FFF2-40B4-BE49-F238E27FC236}">
              <a16:creationId xmlns:a16="http://schemas.microsoft.com/office/drawing/2014/main" id="{D6E4F821-C890-5284-4DC8-F394F5D01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2944478" y="361950"/>
          <a:ext cx="3371850" cy="33051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29</xdr:col>
      <xdr:colOff>533396</xdr:colOff>
      <xdr:row>2</xdr:row>
      <xdr:rowOff>200025</xdr:rowOff>
    </xdr:from>
    <xdr:ext cx="1981203" cy="2895603"/>
    <xdr:pic>
      <xdr:nvPicPr>
        <xdr:cNvPr id="4" name="2 Gráfico">
          <a:extLst>
            <a:ext uri="{FF2B5EF4-FFF2-40B4-BE49-F238E27FC236}">
              <a16:creationId xmlns:a16="http://schemas.microsoft.com/office/drawing/2014/main" id="{4D6625E7-ADFD-E38E-4AA8-31643041B5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8440396" y="561975"/>
          <a:ext cx="1981203" cy="28956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57150</xdr:colOff>
      <xdr:row>2</xdr:row>
      <xdr:rowOff>200025</xdr:rowOff>
    </xdr:from>
    <xdr:ext cx="3343274" cy="2914650"/>
    <xdr:pic>
      <xdr:nvPicPr>
        <xdr:cNvPr id="5" name="3 Gráfico">
          <a:extLst>
            <a:ext uri="{FF2B5EF4-FFF2-40B4-BE49-F238E27FC236}">
              <a16:creationId xmlns:a16="http://schemas.microsoft.com/office/drawing/2014/main" id="{1800A94F-A4F7-94C3-2203-2052254C1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1336000" y="561975"/>
          <a:ext cx="3343274" cy="29146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28575</xdr:colOff>
      <xdr:row>9</xdr:row>
      <xdr:rowOff>266703</xdr:rowOff>
    </xdr:from>
    <xdr:ext cx="3371850" cy="2924178"/>
    <xdr:pic>
      <xdr:nvPicPr>
        <xdr:cNvPr id="9" name="4 Gráfico">
          <a:extLst>
            <a:ext uri="{FF2B5EF4-FFF2-40B4-BE49-F238E27FC236}">
              <a16:creationId xmlns:a16="http://schemas.microsoft.com/office/drawing/2014/main" id="{5B2AEE46-5C99-FFC0-A3CF-1E2A659D8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2934950" y="3800478"/>
          <a:ext cx="3371850" cy="292417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28575</xdr:colOff>
      <xdr:row>9</xdr:row>
      <xdr:rowOff>266703</xdr:rowOff>
    </xdr:from>
    <xdr:ext cx="3371850" cy="2943225"/>
    <xdr:pic>
      <xdr:nvPicPr>
        <xdr:cNvPr id="10" name="5 Gráfico">
          <a:extLst>
            <a:ext uri="{FF2B5EF4-FFF2-40B4-BE49-F238E27FC236}">
              <a16:creationId xmlns:a16="http://schemas.microsoft.com/office/drawing/2014/main" id="{339C4A81-9CCD-C2E4-6D6D-151A174E3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7125950" y="3800478"/>
          <a:ext cx="3371850" cy="294322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28575</xdr:colOff>
      <xdr:row>9</xdr:row>
      <xdr:rowOff>266703</xdr:rowOff>
    </xdr:from>
    <xdr:ext cx="3371850" cy="2943225"/>
    <xdr:pic>
      <xdr:nvPicPr>
        <xdr:cNvPr id="11" name="6 Gráfico">
          <a:extLst>
            <a:ext uri="{FF2B5EF4-FFF2-40B4-BE49-F238E27FC236}">
              <a16:creationId xmlns:a16="http://schemas.microsoft.com/office/drawing/2014/main" id="{EA499E4D-9573-CFBB-F01B-12BB43FD0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1307425" y="3800478"/>
          <a:ext cx="3371850" cy="294322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28575</xdr:colOff>
      <xdr:row>17</xdr:row>
      <xdr:rowOff>76196</xdr:rowOff>
    </xdr:from>
    <xdr:ext cx="3371850" cy="2619371"/>
    <xdr:pic>
      <xdr:nvPicPr>
        <xdr:cNvPr id="14" name="7 Gráfico">
          <a:extLst>
            <a:ext uri="{FF2B5EF4-FFF2-40B4-BE49-F238E27FC236}">
              <a16:creationId xmlns:a16="http://schemas.microsoft.com/office/drawing/2014/main" id="{497337F0-7626-04D4-2AA5-7EA02FA86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2934950" y="7524746"/>
          <a:ext cx="3371850" cy="26193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28575</xdr:colOff>
      <xdr:row>17</xdr:row>
      <xdr:rowOff>76196</xdr:rowOff>
    </xdr:from>
    <xdr:ext cx="3305171" cy="2619371"/>
    <xdr:pic>
      <xdr:nvPicPr>
        <xdr:cNvPr id="15" name="8 Gráfico">
          <a:extLst>
            <a:ext uri="{FF2B5EF4-FFF2-40B4-BE49-F238E27FC236}">
              <a16:creationId xmlns:a16="http://schemas.microsoft.com/office/drawing/2014/main" id="{35FE8AC9-07B1-731A-F739-97AAC4C75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7125950" y="7524746"/>
          <a:ext cx="3305171" cy="26193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28575</xdr:colOff>
      <xdr:row>17</xdr:row>
      <xdr:rowOff>76196</xdr:rowOff>
    </xdr:from>
    <xdr:ext cx="3295653" cy="2628899"/>
    <xdr:pic>
      <xdr:nvPicPr>
        <xdr:cNvPr id="16" name="9 Gráfico">
          <a:extLst>
            <a:ext uri="{FF2B5EF4-FFF2-40B4-BE49-F238E27FC236}">
              <a16:creationId xmlns:a16="http://schemas.microsoft.com/office/drawing/2014/main" id="{C1CD8E07-2A9C-D11D-1878-F94BC69F4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1307425" y="7524746"/>
          <a:ext cx="3295653" cy="262889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46</xdr:col>
      <xdr:colOff>133346</xdr:colOff>
      <xdr:row>2</xdr:row>
      <xdr:rowOff>0</xdr:rowOff>
    </xdr:from>
    <xdr:ext cx="6534146" cy="3314700"/>
    <xdr:pic>
      <xdr:nvPicPr>
        <xdr:cNvPr id="7" name="10 Gráfico">
          <a:extLst>
            <a:ext uri="{FF2B5EF4-FFF2-40B4-BE49-F238E27FC236}">
              <a16:creationId xmlns:a16="http://schemas.microsoft.com/office/drawing/2014/main" id="{F5C95456-2927-1996-226F-555D5F512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1127696" y="361950"/>
          <a:ext cx="6534146" cy="331470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46</xdr:col>
      <xdr:colOff>180978</xdr:colOff>
      <xdr:row>9</xdr:row>
      <xdr:rowOff>276221</xdr:rowOff>
    </xdr:from>
    <xdr:ext cx="6581778" cy="2943225"/>
    <xdr:pic>
      <xdr:nvPicPr>
        <xdr:cNvPr id="13" name="11 Gráfico">
          <a:extLst>
            <a:ext uri="{FF2B5EF4-FFF2-40B4-BE49-F238E27FC236}">
              <a16:creationId xmlns:a16="http://schemas.microsoft.com/office/drawing/2014/main" id="{2E99F6E7-99DC-5075-5F1B-2360EB78E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1175328" y="3809996"/>
          <a:ext cx="6581778" cy="294322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46</xdr:col>
      <xdr:colOff>285750</xdr:colOff>
      <xdr:row>17</xdr:row>
      <xdr:rowOff>66678</xdr:rowOff>
    </xdr:from>
    <xdr:ext cx="6581778" cy="2628899"/>
    <xdr:pic>
      <xdr:nvPicPr>
        <xdr:cNvPr id="18" name="12 Gráfico">
          <a:extLst>
            <a:ext uri="{FF2B5EF4-FFF2-40B4-BE49-F238E27FC236}">
              <a16:creationId xmlns:a16="http://schemas.microsoft.com/office/drawing/2014/main" id="{98988C19-5691-22A5-1F32-4A6A95C31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1280100" y="7515228"/>
          <a:ext cx="6581778" cy="262889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28575</xdr:colOff>
      <xdr:row>20</xdr:row>
      <xdr:rowOff>123828</xdr:rowOff>
    </xdr:from>
    <xdr:ext cx="3371850" cy="3371850"/>
    <xdr:pic>
      <xdr:nvPicPr>
        <xdr:cNvPr id="19" name="7 Gráfico">
          <a:extLst>
            <a:ext uri="{FF2B5EF4-FFF2-40B4-BE49-F238E27FC236}">
              <a16:creationId xmlns:a16="http://schemas.microsoft.com/office/drawing/2014/main" id="{5AE6A7F3-C41B-CE47-8D1B-9454A97E0A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2934950" y="9305928"/>
          <a:ext cx="3371850" cy="33718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28575</xdr:colOff>
      <xdr:row>20</xdr:row>
      <xdr:rowOff>123828</xdr:rowOff>
    </xdr:from>
    <xdr:ext cx="3305171" cy="3371850"/>
    <xdr:pic>
      <xdr:nvPicPr>
        <xdr:cNvPr id="20" name="8 Gráfico">
          <a:extLst>
            <a:ext uri="{FF2B5EF4-FFF2-40B4-BE49-F238E27FC236}">
              <a16:creationId xmlns:a16="http://schemas.microsoft.com/office/drawing/2014/main" id="{7124333A-DC7E-FD6F-F1BF-47C4AE15A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7125950" y="9305928"/>
          <a:ext cx="3305171" cy="33718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28575</xdr:colOff>
      <xdr:row>20</xdr:row>
      <xdr:rowOff>123828</xdr:rowOff>
    </xdr:from>
    <xdr:ext cx="3295653" cy="3390896"/>
    <xdr:pic>
      <xdr:nvPicPr>
        <xdr:cNvPr id="21" name="9 Gráfico">
          <a:extLst>
            <a:ext uri="{FF2B5EF4-FFF2-40B4-BE49-F238E27FC236}">
              <a16:creationId xmlns:a16="http://schemas.microsoft.com/office/drawing/2014/main" id="{5AC45AE9-0235-71D4-BCC5-50E7BE82A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1307425" y="9305928"/>
          <a:ext cx="3295653" cy="339089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46</xdr:col>
      <xdr:colOff>304796</xdr:colOff>
      <xdr:row>20</xdr:row>
      <xdr:rowOff>28575</xdr:rowOff>
    </xdr:from>
    <xdr:ext cx="6581778" cy="4076696"/>
    <xdr:pic>
      <xdr:nvPicPr>
        <xdr:cNvPr id="23" name="16 Gráfico">
          <a:extLst>
            <a:ext uri="{FF2B5EF4-FFF2-40B4-BE49-F238E27FC236}">
              <a16:creationId xmlns:a16="http://schemas.microsoft.com/office/drawing/2014/main" id="{22C0B54C-605A-9C48-C4B5-3307BB3A7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1299146" y="9210675"/>
          <a:ext cx="6581778" cy="407669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28575</xdr:colOff>
      <xdr:row>27</xdr:row>
      <xdr:rowOff>0</xdr:rowOff>
    </xdr:from>
    <xdr:ext cx="3371850" cy="2781303"/>
    <xdr:pic>
      <xdr:nvPicPr>
        <xdr:cNvPr id="24" name="7 Gráfico">
          <a:extLst>
            <a:ext uri="{FF2B5EF4-FFF2-40B4-BE49-F238E27FC236}">
              <a16:creationId xmlns:a16="http://schemas.microsoft.com/office/drawing/2014/main" id="{46042AAD-8520-5DF6-3545-5FFC3F7569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2934950" y="13134975"/>
          <a:ext cx="3371850" cy="27813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28575</xdr:colOff>
      <xdr:row>27</xdr:row>
      <xdr:rowOff>0</xdr:rowOff>
    </xdr:from>
    <xdr:ext cx="3305171" cy="2781303"/>
    <xdr:pic>
      <xdr:nvPicPr>
        <xdr:cNvPr id="25" name="8 Gráfico">
          <a:extLst>
            <a:ext uri="{FF2B5EF4-FFF2-40B4-BE49-F238E27FC236}">
              <a16:creationId xmlns:a16="http://schemas.microsoft.com/office/drawing/2014/main" id="{8F574DEB-9CEE-3F41-1741-13AB0109D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7125950" y="13134975"/>
          <a:ext cx="3305171" cy="27813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28575</xdr:colOff>
      <xdr:row>27</xdr:row>
      <xdr:rowOff>0</xdr:rowOff>
    </xdr:from>
    <xdr:ext cx="3381378" cy="2790821"/>
    <xdr:pic>
      <xdr:nvPicPr>
        <xdr:cNvPr id="26" name="9 Gráfico">
          <a:extLst>
            <a:ext uri="{FF2B5EF4-FFF2-40B4-BE49-F238E27FC236}">
              <a16:creationId xmlns:a16="http://schemas.microsoft.com/office/drawing/2014/main" id="{89B8397E-83D2-0A33-2624-9646418EB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1307425" y="13134975"/>
          <a:ext cx="3381378" cy="279082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46</xdr:col>
      <xdr:colOff>304796</xdr:colOff>
      <xdr:row>27</xdr:row>
      <xdr:rowOff>38103</xdr:rowOff>
    </xdr:from>
    <xdr:ext cx="6581778" cy="3086099"/>
    <xdr:pic>
      <xdr:nvPicPr>
        <xdr:cNvPr id="28" name="16 Gráfico">
          <a:extLst>
            <a:ext uri="{FF2B5EF4-FFF2-40B4-BE49-F238E27FC236}">
              <a16:creationId xmlns:a16="http://schemas.microsoft.com/office/drawing/2014/main" id="{3AD69ADF-5ECC-0737-7A33-88996E529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31299146" y="13173078"/>
          <a:ext cx="6581778" cy="308609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114300</xdr:colOff>
      <xdr:row>2</xdr:row>
      <xdr:rowOff>200025</xdr:rowOff>
    </xdr:from>
    <xdr:ext cx="2657474" cy="2914650"/>
    <xdr:pic>
      <xdr:nvPicPr>
        <xdr:cNvPr id="6" name="3 Gráfico">
          <a:extLst>
            <a:ext uri="{FF2B5EF4-FFF2-40B4-BE49-F238E27FC236}">
              <a16:creationId xmlns:a16="http://schemas.microsoft.com/office/drawing/2014/main" id="{42D77DBF-450A-F1BD-E7C5-DF72A06AF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6250900" y="561975"/>
          <a:ext cx="2657474" cy="29146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104771</xdr:colOff>
      <xdr:row>9</xdr:row>
      <xdr:rowOff>266703</xdr:rowOff>
    </xdr:from>
    <xdr:ext cx="2676521" cy="2933696"/>
    <xdr:pic>
      <xdr:nvPicPr>
        <xdr:cNvPr id="12" name="4 Gráfico">
          <a:extLst>
            <a:ext uri="{FF2B5EF4-FFF2-40B4-BE49-F238E27FC236}">
              <a16:creationId xmlns:a16="http://schemas.microsoft.com/office/drawing/2014/main" id="{E39DC453-3E43-DE20-0794-3BB20BDAE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6241371" y="3800478"/>
          <a:ext cx="2676521" cy="293369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171450</xdr:colOff>
      <xdr:row>17</xdr:row>
      <xdr:rowOff>76196</xdr:rowOff>
    </xdr:from>
    <xdr:ext cx="2647946" cy="2619371"/>
    <xdr:pic>
      <xdr:nvPicPr>
        <xdr:cNvPr id="17" name="5 Gráfico">
          <a:extLst>
            <a:ext uri="{FF2B5EF4-FFF2-40B4-BE49-F238E27FC236}">
              <a16:creationId xmlns:a16="http://schemas.microsoft.com/office/drawing/2014/main" id="{95F70DA3-B858-7C83-A370-A19611D25B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6308050" y="7524746"/>
          <a:ext cx="2647946" cy="26193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114300</xdr:colOff>
      <xdr:row>20</xdr:row>
      <xdr:rowOff>0</xdr:rowOff>
    </xdr:from>
    <xdr:ext cx="2724153" cy="4038603"/>
    <xdr:pic>
      <xdr:nvPicPr>
        <xdr:cNvPr id="22" name="6 Gráfico">
          <a:extLst>
            <a:ext uri="{FF2B5EF4-FFF2-40B4-BE49-F238E27FC236}">
              <a16:creationId xmlns:a16="http://schemas.microsoft.com/office/drawing/2014/main" id="{A4EA4A51-3282-817B-4C86-65121043B2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6250900" y="9182100"/>
          <a:ext cx="2724153" cy="40386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123828</xdr:colOff>
      <xdr:row>27</xdr:row>
      <xdr:rowOff>9528</xdr:rowOff>
    </xdr:from>
    <xdr:ext cx="2762246" cy="2781303"/>
    <xdr:pic>
      <xdr:nvPicPr>
        <xdr:cNvPr id="27" name="1 Gráfico">
          <a:extLst>
            <a:ext uri="{FF2B5EF4-FFF2-40B4-BE49-F238E27FC236}">
              <a16:creationId xmlns:a16="http://schemas.microsoft.com/office/drawing/2014/main" id="{DF0BFD3C-2B6E-484A-C3A8-6409BC45B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26260428" y="13144503"/>
          <a:ext cx="2762246" cy="278130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112681</xdr:colOff>
      <xdr:row>0</xdr:row>
      <xdr:rowOff>38523</xdr:rowOff>
    </xdr:from>
    <xdr:ext cx="618838" cy="625678"/>
    <xdr:pic>
      <xdr:nvPicPr>
        <xdr:cNvPr id="2" name="Picture 3995">
          <a:extLst>
            <a:ext uri="{FF2B5EF4-FFF2-40B4-BE49-F238E27FC236}">
              <a16:creationId xmlns:a16="http://schemas.microsoft.com/office/drawing/2014/main" id="{AACEC6C6-534A-D155-E338-461B68A5A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2095131" y="38523"/>
          <a:ext cx="618838" cy="62567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38103</xdr:colOff>
      <xdr:row>2</xdr:row>
      <xdr:rowOff>0</xdr:rowOff>
    </xdr:from>
    <xdr:ext cx="3371850" cy="3305171"/>
    <xdr:pic>
      <xdr:nvPicPr>
        <xdr:cNvPr id="3" name="1 Gráfico">
          <a:extLst>
            <a:ext uri="{FF2B5EF4-FFF2-40B4-BE49-F238E27FC236}">
              <a16:creationId xmlns:a16="http://schemas.microsoft.com/office/drawing/2014/main" id="{11600E7B-562C-F431-479A-33F104022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2830178" y="361950"/>
          <a:ext cx="3371850" cy="33051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29</xdr:col>
      <xdr:colOff>533396</xdr:colOff>
      <xdr:row>2</xdr:row>
      <xdr:rowOff>200025</xdr:rowOff>
    </xdr:from>
    <xdr:ext cx="1981203" cy="2895603"/>
    <xdr:pic>
      <xdr:nvPicPr>
        <xdr:cNvPr id="4" name="2 Gráfico">
          <a:extLst>
            <a:ext uri="{FF2B5EF4-FFF2-40B4-BE49-F238E27FC236}">
              <a16:creationId xmlns:a16="http://schemas.microsoft.com/office/drawing/2014/main" id="{6860D2C2-6CC8-AB23-E4A3-B094CE4CA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8326096" y="561975"/>
          <a:ext cx="1981203" cy="289560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57150</xdr:colOff>
      <xdr:row>2</xdr:row>
      <xdr:rowOff>200025</xdr:rowOff>
    </xdr:from>
    <xdr:ext cx="3343274" cy="2914650"/>
    <xdr:pic>
      <xdr:nvPicPr>
        <xdr:cNvPr id="5" name="3 Gráfico">
          <a:extLst>
            <a:ext uri="{FF2B5EF4-FFF2-40B4-BE49-F238E27FC236}">
              <a16:creationId xmlns:a16="http://schemas.microsoft.com/office/drawing/2014/main" id="{77E5502E-4F54-F806-AAC9-549B80FDF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1221700" y="561975"/>
          <a:ext cx="3343274" cy="29146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28575</xdr:colOff>
      <xdr:row>9</xdr:row>
      <xdr:rowOff>266703</xdr:rowOff>
    </xdr:from>
    <xdr:ext cx="3371850" cy="2924178"/>
    <xdr:pic>
      <xdr:nvPicPr>
        <xdr:cNvPr id="8" name="4 Gráfico">
          <a:extLst>
            <a:ext uri="{FF2B5EF4-FFF2-40B4-BE49-F238E27FC236}">
              <a16:creationId xmlns:a16="http://schemas.microsoft.com/office/drawing/2014/main" id="{828E8DFB-29FF-7276-CFEC-101B87937A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2820650" y="3800478"/>
          <a:ext cx="3371850" cy="292417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28575</xdr:colOff>
      <xdr:row>9</xdr:row>
      <xdr:rowOff>266703</xdr:rowOff>
    </xdr:from>
    <xdr:ext cx="3371850" cy="2943225"/>
    <xdr:pic>
      <xdr:nvPicPr>
        <xdr:cNvPr id="9" name="5 Gráfico">
          <a:extLst>
            <a:ext uri="{FF2B5EF4-FFF2-40B4-BE49-F238E27FC236}">
              <a16:creationId xmlns:a16="http://schemas.microsoft.com/office/drawing/2014/main" id="{81F7A784-113C-B423-89E7-A34685579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7011650" y="3800478"/>
          <a:ext cx="3371850" cy="294322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28575</xdr:colOff>
      <xdr:row>9</xdr:row>
      <xdr:rowOff>266703</xdr:rowOff>
    </xdr:from>
    <xdr:ext cx="3371850" cy="2943225"/>
    <xdr:pic>
      <xdr:nvPicPr>
        <xdr:cNvPr id="10" name="6 Gráfico">
          <a:extLst>
            <a:ext uri="{FF2B5EF4-FFF2-40B4-BE49-F238E27FC236}">
              <a16:creationId xmlns:a16="http://schemas.microsoft.com/office/drawing/2014/main" id="{00938F2A-B5DE-6D40-6356-5B0718508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1193125" y="3800478"/>
          <a:ext cx="3371850" cy="294322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28575</xdr:colOff>
      <xdr:row>17</xdr:row>
      <xdr:rowOff>76196</xdr:rowOff>
    </xdr:from>
    <xdr:ext cx="3371850" cy="2619371"/>
    <xdr:pic>
      <xdr:nvPicPr>
        <xdr:cNvPr id="14" name="7 Gráfico">
          <a:extLst>
            <a:ext uri="{FF2B5EF4-FFF2-40B4-BE49-F238E27FC236}">
              <a16:creationId xmlns:a16="http://schemas.microsoft.com/office/drawing/2014/main" id="{CC07DD8E-61AA-D683-B31F-2E9A96B545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2820650" y="7524746"/>
          <a:ext cx="3371850" cy="26193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28575</xdr:colOff>
      <xdr:row>17</xdr:row>
      <xdr:rowOff>76196</xdr:rowOff>
    </xdr:from>
    <xdr:ext cx="3305171" cy="2619371"/>
    <xdr:pic>
      <xdr:nvPicPr>
        <xdr:cNvPr id="15" name="8 Gráfico">
          <a:extLst>
            <a:ext uri="{FF2B5EF4-FFF2-40B4-BE49-F238E27FC236}">
              <a16:creationId xmlns:a16="http://schemas.microsoft.com/office/drawing/2014/main" id="{F1ED6845-B2FE-21E8-2D45-A3AC5F7EE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7011650" y="7524746"/>
          <a:ext cx="3305171" cy="26193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28575</xdr:colOff>
      <xdr:row>17</xdr:row>
      <xdr:rowOff>76196</xdr:rowOff>
    </xdr:from>
    <xdr:ext cx="3295653" cy="2628899"/>
    <xdr:pic>
      <xdr:nvPicPr>
        <xdr:cNvPr id="16" name="9 Gráfico">
          <a:extLst>
            <a:ext uri="{FF2B5EF4-FFF2-40B4-BE49-F238E27FC236}">
              <a16:creationId xmlns:a16="http://schemas.microsoft.com/office/drawing/2014/main" id="{2FD4FC6C-416D-4251-7464-8EE52B4E43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1193125" y="7524746"/>
          <a:ext cx="3295653" cy="2628899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45</xdr:col>
      <xdr:colOff>333371</xdr:colOff>
      <xdr:row>2</xdr:row>
      <xdr:rowOff>142875</xdr:rowOff>
    </xdr:from>
    <xdr:ext cx="6581778" cy="2905121"/>
    <xdr:pic>
      <xdr:nvPicPr>
        <xdr:cNvPr id="7" name="10 Gráfico">
          <a:extLst>
            <a:ext uri="{FF2B5EF4-FFF2-40B4-BE49-F238E27FC236}">
              <a16:creationId xmlns:a16="http://schemas.microsoft.com/office/drawing/2014/main" id="{D4599F4E-FDB8-B2D6-7E29-D7AB5452B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30403796" y="504825"/>
          <a:ext cx="6581778" cy="290512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45</xdr:col>
      <xdr:colOff>371475</xdr:colOff>
      <xdr:row>9</xdr:row>
      <xdr:rowOff>276221</xdr:rowOff>
    </xdr:from>
    <xdr:ext cx="6581778" cy="2943225"/>
    <xdr:pic>
      <xdr:nvPicPr>
        <xdr:cNvPr id="12" name="11 Gráfico">
          <a:extLst>
            <a:ext uri="{FF2B5EF4-FFF2-40B4-BE49-F238E27FC236}">
              <a16:creationId xmlns:a16="http://schemas.microsoft.com/office/drawing/2014/main" id="{A7B805CE-56E0-DA09-99F5-F3A015921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30441900" y="3809996"/>
          <a:ext cx="6581778" cy="294322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45</xdr:col>
      <xdr:colOff>381003</xdr:colOff>
      <xdr:row>15</xdr:row>
      <xdr:rowOff>0</xdr:rowOff>
    </xdr:from>
    <xdr:ext cx="6581778" cy="3505196"/>
    <xdr:pic>
      <xdr:nvPicPr>
        <xdr:cNvPr id="13" name="12 Gráfico">
          <a:extLst>
            <a:ext uri="{FF2B5EF4-FFF2-40B4-BE49-F238E27FC236}">
              <a16:creationId xmlns:a16="http://schemas.microsoft.com/office/drawing/2014/main" id="{72A217DA-3972-1B7E-F8F7-30FEC0F00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30451428" y="6372225"/>
          <a:ext cx="6581778" cy="350519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28575</xdr:colOff>
      <xdr:row>20</xdr:row>
      <xdr:rowOff>123828</xdr:rowOff>
    </xdr:from>
    <xdr:ext cx="3371850" cy="3371850"/>
    <xdr:pic>
      <xdr:nvPicPr>
        <xdr:cNvPr id="18" name="7 Gráfico">
          <a:extLst>
            <a:ext uri="{FF2B5EF4-FFF2-40B4-BE49-F238E27FC236}">
              <a16:creationId xmlns:a16="http://schemas.microsoft.com/office/drawing/2014/main" id="{D487B450-F6D1-6064-4FAB-8C2BE54D3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2820650" y="9305928"/>
          <a:ext cx="3371850" cy="33718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28575</xdr:colOff>
      <xdr:row>20</xdr:row>
      <xdr:rowOff>123828</xdr:rowOff>
    </xdr:from>
    <xdr:ext cx="3305171" cy="3371850"/>
    <xdr:pic>
      <xdr:nvPicPr>
        <xdr:cNvPr id="19" name="8 Gráfico">
          <a:extLst>
            <a:ext uri="{FF2B5EF4-FFF2-40B4-BE49-F238E27FC236}">
              <a16:creationId xmlns:a16="http://schemas.microsoft.com/office/drawing/2014/main" id="{48233371-51C1-016A-583D-326272A3F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7011650" y="9305928"/>
          <a:ext cx="3305171" cy="337185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34</xdr:col>
      <xdr:colOff>28575</xdr:colOff>
      <xdr:row>20</xdr:row>
      <xdr:rowOff>123828</xdr:rowOff>
    </xdr:from>
    <xdr:ext cx="3295653" cy="3390896"/>
    <xdr:pic>
      <xdr:nvPicPr>
        <xdr:cNvPr id="20" name="9 Gráfico">
          <a:extLst>
            <a:ext uri="{FF2B5EF4-FFF2-40B4-BE49-F238E27FC236}">
              <a16:creationId xmlns:a16="http://schemas.microsoft.com/office/drawing/2014/main" id="{1EAF0C5C-8A21-111B-EADD-82241AEC2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1193125" y="9305928"/>
          <a:ext cx="3295653" cy="339089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45</xdr:col>
      <xdr:colOff>390521</xdr:colOff>
      <xdr:row>20</xdr:row>
      <xdr:rowOff>28575</xdr:rowOff>
    </xdr:from>
    <xdr:ext cx="6581778" cy="4076696"/>
    <xdr:pic>
      <xdr:nvPicPr>
        <xdr:cNvPr id="22" name="16 Gráfico">
          <a:extLst>
            <a:ext uri="{FF2B5EF4-FFF2-40B4-BE49-F238E27FC236}">
              <a16:creationId xmlns:a16="http://schemas.microsoft.com/office/drawing/2014/main" id="{7412B74C-E71A-07D8-5398-83E6B41FB5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30460946" y="9210675"/>
          <a:ext cx="6581778" cy="407669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142875</xdr:colOff>
      <xdr:row>2</xdr:row>
      <xdr:rowOff>0</xdr:rowOff>
    </xdr:from>
    <xdr:ext cx="2628899" cy="3305171"/>
    <xdr:pic>
      <xdr:nvPicPr>
        <xdr:cNvPr id="6" name="1 Gráfico">
          <a:extLst>
            <a:ext uri="{FF2B5EF4-FFF2-40B4-BE49-F238E27FC236}">
              <a16:creationId xmlns:a16="http://schemas.microsoft.com/office/drawing/2014/main" id="{DB88088F-A52E-2983-9DE5-3E4878799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6165175" y="361950"/>
          <a:ext cx="2628899" cy="330517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123828</xdr:colOff>
      <xdr:row>9</xdr:row>
      <xdr:rowOff>266703</xdr:rowOff>
    </xdr:from>
    <xdr:ext cx="2686050" cy="2943225"/>
    <xdr:pic>
      <xdr:nvPicPr>
        <xdr:cNvPr id="11" name="2 Gráfico">
          <a:extLst>
            <a:ext uri="{FF2B5EF4-FFF2-40B4-BE49-F238E27FC236}">
              <a16:creationId xmlns:a16="http://schemas.microsoft.com/office/drawing/2014/main" id="{B7EFB3CE-971E-F44B-CD07-51EBADC5B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6146128" y="3800478"/>
          <a:ext cx="2686050" cy="294322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123828</xdr:colOff>
      <xdr:row>17</xdr:row>
      <xdr:rowOff>28575</xdr:rowOff>
    </xdr:from>
    <xdr:ext cx="2714625" cy="2676521"/>
    <xdr:pic>
      <xdr:nvPicPr>
        <xdr:cNvPr id="17" name="3 Gráfico">
          <a:extLst>
            <a:ext uri="{FF2B5EF4-FFF2-40B4-BE49-F238E27FC236}">
              <a16:creationId xmlns:a16="http://schemas.microsoft.com/office/drawing/2014/main" id="{A745F717-0B46-D8A9-58C8-428DF1C385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6146128" y="7477125"/>
          <a:ext cx="2714625" cy="267652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40</xdr:col>
      <xdr:colOff>114300</xdr:colOff>
      <xdr:row>20</xdr:row>
      <xdr:rowOff>114300</xdr:rowOff>
    </xdr:from>
    <xdr:ext cx="2667003" cy="3381378"/>
    <xdr:pic>
      <xdr:nvPicPr>
        <xdr:cNvPr id="21" name="4 Gráfico">
          <a:extLst>
            <a:ext uri="{FF2B5EF4-FFF2-40B4-BE49-F238E27FC236}">
              <a16:creationId xmlns:a16="http://schemas.microsoft.com/office/drawing/2014/main" id="{25FE3B00-4BD5-E65C-953F-CDB8BF51E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6136600" y="9296400"/>
          <a:ext cx="2667003" cy="338137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www.qmtltda.com/" TargetMode="External"/><Relationship Id="rId1" Type="http://schemas.openxmlformats.org/officeDocument/2006/relationships/hyperlink" Target="mailto:aguel5@hot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qmtltda.com/" TargetMode="External"/><Relationship Id="rId1" Type="http://schemas.openxmlformats.org/officeDocument/2006/relationships/hyperlink" Target="mailto:aguel5@hotmail.com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http://www.qmtltda.com/" TargetMode="External"/><Relationship Id="rId1" Type="http://schemas.openxmlformats.org/officeDocument/2006/relationships/hyperlink" Target="mailto:aguel5@hotmail.com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http://www.qmtltda.com/" TargetMode="External"/><Relationship Id="rId1" Type="http://schemas.openxmlformats.org/officeDocument/2006/relationships/hyperlink" Target="mailto:aguel5@hotmail.co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http://www.qmtltda.com/" TargetMode="External"/><Relationship Id="rId1" Type="http://schemas.openxmlformats.org/officeDocument/2006/relationships/hyperlink" Target="mailto:aguel5@hotmail.com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http://www.qmtltda.com/" TargetMode="External"/><Relationship Id="rId1" Type="http://schemas.openxmlformats.org/officeDocument/2006/relationships/hyperlink" Target="mailto:aguel5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5529"/>
  <sheetViews>
    <sheetView tabSelected="1" workbookViewId="0">
      <selection activeCell="D28" sqref="D28"/>
    </sheetView>
  </sheetViews>
  <sheetFormatPr baseColWidth="10" defaultRowHeight="14.25" x14ac:dyDescent="0.2"/>
  <cols>
    <col min="1" max="2" width="10.625" customWidth="1"/>
    <col min="3" max="3" width="14.75" customWidth="1"/>
    <col min="4" max="4" width="19.625" customWidth="1"/>
    <col min="5" max="5" width="13.875" customWidth="1"/>
    <col min="6" max="6" width="8" customWidth="1"/>
    <col min="7" max="7" width="9.75" customWidth="1"/>
    <col min="8" max="8" width="15.125" customWidth="1"/>
    <col min="9" max="9" width="17" customWidth="1"/>
    <col min="10" max="10" width="3" customWidth="1"/>
    <col min="11" max="11" width="43.125" customWidth="1"/>
    <col min="12" max="12" width="79.5" customWidth="1"/>
    <col min="13" max="13" width="31.25" customWidth="1"/>
    <col min="14" max="1024" width="10.625" customWidth="1"/>
    <col min="1025" max="1025" width="11" customWidth="1"/>
  </cols>
  <sheetData>
    <row r="1" spans="1:13" ht="27" customHeight="1" x14ac:dyDescent="0.2">
      <c r="A1" s="141"/>
      <c r="B1" s="141"/>
      <c r="C1" s="142" t="s">
        <v>0</v>
      </c>
      <c r="D1" s="142"/>
      <c r="E1" s="142"/>
      <c r="F1" s="142"/>
      <c r="G1" s="142"/>
      <c r="H1" s="143" t="s">
        <v>1</v>
      </c>
      <c r="I1" s="143"/>
    </row>
    <row r="2" spans="1:13" ht="18.75" customHeight="1" x14ac:dyDescent="0.2">
      <c r="A2" s="141"/>
      <c r="B2" s="141"/>
      <c r="C2" s="142" t="s">
        <v>2</v>
      </c>
      <c r="D2" s="142"/>
      <c r="E2" s="142"/>
      <c r="F2" s="142"/>
      <c r="G2" s="142"/>
      <c r="H2" s="2">
        <v>41241</v>
      </c>
      <c r="I2" s="1" t="s">
        <v>3</v>
      </c>
    </row>
    <row r="3" spans="1:13" ht="21" customHeight="1" x14ac:dyDescent="0.2">
      <c r="A3" s="141"/>
      <c r="B3" s="141"/>
      <c r="C3" s="142" t="s">
        <v>4</v>
      </c>
      <c r="D3" s="142"/>
      <c r="E3" s="142"/>
      <c r="F3" s="142"/>
      <c r="G3" s="142"/>
      <c r="H3" s="143" t="s">
        <v>5</v>
      </c>
      <c r="I3" s="143"/>
    </row>
    <row r="4" spans="1:13" ht="5.25" customHeight="1" x14ac:dyDescent="0.2"/>
    <row r="5" spans="1:13" ht="34.5" customHeight="1" x14ac:dyDescent="0.2">
      <c r="A5" s="144" t="s">
        <v>6</v>
      </c>
      <c r="B5" s="144"/>
      <c r="C5" s="144"/>
      <c r="D5" s="144"/>
      <c r="E5" s="144"/>
      <c r="F5" s="144"/>
      <c r="G5" s="144"/>
      <c r="H5" s="144"/>
      <c r="I5" s="144"/>
      <c r="K5" s="145" t="s">
        <v>7</v>
      </c>
      <c r="L5" s="145"/>
      <c r="M5" s="145"/>
    </row>
    <row r="6" spans="1:13" ht="23.25" customHeight="1" x14ac:dyDescent="0.2">
      <c r="A6" s="146" t="s">
        <v>8</v>
      </c>
      <c r="B6" s="146"/>
      <c r="C6" s="146"/>
      <c r="D6" s="146"/>
      <c r="E6" s="146"/>
      <c r="F6" s="147" t="s">
        <v>9</v>
      </c>
      <c r="G6" s="147"/>
      <c r="H6" s="147"/>
      <c r="I6" s="147"/>
      <c r="K6" s="3" t="s">
        <v>10</v>
      </c>
      <c r="L6" s="4" t="s">
        <v>11</v>
      </c>
      <c r="M6" s="5" t="s">
        <v>12</v>
      </c>
    </row>
    <row r="7" spans="1:13" ht="20.100000000000001" customHeight="1" x14ac:dyDescent="0.2">
      <c r="A7" s="148" t="s">
        <v>186</v>
      </c>
      <c r="B7" s="148"/>
      <c r="C7" s="148"/>
      <c r="D7" s="148"/>
      <c r="E7" s="148"/>
      <c r="F7" s="149">
        <v>45665</v>
      </c>
      <c r="G7" s="149"/>
      <c r="H7" s="149"/>
      <c r="I7" s="149"/>
      <c r="K7" s="150" t="s">
        <v>13</v>
      </c>
      <c r="L7" s="6" t="s">
        <v>14</v>
      </c>
      <c r="M7" s="151" t="s">
        <v>15</v>
      </c>
    </row>
    <row r="8" spans="1:13" ht="33.75" customHeight="1" x14ac:dyDescent="0.2">
      <c r="A8" s="148"/>
      <c r="B8" s="148"/>
      <c r="C8" s="148"/>
      <c r="D8" s="148"/>
      <c r="E8" s="148"/>
      <c r="F8" s="147" t="s">
        <v>16</v>
      </c>
      <c r="G8" s="147"/>
      <c r="H8" s="152">
        <v>154670000025</v>
      </c>
      <c r="I8" s="152"/>
      <c r="K8" s="150"/>
      <c r="L8" s="6" t="s">
        <v>17</v>
      </c>
      <c r="M8" s="151"/>
    </row>
    <row r="9" spans="1:13" ht="20.100000000000001" customHeight="1" x14ac:dyDescent="0.2">
      <c r="A9" s="7" t="s">
        <v>18</v>
      </c>
      <c r="B9" s="8"/>
      <c r="C9" s="153" t="s">
        <v>187</v>
      </c>
      <c r="D9" s="153"/>
      <c r="E9" s="153"/>
      <c r="F9" s="147" t="s">
        <v>19</v>
      </c>
      <c r="G9" s="147"/>
      <c r="H9" s="154" t="s">
        <v>188</v>
      </c>
      <c r="I9" s="154"/>
      <c r="K9" s="150"/>
      <c r="L9" s="6" t="s">
        <v>20</v>
      </c>
      <c r="M9" s="151" t="s">
        <v>21</v>
      </c>
    </row>
    <row r="10" spans="1:13" ht="20.100000000000001" customHeight="1" x14ac:dyDescent="0.2">
      <c r="A10" s="155" t="s">
        <v>22</v>
      </c>
      <c r="B10" s="155"/>
      <c r="C10" s="153" t="s">
        <v>414</v>
      </c>
      <c r="D10" s="153"/>
      <c r="E10" s="153"/>
      <c r="F10" s="153"/>
      <c r="G10" s="9" t="s">
        <v>23</v>
      </c>
      <c r="H10" s="152">
        <v>3003793963</v>
      </c>
      <c r="I10" s="152"/>
      <c r="K10" s="150"/>
      <c r="L10" s="6" t="s">
        <v>24</v>
      </c>
      <c r="M10" s="151"/>
    </row>
    <row r="11" spans="1:13" ht="20.100000000000001" customHeight="1" x14ac:dyDescent="0.2">
      <c r="A11" s="155" t="s">
        <v>25</v>
      </c>
      <c r="B11" s="155"/>
      <c r="C11" s="153" t="s">
        <v>415</v>
      </c>
      <c r="D11" s="153"/>
      <c r="E11" s="153"/>
      <c r="F11" s="153"/>
      <c r="G11" s="9" t="s">
        <v>26</v>
      </c>
      <c r="H11" s="161">
        <v>2025</v>
      </c>
      <c r="I11" s="161"/>
      <c r="K11" s="156"/>
      <c r="L11" s="10"/>
      <c r="M11" s="10"/>
    </row>
    <row r="12" spans="1:13" ht="19.5" customHeight="1" x14ac:dyDescent="0.2">
      <c r="A12" s="157" t="s">
        <v>27</v>
      </c>
      <c r="B12" s="157"/>
      <c r="C12" s="157"/>
      <c r="D12" s="157"/>
      <c r="E12" s="157"/>
      <c r="F12" s="157"/>
      <c r="G12" s="157"/>
      <c r="H12" s="157"/>
      <c r="I12" s="157"/>
      <c r="K12" s="156"/>
      <c r="L12" s="10"/>
      <c r="M12" s="158"/>
    </row>
    <row r="13" spans="1:13" ht="20.100000000000001" customHeight="1" x14ac:dyDescent="0.2">
      <c r="A13" s="159" t="s">
        <v>28</v>
      </c>
      <c r="B13" s="159"/>
      <c r="C13" s="159"/>
      <c r="D13" s="159" t="s">
        <v>29</v>
      </c>
      <c r="E13" s="159"/>
      <c r="F13" s="159"/>
      <c r="G13" s="159" t="s">
        <v>30</v>
      </c>
      <c r="H13" s="159"/>
      <c r="I13" s="159"/>
      <c r="K13" s="156"/>
      <c r="L13" s="10"/>
      <c r="M13" s="158"/>
    </row>
    <row r="14" spans="1:13" ht="20.100000000000001" customHeight="1" x14ac:dyDescent="0.2">
      <c r="A14" s="160" t="s">
        <v>189</v>
      </c>
      <c r="B14" s="160"/>
      <c r="C14" s="160"/>
      <c r="D14" s="160" t="s">
        <v>191</v>
      </c>
      <c r="E14" s="160"/>
      <c r="F14" s="160"/>
      <c r="G14" s="160" t="s">
        <v>190</v>
      </c>
      <c r="H14" s="160"/>
      <c r="I14" s="160"/>
      <c r="K14" s="156"/>
      <c r="L14" s="10"/>
      <c r="M14" s="158"/>
    </row>
    <row r="15" spans="1:13" ht="20.100000000000001" customHeight="1" x14ac:dyDescent="0.2">
      <c r="A15" s="160" t="s">
        <v>416</v>
      </c>
      <c r="B15" s="160"/>
      <c r="C15" s="160"/>
      <c r="D15" s="160" t="s">
        <v>417</v>
      </c>
      <c r="E15" s="160"/>
      <c r="F15" s="160"/>
      <c r="G15" s="160"/>
      <c r="H15" s="160"/>
      <c r="I15" s="160"/>
      <c r="K15" s="156"/>
      <c r="L15" s="10"/>
      <c r="M15" s="10"/>
    </row>
    <row r="16" spans="1:13" ht="20.100000000000001" customHeight="1" x14ac:dyDescent="0.2">
      <c r="A16" s="160" t="s">
        <v>418</v>
      </c>
      <c r="B16" s="160"/>
      <c r="C16" s="160"/>
      <c r="D16" s="160" t="s">
        <v>419</v>
      </c>
      <c r="E16" s="160"/>
      <c r="F16" s="160"/>
      <c r="G16" s="160"/>
      <c r="H16" s="160"/>
      <c r="I16" s="160"/>
      <c r="K16" s="156"/>
      <c r="L16" s="10"/>
      <c r="M16" s="10"/>
    </row>
    <row r="17" spans="1:13" ht="20.100000000000001" customHeight="1" x14ac:dyDescent="0.2">
      <c r="A17" s="160" t="s">
        <v>581</v>
      </c>
      <c r="B17" s="160"/>
      <c r="C17" s="160"/>
      <c r="D17" s="160" t="s">
        <v>582</v>
      </c>
      <c r="E17" s="160"/>
      <c r="F17" s="160"/>
      <c r="G17" s="160"/>
      <c r="H17" s="160"/>
      <c r="I17" s="160"/>
      <c r="K17" s="156"/>
      <c r="L17" s="10"/>
      <c r="M17" s="10"/>
    </row>
    <row r="18" spans="1:13" ht="20.100000000000001" customHeight="1" x14ac:dyDescent="0.2">
      <c r="A18" s="141"/>
      <c r="B18" s="141"/>
      <c r="C18" s="141"/>
      <c r="D18" s="141"/>
      <c r="E18" s="141"/>
      <c r="F18" s="141"/>
      <c r="G18" s="141"/>
      <c r="H18" s="141"/>
      <c r="I18" s="141"/>
      <c r="K18" s="158"/>
      <c r="L18" s="10"/>
      <c r="M18" s="10"/>
    </row>
    <row r="19" spans="1:13" ht="20.100000000000001" customHeight="1" x14ac:dyDescent="0.2">
      <c r="A19" s="141"/>
      <c r="B19" s="141"/>
      <c r="C19" s="141"/>
      <c r="D19" s="141"/>
      <c r="E19" s="141"/>
      <c r="F19" s="141"/>
      <c r="G19" s="141"/>
      <c r="H19" s="141"/>
      <c r="I19" s="141"/>
      <c r="K19" s="158"/>
      <c r="L19" s="10"/>
      <c r="M19" s="10"/>
    </row>
    <row r="20" spans="1:13" ht="20.100000000000001" customHeight="1" x14ac:dyDescent="0.2">
      <c r="A20" s="141"/>
      <c r="B20" s="141"/>
      <c r="C20" s="141"/>
      <c r="D20" s="141"/>
      <c r="E20" s="141"/>
      <c r="F20" s="141"/>
      <c r="G20" s="141"/>
      <c r="H20" s="141"/>
      <c r="I20" s="141"/>
      <c r="K20" s="158"/>
      <c r="L20" s="10"/>
      <c r="M20" s="10"/>
    </row>
    <row r="21" spans="1:13" ht="20.100000000000001" customHeight="1" x14ac:dyDescent="0.2">
      <c r="A21" s="141"/>
      <c r="B21" s="141"/>
      <c r="C21" s="141"/>
      <c r="D21" s="141"/>
      <c r="E21" s="141"/>
      <c r="F21" s="141"/>
      <c r="G21" s="141"/>
      <c r="H21" s="141"/>
      <c r="I21" s="141"/>
      <c r="K21" s="158"/>
      <c r="L21" s="10"/>
      <c r="M21" s="11"/>
    </row>
    <row r="22" spans="1:13" ht="20.100000000000001" customHeight="1" x14ac:dyDescent="0.2">
      <c r="A22" s="141"/>
      <c r="B22" s="141"/>
      <c r="C22" s="141"/>
      <c r="D22" s="141"/>
      <c r="E22" s="141"/>
      <c r="F22" s="141"/>
      <c r="G22" s="141"/>
      <c r="H22" s="141"/>
      <c r="I22" s="141"/>
    </row>
    <row r="23" spans="1:13" s="12" customFormat="1" ht="20.25" x14ac:dyDescent="0.3">
      <c r="A23" s="141"/>
      <c r="B23" s="141"/>
      <c r="C23" s="141"/>
      <c r="D23" s="141"/>
      <c r="E23" s="141"/>
      <c r="F23" s="141"/>
      <c r="G23" s="141"/>
      <c r="H23" s="141"/>
      <c r="I23" s="141"/>
      <c r="K23" s="162"/>
      <c r="L23" s="162"/>
    </row>
    <row r="24" spans="1:13" ht="30" customHeight="1" x14ac:dyDescent="0.2">
      <c r="A24" s="163" t="s">
        <v>31</v>
      </c>
      <c r="B24" s="163"/>
      <c r="C24" s="163"/>
      <c r="D24" s="163"/>
      <c r="E24" s="163"/>
      <c r="F24" s="163"/>
      <c r="G24" s="163"/>
      <c r="H24" s="163"/>
      <c r="I24" s="163"/>
      <c r="K24" s="13"/>
      <c r="L24" s="13"/>
    </row>
    <row r="25" spans="1:13" ht="33.75" customHeight="1" x14ac:dyDescent="0.2">
      <c r="A25" s="159" t="s">
        <v>28</v>
      </c>
      <c r="B25" s="159"/>
      <c r="C25" s="159"/>
      <c r="D25" s="159" t="s">
        <v>29</v>
      </c>
      <c r="E25" s="159"/>
      <c r="F25" s="159"/>
      <c r="G25" s="159" t="s">
        <v>32</v>
      </c>
      <c r="H25" s="159"/>
      <c r="I25" s="159"/>
      <c r="K25" s="14"/>
      <c r="L25" s="15"/>
      <c r="M25" t="s">
        <v>33</v>
      </c>
    </row>
    <row r="26" spans="1:13" ht="20.100000000000001" customHeight="1" x14ac:dyDescent="0.2">
      <c r="A26" s="160" t="s">
        <v>189</v>
      </c>
      <c r="B26" s="160"/>
      <c r="C26" s="160"/>
      <c r="D26" s="124" t="s">
        <v>192</v>
      </c>
      <c r="E26" s="124"/>
      <c r="F26" s="124"/>
      <c r="G26" s="160" t="s">
        <v>193</v>
      </c>
      <c r="H26" s="160"/>
      <c r="I26" s="160"/>
      <c r="K26" s="14"/>
      <c r="L26" s="15"/>
    </row>
    <row r="27" spans="1:13" ht="20.100000000000001" customHeight="1" x14ac:dyDescent="0.2">
      <c r="A27" s="160" t="s">
        <v>416</v>
      </c>
      <c r="B27" s="160"/>
      <c r="C27" s="160"/>
      <c r="D27" s="124" t="s">
        <v>192</v>
      </c>
      <c r="E27" s="124"/>
      <c r="F27" s="124"/>
      <c r="G27" s="160" t="s">
        <v>195</v>
      </c>
      <c r="H27" s="160"/>
      <c r="I27" s="160"/>
      <c r="K27" s="14"/>
      <c r="L27" s="16"/>
    </row>
    <row r="28" spans="1:13" ht="20.100000000000001" customHeight="1" x14ac:dyDescent="0.2">
      <c r="A28" s="160" t="s">
        <v>418</v>
      </c>
      <c r="B28" s="160"/>
      <c r="C28" s="160"/>
      <c r="D28" s="124" t="s">
        <v>192</v>
      </c>
      <c r="E28" s="124"/>
      <c r="F28" s="124"/>
      <c r="G28" s="160" t="s">
        <v>194</v>
      </c>
      <c r="H28" s="160"/>
      <c r="I28" s="160"/>
      <c r="K28" s="14"/>
      <c r="L28" s="16"/>
    </row>
    <row r="29" spans="1:13" ht="20.100000000000001" customHeight="1" x14ac:dyDescent="0.2">
      <c r="A29" s="160" t="s">
        <v>581</v>
      </c>
      <c r="B29" s="160"/>
      <c r="C29" s="160"/>
      <c r="D29" s="124" t="s">
        <v>192</v>
      </c>
      <c r="E29" s="124"/>
      <c r="F29" s="124"/>
      <c r="G29" s="160" t="s">
        <v>583</v>
      </c>
      <c r="H29" s="160"/>
      <c r="I29" s="160"/>
      <c r="K29" s="14"/>
      <c r="L29" s="15"/>
    </row>
    <row r="30" spans="1:13" ht="20.100000000000001" customHeight="1" x14ac:dyDescent="0.2">
      <c r="A30" s="141"/>
      <c r="B30" s="141"/>
      <c r="C30" s="141"/>
      <c r="D30" s="141"/>
      <c r="E30" s="141"/>
      <c r="F30" s="141"/>
      <c r="G30" s="141"/>
      <c r="H30" s="141"/>
      <c r="I30" s="141"/>
      <c r="K30" s="14"/>
      <c r="L30" s="16"/>
    </row>
    <row r="31" spans="1:13" ht="20.100000000000001" customHeight="1" x14ac:dyDescent="0.2">
      <c r="A31" s="141"/>
      <c r="B31" s="141"/>
      <c r="C31" s="141"/>
      <c r="D31" s="141"/>
      <c r="E31" s="141"/>
      <c r="F31" s="141"/>
      <c r="G31" s="141"/>
      <c r="H31" s="141"/>
      <c r="I31" s="141"/>
      <c r="K31" s="14"/>
      <c r="L31" s="17"/>
    </row>
    <row r="32" spans="1:13" ht="20.100000000000001" customHeight="1" x14ac:dyDescent="0.2">
      <c r="A32" s="141"/>
      <c r="B32" s="141"/>
      <c r="C32" s="141"/>
      <c r="D32" s="141"/>
      <c r="E32" s="141"/>
      <c r="F32" s="141"/>
      <c r="G32" s="141"/>
      <c r="H32" s="141"/>
      <c r="I32" s="141"/>
      <c r="K32" s="162"/>
      <c r="L32" s="15"/>
    </row>
    <row r="33" spans="11:12" ht="15" x14ac:dyDescent="0.2">
      <c r="K33" s="162"/>
      <c r="L33" s="18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64" t="s">
        <v>34</v>
      </c>
      <c r="B65526" s="164"/>
      <c r="C65526" s="164"/>
      <c r="D65526" s="164"/>
      <c r="E65526" s="164"/>
    </row>
    <row r="65527" spans="1:5" x14ac:dyDescent="0.2">
      <c r="A65527" s="165" t="s">
        <v>35</v>
      </c>
      <c r="B65527" s="165"/>
      <c r="C65527" s="165"/>
      <c r="D65527" s="165"/>
      <c r="E65527" s="165"/>
    </row>
    <row r="65528" spans="1:5" x14ac:dyDescent="0.2">
      <c r="A65528" s="165" t="s">
        <v>36</v>
      </c>
      <c r="B65528" s="165"/>
      <c r="C65528" s="165"/>
      <c r="D65528" s="165"/>
      <c r="E65528" s="165"/>
    </row>
    <row r="65529" spans="1:5" x14ac:dyDescent="0.2">
      <c r="A65529" t="s">
        <v>37</v>
      </c>
      <c r="D65529" t="s">
        <v>38</v>
      </c>
    </row>
  </sheetData>
  <sheetProtection sheet="1" objects="1" scenarios="1"/>
  <mergeCells count="89">
    <mergeCell ref="A65527:E65527"/>
    <mergeCell ref="A65528:E65528"/>
    <mergeCell ref="A31:C31"/>
    <mergeCell ref="D31:F31"/>
    <mergeCell ref="G31:I31"/>
    <mergeCell ref="A32:C32"/>
    <mergeCell ref="D32:F32"/>
    <mergeCell ref="G32:I32"/>
    <mergeCell ref="A30:C30"/>
    <mergeCell ref="D30:F30"/>
    <mergeCell ref="G30:I30"/>
    <mergeCell ref="K32:K33"/>
    <mergeCell ref="A65526:E65526"/>
    <mergeCell ref="A27:C27"/>
    <mergeCell ref="G27:I27"/>
    <mergeCell ref="A28:C28"/>
    <mergeCell ref="G28:I28"/>
    <mergeCell ref="A29:C29"/>
    <mergeCell ref="G29:I29"/>
    <mergeCell ref="K23:L23"/>
    <mergeCell ref="A24:I24"/>
    <mergeCell ref="A25:C25"/>
    <mergeCell ref="D25:F25"/>
    <mergeCell ref="G25:I25"/>
    <mergeCell ref="A26:C26"/>
    <mergeCell ref="G26:I26"/>
    <mergeCell ref="A22:C22"/>
    <mergeCell ref="D22:F22"/>
    <mergeCell ref="G22:I22"/>
    <mergeCell ref="A23:C23"/>
    <mergeCell ref="D23:F23"/>
    <mergeCell ref="G23:I23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5:C15"/>
    <mergeCell ref="D15:F15"/>
    <mergeCell ref="G15:I15"/>
    <mergeCell ref="A17:C17"/>
    <mergeCell ref="D17:F17"/>
    <mergeCell ref="G17:I17"/>
    <mergeCell ref="H10:I10"/>
    <mergeCell ref="K11:K17"/>
    <mergeCell ref="A12:I12"/>
    <mergeCell ref="M12:M14"/>
    <mergeCell ref="A13:C13"/>
    <mergeCell ref="D13:F13"/>
    <mergeCell ref="G13:I13"/>
    <mergeCell ref="A14:C14"/>
    <mergeCell ref="A16:C16"/>
    <mergeCell ref="D16:F16"/>
    <mergeCell ref="G16:I16"/>
    <mergeCell ref="A11:B11"/>
    <mergeCell ref="C11:F11"/>
    <mergeCell ref="H11:I11"/>
    <mergeCell ref="D14:F14"/>
    <mergeCell ref="G14:I14"/>
    <mergeCell ref="A5:I5"/>
    <mergeCell ref="K5:M5"/>
    <mergeCell ref="A6:E6"/>
    <mergeCell ref="F6:I6"/>
    <mergeCell ref="A7:E8"/>
    <mergeCell ref="F7:I7"/>
    <mergeCell ref="K7:K10"/>
    <mergeCell ref="M7:M8"/>
    <mergeCell ref="F8:G8"/>
    <mergeCell ref="H8:I8"/>
    <mergeCell ref="C9:E9"/>
    <mergeCell ref="F9:G9"/>
    <mergeCell ref="H9:I9"/>
    <mergeCell ref="M9:M10"/>
    <mergeCell ref="A10:B10"/>
    <mergeCell ref="C10:F10"/>
    <mergeCell ref="A1:B3"/>
    <mergeCell ref="C1:G1"/>
    <mergeCell ref="H1:I1"/>
    <mergeCell ref="C2:G2"/>
    <mergeCell ref="C3:G3"/>
    <mergeCell ref="H3:I3"/>
  </mergeCells>
  <hyperlinks>
    <hyperlink ref="A65527" r:id="rId1" xr:uid="{00000000-0004-0000-0000-000000000000}"/>
    <hyperlink ref="A65528" r:id="rId2" xr:uid="{00000000-0004-0000-0000-000001000000}"/>
  </hyperlinks>
  <pageMargins left="0.70826771653543308" right="0.70826771653543308" top="1.1417322834645671" bottom="1.1417322834645671" header="0.74803149606299213" footer="0.74803149606299213"/>
  <pageSetup paperSize="0" fitToWidth="0" fitToHeight="0" orientation="landscape" horizontalDpi="0" verticalDpi="0" copies="0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65532"/>
  <sheetViews>
    <sheetView zoomScale="90" zoomScaleNormal="90" workbookViewId="0">
      <selection activeCell="F7" sqref="F7"/>
    </sheetView>
  </sheetViews>
  <sheetFormatPr baseColWidth="10" defaultRowHeight="14.25" x14ac:dyDescent="0.2"/>
  <cols>
    <col min="1" max="1" width="0.375" customWidth="1"/>
    <col min="2" max="2" width="1.375" customWidth="1"/>
    <col min="3" max="3" width="41.625" customWidth="1"/>
    <col min="4" max="4" width="4.75" style="17" customWidth="1"/>
    <col min="5" max="6" width="31.375" style="77" customWidth="1"/>
    <col min="7" max="7" width="10.875" style="17" customWidth="1"/>
    <col min="8" max="9" width="31.375" style="77" customWidth="1"/>
    <col min="10" max="10" width="10.875" style="17" customWidth="1"/>
    <col min="11" max="12" width="31.375" style="77" customWidth="1"/>
    <col min="13" max="13" width="10.875" style="17" customWidth="1"/>
    <col min="14" max="15" width="31.375" style="77" customWidth="1"/>
    <col min="16" max="16" width="2.875" customWidth="1"/>
    <col min="17" max="17" width="2.25" customWidth="1"/>
    <col min="18" max="18" width="6.875" hidden="1" customWidth="1"/>
    <col min="19" max="20" width="6.625" hidden="1" customWidth="1"/>
    <col min="21" max="21" width="6.5" hidden="1" customWidth="1"/>
    <col min="22" max="22" width="10.625" customWidth="1"/>
    <col min="23" max="23" width="12.125" customWidth="1"/>
    <col min="24" max="24" width="14.75" customWidth="1"/>
    <col min="25" max="25" width="12.125" customWidth="1"/>
    <col min="26" max="1024" width="10.625" customWidth="1"/>
    <col min="1025" max="1025" width="11" customWidth="1"/>
  </cols>
  <sheetData>
    <row r="1" spans="1:21" ht="33" customHeight="1" x14ac:dyDescent="0.2">
      <c r="B1" s="169" t="s">
        <v>39</v>
      </c>
      <c r="C1" s="169"/>
      <c r="D1" s="169"/>
      <c r="E1" s="169"/>
      <c r="F1" s="169"/>
      <c r="G1" s="169"/>
      <c r="H1" s="169"/>
      <c r="I1" s="169"/>
      <c r="J1" s="169"/>
      <c r="K1" s="169"/>
      <c r="L1" s="22"/>
      <c r="M1" s="22"/>
      <c r="N1" s="22"/>
      <c r="O1" s="22"/>
    </row>
    <row r="2" spans="1:21" ht="15.75" x14ac:dyDescent="0.2">
      <c r="B2" s="170" t="s">
        <v>40</v>
      </c>
      <c r="C2" s="170"/>
      <c r="D2" s="171" t="s">
        <v>183</v>
      </c>
      <c r="E2" s="171"/>
      <c r="F2" s="171"/>
      <c r="G2" s="172" t="s">
        <v>181</v>
      </c>
      <c r="H2" s="172"/>
      <c r="I2" s="172"/>
      <c r="J2" s="173" t="s">
        <v>184</v>
      </c>
      <c r="K2" s="173"/>
      <c r="L2" s="173"/>
      <c r="M2" s="166" t="s">
        <v>185</v>
      </c>
      <c r="N2" s="166"/>
      <c r="O2" s="166"/>
      <c r="Q2">
        <v>1</v>
      </c>
    </row>
    <row r="3" spans="1:21" ht="15" customHeight="1" x14ac:dyDescent="0.2">
      <c r="B3" s="170"/>
      <c r="C3" s="170"/>
      <c r="D3" s="167" t="s">
        <v>42</v>
      </c>
      <c r="E3" s="168" t="s">
        <v>43</v>
      </c>
      <c r="F3" s="168" t="s">
        <v>44</v>
      </c>
      <c r="G3" s="167" t="s">
        <v>42</v>
      </c>
      <c r="H3" s="168" t="s">
        <v>43</v>
      </c>
      <c r="I3" s="168" t="s">
        <v>44</v>
      </c>
      <c r="J3" s="167" t="s">
        <v>42</v>
      </c>
      <c r="K3" s="168" t="s">
        <v>43</v>
      </c>
      <c r="L3" s="168" t="s">
        <v>44</v>
      </c>
      <c r="M3" s="167" t="s">
        <v>42</v>
      </c>
      <c r="N3" s="168" t="s">
        <v>43</v>
      </c>
      <c r="O3" s="168" t="s">
        <v>44</v>
      </c>
      <c r="Q3">
        <v>2</v>
      </c>
    </row>
    <row r="4" spans="1:21" ht="15.75" customHeight="1" x14ac:dyDescent="0.2">
      <c r="B4" s="170"/>
      <c r="C4" s="170"/>
      <c r="D4" s="167"/>
      <c r="E4" s="168"/>
      <c r="F4" s="168"/>
      <c r="G4" s="167"/>
      <c r="H4" s="168"/>
      <c r="I4" s="168"/>
      <c r="J4" s="167"/>
      <c r="K4" s="168"/>
      <c r="L4" s="168"/>
      <c r="M4" s="167"/>
      <c r="N4" s="168"/>
      <c r="O4" s="168"/>
      <c r="Q4">
        <v>3</v>
      </c>
    </row>
    <row r="5" spans="1:21" ht="15.75" x14ac:dyDescent="0.2">
      <c r="B5" s="170"/>
      <c r="C5" s="170"/>
      <c r="D5" s="25"/>
      <c r="E5" s="26"/>
      <c r="F5" s="26"/>
      <c r="G5" s="23"/>
      <c r="H5" s="27"/>
      <c r="I5" s="27"/>
      <c r="J5" s="23"/>
      <c r="K5" s="28"/>
      <c r="L5" s="27"/>
      <c r="M5" s="23"/>
      <c r="N5" s="28"/>
      <c r="O5" s="27"/>
      <c r="Q5">
        <v>4</v>
      </c>
    </row>
    <row r="6" spans="1:21" ht="18.75" x14ac:dyDescent="0.2">
      <c r="A6" s="174"/>
      <c r="B6" s="175"/>
      <c r="C6" s="29" t="s">
        <v>45</v>
      </c>
      <c r="D6" s="30"/>
      <c r="E6" s="30"/>
      <c r="F6" s="30"/>
      <c r="G6" s="30"/>
      <c r="H6" s="30"/>
      <c r="I6" s="30"/>
      <c r="J6" s="30"/>
      <c r="K6" s="30"/>
      <c r="L6" s="31"/>
      <c r="M6" s="30"/>
      <c r="N6" s="30"/>
      <c r="O6" s="31"/>
    </row>
    <row r="7" spans="1:21" ht="60.75" customHeight="1" x14ac:dyDescent="0.2">
      <c r="A7" s="174"/>
      <c r="B7" s="175"/>
      <c r="C7" s="32" t="s">
        <v>46</v>
      </c>
      <c r="D7" s="33">
        <v>3</v>
      </c>
      <c r="E7" s="34" t="s">
        <v>196</v>
      </c>
      <c r="F7" s="34" t="s">
        <v>198</v>
      </c>
      <c r="G7" s="35">
        <v>3</v>
      </c>
      <c r="H7" s="36" t="s">
        <v>420</v>
      </c>
      <c r="I7" s="135" t="s">
        <v>424</v>
      </c>
      <c r="J7" s="37"/>
      <c r="K7" s="38"/>
      <c r="L7" s="39"/>
      <c r="M7" s="40"/>
      <c r="N7" s="34"/>
      <c r="O7" s="34"/>
      <c r="R7">
        <f>COUNTIF(D7:D10,"1")</f>
        <v>0</v>
      </c>
      <c r="S7">
        <f>COUNTIF(G7:G10,"1")</f>
        <v>0</v>
      </c>
      <c r="T7">
        <f>COUNTIF(J7:J10,"1")</f>
        <v>0</v>
      </c>
      <c r="U7">
        <f>COUNTIF(M7:M10,"1")</f>
        <v>0</v>
      </c>
    </row>
    <row r="8" spans="1:21" ht="39.950000000000003" customHeight="1" x14ac:dyDescent="0.2">
      <c r="A8" s="174"/>
      <c r="B8" s="175"/>
      <c r="C8" s="20" t="s">
        <v>47</v>
      </c>
      <c r="D8" s="33">
        <v>2</v>
      </c>
      <c r="E8" s="34" t="s">
        <v>199</v>
      </c>
      <c r="F8" s="34" t="s">
        <v>197</v>
      </c>
      <c r="G8" s="35">
        <v>2</v>
      </c>
      <c r="H8" s="134" t="s">
        <v>421</v>
      </c>
      <c r="I8" s="136" t="s">
        <v>425</v>
      </c>
      <c r="J8" s="37"/>
      <c r="K8" s="42"/>
      <c r="L8" s="39"/>
      <c r="M8" s="40"/>
      <c r="N8" s="34"/>
      <c r="O8" s="34"/>
      <c r="R8">
        <f>COUNTIF(D7:D10,"2")</f>
        <v>2</v>
      </c>
      <c r="S8">
        <f>COUNTIF(G7:G10,"2")</f>
        <v>2</v>
      </c>
      <c r="T8">
        <f>COUNTIF(J7:J10,"2")</f>
        <v>0</v>
      </c>
      <c r="U8">
        <f>COUNTIF(M7:M10,"2")</f>
        <v>0</v>
      </c>
    </row>
    <row r="9" spans="1:21" ht="36.75" customHeight="1" x14ac:dyDescent="0.2">
      <c r="A9" s="174"/>
      <c r="B9" s="175"/>
      <c r="C9" s="43" t="s">
        <v>48</v>
      </c>
      <c r="D9" s="33">
        <v>2</v>
      </c>
      <c r="E9" s="34" t="s">
        <v>200</v>
      </c>
      <c r="F9" s="34" t="s">
        <v>201</v>
      </c>
      <c r="G9" s="35">
        <v>2</v>
      </c>
      <c r="H9" s="41" t="s">
        <v>422</v>
      </c>
      <c r="I9" s="36" t="s">
        <v>426</v>
      </c>
      <c r="J9" s="37"/>
      <c r="K9" s="42"/>
      <c r="L9" s="39"/>
      <c r="M9" s="40"/>
      <c r="N9" s="34"/>
      <c r="O9" s="34"/>
      <c r="R9">
        <f>COUNTIF(D7:D10,"3")</f>
        <v>2</v>
      </c>
      <c r="S9">
        <f>COUNTIF(G7:G10,"3")</f>
        <v>2</v>
      </c>
      <c r="T9">
        <f>COUNTIF(J7:J10,"3")</f>
        <v>0</v>
      </c>
      <c r="U9">
        <f>COUNTIF(M7:M10,"3")</f>
        <v>0</v>
      </c>
    </row>
    <row r="10" spans="1:21" ht="39.950000000000003" customHeight="1" x14ac:dyDescent="0.2">
      <c r="A10" s="174"/>
      <c r="B10" s="175"/>
      <c r="C10" s="43" t="s">
        <v>49</v>
      </c>
      <c r="D10" s="33">
        <v>3</v>
      </c>
      <c r="E10" s="34" t="s">
        <v>202</v>
      </c>
      <c r="F10" s="34" t="s">
        <v>203</v>
      </c>
      <c r="G10" s="35">
        <v>3</v>
      </c>
      <c r="H10" s="41" t="s">
        <v>423</v>
      </c>
      <c r="I10" s="136" t="s">
        <v>427</v>
      </c>
      <c r="J10" s="37"/>
      <c r="K10" s="42"/>
      <c r="L10" s="39"/>
      <c r="M10" s="40"/>
      <c r="N10" s="34"/>
      <c r="O10" s="34"/>
      <c r="R10">
        <f>COUNTIF(D7:D10,"4")</f>
        <v>0</v>
      </c>
      <c r="S10">
        <f>COUNTIF(G7:G10,"4")</f>
        <v>0</v>
      </c>
      <c r="T10">
        <f>COUNTIF(J7:J10,"4")</f>
        <v>0</v>
      </c>
      <c r="U10">
        <f>COUNTIF(M7:M10,"4")</f>
        <v>0</v>
      </c>
    </row>
    <row r="11" spans="1:21" ht="1.5" customHeight="1" x14ac:dyDescent="0.25"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21"/>
      <c r="M11" s="44"/>
      <c r="N11" s="21"/>
      <c r="O11" s="21"/>
      <c r="Q11">
        <f>COUNTIF(D7:D10,"1")</f>
        <v>0</v>
      </c>
      <c r="R11">
        <f>COUNTIF(D7:D10,"1")</f>
        <v>0</v>
      </c>
      <c r="S11">
        <f>COUNTIF(D7:D10,"3")</f>
        <v>2</v>
      </c>
    </row>
    <row r="12" spans="1:21" ht="18.75" x14ac:dyDescent="0.2">
      <c r="A12" s="174"/>
      <c r="B12" s="175"/>
      <c r="C12" s="45" t="s">
        <v>50</v>
      </c>
      <c r="D12" s="46"/>
      <c r="E12" s="46"/>
      <c r="F12" s="46"/>
      <c r="G12" s="46"/>
      <c r="H12" s="46"/>
      <c r="I12" s="46"/>
      <c r="J12" s="46"/>
      <c r="K12" s="47"/>
      <c r="L12" s="48"/>
      <c r="M12" s="46"/>
      <c r="N12" s="47"/>
      <c r="O12" s="48"/>
    </row>
    <row r="13" spans="1:21" ht="39.950000000000003" customHeight="1" x14ac:dyDescent="0.2">
      <c r="A13" s="174"/>
      <c r="B13" s="175"/>
      <c r="C13" s="49" t="s">
        <v>51</v>
      </c>
      <c r="D13" s="50">
        <v>3</v>
      </c>
      <c r="E13" s="34" t="s">
        <v>204</v>
      </c>
      <c r="F13" s="34" t="s">
        <v>205</v>
      </c>
      <c r="G13" s="51">
        <v>3</v>
      </c>
      <c r="H13" s="36" t="s">
        <v>428</v>
      </c>
      <c r="I13" s="136" t="s">
        <v>429</v>
      </c>
      <c r="J13" s="52"/>
      <c r="K13" s="53"/>
      <c r="L13" s="39"/>
      <c r="M13" s="54"/>
      <c r="N13" s="34"/>
      <c r="O13" s="34"/>
      <c r="R13">
        <f>COUNTIF(D13:D17,"1")</f>
        <v>1</v>
      </c>
      <c r="S13">
        <f>COUNTIF(G13:G17,"1")</f>
        <v>0</v>
      </c>
      <c r="T13">
        <f>COUNTIF(J13:J17,"1")</f>
        <v>0</v>
      </c>
      <c r="U13">
        <f>COUNTIF(M13:M17,"1")</f>
        <v>0</v>
      </c>
    </row>
    <row r="14" spans="1:21" ht="39.950000000000003" customHeight="1" x14ac:dyDescent="0.2">
      <c r="A14" s="174"/>
      <c r="B14" s="175"/>
      <c r="C14" s="20" t="s">
        <v>52</v>
      </c>
      <c r="D14" s="50">
        <v>2</v>
      </c>
      <c r="E14" s="55" t="s">
        <v>206</v>
      </c>
      <c r="F14" s="34" t="s">
        <v>207</v>
      </c>
      <c r="G14" s="51">
        <v>3</v>
      </c>
      <c r="H14" s="41" t="s">
        <v>430</v>
      </c>
      <c r="I14" s="136" t="s">
        <v>431</v>
      </c>
      <c r="J14" s="52"/>
      <c r="K14" s="39"/>
      <c r="L14" s="39"/>
      <c r="M14" s="54"/>
      <c r="N14" s="55"/>
      <c r="O14" s="34"/>
      <c r="R14">
        <f>COUNTIF(D13:D17,"2")</f>
        <v>2</v>
      </c>
      <c r="S14">
        <f>COUNTIF(G13:G17,"2")</f>
        <v>1</v>
      </c>
      <c r="T14">
        <f>COUNTIF(J13:J17,"2")</f>
        <v>0</v>
      </c>
      <c r="U14">
        <f>COUNTIF(M13:M17,"2")</f>
        <v>0</v>
      </c>
    </row>
    <row r="15" spans="1:21" ht="39.950000000000003" customHeight="1" x14ac:dyDescent="0.2">
      <c r="A15" s="174"/>
      <c r="B15" s="175"/>
      <c r="C15" s="20" t="s">
        <v>53</v>
      </c>
      <c r="D15" s="50">
        <v>2</v>
      </c>
      <c r="E15" s="55" t="s">
        <v>209</v>
      </c>
      <c r="F15" s="34" t="s">
        <v>208</v>
      </c>
      <c r="G15" s="51">
        <v>4</v>
      </c>
      <c r="H15" s="137" t="s">
        <v>432</v>
      </c>
      <c r="I15" s="138" t="s">
        <v>433</v>
      </c>
      <c r="J15" s="52"/>
      <c r="K15" s="39"/>
      <c r="L15" s="39"/>
      <c r="M15" s="54"/>
      <c r="N15" s="55"/>
      <c r="O15" s="34"/>
      <c r="R15">
        <f>COUNTIF(D13:D17,"3")</f>
        <v>2</v>
      </c>
      <c r="S15">
        <f>COUNTIF(G13:G17,"3")</f>
        <v>3</v>
      </c>
      <c r="T15">
        <f>COUNTIF(J13:J17,"3")</f>
        <v>0</v>
      </c>
      <c r="U15">
        <f>COUNTIF(M13:M17,"3")</f>
        <v>0</v>
      </c>
    </row>
    <row r="16" spans="1:21" ht="39.950000000000003" customHeight="1" x14ac:dyDescent="0.2">
      <c r="A16" s="174"/>
      <c r="B16" s="175"/>
      <c r="C16" s="43" t="s">
        <v>54</v>
      </c>
      <c r="D16" s="50">
        <v>1</v>
      </c>
      <c r="E16" s="55" t="s">
        <v>210</v>
      </c>
      <c r="F16" s="34" t="s">
        <v>211</v>
      </c>
      <c r="G16" s="51">
        <v>2</v>
      </c>
      <c r="H16" s="41" t="s">
        <v>434</v>
      </c>
      <c r="I16" s="136" t="s">
        <v>435</v>
      </c>
      <c r="J16" s="52"/>
      <c r="K16" s="39"/>
      <c r="L16" s="39"/>
      <c r="M16" s="54"/>
      <c r="N16" s="55"/>
      <c r="O16" s="34"/>
      <c r="R16">
        <f>COUNTIF(D13:D17,"4")</f>
        <v>0</v>
      </c>
      <c r="S16">
        <f>COUNTIF(G13:G17,"4")</f>
        <v>1</v>
      </c>
      <c r="T16">
        <f>COUNTIF(J13:J17,"4")</f>
        <v>0</v>
      </c>
      <c r="U16">
        <f>COUNTIF(M13:M17,"4")</f>
        <v>0</v>
      </c>
    </row>
    <row r="17" spans="1:21" ht="39.950000000000003" customHeight="1" x14ac:dyDescent="0.2">
      <c r="A17" s="174"/>
      <c r="B17" s="175"/>
      <c r="C17" s="20" t="s">
        <v>55</v>
      </c>
      <c r="D17" s="50">
        <v>3</v>
      </c>
      <c r="E17" s="55" t="s">
        <v>212</v>
      </c>
      <c r="F17" s="34" t="s">
        <v>213</v>
      </c>
      <c r="G17" s="51">
        <v>3</v>
      </c>
      <c r="H17" s="41" t="s">
        <v>436</v>
      </c>
      <c r="I17" s="136" t="s">
        <v>437</v>
      </c>
      <c r="J17" s="52"/>
      <c r="K17" s="39"/>
      <c r="L17" s="39"/>
      <c r="M17" s="54"/>
      <c r="N17" s="55"/>
      <c r="O17" s="34"/>
    </row>
    <row r="18" spans="1:21" ht="7.5" customHeight="1" x14ac:dyDescent="0.25">
      <c r="B18" s="141"/>
      <c r="C18" s="141"/>
      <c r="D18" s="141"/>
      <c r="E18" s="141"/>
      <c r="F18" s="141"/>
      <c r="G18" s="141"/>
      <c r="H18" s="141"/>
      <c r="I18" s="141"/>
      <c r="J18" s="141"/>
      <c r="K18" s="141"/>
      <c r="L18" s="21"/>
      <c r="M18" s="44"/>
      <c r="N18" s="21"/>
      <c r="O18" s="21"/>
    </row>
    <row r="19" spans="1:21" ht="18.75" x14ac:dyDescent="0.2">
      <c r="A19" s="174"/>
      <c r="B19" s="175"/>
      <c r="C19" s="45" t="s">
        <v>56</v>
      </c>
      <c r="D19" s="46"/>
      <c r="E19" s="46"/>
      <c r="F19" s="46"/>
      <c r="G19" s="46"/>
      <c r="H19" s="46"/>
      <c r="I19" s="46"/>
      <c r="J19" s="46"/>
      <c r="K19" s="47"/>
      <c r="L19" s="48"/>
      <c r="M19" s="46"/>
      <c r="N19" s="47"/>
      <c r="O19" s="48"/>
    </row>
    <row r="20" spans="1:21" ht="39.950000000000003" customHeight="1" x14ac:dyDescent="0.2">
      <c r="A20" s="174"/>
      <c r="B20" s="175"/>
      <c r="C20" s="56" t="s">
        <v>57</v>
      </c>
      <c r="D20" s="50">
        <v>3</v>
      </c>
      <c r="E20" s="34" t="s">
        <v>214</v>
      </c>
      <c r="F20" s="34" t="s">
        <v>215</v>
      </c>
      <c r="G20" s="51">
        <v>3</v>
      </c>
      <c r="H20" s="36" t="s">
        <v>438</v>
      </c>
      <c r="I20" s="136" t="s">
        <v>439</v>
      </c>
      <c r="J20" s="52"/>
      <c r="K20" s="53"/>
      <c r="L20" s="39"/>
      <c r="M20" s="54"/>
      <c r="N20" s="34"/>
      <c r="O20" s="34"/>
      <c r="R20">
        <f>COUNTIF(D20:D27,"1")</f>
        <v>0</v>
      </c>
      <c r="S20">
        <f>COUNTIF(G20:G27,"1")</f>
        <v>0</v>
      </c>
      <c r="T20">
        <f>COUNTIF(J20:J27,"1")</f>
        <v>0</v>
      </c>
      <c r="U20">
        <f>COUNTIF(M20:M27,"1")</f>
        <v>0</v>
      </c>
    </row>
    <row r="21" spans="1:21" ht="39.950000000000003" customHeight="1" x14ac:dyDescent="0.2">
      <c r="A21" s="174"/>
      <c r="B21" s="175"/>
      <c r="C21" s="57" t="s">
        <v>58</v>
      </c>
      <c r="D21" s="50">
        <v>3</v>
      </c>
      <c r="E21" s="34" t="s">
        <v>214</v>
      </c>
      <c r="F21" s="34" t="s">
        <v>215</v>
      </c>
      <c r="G21" s="51">
        <v>3</v>
      </c>
      <c r="H21" s="41" t="s">
        <v>440</v>
      </c>
      <c r="I21" s="136" t="s">
        <v>441</v>
      </c>
      <c r="J21" s="52"/>
      <c r="K21" s="39"/>
      <c r="L21" s="39"/>
      <c r="M21" s="54"/>
      <c r="N21" s="55"/>
      <c r="O21" s="34"/>
      <c r="R21">
        <f>COUNTIF(D20:D27,"2")</f>
        <v>3</v>
      </c>
      <c r="S21">
        <f>COUNTIF(G20:G27,"2")</f>
        <v>2</v>
      </c>
      <c r="T21">
        <f>COUNTIF(J20:J27,"2")</f>
        <v>0</v>
      </c>
      <c r="U21">
        <f>COUNTIF(M20:M27,"2")</f>
        <v>0</v>
      </c>
    </row>
    <row r="22" spans="1:21" ht="39.950000000000003" customHeight="1" x14ac:dyDescent="0.2">
      <c r="A22" s="174"/>
      <c r="B22" s="175"/>
      <c r="C22" s="57" t="s">
        <v>59</v>
      </c>
      <c r="D22" s="50">
        <v>3</v>
      </c>
      <c r="E22" s="34" t="s">
        <v>214</v>
      </c>
      <c r="F22" s="34" t="s">
        <v>215</v>
      </c>
      <c r="G22" s="51">
        <v>3</v>
      </c>
      <c r="H22" s="41" t="s">
        <v>442</v>
      </c>
      <c r="I22" s="136" t="s">
        <v>443</v>
      </c>
      <c r="J22" s="52"/>
      <c r="K22" s="39"/>
      <c r="L22" s="39"/>
      <c r="M22" s="54"/>
      <c r="N22" s="55"/>
      <c r="O22" s="58"/>
      <c r="R22">
        <f>COUNTIF(D20:D27,"3")</f>
        <v>5</v>
      </c>
      <c r="S22">
        <f>COUNTIF(G20:G27,"3")</f>
        <v>6</v>
      </c>
      <c r="T22">
        <f>COUNTIF(J20:J27,"3")</f>
        <v>0</v>
      </c>
      <c r="U22">
        <f>COUNTIF(M20:M27,"3")</f>
        <v>0</v>
      </c>
    </row>
    <row r="23" spans="1:21" ht="39.950000000000003" customHeight="1" x14ac:dyDescent="0.2">
      <c r="A23" s="174"/>
      <c r="B23" s="175"/>
      <c r="C23" s="57" t="s">
        <v>60</v>
      </c>
      <c r="D23" s="50">
        <v>3</v>
      </c>
      <c r="E23" s="34" t="s">
        <v>214</v>
      </c>
      <c r="F23" s="34" t="s">
        <v>215</v>
      </c>
      <c r="G23" s="51">
        <v>3</v>
      </c>
      <c r="H23" s="41" t="s">
        <v>444</v>
      </c>
      <c r="I23" s="136" t="s">
        <v>443</v>
      </c>
      <c r="J23" s="52"/>
      <c r="K23" s="39"/>
      <c r="L23" s="39"/>
      <c r="M23" s="54"/>
      <c r="N23" s="55"/>
      <c r="O23" s="34"/>
      <c r="R23">
        <f>COUNTIF(D20:D27,"4")</f>
        <v>0</v>
      </c>
      <c r="S23">
        <f>COUNTIF(G20:G27,"4")</f>
        <v>0</v>
      </c>
      <c r="T23">
        <f>COUNTIF(J20:J27,"4")</f>
        <v>0</v>
      </c>
      <c r="U23">
        <f>COUNTIF(M20:M27,"4")</f>
        <v>0</v>
      </c>
    </row>
    <row r="24" spans="1:21" ht="39.950000000000003" customHeight="1" x14ac:dyDescent="0.2">
      <c r="A24" s="174"/>
      <c r="B24" s="175"/>
      <c r="C24" s="57" t="s">
        <v>61</v>
      </c>
      <c r="D24" s="50">
        <v>2</v>
      </c>
      <c r="E24" s="55" t="s">
        <v>216</v>
      </c>
      <c r="F24" s="34" t="s">
        <v>217</v>
      </c>
      <c r="G24" s="51">
        <v>2</v>
      </c>
      <c r="H24" s="41" t="s">
        <v>445</v>
      </c>
      <c r="I24" s="136" t="s">
        <v>446</v>
      </c>
      <c r="J24" s="52"/>
      <c r="K24" s="39"/>
      <c r="L24" s="39"/>
      <c r="M24" s="54"/>
      <c r="N24" s="55"/>
      <c r="O24" s="34"/>
    </row>
    <row r="25" spans="1:21" ht="39.950000000000003" customHeight="1" x14ac:dyDescent="0.2">
      <c r="A25" s="174"/>
      <c r="B25" s="175"/>
      <c r="C25" s="57" t="s">
        <v>62</v>
      </c>
      <c r="D25" s="50">
        <v>2</v>
      </c>
      <c r="E25" s="55" t="s">
        <v>218</v>
      </c>
      <c r="F25" s="34" t="s">
        <v>219</v>
      </c>
      <c r="G25" s="51">
        <v>3</v>
      </c>
      <c r="H25" s="41" t="s">
        <v>447</v>
      </c>
      <c r="I25" s="136" t="s">
        <v>448</v>
      </c>
      <c r="J25" s="52"/>
      <c r="K25" s="39"/>
      <c r="L25" s="39"/>
      <c r="M25" s="54"/>
      <c r="N25" s="55"/>
      <c r="O25" s="34"/>
    </row>
    <row r="26" spans="1:21" ht="39.950000000000003" customHeight="1" x14ac:dyDescent="0.2">
      <c r="A26" s="174"/>
      <c r="B26" s="175"/>
      <c r="C26" s="57" t="s">
        <v>63</v>
      </c>
      <c r="D26" s="50">
        <v>3</v>
      </c>
      <c r="E26" s="55" t="s">
        <v>220</v>
      </c>
      <c r="F26" s="34" t="s">
        <v>221</v>
      </c>
      <c r="G26" s="51">
        <v>3</v>
      </c>
      <c r="H26" s="41" t="s">
        <v>449</v>
      </c>
      <c r="I26" s="136" t="s">
        <v>450</v>
      </c>
      <c r="J26" s="52"/>
      <c r="K26" s="39"/>
      <c r="L26" s="39"/>
      <c r="M26" s="54"/>
      <c r="N26" s="55"/>
      <c r="O26" s="34"/>
    </row>
    <row r="27" spans="1:21" ht="39.950000000000003" customHeight="1" x14ac:dyDescent="0.2">
      <c r="A27" s="174"/>
      <c r="B27" s="175"/>
      <c r="C27" s="57" t="s">
        <v>64</v>
      </c>
      <c r="D27" s="50">
        <v>2</v>
      </c>
      <c r="E27" s="55" t="s">
        <v>222</v>
      </c>
      <c r="F27" s="34" t="s">
        <v>223</v>
      </c>
      <c r="G27" s="51">
        <v>2</v>
      </c>
      <c r="H27" s="41" t="s">
        <v>451</v>
      </c>
      <c r="I27" s="136" t="s">
        <v>452</v>
      </c>
      <c r="J27" s="52"/>
      <c r="K27" s="39"/>
      <c r="L27" s="39"/>
      <c r="M27" s="54"/>
      <c r="N27" s="55"/>
      <c r="O27" s="34"/>
    </row>
    <row r="28" spans="1:21" ht="7.5" customHeight="1" x14ac:dyDescent="0.25"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21"/>
      <c r="M28" s="44"/>
      <c r="N28" s="21"/>
      <c r="O28" s="21"/>
    </row>
    <row r="29" spans="1:21" ht="18.75" x14ac:dyDescent="0.2">
      <c r="A29" s="174"/>
      <c r="B29" s="175"/>
      <c r="C29" s="45" t="s">
        <v>65</v>
      </c>
      <c r="D29" s="46"/>
      <c r="E29" s="46"/>
      <c r="F29" s="46"/>
      <c r="G29" s="46"/>
      <c r="H29" s="46"/>
      <c r="I29" s="46"/>
      <c r="J29" s="46"/>
      <c r="K29" s="47"/>
      <c r="L29" s="48"/>
      <c r="M29" s="46"/>
      <c r="N29" s="47"/>
      <c r="O29" s="48"/>
    </row>
    <row r="30" spans="1:21" ht="39.950000000000003" customHeight="1" x14ac:dyDescent="0.2">
      <c r="A30" s="174"/>
      <c r="B30" s="175"/>
      <c r="C30" s="49" t="s">
        <v>66</v>
      </c>
      <c r="D30" s="50">
        <v>3</v>
      </c>
      <c r="E30" s="34" t="s">
        <v>224</v>
      </c>
      <c r="F30" s="34" t="s">
        <v>225</v>
      </c>
      <c r="G30" s="51">
        <v>3</v>
      </c>
      <c r="H30" s="36" t="s">
        <v>453</v>
      </c>
      <c r="I30" s="136" t="s">
        <v>454</v>
      </c>
      <c r="J30" s="52"/>
      <c r="K30" s="53"/>
      <c r="L30" s="39"/>
      <c r="M30" s="54"/>
      <c r="N30" s="34"/>
      <c r="O30" s="34"/>
      <c r="R30">
        <f>COUNTIF(D30:D33,"1")</f>
        <v>1</v>
      </c>
      <c r="S30">
        <f>COUNTIF(G30:G33,"1")</f>
        <v>1</v>
      </c>
      <c r="T30">
        <f>COUNTIF(J30:J33,"1")</f>
        <v>0</v>
      </c>
      <c r="U30">
        <f>COUNTIF(M30:M33,"1")</f>
        <v>0</v>
      </c>
    </row>
    <row r="31" spans="1:21" ht="39.950000000000003" customHeight="1" x14ac:dyDescent="0.2">
      <c r="A31" s="174"/>
      <c r="B31" s="175"/>
      <c r="C31" s="20" t="s">
        <v>67</v>
      </c>
      <c r="D31" s="50">
        <v>3</v>
      </c>
      <c r="E31" s="55" t="s">
        <v>226</v>
      </c>
      <c r="F31" s="34" t="s">
        <v>227</v>
      </c>
      <c r="G31" s="51">
        <v>3</v>
      </c>
      <c r="H31" s="41" t="s">
        <v>455</v>
      </c>
      <c r="I31" s="136" t="s">
        <v>456</v>
      </c>
      <c r="J31" s="52"/>
      <c r="K31" s="39"/>
      <c r="L31" s="39"/>
      <c r="M31" s="54"/>
      <c r="N31" s="55"/>
      <c r="O31" s="34"/>
      <c r="R31">
        <f>COUNTIF(D30:D33,"2")</f>
        <v>1</v>
      </c>
      <c r="S31">
        <f>COUNTIF(G30:G33,"2")</f>
        <v>1</v>
      </c>
      <c r="T31">
        <f>COUNTIF(J30:J33,"2")</f>
        <v>0</v>
      </c>
      <c r="U31">
        <f>COUNTIF(M30:M33,"2")</f>
        <v>0</v>
      </c>
    </row>
    <row r="32" spans="1:21" ht="39.950000000000003" customHeight="1" x14ac:dyDescent="0.2">
      <c r="A32" s="174"/>
      <c r="B32" s="175"/>
      <c r="C32" s="20" t="s">
        <v>68</v>
      </c>
      <c r="D32" s="50">
        <v>1</v>
      </c>
      <c r="E32" s="55" t="s">
        <v>228</v>
      </c>
      <c r="F32" s="34" t="s">
        <v>229</v>
      </c>
      <c r="G32" s="51">
        <v>2</v>
      </c>
      <c r="H32" s="41" t="s">
        <v>457</v>
      </c>
      <c r="I32" s="136" t="s">
        <v>458</v>
      </c>
      <c r="J32" s="52"/>
      <c r="K32" s="39"/>
      <c r="L32" s="39"/>
      <c r="M32" s="54"/>
      <c r="N32" s="55"/>
      <c r="O32" s="34"/>
      <c r="R32">
        <f>COUNTIF(D30:D33,"3")</f>
        <v>2</v>
      </c>
      <c r="S32">
        <f>COUNTIF(G30:G33,"3")</f>
        <v>2</v>
      </c>
      <c r="T32">
        <f>COUNTIF(J30:J33,"31")</f>
        <v>0</v>
      </c>
      <c r="U32">
        <f>COUNTIF(M30:M33,"3")</f>
        <v>0</v>
      </c>
    </row>
    <row r="33" spans="1:21" ht="39.950000000000003" customHeight="1" x14ac:dyDescent="0.2">
      <c r="A33" s="174"/>
      <c r="B33" s="175"/>
      <c r="C33" s="20" t="s">
        <v>69</v>
      </c>
      <c r="D33" s="50">
        <v>2</v>
      </c>
      <c r="E33" s="55" t="s">
        <v>230</v>
      </c>
      <c r="F33" s="34" t="s">
        <v>231</v>
      </c>
      <c r="G33" s="51">
        <v>1</v>
      </c>
      <c r="H33" s="41" t="s">
        <v>459</v>
      </c>
      <c r="I33" s="136" t="s">
        <v>460</v>
      </c>
      <c r="J33" s="52"/>
      <c r="K33" s="39"/>
      <c r="L33" s="39"/>
      <c r="M33" s="54"/>
      <c r="N33" s="55"/>
      <c r="O33" s="34"/>
      <c r="R33">
        <f>COUNTIF(D30:D33,"4")</f>
        <v>0</v>
      </c>
      <c r="S33">
        <f>COUNTIF(G30:G33,"4")</f>
        <v>0</v>
      </c>
      <c r="T33">
        <f>COUNTIF(J30:J33,"4")</f>
        <v>0</v>
      </c>
      <c r="U33">
        <f>COUNTIF(M30:M33,"4")</f>
        <v>0</v>
      </c>
    </row>
    <row r="34" spans="1:21" ht="9" customHeight="1" x14ac:dyDescent="0.25">
      <c r="B34" s="141"/>
      <c r="C34" s="141"/>
      <c r="D34" s="141"/>
      <c r="E34" s="141"/>
      <c r="F34" s="141"/>
      <c r="G34" s="141"/>
      <c r="H34" s="141"/>
      <c r="I34" s="141"/>
      <c r="J34" s="141"/>
      <c r="K34" s="141"/>
      <c r="L34" s="21"/>
      <c r="M34" s="44"/>
      <c r="N34" s="21"/>
      <c r="O34" s="21"/>
    </row>
    <row r="35" spans="1:21" ht="18.75" customHeight="1" x14ac:dyDescent="0.2">
      <c r="A35" s="174"/>
      <c r="B35" s="175"/>
      <c r="C35" s="59" t="s">
        <v>70</v>
      </c>
      <c r="D35" s="176"/>
      <c r="E35" s="176"/>
      <c r="F35" s="176"/>
      <c r="G35" s="176"/>
      <c r="H35" s="176"/>
      <c r="I35" s="176"/>
      <c r="J35" s="176"/>
      <c r="K35" s="176"/>
      <c r="L35" s="60"/>
      <c r="M35" s="61"/>
      <c r="N35" s="61"/>
      <c r="O35" s="60"/>
    </row>
    <row r="36" spans="1:21" ht="39.950000000000003" customHeight="1" x14ac:dyDescent="0.2">
      <c r="A36" s="174"/>
      <c r="B36" s="175"/>
      <c r="C36" s="49" t="s">
        <v>71</v>
      </c>
      <c r="D36" s="50">
        <v>2</v>
      </c>
      <c r="E36" s="34" t="s">
        <v>232</v>
      </c>
      <c r="F36" s="34" t="s">
        <v>233</v>
      </c>
      <c r="G36" s="51">
        <v>3</v>
      </c>
      <c r="H36" s="36" t="s">
        <v>461</v>
      </c>
      <c r="I36" s="136" t="s">
        <v>462</v>
      </c>
      <c r="J36" s="52"/>
      <c r="K36" s="53"/>
      <c r="L36" s="39"/>
      <c r="M36" s="54"/>
      <c r="N36" s="34"/>
      <c r="O36" s="34"/>
      <c r="R36">
        <f>COUNTIF(D36:D44,"1")</f>
        <v>1</v>
      </c>
      <c r="S36">
        <f>COUNTIF(G36:G44,"1")</f>
        <v>2</v>
      </c>
      <c r="T36">
        <f>COUNTIF(J36:J44,"1")</f>
        <v>0</v>
      </c>
      <c r="U36">
        <f>COUNTIF(M36:M44,"1")</f>
        <v>0</v>
      </c>
    </row>
    <row r="37" spans="1:21" ht="39.950000000000003" customHeight="1" x14ac:dyDescent="0.2">
      <c r="A37" s="174"/>
      <c r="B37" s="175"/>
      <c r="C37" s="20" t="s">
        <v>72</v>
      </c>
      <c r="D37" s="50">
        <v>3</v>
      </c>
      <c r="E37" s="55" t="s">
        <v>235</v>
      </c>
      <c r="F37" s="34" t="s">
        <v>234</v>
      </c>
      <c r="G37" s="51">
        <v>3</v>
      </c>
      <c r="H37" s="137" t="s">
        <v>463</v>
      </c>
      <c r="I37" s="138" t="s">
        <v>464</v>
      </c>
      <c r="J37" s="52"/>
      <c r="K37" s="39"/>
      <c r="L37" s="39"/>
      <c r="M37" s="54"/>
      <c r="N37" s="55"/>
      <c r="O37" s="34"/>
      <c r="R37">
        <f>COUNTIF(D36:D44,"2")</f>
        <v>2</v>
      </c>
      <c r="S37">
        <f>COUNTIF(G36:G44,"2")</f>
        <v>1</v>
      </c>
      <c r="T37">
        <f>COUNTIF(J36:J44,"2")</f>
        <v>0</v>
      </c>
      <c r="U37">
        <f>COUNTIF(M36:M44,"2")</f>
        <v>0</v>
      </c>
    </row>
    <row r="38" spans="1:21" ht="39.950000000000003" customHeight="1" x14ac:dyDescent="0.2">
      <c r="A38" s="174"/>
      <c r="B38" s="175"/>
      <c r="C38" s="20" t="s">
        <v>73</v>
      </c>
      <c r="D38" s="50">
        <v>3</v>
      </c>
      <c r="E38" s="55" t="s">
        <v>237</v>
      </c>
      <c r="F38" s="34" t="s">
        <v>236</v>
      </c>
      <c r="G38" s="51">
        <v>2</v>
      </c>
      <c r="H38" s="41" t="s">
        <v>465</v>
      </c>
      <c r="I38" s="136" t="s">
        <v>236</v>
      </c>
      <c r="J38" s="52"/>
      <c r="K38" s="39"/>
      <c r="L38" s="39"/>
      <c r="M38" s="54"/>
      <c r="N38" s="55"/>
      <c r="O38" s="34"/>
      <c r="R38">
        <f>COUNTIF(D36:D44,"3")</f>
        <v>6</v>
      </c>
      <c r="S38">
        <f>COUNTIF(G36:G44,"3")</f>
        <v>6</v>
      </c>
      <c r="T38">
        <f>COUNTIF(J36:J44,"3")</f>
        <v>0</v>
      </c>
      <c r="U38">
        <f>COUNTIF(M36:M44,"3")</f>
        <v>0</v>
      </c>
    </row>
    <row r="39" spans="1:21" ht="39.950000000000003" customHeight="1" x14ac:dyDescent="0.2">
      <c r="A39" s="174"/>
      <c r="B39" s="175"/>
      <c r="C39" s="20" t="s">
        <v>74</v>
      </c>
      <c r="D39" s="50">
        <v>2</v>
      </c>
      <c r="E39" s="55" t="s">
        <v>238</v>
      </c>
      <c r="F39" s="34" t="s">
        <v>239</v>
      </c>
      <c r="G39" s="51">
        <v>1</v>
      </c>
      <c r="H39" s="137" t="s">
        <v>466</v>
      </c>
      <c r="I39" s="138" t="s">
        <v>467</v>
      </c>
      <c r="J39" s="52"/>
      <c r="K39" s="39"/>
      <c r="L39" s="39"/>
      <c r="M39" s="54"/>
      <c r="N39" s="55"/>
      <c r="O39" s="34"/>
      <c r="R39">
        <f>COUNTIF(D36:D44,"4")</f>
        <v>0</v>
      </c>
      <c r="S39">
        <f>COUNTIF(G36:G44,"4")</f>
        <v>0</v>
      </c>
      <c r="T39">
        <f>COUNTIF(J36:J44,"4")</f>
        <v>0</v>
      </c>
      <c r="U39">
        <f>COUNTIF(M36:M44,"4")</f>
        <v>0</v>
      </c>
    </row>
    <row r="40" spans="1:21" ht="39.950000000000003" customHeight="1" x14ac:dyDescent="0.2">
      <c r="A40" s="174"/>
      <c r="B40" s="175"/>
      <c r="C40" s="20" t="s">
        <v>75</v>
      </c>
      <c r="D40" s="50">
        <v>3</v>
      </c>
      <c r="E40" s="55" t="s">
        <v>240</v>
      </c>
      <c r="F40" s="34" t="s">
        <v>241</v>
      </c>
      <c r="G40" s="51">
        <v>3</v>
      </c>
      <c r="H40" s="41" t="s">
        <v>468</v>
      </c>
      <c r="I40" s="136" t="s">
        <v>469</v>
      </c>
      <c r="J40" s="52"/>
      <c r="K40" s="39"/>
      <c r="L40" s="39"/>
      <c r="M40" s="54"/>
      <c r="N40" s="55"/>
      <c r="O40" s="34"/>
    </row>
    <row r="41" spans="1:21" ht="39.950000000000003" customHeight="1" x14ac:dyDescent="0.2">
      <c r="A41" s="174"/>
      <c r="B41" s="175"/>
      <c r="C41" s="20" t="s">
        <v>76</v>
      </c>
      <c r="D41" s="50">
        <v>1</v>
      </c>
      <c r="E41" s="55" t="s">
        <v>242</v>
      </c>
      <c r="F41" s="34" t="s">
        <v>243</v>
      </c>
      <c r="G41" s="51">
        <v>1</v>
      </c>
      <c r="H41" s="41" t="s">
        <v>470</v>
      </c>
      <c r="I41" s="136" t="s">
        <v>471</v>
      </c>
      <c r="J41" s="52"/>
      <c r="K41" s="39"/>
      <c r="L41" s="39"/>
      <c r="M41" s="54"/>
      <c r="N41" s="55"/>
      <c r="O41" s="34"/>
    </row>
    <row r="42" spans="1:21" ht="39.950000000000003" customHeight="1" x14ac:dyDescent="0.2">
      <c r="A42" s="174"/>
      <c r="B42" s="175"/>
      <c r="C42" s="20" t="s">
        <v>77</v>
      </c>
      <c r="D42" s="50">
        <v>3</v>
      </c>
      <c r="E42" s="55" t="s">
        <v>244</v>
      </c>
      <c r="F42" s="34" t="s">
        <v>245</v>
      </c>
      <c r="G42" s="51">
        <v>3</v>
      </c>
      <c r="H42" s="41" t="s">
        <v>472</v>
      </c>
      <c r="I42" s="136" t="s">
        <v>473</v>
      </c>
      <c r="J42" s="52"/>
      <c r="K42" s="39"/>
      <c r="L42" s="39"/>
      <c r="M42" s="54"/>
      <c r="N42" s="55"/>
      <c r="O42" s="34"/>
    </row>
    <row r="43" spans="1:21" ht="39.950000000000003" customHeight="1" x14ac:dyDescent="0.2">
      <c r="A43" s="174"/>
      <c r="B43" s="175"/>
      <c r="C43" s="20" t="s">
        <v>78</v>
      </c>
      <c r="D43" s="50">
        <v>3</v>
      </c>
      <c r="E43" s="55" t="s">
        <v>246</v>
      </c>
      <c r="F43" s="34" t="s">
        <v>247</v>
      </c>
      <c r="G43" s="51">
        <v>3</v>
      </c>
      <c r="H43" s="41" t="s">
        <v>474</v>
      </c>
      <c r="I43" s="136" t="s">
        <v>475</v>
      </c>
      <c r="J43" s="52"/>
      <c r="K43" s="39"/>
      <c r="L43" s="39"/>
      <c r="M43" s="54"/>
      <c r="N43" s="55"/>
      <c r="O43" s="34"/>
    </row>
    <row r="44" spans="1:21" ht="39.950000000000003" customHeight="1" x14ac:dyDescent="0.2">
      <c r="A44" s="174"/>
      <c r="B44" s="175"/>
      <c r="C44" s="20" t="s">
        <v>79</v>
      </c>
      <c r="D44" s="50">
        <v>3</v>
      </c>
      <c r="E44" s="55" t="s">
        <v>248</v>
      </c>
      <c r="F44" s="34" t="s">
        <v>249</v>
      </c>
      <c r="G44" s="51">
        <v>3</v>
      </c>
      <c r="H44" s="41" t="s">
        <v>476</v>
      </c>
      <c r="I44" s="136" t="s">
        <v>477</v>
      </c>
      <c r="J44" s="52"/>
      <c r="K44" s="39"/>
      <c r="L44" s="39"/>
      <c r="M44" s="54"/>
      <c r="N44" s="55"/>
      <c r="O44" s="34"/>
    </row>
    <row r="45" spans="1:21" ht="6.75" customHeight="1" x14ac:dyDescent="0.25">
      <c r="B45" s="141"/>
      <c r="C45" s="141"/>
      <c r="D45" s="141"/>
      <c r="E45" s="141"/>
      <c r="F45" s="141"/>
      <c r="G45" s="141"/>
      <c r="H45" s="141"/>
      <c r="I45" s="141"/>
      <c r="J45" s="141"/>
      <c r="K45" s="141"/>
      <c r="L45" s="21"/>
      <c r="M45" s="44"/>
      <c r="N45" s="21"/>
      <c r="O45" s="21"/>
    </row>
    <row r="46" spans="1:21" ht="18.75" x14ac:dyDescent="0.2">
      <c r="A46" s="174"/>
      <c r="B46" s="175"/>
      <c r="C46" s="45" t="s">
        <v>80</v>
      </c>
      <c r="D46" s="46"/>
      <c r="E46" s="46"/>
      <c r="F46" s="46"/>
      <c r="G46" s="46"/>
      <c r="H46" s="46"/>
      <c r="I46" s="46"/>
      <c r="J46" s="46"/>
      <c r="K46" s="47"/>
      <c r="L46" s="48"/>
      <c r="M46" s="46"/>
      <c r="N46" s="47"/>
      <c r="O46" s="48"/>
    </row>
    <row r="47" spans="1:21" ht="39.950000000000003" customHeight="1" x14ac:dyDescent="0.2">
      <c r="A47" s="174"/>
      <c r="B47" s="175"/>
      <c r="C47" s="49" t="s">
        <v>81</v>
      </c>
      <c r="D47" s="50">
        <v>3</v>
      </c>
      <c r="E47" s="34" t="s">
        <v>250</v>
      </c>
      <c r="F47" s="34" t="s">
        <v>251</v>
      </c>
      <c r="G47" s="62">
        <v>3</v>
      </c>
      <c r="H47" s="36" t="s">
        <v>478</v>
      </c>
      <c r="I47" s="136" t="s">
        <v>479</v>
      </c>
      <c r="J47" s="63"/>
      <c r="K47" s="53"/>
      <c r="L47" s="39"/>
      <c r="M47" s="64"/>
      <c r="N47" s="34"/>
      <c r="O47" s="34"/>
      <c r="R47">
        <f>COUNTIF(D47:D50,"1")</f>
        <v>1</v>
      </c>
      <c r="S47">
        <f>COUNTIF(G47:G50,"1")</f>
        <v>1</v>
      </c>
      <c r="T47">
        <f>COUNTIF(J47:J50,"1")</f>
        <v>0</v>
      </c>
      <c r="U47">
        <f>COUNTIF(M47:M50,"1")</f>
        <v>0</v>
      </c>
    </row>
    <row r="48" spans="1:21" ht="39.950000000000003" customHeight="1" x14ac:dyDescent="0.2">
      <c r="A48" s="174"/>
      <c r="B48" s="175"/>
      <c r="C48" s="20" t="s">
        <v>82</v>
      </c>
      <c r="D48" s="50">
        <v>2</v>
      </c>
      <c r="E48" s="55" t="s">
        <v>252</v>
      </c>
      <c r="F48" s="34" t="s">
        <v>253</v>
      </c>
      <c r="G48" s="62">
        <v>3</v>
      </c>
      <c r="H48" s="41" t="s">
        <v>480</v>
      </c>
      <c r="I48" s="136" t="s">
        <v>481</v>
      </c>
      <c r="J48" s="63"/>
      <c r="K48" s="39"/>
      <c r="L48" s="39"/>
      <c r="M48" s="64"/>
      <c r="N48" s="55"/>
      <c r="O48" s="34"/>
      <c r="R48">
        <f>COUNTIF(D47:D50,"2")</f>
        <v>2</v>
      </c>
      <c r="S48">
        <f>COUNTIF(G47:G50,"2")</f>
        <v>1</v>
      </c>
      <c r="T48">
        <f>COUNTIF(J47:J50,"2")</f>
        <v>0</v>
      </c>
      <c r="U48">
        <f>COUNTIF(M47:M50,"2")</f>
        <v>0</v>
      </c>
    </row>
    <row r="49" spans="1:21" ht="39.950000000000003" customHeight="1" x14ac:dyDescent="0.2">
      <c r="A49" s="174"/>
      <c r="B49" s="175"/>
      <c r="C49" s="20" t="s">
        <v>83</v>
      </c>
      <c r="D49" s="50">
        <v>2</v>
      </c>
      <c r="E49" s="55" t="s">
        <v>254</v>
      </c>
      <c r="F49" s="34" t="s">
        <v>255</v>
      </c>
      <c r="G49" s="62">
        <v>2</v>
      </c>
      <c r="H49" s="41" t="s">
        <v>482</v>
      </c>
      <c r="I49" s="136" t="s">
        <v>483</v>
      </c>
      <c r="J49" s="63"/>
      <c r="K49" s="39"/>
      <c r="L49" s="39"/>
      <c r="M49" s="64"/>
      <c r="N49" s="55"/>
      <c r="O49" s="34"/>
      <c r="R49">
        <f>COUNTIF(D47:D50,"3")</f>
        <v>1</v>
      </c>
      <c r="S49">
        <f>COUNTIF(G47:G50,"3")</f>
        <v>2</v>
      </c>
      <c r="T49">
        <f>COUNTIF(J47:J50,"3")</f>
        <v>0</v>
      </c>
      <c r="U49">
        <f>COUNTIF(M47:M50,"3")</f>
        <v>0</v>
      </c>
    </row>
    <row r="50" spans="1:21" ht="39.950000000000003" customHeight="1" x14ac:dyDescent="0.2">
      <c r="A50" s="174"/>
      <c r="B50" s="175"/>
      <c r="C50" s="20" t="s">
        <v>84</v>
      </c>
      <c r="D50" s="50">
        <v>1</v>
      </c>
      <c r="E50" s="55" t="s">
        <v>256</v>
      </c>
      <c r="F50" s="34" t="s">
        <v>229</v>
      </c>
      <c r="G50" s="62">
        <v>1</v>
      </c>
      <c r="H50" s="41" t="s">
        <v>484</v>
      </c>
      <c r="I50" s="136" t="s">
        <v>485</v>
      </c>
      <c r="J50" s="63"/>
      <c r="K50" s="39"/>
      <c r="L50" s="39"/>
      <c r="M50" s="64"/>
      <c r="N50" s="55"/>
      <c r="O50" s="34"/>
      <c r="R50">
        <f>COUNTIF(D47:D50,"4")</f>
        <v>0</v>
      </c>
      <c r="S50">
        <f>COUNTIF(G47:G50,"4")</f>
        <v>0</v>
      </c>
      <c r="T50">
        <f>COUNTIF(J47:J50,"4")</f>
        <v>0</v>
      </c>
      <c r="U50">
        <f>COUNTIF(M47:M50,"4")</f>
        <v>0</v>
      </c>
    </row>
    <row r="51" spans="1:21" ht="8.25" customHeight="1" x14ac:dyDescent="0.25">
      <c r="B51" s="141"/>
      <c r="C51" s="141"/>
      <c r="D51" s="141"/>
      <c r="E51" s="141"/>
      <c r="F51" s="141"/>
      <c r="G51" s="141"/>
      <c r="H51" s="141"/>
      <c r="I51" s="141"/>
      <c r="J51" s="141"/>
      <c r="K51" s="141"/>
      <c r="L51" s="21"/>
      <c r="M51" s="44"/>
      <c r="N51" s="21"/>
      <c r="O51" s="21"/>
    </row>
    <row r="52" spans="1:21" ht="24" customHeight="1" x14ac:dyDescent="0.2">
      <c r="B52" s="177" t="s">
        <v>85</v>
      </c>
      <c r="C52" s="177"/>
      <c r="D52" s="178">
        <v>2023</v>
      </c>
      <c r="E52" s="178"/>
      <c r="F52" s="178"/>
      <c r="G52" s="179">
        <v>2024</v>
      </c>
      <c r="H52" s="179"/>
      <c r="I52" s="179"/>
      <c r="J52" s="180">
        <v>2025</v>
      </c>
      <c r="K52" s="180"/>
      <c r="L52" s="180"/>
      <c r="M52" s="166">
        <v>2026</v>
      </c>
      <c r="N52" s="166"/>
      <c r="O52" s="166"/>
    </row>
    <row r="53" spans="1:21" ht="33" customHeight="1" x14ac:dyDescent="0.2">
      <c r="B53" s="177"/>
      <c r="C53" s="177"/>
      <c r="D53" s="65" t="s">
        <v>42</v>
      </c>
      <c r="E53" s="66" t="s">
        <v>43</v>
      </c>
      <c r="F53" s="66" t="s">
        <v>44</v>
      </c>
      <c r="G53" s="65" t="s">
        <v>42</v>
      </c>
      <c r="H53" s="66" t="s">
        <v>43</v>
      </c>
      <c r="I53" s="66" t="s">
        <v>44</v>
      </c>
      <c r="J53" s="65" t="s">
        <v>42</v>
      </c>
      <c r="K53" s="66" t="s">
        <v>43</v>
      </c>
      <c r="L53" s="24" t="s">
        <v>44</v>
      </c>
      <c r="M53" s="65" t="s">
        <v>86</v>
      </c>
      <c r="N53" s="66" t="s">
        <v>43</v>
      </c>
      <c r="O53" s="24" t="s">
        <v>44</v>
      </c>
    </row>
    <row r="54" spans="1:21" ht="18.75" x14ac:dyDescent="0.2">
      <c r="A54" s="174"/>
      <c r="B54" s="67"/>
      <c r="C54" s="181" t="s">
        <v>87</v>
      </c>
      <c r="D54" s="181"/>
      <c r="E54" s="181"/>
      <c r="F54" s="181"/>
      <c r="G54" s="181"/>
      <c r="H54" s="181"/>
      <c r="I54" s="181"/>
      <c r="J54" s="181"/>
      <c r="K54" s="181"/>
      <c r="L54" s="68"/>
      <c r="M54" s="69"/>
      <c r="N54" s="69"/>
      <c r="O54" s="68"/>
    </row>
    <row r="55" spans="1:21" ht="30" customHeight="1" x14ac:dyDescent="0.2">
      <c r="A55" s="174"/>
      <c r="B55" s="70"/>
      <c r="C55" s="49" t="s">
        <v>88</v>
      </c>
      <c r="D55" s="50">
        <v>3</v>
      </c>
      <c r="E55" s="34" t="s">
        <v>257</v>
      </c>
      <c r="F55" s="34" t="s">
        <v>258</v>
      </c>
      <c r="G55" s="51">
        <v>3</v>
      </c>
      <c r="H55" s="134" t="s">
        <v>543</v>
      </c>
      <c r="I55" s="36" t="s">
        <v>544</v>
      </c>
      <c r="J55" s="52"/>
      <c r="K55" s="53"/>
      <c r="L55" s="39"/>
      <c r="M55" s="54"/>
      <c r="N55" s="71"/>
      <c r="O55" s="72"/>
      <c r="R55">
        <f>COUNTIF(D55:D59,"1")</f>
        <v>0</v>
      </c>
      <c r="S55">
        <f>COUNTIF(G55:G59,"1")</f>
        <v>0</v>
      </c>
      <c r="T55">
        <f>COUNTIF(J55:J59,"1")</f>
        <v>0</v>
      </c>
      <c r="U55">
        <f>COUNTIF(M55:M59,"1")</f>
        <v>0</v>
      </c>
    </row>
    <row r="56" spans="1:21" ht="30" customHeight="1" x14ac:dyDescent="0.2">
      <c r="A56" s="174"/>
      <c r="B56" s="70"/>
      <c r="C56" s="20" t="s">
        <v>89</v>
      </c>
      <c r="D56" s="50">
        <v>3</v>
      </c>
      <c r="E56" s="55" t="s">
        <v>259</v>
      </c>
      <c r="F56" s="34" t="s">
        <v>197</v>
      </c>
      <c r="G56" s="51">
        <v>3</v>
      </c>
      <c r="H56" s="134" t="s">
        <v>545</v>
      </c>
      <c r="I56" s="36" t="s">
        <v>546</v>
      </c>
      <c r="J56" s="52"/>
      <c r="K56" s="73"/>
      <c r="L56" s="39"/>
      <c r="M56" s="54"/>
      <c r="N56" s="72"/>
      <c r="O56" s="72"/>
      <c r="R56">
        <f>COUNTIF(D55:D59,"2")</f>
        <v>1</v>
      </c>
      <c r="S56">
        <f>COUNTIF(G55:G59,"2")</f>
        <v>1</v>
      </c>
      <c r="T56">
        <f>COUNTIF(J55:J59,"2")</f>
        <v>0</v>
      </c>
      <c r="U56">
        <f>COUNTIF(M55:M59,"2")</f>
        <v>0</v>
      </c>
    </row>
    <row r="57" spans="1:21" ht="30" customHeight="1" x14ac:dyDescent="0.2">
      <c r="A57" s="174"/>
      <c r="B57" s="70"/>
      <c r="C57" s="20" t="s">
        <v>90</v>
      </c>
      <c r="D57" s="50">
        <v>2</v>
      </c>
      <c r="E57" s="55" t="s">
        <v>260</v>
      </c>
      <c r="F57" s="34" t="s">
        <v>261</v>
      </c>
      <c r="G57" s="51">
        <v>2</v>
      </c>
      <c r="H57" s="41" t="s">
        <v>547</v>
      </c>
      <c r="I57" s="36" t="s">
        <v>548</v>
      </c>
      <c r="J57" s="52"/>
      <c r="K57" s="39"/>
      <c r="L57" s="39"/>
      <c r="M57" s="54"/>
      <c r="N57" s="72"/>
      <c r="O57" s="72"/>
      <c r="R57">
        <f>COUNTIF(D55:D59,"3")</f>
        <v>3</v>
      </c>
      <c r="S57">
        <f>COUNTIF(G55:G59,"3")</f>
        <v>2</v>
      </c>
      <c r="T57">
        <f>COUNTIF(J55:J59,"3")</f>
        <v>0</v>
      </c>
      <c r="U57">
        <f>COUNTIF(M55:M59,"3")</f>
        <v>0</v>
      </c>
    </row>
    <row r="58" spans="1:21" ht="30" customHeight="1" x14ac:dyDescent="0.2">
      <c r="A58" s="174"/>
      <c r="B58" s="70"/>
      <c r="C58" s="20" t="s">
        <v>91</v>
      </c>
      <c r="D58" s="50">
        <v>4</v>
      </c>
      <c r="E58" s="55" t="s">
        <v>262</v>
      </c>
      <c r="F58" s="34" t="s">
        <v>263</v>
      </c>
      <c r="G58" s="51">
        <v>4</v>
      </c>
      <c r="H58" s="41" t="s">
        <v>549</v>
      </c>
      <c r="I58" s="36" t="s">
        <v>550</v>
      </c>
      <c r="J58" s="52"/>
      <c r="K58" s="39"/>
      <c r="L58" s="39"/>
      <c r="M58" s="54"/>
      <c r="N58" s="72"/>
      <c r="O58" s="72"/>
      <c r="R58">
        <f>COUNTIF(D55:D59,"4")</f>
        <v>1</v>
      </c>
      <c r="S58">
        <f>COUNTIF(G55:G59,"4")</f>
        <v>2</v>
      </c>
      <c r="T58">
        <f>COUNTIF(J55:J59,"4")</f>
        <v>0</v>
      </c>
      <c r="U58">
        <f>COUNTIF(M55:M59,"4")</f>
        <v>0</v>
      </c>
    </row>
    <row r="59" spans="1:21" ht="30" customHeight="1" x14ac:dyDescent="0.2">
      <c r="A59" s="174"/>
      <c r="B59" s="74"/>
      <c r="C59" s="20" t="s">
        <v>92</v>
      </c>
      <c r="D59" s="50">
        <v>3</v>
      </c>
      <c r="E59" s="55" t="s">
        <v>264</v>
      </c>
      <c r="F59" s="34" t="s">
        <v>265</v>
      </c>
      <c r="G59" s="51">
        <v>4</v>
      </c>
      <c r="H59" s="41" t="s">
        <v>551</v>
      </c>
      <c r="I59" s="36" t="s">
        <v>552</v>
      </c>
      <c r="J59" s="52"/>
      <c r="K59" s="39"/>
      <c r="L59" s="39"/>
      <c r="M59" s="54"/>
      <c r="N59" s="72"/>
      <c r="O59" s="72"/>
    </row>
    <row r="60" spans="1:21" ht="6.75" customHeight="1" x14ac:dyDescent="0.2">
      <c r="B60" s="141"/>
      <c r="C60" s="141"/>
      <c r="D60" s="75"/>
      <c r="E60" s="76"/>
      <c r="F60" s="76"/>
      <c r="G60" s="75"/>
      <c r="H60" s="76"/>
      <c r="I60" s="76"/>
      <c r="J60" s="75"/>
      <c r="K60" s="76"/>
      <c r="M60" s="75"/>
      <c r="N60" s="76"/>
    </row>
    <row r="61" spans="1:21" ht="18.75" x14ac:dyDescent="0.2">
      <c r="A61" s="174"/>
      <c r="B61" s="67"/>
      <c r="C61" s="181" t="s">
        <v>93</v>
      </c>
      <c r="D61" s="181"/>
      <c r="E61" s="181"/>
      <c r="F61" s="181"/>
      <c r="G61" s="181"/>
      <c r="H61" s="181"/>
      <c r="I61" s="181"/>
      <c r="J61" s="181"/>
      <c r="K61" s="181"/>
      <c r="L61" s="69"/>
      <c r="M61" s="69"/>
      <c r="N61" s="69"/>
      <c r="O61" s="69"/>
    </row>
    <row r="62" spans="1:21" ht="30" customHeight="1" x14ac:dyDescent="0.2">
      <c r="A62" s="174"/>
      <c r="B62" s="78"/>
      <c r="C62" s="32" t="s">
        <v>94</v>
      </c>
      <c r="D62" s="50">
        <v>2</v>
      </c>
      <c r="E62" s="34" t="s">
        <v>266</v>
      </c>
      <c r="F62" s="34" t="s">
        <v>267</v>
      </c>
      <c r="G62" s="51">
        <v>3</v>
      </c>
      <c r="H62" s="36" t="s">
        <v>553</v>
      </c>
      <c r="I62" s="36" t="s">
        <v>554</v>
      </c>
      <c r="J62" s="52"/>
      <c r="K62" s="39"/>
      <c r="L62" s="39"/>
      <c r="M62" s="54"/>
      <c r="N62" s="72"/>
      <c r="O62" s="72"/>
      <c r="R62">
        <f>COUNTIF(D62:D65,"1")</f>
        <v>0</v>
      </c>
      <c r="S62">
        <f>COUNTIF(G62:G65,"1")</f>
        <v>0</v>
      </c>
      <c r="T62">
        <f>COUNTIF(J62:J65,"1")</f>
        <v>0</v>
      </c>
      <c r="U62">
        <f>COUNTIF(M62:M65,"1")</f>
        <v>0</v>
      </c>
    </row>
    <row r="63" spans="1:21" ht="30" customHeight="1" x14ac:dyDescent="0.2">
      <c r="A63" s="174"/>
      <c r="B63" s="70"/>
      <c r="C63" s="20" t="s">
        <v>95</v>
      </c>
      <c r="D63" s="50">
        <v>2</v>
      </c>
      <c r="E63" s="55" t="s">
        <v>268</v>
      </c>
      <c r="F63" s="34" t="s">
        <v>269</v>
      </c>
      <c r="G63" s="51">
        <v>3</v>
      </c>
      <c r="H63" s="41" t="s">
        <v>555</v>
      </c>
      <c r="I63" s="36" t="s">
        <v>556</v>
      </c>
      <c r="J63" s="52"/>
      <c r="K63" s="39"/>
      <c r="L63" s="39"/>
      <c r="M63" s="54"/>
      <c r="N63" s="72"/>
      <c r="O63" s="72"/>
      <c r="R63">
        <f>COUNTIF(D62:D65,"2")</f>
        <v>4</v>
      </c>
      <c r="S63">
        <f>COUNTIF(G62:G65,"2")</f>
        <v>1</v>
      </c>
      <c r="T63">
        <f>COUNTIF(J62:J65,"2")</f>
        <v>0</v>
      </c>
      <c r="U63">
        <f>COUNTIF(M62:M65,"2")</f>
        <v>0</v>
      </c>
    </row>
    <row r="64" spans="1:21" ht="30" customHeight="1" x14ac:dyDescent="0.2">
      <c r="A64" s="174"/>
      <c r="B64" s="70"/>
      <c r="C64" s="20" t="s">
        <v>96</v>
      </c>
      <c r="D64" s="50">
        <v>2</v>
      </c>
      <c r="E64" s="55" t="s">
        <v>270</v>
      </c>
      <c r="F64" s="34" t="s">
        <v>271</v>
      </c>
      <c r="G64" s="51">
        <v>2</v>
      </c>
      <c r="H64" s="41" t="s">
        <v>557</v>
      </c>
      <c r="I64" s="36" t="s">
        <v>558</v>
      </c>
      <c r="J64" s="52"/>
      <c r="K64" s="39"/>
      <c r="L64" s="39"/>
      <c r="M64" s="54"/>
      <c r="N64" s="72"/>
      <c r="O64" s="72"/>
      <c r="R64">
        <f>COUNTIF(D62:D65,"3")</f>
        <v>0</v>
      </c>
      <c r="S64">
        <f>COUNTIF(G62:G65,"3")</f>
        <v>3</v>
      </c>
      <c r="T64">
        <f>COUNTIF(J62:J65,"3")</f>
        <v>0</v>
      </c>
      <c r="U64">
        <f>COUNTIF(M62:M65,"3")</f>
        <v>0</v>
      </c>
    </row>
    <row r="65" spans="1:21" ht="30" customHeight="1" x14ac:dyDescent="0.2">
      <c r="A65" s="174"/>
      <c r="B65" s="74"/>
      <c r="C65" s="20" t="s">
        <v>97</v>
      </c>
      <c r="D65" s="50">
        <v>2</v>
      </c>
      <c r="E65" s="55" t="s">
        <v>272</v>
      </c>
      <c r="F65" s="34" t="s">
        <v>273</v>
      </c>
      <c r="G65" s="51">
        <v>3</v>
      </c>
      <c r="H65" s="41" t="s">
        <v>559</v>
      </c>
      <c r="I65" s="36" t="s">
        <v>560</v>
      </c>
      <c r="J65" s="52"/>
      <c r="K65" s="39"/>
      <c r="L65" s="39"/>
      <c r="M65" s="54"/>
      <c r="N65" s="72"/>
      <c r="O65" s="72"/>
      <c r="R65">
        <f>COUNTIF(D62:D65,"4")</f>
        <v>0</v>
      </c>
      <c r="S65">
        <f>COUNTIF(G62:G65,"4")</f>
        <v>0</v>
      </c>
      <c r="T65">
        <f>COUNTIF(J62:J65,"4")</f>
        <v>0</v>
      </c>
      <c r="U65">
        <f>COUNTIF(M62:M65,"4")</f>
        <v>0</v>
      </c>
    </row>
    <row r="66" spans="1:21" ht="9" customHeight="1" x14ac:dyDescent="0.25">
      <c r="B66" s="141"/>
      <c r="C66" s="141"/>
      <c r="D66" s="141"/>
      <c r="E66" s="141"/>
      <c r="F66" s="141"/>
      <c r="G66" s="141"/>
      <c r="H66" s="141"/>
      <c r="I66" s="141"/>
      <c r="J66" s="141"/>
      <c r="K66" s="141"/>
      <c r="L66" s="21"/>
      <c r="M66" s="44"/>
      <c r="N66" s="21"/>
      <c r="O66" s="21"/>
    </row>
    <row r="67" spans="1:21" ht="18.75" x14ac:dyDescent="0.2">
      <c r="A67" s="174"/>
      <c r="B67" s="67"/>
      <c r="C67" s="181" t="s">
        <v>98</v>
      </c>
      <c r="D67" s="181"/>
      <c r="E67" s="181"/>
      <c r="F67" s="181"/>
      <c r="G67" s="181"/>
      <c r="H67" s="181"/>
      <c r="I67" s="181"/>
      <c r="J67" s="181"/>
      <c r="K67" s="181"/>
      <c r="L67" s="79"/>
      <c r="M67" s="79"/>
      <c r="N67" s="79"/>
      <c r="O67" s="79"/>
    </row>
    <row r="68" spans="1:21" ht="30" customHeight="1" x14ac:dyDescent="0.2">
      <c r="A68" s="174"/>
      <c r="B68" s="70"/>
      <c r="C68" s="49" t="s">
        <v>99</v>
      </c>
      <c r="D68" s="50">
        <v>2</v>
      </c>
      <c r="E68" s="80" t="s">
        <v>274</v>
      </c>
      <c r="F68" s="34" t="s">
        <v>275</v>
      </c>
      <c r="G68" s="51">
        <v>3</v>
      </c>
      <c r="H68" s="36" t="s">
        <v>561</v>
      </c>
      <c r="I68" s="36" t="s">
        <v>562</v>
      </c>
      <c r="J68" s="52"/>
      <c r="K68" s="39"/>
      <c r="L68" s="39"/>
      <c r="M68" s="54"/>
      <c r="N68" s="72"/>
      <c r="O68" s="72"/>
      <c r="R68">
        <f>COUNTIF(D68:D71,"1")</f>
        <v>0</v>
      </c>
      <c r="S68">
        <f>COUNTIF(G68:G71,"1")</f>
        <v>0</v>
      </c>
      <c r="T68">
        <f>COUNTIF(J68:J71,"1")</f>
        <v>0</v>
      </c>
      <c r="U68">
        <f>COUNTIF(M68:M71,"1")</f>
        <v>0</v>
      </c>
    </row>
    <row r="69" spans="1:21" ht="30" customHeight="1" x14ac:dyDescent="0.2">
      <c r="A69" s="174"/>
      <c r="B69" s="70"/>
      <c r="C69" s="20" t="s">
        <v>100</v>
      </c>
      <c r="D69" s="50">
        <v>3</v>
      </c>
      <c r="E69" s="81" t="s">
        <v>276</v>
      </c>
      <c r="F69" s="34" t="s">
        <v>277</v>
      </c>
      <c r="G69" s="51">
        <v>3</v>
      </c>
      <c r="H69" s="41" t="s">
        <v>563</v>
      </c>
      <c r="I69" s="36" t="s">
        <v>564</v>
      </c>
      <c r="J69" s="52"/>
      <c r="K69" s="39"/>
      <c r="L69" s="39"/>
      <c r="M69" s="54"/>
      <c r="N69" s="72"/>
      <c r="O69" s="72"/>
      <c r="R69">
        <f>COUNTIF(D68:D71,"2")</f>
        <v>3</v>
      </c>
      <c r="S69">
        <f>COUNTIF(G68:G71,"2")</f>
        <v>1</v>
      </c>
      <c r="T69">
        <f>COUNTIF(J68:J71,"2")</f>
        <v>0</v>
      </c>
      <c r="U69">
        <f>COUNTIF(M68:M71,"2")</f>
        <v>0</v>
      </c>
    </row>
    <row r="70" spans="1:21" ht="30" customHeight="1" x14ac:dyDescent="0.2">
      <c r="A70" s="174"/>
      <c r="B70" s="70"/>
      <c r="C70" s="20" t="s">
        <v>101</v>
      </c>
      <c r="D70" s="50">
        <v>2</v>
      </c>
      <c r="E70" s="81" t="s">
        <v>278</v>
      </c>
      <c r="F70" s="34" t="s">
        <v>279</v>
      </c>
      <c r="G70" s="51">
        <v>2</v>
      </c>
      <c r="H70" s="41" t="s">
        <v>565</v>
      </c>
      <c r="I70" s="36" t="s">
        <v>566</v>
      </c>
      <c r="J70" s="52"/>
      <c r="K70" s="39"/>
      <c r="L70" s="39"/>
      <c r="M70" s="54"/>
      <c r="N70" s="72"/>
      <c r="O70" s="72"/>
      <c r="R70">
        <f>COUNTIF(D68:D71,"3")</f>
        <v>1</v>
      </c>
      <c r="S70">
        <f>COUNTIF(G68:G71,"3")</f>
        <v>3</v>
      </c>
      <c r="T70">
        <f>COUNTIF(J68:J71,"3")</f>
        <v>0</v>
      </c>
      <c r="U70">
        <f>COUNTIF(M68:M71,"3")</f>
        <v>0</v>
      </c>
    </row>
    <row r="71" spans="1:21" ht="30" customHeight="1" x14ac:dyDescent="0.2">
      <c r="A71" s="174"/>
      <c r="B71" s="74"/>
      <c r="C71" s="20" t="s">
        <v>102</v>
      </c>
      <c r="D71" s="50">
        <v>2</v>
      </c>
      <c r="E71" s="81" t="s">
        <v>280</v>
      </c>
      <c r="F71" s="34" t="s">
        <v>281</v>
      </c>
      <c r="G71" s="51">
        <v>3</v>
      </c>
      <c r="H71" s="41" t="s">
        <v>567</v>
      </c>
      <c r="I71" s="36" t="s">
        <v>568</v>
      </c>
      <c r="J71" s="52"/>
      <c r="K71" s="39"/>
      <c r="L71" s="39"/>
      <c r="M71" s="54"/>
      <c r="N71" s="72"/>
      <c r="O71" s="72"/>
      <c r="R71">
        <f>COUNTIF(D68:D71,"4")</f>
        <v>0</v>
      </c>
      <c r="S71">
        <f>COUNTIF(G68:G71,"4")</f>
        <v>0</v>
      </c>
      <c r="T71">
        <f>COUNTIF(J68:J71,"4")</f>
        <v>0</v>
      </c>
      <c r="U71">
        <f>COUNTIF(M68:M71,"4")</f>
        <v>0</v>
      </c>
    </row>
    <row r="72" spans="1:21" ht="8.25" customHeight="1" x14ac:dyDescent="0.25">
      <c r="B72" s="141"/>
      <c r="C72" s="141"/>
      <c r="D72" s="141"/>
      <c r="E72" s="141"/>
      <c r="F72" s="141"/>
      <c r="G72" s="141"/>
      <c r="H72" s="141"/>
      <c r="I72" s="141"/>
      <c r="J72" s="141"/>
      <c r="K72" s="141"/>
      <c r="L72" s="21"/>
      <c r="M72" s="44"/>
      <c r="N72" s="21"/>
      <c r="O72" s="21"/>
    </row>
    <row r="73" spans="1:21" ht="18.75" x14ac:dyDescent="0.2">
      <c r="A73" s="174"/>
      <c r="B73" s="67"/>
      <c r="C73" s="181" t="s">
        <v>103</v>
      </c>
      <c r="D73" s="181"/>
      <c r="E73" s="181"/>
      <c r="F73" s="181"/>
      <c r="G73" s="181"/>
      <c r="H73" s="181"/>
      <c r="I73" s="181"/>
      <c r="J73" s="181"/>
      <c r="K73" s="181"/>
      <c r="L73" s="69"/>
      <c r="M73" s="69"/>
      <c r="N73" s="69"/>
      <c r="O73" s="69"/>
    </row>
    <row r="74" spans="1:21" ht="30" customHeight="1" x14ac:dyDescent="0.2">
      <c r="A74" s="174"/>
      <c r="B74" s="70"/>
      <c r="C74" s="49" t="s">
        <v>104</v>
      </c>
      <c r="D74" s="50">
        <v>2</v>
      </c>
      <c r="E74" s="34" t="s">
        <v>282</v>
      </c>
      <c r="F74" s="34" t="s">
        <v>283</v>
      </c>
      <c r="G74" s="51">
        <v>3</v>
      </c>
      <c r="H74" s="36" t="s">
        <v>569</v>
      </c>
      <c r="I74" s="36" t="s">
        <v>570</v>
      </c>
      <c r="J74" s="52"/>
      <c r="K74" s="39"/>
      <c r="L74" s="39"/>
      <c r="M74" s="54"/>
      <c r="N74" s="72"/>
      <c r="O74" s="72"/>
      <c r="R74">
        <f>COUNTIF(D74:D79,"1")</f>
        <v>1</v>
      </c>
      <c r="S74">
        <f>COUNTIF(G74:G79,"1")</f>
        <v>2</v>
      </c>
      <c r="T74">
        <f>COUNTIF(J74:J79,"1")</f>
        <v>0</v>
      </c>
      <c r="U74">
        <f>COUNTIF(M74:M79,"1")</f>
        <v>0</v>
      </c>
    </row>
    <row r="75" spans="1:21" ht="30" customHeight="1" x14ac:dyDescent="0.2">
      <c r="A75" s="174"/>
      <c r="B75" s="70"/>
      <c r="C75" s="20" t="s">
        <v>105</v>
      </c>
      <c r="D75" s="50">
        <v>2</v>
      </c>
      <c r="E75" s="55" t="s">
        <v>284</v>
      </c>
      <c r="F75" s="34" t="s">
        <v>285</v>
      </c>
      <c r="G75" s="51">
        <v>1</v>
      </c>
      <c r="H75" s="41" t="s">
        <v>571</v>
      </c>
      <c r="I75" s="36" t="s">
        <v>572</v>
      </c>
      <c r="J75" s="52"/>
      <c r="K75" s="39"/>
      <c r="L75" s="39"/>
      <c r="M75" s="54"/>
      <c r="N75" s="72"/>
      <c r="O75" s="72"/>
      <c r="R75">
        <f>COUNTIF(D74:D79,"2")</f>
        <v>4</v>
      </c>
      <c r="S75">
        <f>COUNTIF(G74:G79,"2")</f>
        <v>0</v>
      </c>
      <c r="T75">
        <f>COUNTIF(J74:J79,"2")</f>
        <v>0</v>
      </c>
      <c r="U75">
        <f>COUNTIF(M74:M79,"2")</f>
        <v>0</v>
      </c>
    </row>
    <row r="76" spans="1:21" ht="30" customHeight="1" x14ac:dyDescent="0.2">
      <c r="A76" s="174"/>
      <c r="B76" s="70"/>
      <c r="C76" s="20" t="s">
        <v>106</v>
      </c>
      <c r="D76" s="50">
        <v>2</v>
      </c>
      <c r="E76" s="55" t="s">
        <v>286</v>
      </c>
      <c r="F76" s="34" t="s">
        <v>287</v>
      </c>
      <c r="G76" s="51">
        <v>3</v>
      </c>
      <c r="H76" s="41" t="s">
        <v>573</v>
      </c>
      <c r="I76" s="36" t="s">
        <v>574</v>
      </c>
      <c r="J76" s="52"/>
      <c r="K76" s="39"/>
      <c r="L76" s="39"/>
      <c r="M76" s="54"/>
      <c r="N76" s="72"/>
      <c r="O76" s="72"/>
      <c r="R76">
        <f>COUNTIF(D74:D79,"2")</f>
        <v>4</v>
      </c>
      <c r="S76">
        <f>COUNTIF(G74:G79,"3")</f>
        <v>4</v>
      </c>
      <c r="T76">
        <f>COUNTIF(J74:J79,"3")</f>
        <v>0</v>
      </c>
      <c r="U76">
        <f>COUNTIF(M74:M79,"3")</f>
        <v>0</v>
      </c>
    </row>
    <row r="77" spans="1:21" ht="30" customHeight="1" x14ac:dyDescent="0.2">
      <c r="A77" s="174"/>
      <c r="B77" s="70"/>
      <c r="C77" s="20" t="s">
        <v>107</v>
      </c>
      <c r="D77" s="50">
        <v>3</v>
      </c>
      <c r="E77" s="55" t="s">
        <v>288</v>
      </c>
      <c r="F77" s="34" t="s">
        <v>289</v>
      </c>
      <c r="G77" s="51">
        <v>3</v>
      </c>
      <c r="H77" s="41" t="s">
        <v>575</v>
      </c>
      <c r="I77" s="36" t="s">
        <v>576</v>
      </c>
      <c r="J77" s="52"/>
      <c r="K77" s="39"/>
      <c r="L77" s="39"/>
      <c r="M77" s="54"/>
      <c r="N77" s="72"/>
      <c r="O77" s="72"/>
      <c r="R77">
        <f>COUNTIF(D74:D79,"4")</f>
        <v>0</v>
      </c>
      <c r="S77">
        <f>COUNTIF(G74:G79,"4")</f>
        <v>0</v>
      </c>
      <c r="T77">
        <f>COUNTIF(J74:J79,"4")</f>
        <v>0</v>
      </c>
      <c r="U77">
        <f>COUNTIF(M74:M79,"4")</f>
        <v>0</v>
      </c>
    </row>
    <row r="78" spans="1:21" ht="30" customHeight="1" x14ac:dyDescent="0.2">
      <c r="A78" s="174"/>
      <c r="B78" s="78"/>
      <c r="C78" s="43" t="s">
        <v>108</v>
      </c>
      <c r="D78" s="50">
        <v>2</v>
      </c>
      <c r="E78" s="55" t="s">
        <v>290</v>
      </c>
      <c r="F78" s="34" t="s">
        <v>229</v>
      </c>
      <c r="G78" s="51">
        <v>3</v>
      </c>
      <c r="H78" s="41" t="s">
        <v>577</v>
      </c>
      <c r="I78" s="36" t="s">
        <v>578</v>
      </c>
      <c r="J78" s="52"/>
      <c r="K78" s="39"/>
      <c r="L78" s="39"/>
      <c r="M78" s="54"/>
      <c r="N78" s="72"/>
      <c r="O78" s="72"/>
    </row>
    <row r="79" spans="1:21" ht="30" customHeight="1" x14ac:dyDescent="0.2">
      <c r="A79" s="174"/>
      <c r="B79" s="74"/>
      <c r="C79" s="20" t="s">
        <v>109</v>
      </c>
      <c r="D79" s="50">
        <v>1</v>
      </c>
      <c r="E79" s="55" t="s">
        <v>291</v>
      </c>
      <c r="F79" s="34" t="s">
        <v>229</v>
      </c>
      <c r="G79" s="51">
        <v>1</v>
      </c>
      <c r="H79" s="41" t="s">
        <v>579</v>
      </c>
      <c r="I79" s="36" t="s">
        <v>580</v>
      </c>
      <c r="J79" s="52"/>
      <c r="K79" s="39"/>
      <c r="L79" s="39"/>
      <c r="M79" s="54"/>
      <c r="N79" s="72"/>
      <c r="O79" s="72"/>
    </row>
    <row r="80" spans="1:21" ht="9" customHeight="1" x14ac:dyDescent="0.2">
      <c r="B80" s="141"/>
      <c r="C80" s="141"/>
      <c r="D80" s="75"/>
      <c r="E80" s="76"/>
      <c r="F80" s="76"/>
      <c r="G80" s="75"/>
      <c r="H80" s="76"/>
      <c r="I80" s="76"/>
      <c r="J80" s="75"/>
      <c r="K80" s="82"/>
      <c r="M80" s="75"/>
      <c r="N80" s="82"/>
    </row>
    <row r="81" spans="1:21" ht="18.75" customHeight="1" x14ac:dyDescent="0.2">
      <c r="B81" s="182" t="s">
        <v>110</v>
      </c>
      <c r="C81" s="182"/>
      <c r="D81" s="178" t="s">
        <v>182</v>
      </c>
      <c r="E81" s="178"/>
      <c r="F81" s="178"/>
      <c r="G81" s="179">
        <v>2024</v>
      </c>
      <c r="H81" s="179"/>
      <c r="I81" s="179"/>
      <c r="J81" s="180">
        <v>2025</v>
      </c>
      <c r="K81" s="180"/>
      <c r="L81" s="180"/>
      <c r="M81" s="166">
        <v>2026</v>
      </c>
      <c r="N81" s="166"/>
      <c r="O81" s="166"/>
    </row>
    <row r="82" spans="1:21" ht="34.5" customHeight="1" x14ac:dyDescent="0.2">
      <c r="B82" s="182"/>
      <c r="C82" s="182"/>
      <c r="D82" s="65" t="s">
        <v>42</v>
      </c>
      <c r="E82" s="66" t="s">
        <v>43</v>
      </c>
      <c r="F82" s="66" t="s">
        <v>111</v>
      </c>
      <c r="G82" s="65" t="s">
        <v>42</v>
      </c>
      <c r="H82" s="66" t="s">
        <v>43</v>
      </c>
      <c r="I82" s="66" t="s">
        <v>44</v>
      </c>
      <c r="J82" s="65" t="s">
        <v>42</v>
      </c>
      <c r="K82" s="66" t="s">
        <v>43</v>
      </c>
      <c r="L82" s="24" t="s">
        <v>44</v>
      </c>
      <c r="M82" s="65" t="s">
        <v>42</v>
      </c>
      <c r="N82" s="66" t="s">
        <v>43</v>
      </c>
      <c r="O82" s="24" t="s">
        <v>44</v>
      </c>
    </row>
    <row r="83" spans="1:21" ht="18.75" x14ac:dyDescent="0.2">
      <c r="A83" s="174"/>
      <c r="B83" s="83"/>
      <c r="C83" s="183" t="s">
        <v>112</v>
      </c>
      <c r="D83" s="183"/>
      <c r="E83" s="183"/>
      <c r="F83" s="183"/>
      <c r="G83" s="183"/>
      <c r="H83" s="183"/>
      <c r="I83" s="183"/>
      <c r="J83" s="183"/>
      <c r="K83" s="183"/>
      <c r="L83" s="84"/>
      <c r="M83" s="85"/>
      <c r="N83" s="85"/>
      <c r="O83" s="84"/>
    </row>
    <row r="84" spans="1:21" ht="30" customHeight="1" x14ac:dyDescent="0.2">
      <c r="A84" s="174"/>
      <c r="B84" s="74"/>
      <c r="C84" s="49" t="s">
        <v>113</v>
      </c>
      <c r="D84" s="50">
        <v>3</v>
      </c>
      <c r="E84" s="55" t="s">
        <v>292</v>
      </c>
      <c r="F84" s="34" t="s">
        <v>293</v>
      </c>
      <c r="G84" s="51">
        <v>3</v>
      </c>
      <c r="H84" s="41" t="s">
        <v>491</v>
      </c>
      <c r="I84" s="36" t="s">
        <v>492</v>
      </c>
      <c r="J84" s="52"/>
      <c r="K84" s="39"/>
      <c r="L84" s="39"/>
      <c r="M84" s="54"/>
      <c r="N84" s="72"/>
      <c r="O84" s="72"/>
      <c r="R84">
        <f>COUNTIF(D84:D86,"1")</f>
        <v>0</v>
      </c>
      <c r="S84">
        <f>COUNTIF(G84:G86,"1")</f>
        <v>0</v>
      </c>
      <c r="T84">
        <f>COUNTIF(J84:J86,"1")</f>
        <v>0</v>
      </c>
      <c r="U84">
        <f>COUNTIF(M84:M86,"1")</f>
        <v>0</v>
      </c>
    </row>
    <row r="85" spans="1:21" ht="30" customHeight="1" x14ac:dyDescent="0.2">
      <c r="A85" s="174"/>
      <c r="B85" s="83"/>
      <c r="C85" s="20" t="s">
        <v>114</v>
      </c>
      <c r="D85" s="50">
        <v>3</v>
      </c>
      <c r="E85" s="55" t="s">
        <v>294</v>
      </c>
      <c r="F85" s="34" t="s">
        <v>295</v>
      </c>
      <c r="G85" s="51">
        <v>3</v>
      </c>
      <c r="H85" s="41" t="s">
        <v>493</v>
      </c>
      <c r="I85" s="36" t="s">
        <v>295</v>
      </c>
      <c r="J85" s="52"/>
      <c r="K85" s="39"/>
      <c r="L85" s="39"/>
      <c r="M85" s="54"/>
      <c r="N85" s="72"/>
      <c r="O85" s="72"/>
      <c r="R85">
        <f>COUNTIF(D84:D86,"2")</f>
        <v>0</v>
      </c>
      <c r="S85">
        <f>COUNTIF(G84:G86,"2")</f>
        <v>0</v>
      </c>
      <c r="T85">
        <f>COUNTIF(J84:J86,"2")</f>
        <v>0</v>
      </c>
      <c r="U85">
        <f>COUNTIF(M84:M86,"2")</f>
        <v>0</v>
      </c>
    </row>
    <row r="86" spans="1:21" ht="30" customHeight="1" x14ac:dyDescent="0.2">
      <c r="A86" s="174"/>
      <c r="B86" s="83"/>
      <c r="C86" s="20" t="s">
        <v>115</v>
      </c>
      <c r="D86" s="50">
        <v>3</v>
      </c>
      <c r="E86" s="55" t="s">
        <v>296</v>
      </c>
      <c r="F86" s="34" t="s">
        <v>297</v>
      </c>
      <c r="G86" s="51">
        <v>3</v>
      </c>
      <c r="H86" s="139" t="s">
        <v>494</v>
      </c>
      <c r="I86" s="36" t="s">
        <v>297</v>
      </c>
      <c r="J86" s="52"/>
      <c r="K86" s="39"/>
      <c r="L86" s="39"/>
      <c r="M86" s="54"/>
      <c r="N86" s="72"/>
      <c r="O86" s="72"/>
      <c r="R86">
        <f>COUNTIF(D84:D86,"3")</f>
        <v>3</v>
      </c>
      <c r="S86">
        <f>COUNTIF(G84:G86,"3")</f>
        <v>3</v>
      </c>
      <c r="T86">
        <f>COUNTIF(J84:J86,"3")</f>
        <v>0</v>
      </c>
      <c r="U86">
        <f>COUNTIF(M84:M86,"3")</f>
        <v>0</v>
      </c>
    </row>
    <row r="87" spans="1:21" ht="21" customHeight="1" x14ac:dyDescent="0.2">
      <c r="B87" s="141"/>
      <c r="C87" s="141"/>
      <c r="D87" s="75"/>
      <c r="E87" s="76"/>
      <c r="F87" s="76"/>
      <c r="G87" s="75"/>
      <c r="H87" s="76"/>
      <c r="I87" s="76"/>
      <c r="J87" s="75"/>
      <c r="K87" s="76"/>
      <c r="M87" s="75"/>
      <c r="N87" s="76"/>
      <c r="R87">
        <f>COUNTIF(D84:D86,"4")</f>
        <v>0</v>
      </c>
      <c r="S87">
        <f>COUNTIF(G84:G86,"4")</f>
        <v>0</v>
      </c>
      <c r="T87">
        <f>COUNTIF(J84:J86,"4")</f>
        <v>0</v>
      </c>
      <c r="U87">
        <f>COUNTIF(M84:M86,"4")</f>
        <v>0</v>
      </c>
    </row>
    <row r="88" spans="1:21" ht="18.75" x14ac:dyDescent="0.2">
      <c r="A88" s="174"/>
      <c r="B88" s="86"/>
      <c r="C88" s="183" t="s">
        <v>116</v>
      </c>
      <c r="D88" s="183"/>
      <c r="E88" s="183"/>
      <c r="F88" s="183"/>
      <c r="G88" s="183"/>
      <c r="H88" s="183"/>
      <c r="I88" s="183"/>
      <c r="J88" s="183"/>
      <c r="K88" s="183"/>
      <c r="L88" s="69"/>
      <c r="M88" s="69"/>
      <c r="N88" s="69"/>
      <c r="O88" s="69"/>
    </row>
    <row r="89" spans="1:21" ht="30" customHeight="1" x14ac:dyDescent="0.2">
      <c r="A89" s="174"/>
      <c r="B89" s="74"/>
      <c r="C89" s="32" t="s">
        <v>117</v>
      </c>
      <c r="D89" s="50">
        <v>2</v>
      </c>
      <c r="E89" s="34" t="s">
        <v>298</v>
      </c>
      <c r="F89" s="34" t="s">
        <v>299</v>
      </c>
      <c r="G89" s="51">
        <v>3</v>
      </c>
      <c r="H89" s="36" t="s">
        <v>495</v>
      </c>
      <c r="I89" s="36" t="s">
        <v>496</v>
      </c>
      <c r="J89" s="52"/>
      <c r="K89" s="39"/>
      <c r="L89" s="39"/>
      <c r="M89" s="54"/>
      <c r="N89" s="72"/>
      <c r="O89" s="72"/>
      <c r="R89">
        <f>COUNTIF(D89:D95,"1")</f>
        <v>2</v>
      </c>
      <c r="S89">
        <f>COUNTIF(G89:G95,"1")</f>
        <v>3</v>
      </c>
      <c r="T89">
        <f>COUNTIF(J89:J95,"1")</f>
        <v>0</v>
      </c>
      <c r="U89">
        <f>COUNTIF(M89:M95,"1")</f>
        <v>0</v>
      </c>
    </row>
    <row r="90" spans="1:21" ht="30" customHeight="1" x14ac:dyDescent="0.2">
      <c r="A90" s="174"/>
      <c r="B90" s="87"/>
      <c r="C90" s="43" t="s">
        <v>118</v>
      </c>
      <c r="D90" s="50">
        <v>2</v>
      </c>
      <c r="E90" s="55" t="s">
        <v>300</v>
      </c>
      <c r="F90" s="34" t="s">
        <v>301</v>
      </c>
      <c r="G90" s="51">
        <v>1</v>
      </c>
      <c r="H90" s="41" t="s">
        <v>497</v>
      </c>
      <c r="I90" s="36" t="s">
        <v>498</v>
      </c>
      <c r="J90" s="52"/>
      <c r="K90" s="39"/>
      <c r="L90" s="39"/>
      <c r="M90" s="54"/>
      <c r="N90" s="72"/>
      <c r="O90" s="72"/>
      <c r="R90">
        <f>COUNTIF(D89:D95,"2")</f>
        <v>5</v>
      </c>
      <c r="S90">
        <f>COUNTIF(G89:G95,"2")</f>
        <v>3</v>
      </c>
      <c r="T90">
        <f>COUNTIF(J89:J95,"2")</f>
        <v>0</v>
      </c>
      <c r="U90">
        <f>COUNTIF(M89:M95,"2")</f>
        <v>0</v>
      </c>
    </row>
    <row r="91" spans="1:21" ht="30" customHeight="1" x14ac:dyDescent="0.2">
      <c r="A91" s="174"/>
      <c r="B91" s="83"/>
      <c r="C91" s="20" t="s">
        <v>119</v>
      </c>
      <c r="D91" s="50">
        <v>2</v>
      </c>
      <c r="E91" s="55" t="s">
        <v>302</v>
      </c>
      <c r="F91" s="34" t="s">
        <v>303</v>
      </c>
      <c r="G91" s="51">
        <v>1</v>
      </c>
      <c r="H91" s="41" t="s">
        <v>499</v>
      </c>
      <c r="I91" s="36" t="s">
        <v>500</v>
      </c>
      <c r="J91" s="52"/>
      <c r="K91" s="39"/>
      <c r="L91" s="39"/>
      <c r="M91" s="54"/>
      <c r="N91" s="72"/>
      <c r="O91" s="72"/>
      <c r="R91">
        <f>COUNTIF(D89:D95,"3")</f>
        <v>0</v>
      </c>
      <c r="S91">
        <f>COUNTIF(G89:G95,"3")</f>
        <v>1</v>
      </c>
      <c r="T91">
        <f>COUNTIF(J89:J95,"3")</f>
        <v>0</v>
      </c>
      <c r="U91">
        <f>COUNTIF(M89:M95,"3")</f>
        <v>0</v>
      </c>
    </row>
    <row r="92" spans="1:21" ht="30" customHeight="1" x14ac:dyDescent="0.2">
      <c r="A92" s="174"/>
      <c r="B92" s="83"/>
      <c r="C92" s="43" t="s">
        <v>120</v>
      </c>
      <c r="D92" s="50">
        <v>2</v>
      </c>
      <c r="E92" s="55" t="s">
        <v>304</v>
      </c>
      <c r="F92" s="34" t="s">
        <v>305</v>
      </c>
      <c r="G92" s="51">
        <v>2</v>
      </c>
      <c r="H92" s="41" t="s">
        <v>501</v>
      </c>
      <c r="I92" s="36" t="s">
        <v>502</v>
      </c>
      <c r="J92" s="52"/>
      <c r="K92" s="39"/>
      <c r="L92" s="39"/>
      <c r="M92" s="54"/>
      <c r="N92" s="72"/>
      <c r="O92" s="72"/>
      <c r="R92">
        <f>COUNTIF(D89:D95,"4")</f>
        <v>0</v>
      </c>
      <c r="S92">
        <f>COUNTIF(G89:G95,"4")</f>
        <v>0</v>
      </c>
      <c r="T92">
        <f>COUNTIF(J89:J95,"4")</f>
        <v>0</v>
      </c>
      <c r="U92">
        <f>COUNTIF(M89:M95,"4")</f>
        <v>0</v>
      </c>
    </row>
    <row r="93" spans="1:21" ht="30" customHeight="1" x14ac:dyDescent="0.2">
      <c r="A93" s="174"/>
      <c r="B93" s="83"/>
      <c r="C93" s="20" t="s">
        <v>121</v>
      </c>
      <c r="D93" s="50">
        <v>2</v>
      </c>
      <c r="E93" s="55" t="s">
        <v>307</v>
      </c>
      <c r="F93" s="34" t="s">
        <v>306</v>
      </c>
      <c r="G93" s="51">
        <v>2</v>
      </c>
      <c r="H93" s="41" t="s">
        <v>503</v>
      </c>
      <c r="I93" s="36" t="s">
        <v>504</v>
      </c>
      <c r="J93" s="52"/>
      <c r="K93" s="39"/>
      <c r="L93" s="39"/>
      <c r="M93" s="54"/>
      <c r="N93" s="72"/>
      <c r="O93" s="72"/>
    </row>
    <row r="94" spans="1:21" ht="30" customHeight="1" x14ac:dyDescent="0.2">
      <c r="A94" s="174"/>
      <c r="B94" s="87"/>
      <c r="C94" s="43" t="s">
        <v>122</v>
      </c>
      <c r="D94" s="50">
        <v>1</v>
      </c>
      <c r="E94" s="55" t="s">
        <v>308</v>
      </c>
      <c r="F94" s="34" t="s">
        <v>303</v>
      </c>
      <c r="G94" s="51">
        <v>1</v>
      </c>
      <c r="H94" s="41" t="s">
        <v>505</v>
      </c>
      <c r="I94" s="36" t="s">
        <v>506</v>
      </c>
      <c r="J94" s="52"/>
      <c r="K94" s="39"/>
      <c r="L94" s="39"/>
      <c r="M94" s="54"/>
      <c r="N94" s="72"/>
      <c r="O94" s="72"/>
    </row>
    <row r="95" spans="1:21" ht="30" customHeight="1" x14ac:dyDescent="0.2">
      <c r="A95" s="174"/>
      <c r="B95" s="83"/>
      <c r="C95" s="20" t="s">
        <v>123</v>
      </c>
      <c r="D95" s="50">
        <v>1</v>
      </c>
      <c r="E95" s="55" t="s">
        <v>309</v>
      </c>
      <c r="F95" s="34" t="s">
        <v>310</v>
      </c>
      <c r="G95" s="51">
        <v>2</v>
      </c>
      <c r="H95" s="41" t="s">
        <v>507</v>
      </c>
      <c r="I95" s="36" t="s">
        <v>508</v>
      </c>
      <c r="J95" s="52"/>
      <c r="K95" s="39"/>
      <c r="L95" s="39"/>
      <c r="M95" s="54"/>
      <c r="N95" s="72"/>
      <c r="O95" s="72"/>
    </row>
    <row r="96" spans="1:21" ht="5.25" customHeight="1" x14ac:dyDescent="0.2">
      <c r="B96" s="141"/>
      <c r="C96" s="141"/>
      <c r="D96" s="75"/>
      <c r="E96" s="76"/>
      <c r="F96" s="76"/>
      <c r="G96" s="75"/>
      <c r="H96" s="76"/>
      <c r="I96" s="76"/>
      <c r="J96" s="75"/>
      <c r="K96" s="82"/>
      <c r="M96" s="75"/>
      <c r="N96" s="82"/>
    </row>
    <row r="97" spans="1:21" ht="18.75" x14ac:dyDescent="0.2">
      <c r="A97" s="174"/>
      <c r="B97" s="67"/>
      <c r="C97" s="181" t="s">
        <v>124</v>
      </c>
      <c r="D97" s="181"/>
      <c r="E97" s="181"/>
      <c r="F97" s="181"/>
      <c r="G97" s="181"/>
      <c r="H97" s="181"/>
      <c r="I97" s="181"/>
      <c r="J97" s="181"/>
      <c r="K97" s="181"/>
      <c r="L97" s="181"/>
      <c r="M97" s="88"/>
      <c r="N97" s="88"/>
      <c r="O97" s="89"/>
    </row>
    <row r="98" spans="1:21" ht="41.25" customHeight="1" x14ac:dyDescent="0.2">
      <c r="A98" s="174"/>
      <c r="B98" s="78"/>
      <c r="C98" s="32" t="s">
        <v>125</v>
      </c>
      <c r="D98" s="50">
        <v>2</v>
      </c>
      <c r="E98" s="34" t="s">
        <v>311</v>
      </c>
      <c r="F98" s="34" t="s">
        <v>312</v>
      </c>
      <c r="G98" s="62">
        <v>2</v>
      </c>
      <c r="H98" s="36" t="s">
        <v>509</v>
      </c>
      <c r="I98" s="36" t="s">
        <v>510</v>
      </c>
      <c r="J98" s="63"/>
      <c r="K98" s="39"/>
      <c r="L98" s="39"/>
      <c r="M98" s="64"/>
      <c r="N98" s="72"/>
      <c r="O98" s="72"/>
      <c r="R98">
        <f>COUNTIF(D98:D99,"1")</f>
        <v>0</v>
      </c>
      <c r="S98">
        <f>COUNTIF(G98:G99,"1")</f>
        <v>0</v>
      </c>
      <c r="T98">
        <f>COUNTIF(J98:J99,"1")</f>
        <v>0</v>
      </c>
      <c r="U98">
        <f>COUNTIF(M98:M99,"1")</f>
        <v>0</v>
      </c>
    </row>
    <row r="99" spans="1:21" ht="24" customHeight="1" x14ac:dyDescent="0.2">
      <c r="A99" s="174"/>
      <c r="B99" s="90"/>
      <c r="C99" s="43" t="s">
        <v>126</v>
      </c>
      <c r="D99" s="50">
        <v>2</v>
      </c>
      <c r="E99" s="55" t="s">
        <v>313</v>
      </c>
      <c r="F99" s="34" t="s">
        <v>314</v>
      </c>
      <c r="G99" s="62">
        <v>3</v>
      </c>
      <c r="H99" s="41" t="s">
        <v>511</v>
      </c>
      <c r="I99" s="36" t="s">
        <v>512</v>
      </c>
      <c r="J99" s="63"/>
      <c r="K99" s="39"/>
      <c r="L99" s="39"/>
      <c r="M99" s="64"/>
      <c r="N99" s="72"/>
      <c r="O99" s="72"/>
      <c r="R99">
        <f>COUNTIF(D98:D99,"2")</f>
        <v>2</v>
      </c>
      <c r="S99">
        <f>COUNTIF(G98:G99,"2")</f>
        <v>1</v>
      </c>
      <c r="T99">
        <f>COUNTIF(J98:J99,"2")</f>
        <v>0</v>
      </c>
      <c r="U99">
        <f>COUNTIF(M98:M99,"2")</f>
        <v>0</v>
      </c>
    </row>
    <row r="100" spans="1:21" ht="8.25" customHeight="1" x14ac:dyDescent="0.2">
      <c r="B100" s="141"/>
      <c r="C100" s="141"/>
      <c r="D100" s="75"/>
      <c r="E100" s="76"/>
      <c r="F100" s="76"/>
      <c r="G100" s="75"/>
      <c r="H100" s="76"/>
      <c r="I100" s="76"/>
      <c r="J100" s="75"/>
      <c r="K100" s="82"/>
      <c r="M100" s="75"/>
      <c r="N100" s="82"/>
      <c r="R100">
        <f>COUNTIF(D98:D99,"3")</f>
        <v>0</v>
      </c>
      <c r="S100">
        <f>COUNTIF(G98:G99,"3")</f>
        <v>1</v>
      </c>
      <c r="T100">
        <f>COUNTIF(J98:J99,"3")</f>
        <v>0</v>
      </c>
      <c r="U100">
        <f>COUNTIF(M98:M99,"3")</f>
        <v>0</v>
      </c>
    </row>
    <row r="101" spans="1:21" ht="18.75" x14ac:dyDescent="0.2">
      <c r="A101" s="174"/>
      <c r="B101" s="83"/>
      <c r="C101" s="183" t="s">
        <v>127</v>
      </c>
      <c r="D101" s="183"/>
      <c r="E101" s="183"/>
      <c r="F101" s="183"/>
      <c r="G101" s="183"/>
      <c r="H101" s="183"/>
      <c r="I101" s="183"/>
      <c r="J101" s="183"/>
      <c r="K101" s="183"/>
      <c r="L101" s="69"/>
      <c r="M101" s="69"/>
      <c r="N101" s="69"/>
      <c r="O101" s="69"/>
      <c r="R101">
        <f>COUNTIF(D98:D99,"4")</f>
        <v>0</v>
      </c>
      <c r="S101">
        <f>COUNTIF(G98:G99,"4")</f>
        <v>0</v>
      </c>
      <c r="T101">
        <f>COUNTIF(J98:J99,"4")</f>
        <v>0</v>
      </c>
      <c r="U101">
        <f>COUNTIF(M98:M99,"4")</f>
        <v>0</v>
      </c>
    </row>
    <row r="102" spans="1:21" ht="30" customHeight="1" x14ac:dyDescent="0.2">
      <c r="A102" s="174"/>
      <c r="B102" s="74"/>
      <c r="C102" s="49" t="s">
        <v>128</v>
      </c>
      <c r="D102" s="50">
        <v>3</v>
      </c>
      <c r="E102" s="34" t="s">
        <v>315</v>
      </c>
      <c r="F102" s="34" t="s">
        <v>316</v>
      </c>
      <c r="G102" s="51">
        <v>3</v>
      </c>
      <c r="H102" s="36" t="s">
        <v>513</v>
      </c>
      <c r="I102" s="36" t="s">
        <v>514</v>
      </c>
      <c r="J102" s="52"/>
      <c r="K102" s="39"/>
      <c r="L102" s="39"/>
      <c r="M102" s="54"/>
      <c r="N102" s="72"/>
      <c r="O102" s="72"/>
      <c r="R102">
        <f>COUNTIF(D102:D111,"1")</f>
        <v>1</v>
      </c>
      <c r="S102">
        <f>COUNTIF(G102:G111,"1")</f>
        <v>2</v>
      </c>
      <c r="T102">
        <f>COUNTIF(J102:J111,"1")</f>
        <v>0</v>
      </c>
      <c r="U102">
        <f>COUNTIF(M102:M111,"1")</f>
        <v>0</v>
      </c>
    </row>
    <row r="103" spans="1:21" ht="30" customHeight="1" x14ac:dyDescent="0.2">
      <c r="A103" s="174"/>
      <c r="B103" s="83"/>
      <c r="C103" s="20" t="s">
        <v>129</v>
      </c>
      <c r="D103" s="50">
        <v>3</v>
      </c>
      <c r="E103" s="55" t="s">
        <v>317</v>
      </c>
      <c r="F103" s="34" t="s">
        <v>318</v>
      </c>
      <c r="G103" s="51">
        <v>3</v>
      </c>
      <c r="H103" s="41" t="s">
        <v>515</v>
      </c>
      <c r="I103" s="36" t="s">
        <v>516</v>
      </c>
      <c r="J103" s="52"/>
      <c r="K103" s="39"/>
      <c r="L103" s="39"/>
      <c r="M103" s="54"/>
      <c r="N103" s="72"/>
      <c r="O103" s="72"/>
      <c r="R103">
        <f>COUNTIF(D102:D111,"2")</f>
        <v>4</v>
      </c>
      <c r="S103">
        <f>COUNTIF(G102:G111,"2")</f>
        <v>3</v>
      </c>
      <c r="T103">
        <f>COUNTIF(J102:J111,"2")</f>
        <v>0</v>
      </c>
      <c r="U103">
        <f>COUNTIF(M102:M111,"2")</f>
        <v>0</v>
      </c>
    </row>
    <row r="104" spans="1:21" ht="30" customHeight="1" x14ac:dyDescent="0.2">
      <c r="A104" s="174"/>
      <c r="B104" s="83"/>
      <c r="C104" s="20" t="s">
        <v>130</v>
      </c>
      <c r="D104" s="50">
        <v>2</v>
      </c>
      <c r="E104" s="55" t="s">
        <v>319</v>
      </c>
      <c r="F104" s="34" t="s">
        <v>320</v>
      </c>
      <c r="G104" s="51">
        <v>2</v>
      </c>
      <c r="H104" s="41" t="s">
        <v>517</v>
      </c>
      <c r="I104" s="36" t="s">
        <v>518</v>
      </c>
      <c r="J104" s="52"/>
      <c r="K104" s="39"/>
      <c r="L104" s="39"/>
      <c r="M104" s="54"/>
      <c r="N104" s="72"/>
      <c r="O104" s="72"/>
      <c r="R104">
        <f>COUNTIF(D102:D111,"3")</f>
        <v>5</v>
      </c>
      <c r="S104">
        <f>COUNTIF(G102:G111,"3")</f>
        <v>4</v>
      </c>
      <c r="T104">
        <f>COUNTIF(J102:J111,"3")</f>
        <v>0</v>
      </c>
      <c r="U104">
        <f>COUNTIF(M102:M111,"3")</f>
        <v>0</v>
      </c>
    </row>
    <row r="105" spans="1:21" ht="30" customHeight="1" x14ac:dyDescent="0.2">
      <c r="A105" s="174"/>
      <c r="B105" s="83"/>
      <c r="C105" s="20" t="s">
        <v>131</v>
      </c>
      <c r="D105" s="50">
        <v>3</v>
      </c>
      <c r="E105" s="55" t="s">
        <v>321</v>
      </c>
      <c r="F105" s="34" t="s">
        <v>322</v>
      </c>
      <c r="G105" s="51">
        <v>4</v>
      </c>
      <c r="H105" s="41" t="s">
        <v>519</v>
      </c>
      <c r="I105" s="36" t="s">
        <v>520</v>
      </c>
      <c r="J105" s="52"/>
      <c r="K105" s="39"/>
      <c r="L105" s="39"/>
      <c r="M105" s="54"/>
      <c r="N105" s="72"/>
      <c r="O105" s="72"/>
      <c r="R105">
        <f>COUNTIF(D102:D111,"4")</f>
        <v>0</v>
      </c>
      <c r="S105">
        <f>COUNTIF(G102:G111,"4")</f>
        <v>1</v>
      </c>
      <c r="T105">
        <f>COUNTIF(J102:J111,"4")</f>
        <v>0</v>
      </c>
      <c r="U105">
        <f>COUNTIF(M102:M111,"4")</f>
        <v>0</v>
      </c>
    </row>
    <row r="106" spans="1:21" ht="30" customHeight="1" x14ac:dyDescent="0.2">
      <c r="A106" s="174"/>
      <c r="B106" s="83"/>
      <c r="C106" s="20" t="s">
        <v>132</v>
      </c>
      <c r="D106" s="50">
        <v>3</v>
      </c>
      <c r="E106" s="55" t="s">
        <v>323</v>
      </c>
      <c r="F106" s="34" t="s">
        <v>324</v>
      </c>
      <c r="G106" s="51">
        <v>3</v>
      </c>
      <c r="H106" s="41" t="s">
        <v>521</v>
      </c>
      <c r="I106" s="36" t="s">
        <v>522</v>
      </c>
      <c r="J106" s="52"/>
      <c r="K106" s="39"/>
      <c r="L106" s="39"/>
      <c r="M106" s="54"/>
      <c r="N106" s="72"/>
      <c r="O106" s="72"/>
    </row>
    <row r="107" spans="1:21" ht="30" customHeight="1" x14ac:dyDescent="0.2">
      <c r="A107" s="174"/>
      <c r="B107" s="83"/>
      <c r="C107" s="20" t="s">
        <v>133</v>
      </c>
      <c r="D107" s="50">
        <v>1</v>
      </c>
      <c r="E107" s="55" t="s">
        <v>325</v>
      </c>
      <c r="F107" s="34" t="s">
        <v>326</v>
      </c>
      <c r="G107" s="51">
        <v>2</v>
      </c>
      <c r="H107" s="41" t="s">
        <v>523</v>
      </c>
      <c r="I107" s="36" t="s">
        <v>524</v>
      </c>
      <c r="J107" s="52"/>
      <c r="K107" s="39"/>
      <c r="L107" s="39"/>
      <c r="M107" s="54"/>
      <c r="N107" s="72"/>
      <c r="O107" s="72"/>
    </row>
    <row r="108" spans="1:21" ht="30" customHeight="1" x14ac:dyDescent="0.2">
      <c r="A108" s="174"/>
      <c r="B108" s="83"/>
      <c r="C108" s="20" t="s">
        <v>134</v>
      </c>
      <c r="D108" s="50">
        <v>2</v>
      </c>
      <c r="E108" s="55" t="s">
        <v>327</v>
      </c>
      <c r="F108" s="34" t="s">
        <v>328</v>
      </c>
      <c r="G108" s="51">
        <v>1</v>
      </c>
      <c r="H108" s="41" t="s">
        <v>525</v>
      </c>
      <c r="I108" s="36" t="s">
        <v>518</v>
      </c>
      <c r="J108" s="52"/>
      <c r="K108" s="39"/>
      <c r="L108" s="39"/>
      <c r="M108" s="54"/>
      <c r="N108" s="72"/>
      <c r="O108" s="72"/>
    </row>
    <row r="109" spans="1:21" ht="30" customHeight="1" x14ac:dyDescent="0.2">
      <c r="A109" s="174"/>
      <c r="B109" s="83"/>
      <c r="C109" s="20" t="s">
        <v>135</v>
      </c>
      <c r="D109" s="50">
        <v>2</v>
      </c>
      <c r="E109" s="55" t="s">
        <v>329</v>
      </c>
      <c r="F109" s="34" t="s">
        <v>330</v>
      </c>
      <c r="G109" s="51">
        <v>1</v>
      </c>
      <c r="H109" s="41" t="s">
        <v>526</v>
      </c>
      <c r="I109" s="36" t="s">
        <v>518</v>
      </c>
      <c r="J109" s="52"/>
      <c r="K109" s="39"/>
      <c r="L109" s="39"/>
      <c r="M109" s="54"/>
      <c r="N109" s="72"/>
      <c r="O109" s="72"/>
    </row>
    <row r="110" spans="1:21" ht="30" customHeight="1" x14ac:dyDescent="0.2">
      <c r="A110" s="174"/>
      <c r="B110" s="83"/>
      <c r="C110" s="20" t="s">
        <v>136</v>
      </c>
      <c r="D110" s="50">
        <v>3</v>
      </c>
      <c r="E110" s="55" t="s">
        <v>331</v>
      </c>
      <c r="F110" s="34" t="s">
        <v>332</v>
      </c>
      <c r="G110" s="51">
        <v>3</v>
      </c>
      <c r="H110" s="41" t="s">
        <v>527</v>
      </c>
      <c r="I110" s="36" t="s">
        <v>528</v>
      </c>
      <c r="J110" s="52"/>
      <c r="K110" s="39"/>
      <c r="L110" s="39"/>
      <c r="M110" s="54"/>
      <c r="N110" s="72"/>
      <c r="O110" s="72"/>
    </row>
    <row r="111" spans="1:21" ht="30" customHeight="1" x14ac:dyDescent="0.2">
      <c r="A111" s="174"/>
      <c r="B111" s="83"/>
      <c r="C111" s="20" t="s">
        <v>137</v>
      </c>
      <c r="D111" s="50">
        <v>2</v>
      </c>
      <c r="E111" s="55" t="s">
        <v>333</v>
      </c>
      <c r="F111" s="34" t="s">
        <v>334</v>
      </c>
      <c r="G111" s="51">
        <v>2</v>
      </c>
      <c r="H111" s="41" t="s">
        <v>529</v>
      </c>
      <c r="I111" s="36" t="s">
        <v>530</v>
      </c>
      <c r="J111" s="52"/>
      <c r="K111" s="39"/>
      <c r="L111" s="39"/>
      <c r="M111" s="54"/>
      <c r="N111" s="72"/>
      <c r="O111" s="72"/>
    </row>
    <row r="112" spans="1:21" ht="5.25" customHeight="1" x14ac:dyDescent="0.2">
      <c r="B112" s="141"/>
      <c r="C112" s="141"/>
      <c r="D112" s="91"/>
      <c r="E112" s="92"/>
      <c r="F112" s="92"/>
      <c r="G112" s="91"/>
      <c r="H112" s="92"/>
      <c r="I112" s="92"/>
      <c r="J112" s="91"/>
      <c r="K112" s="93"/>
      <c r="M112" s="91"/>
      <c r="N112" s="93"/>
    </row>
    <row r="113" spans="1:21" ht="18.75" x14ac:dyDescent="0.2">
      <c r="A113" s="174"/>
      <c r="B113" s="83"/>
      <c r="C113" s="183" t="s">
        <v>138</v>
      </c>
      <c r="D113" s="183"/>
      <c r="E113" s="183"/>
      <c r="F113" s="183"/>
      <c r="G113" s="183"/>
      <c r="H113" s="183"/>
      <c r="I113" s="183"/>
      <c r="J113" s="183"/>
      <c r="K113" s="183"/>
      <c r="L113" s="69"/>
      <c r="M113" s="69"/>
      <c r="N113" s="69"/>
      <c r="O113" s="69"/>
    </row>
    <row r="114" spans="1:21" ht="30" customHeight="1" x14ac:dyDescent="0.2">
      <c r="A114" s="174"/>
      <c r="B114" s="87"/>
      <c r="C114" s="43" t="s">
        <v>139</v>
      </c>
      <c r="D114" s="50">
        <v>3</v>
      </c>
      <c r="E114" s="55" t="s">
        <v>335</v>
      </c>
      <c r="F114" s="34" t="s">
        <v>336</v>
      </c>
      <c r="G114" s="51">
        <v>3</v>
      </c>
      <c r="H114" s="41" t="s">
        <v>531</v>
      </c>
      <c r="I114" s="36" t="s">
        <v>532</v>
      </c>
      <c r="J114" s="52"/>
      <c r="K114" s="39"/>
      <c r="L114" s="39"/>
      <c r="M114" s="54"/>
      <c r="N114" s="72"/>
      <c r="O114" s="72"/>
      <c r="R114">
        <f>COUNTIF(D114:D117,"1")</f>
        <v>0</v>
      </c>
      <c r="S114">
        <f>COUNTIF(G114:G117,"1")</f>
        <v>0</v>
      </c>
      <c r="T114">
        <f>COUNTIF(J114:J117,"1")</f>
        <v>0</v>
      </c>
      <c r="U114">
        <f>COUNTIF(M114:M117,"1")</f>
        <v>0</v>
      </c>
    </row>
    <row r="115" spans="1:21" ht="30" customHeight="1" x14ac:dyDescent="0.2">
      <c r="A115" s="174"/>
      <c r="B115" s="83"/>
      <c r="C115" s="20" t="s">
        <v>140</v>
      </c>
      <c r="D115" s="50">
        <v>3</v>
      </c>
      <c r="E115" s="55" t="s">
        <v>337</v>
      </c>
      <c r="F115" s="34" t="s">
        <v>338</v>
      </c>
      <c r="G115" s="51">
        <v>4</v>
      </c>
      <c r="H115" s="41" t="s">
        <v>533</v>
      </c>
      <c r="I115" s="36" t="s">
        <v>534</v>
      </c>
      <c r="J115" s="52"/>
      <c r="K115" s="39"/>
      <c r="L115" s="39"/>
      <c r="M115" s="54"/>
      <c r="N115" s="72"/>
      <c r="O115" s="72"/>
      <c r="R115">
        <f>COUNTIF(D114:D117,"2")</f>
        <v>1</v>
      </c>
      <c r="S115">
        <f>COUNTIF(G114:G117,"2")</f>
        <v>1</v>
      </c>
      <c r="T115">
        <f>COUNTIF(J114:J117,"2")</f>
        <v>0</v>
      </c>
      <c r="U115">
        <f>COUNTIF(M114:M117,"2")</f>
        <v>0</v>
      </c>
    </row>
    <row r="116" spans="1:21" ht="30" customHeight="1" x14ac:dyDescent="0.2">
      <c r="A116" s="174"/>
      <c r="B116" s="83"/>
      <c r="C116" s="20" t="s">
        <v>141</v>
      </c>
      <c r="D116" s="50">
        <v>2</v>
      </c>
      <c r="E116" s="55" t="s">
        <v>339</v>
      </c>
      <c r="F116" s="34" t="s">
        <v>340</v>
      </c>
      <c r="G116" s="51">
        <v>2</v>
      </c>
      <c r="H116" s="41" t="s">
        <v>535</v>
      </c>
      <c r="I116" s="36" t="s">
        <v>536</v>
      </c>
      <c r="J116" s="52"/>
      <c r="K116" s="39"/>
      <c r="L116" s="39"/>
      <c r="M116" s="54"/>
      <c r="N116" s="72"/>
      <c r="O116" s="72"/>
      <c r="R116">
        <f>COUNTIF(D114:D117,"3")</f>
        <v>3</v>
      </c>
      <c r="S116">
        <f>COUNTIF(G114:G117,"3")</f>
        <v>2</v>
      </c>
      <c r="T116">
        <f>COUNTIF(J114:J117,"3")</f>
        <v>0</v>
      </c>
      <c r="U116">
        <f>COUNTIF(M114:M117,"3")</f>
        <v>0</v>
      </c>
    </row>
    <row r="117" spans="1:21" ht="30" customHeight="1" x14ac:dyDescent="0.2">
      <c r="A117" s="174"/>
      <c r="B117" s="83"/>
      <c r="C117" s="20" t="s">
        <v>142</v>
      </c>
      <c r="D117" s="50">
        <v>3</v>
      </c>
      <c r="E117" s="55" t="s">
        <v>341</v>
      </c>
      <c r="F117" s="34" t="s">
        <v>342</v>
      </c>
      <c r="G117" s="51">
        <v>3</v>
      </c>
      <c r="H117" s="41" t="s">
        <v>537</v>
      </c>
      <c r="I117" s="36" t="s">
        <v>538</v>
      </c>
      <c r="J117" s="52"/>
      <c r="K117" s="39"/>
      <c r="L117" s="39"/>
      <c r="M117" s="54"/>
      <c r="N117" s="72"/>
      <c r="O117" s="72"/>
      <c r="R117">
        <f>COUNTIF(D114:D117,"4")</f>
        <v>0</v>
      </c>
      <c r="S117">
        <f>COUNTIF(G114:G117,"4")</f>
        <v>1</v>
      </c>
      <c r="T117">
        <f>COUNTIF(J114:J117,"4")</f>
        <v>0</v>
      </c>
      <c r="U117">
        <f>COUNTIF(M114:M117,"4")</f>
        <v>0</v>
      </c>
    </row>
    <row r="118" spans="1:21" ht="7.5" customHeight="1" x14ac:dyDescent="0.2">
      <c r="B118" s="141"/>
      <c r="C118" s="141"/>
      <c r="D118" s="91"/>
      <c r="E118" s="92"/>
      <c r="F118" s="92"/>
      <c r="G118" s="91"/>
      <c r="H118" s="92"/>
      <c r="I118" s="92"/>
      <c r="J118" s="75"/>
      <c r="K118" s="82"/>
      <c r="M118" s="75"/>
      <c r="N118" s="82"/>
    </row>
    <row r="119" spans="1:21" ht="15.75" customHeight="1" x14ac:dyDescent="0.2">
      <c r="B119" s="177" t="s">
        <v>143</v>
      </c>
      <c r="C119" s="177"/>
      <c r="D119" s="178" t="s">
        <v>182</v>
      </c>
      <c r="E119" s="178"/>
      <c r="F119" s="178"/>
      <c r="G119" s="179" t="s">
        <v>181</v>
      </c>
      <c r="H119" s="179"/>
      <c r="I119" s="179"/>
      <c r="J119" s="180" t="s">
        <v>184</v>
      </c>
      <c r="K119" s="180"/>
      <c r="L119" s="180"/>
      <c r="M119" s="166" t="s">
        <v>185</v>
      </c>
      <c r="N119" s="166"/>
      <c r="O119" s="166"/>
    </row>
    <row r="120" spans="1:21" ht="15.75" customHeight="1" x14ac:dyDescent="0.2">
      <c r="B120" s="177"/>
      <c r="C120" s="177"/>
      <c r="D120" s="65" t="s">
        <v>42</v>
      </c>
      <c r="E120" s="66" t="s">
        <v>43</v>
      </c>
      <c r="F120" s="66"/>
      <c r="G120" s="65" t="s">
        <v>42</v>
      </c>
      <c r="H120" s="66" t="s">
        <v>43</v>
      </c>
      <c r="I120" s="66" t="s">
        <v>44</v>
      </c>
      <c r="J120" s="65" t="s">
        <v>42</v>
      </c>
      <c r="K120" s="66" t="s">
        <v>43</v>
      </c>
      <c r="L120" s="94" t="s">
        <v>44</v>
      </c>
      <c r="M120" s="65" t="s">
        <v>42</v>
      </c>
      <c r="N120" s="66" t="s">
        <v>43</v>
      </c>
      <c r="O120" s="94" t="s">
        <v>44</v>
      </c>
    </row>
    <row r="121" spans="1:21" ht="18.75" x14ac:dyDescent="0.2">
      <c r="A121" s="174"/>
      <c r="B121" s="86"/>
      <c r="C121" s="183" t="s">
        <v>144</v>
      </c>
      <c r="D121" s="183"/>
      <c r="E121" s="183"/>
      <c r="F121" s="183"/>
      <c r="G121" s="183"/>
      <c r="H121" s="183"/>
      <c r="I121" s="183"/>
      <c r="J121" s="183"/>
      <c r="K121" s="183"/>
      <c r="L121" s="69"/>
      <c r="M121" s="69"/>
      <c r="N121" s="69"/>
      <c r="O121" s="69"/>
    </row>
    <row r="122" spans="1:21" ht="105" customHeight="1" x14ac:dyDescent="0.2">
      <c r="A122" s="174"/>
      <c r="B122" s="90"/>
      <c r="C122" s="127" t="s">
        <v>145</v>
      </c>
      <c r="D122" s="50">
        <v>3</v>
      </c>
      <c r="E122" s="34" t="s">
        <v>343</v>
      </c>
      <c r="F122" s="34" t="s">
        <v>344</v>
      </c>
      <c r="G122" s="51">
        <v>4</v>
      </c>
      <c r="H122" s="126" t="s">
        <v>394</v>
      </c>
      <c r="I122" s="36" t="s">
        <v>390</v>
      </c>
      <c r="J122" s="52"/>
      <c r="K122" s="39"/>
      <c r="L122" s="39"/>
      <c r="M122" s="54"/>
      <c r="N122" s="72"/>
      <c r="O122" s="72"/>
      <c r="R122">
        <f>COUNTIF(D122:D125,"1")</f>
        <v>1</v>
      </c>
      <c r="S122">
        <f>COUNTIF(G122:G125,"1")</f>
        <v>2</v>
      </c>
      <c r="T122">
        <f>COUNTIF(J122:J125,"1")</f>
        <v>0</v>
      </c>
      <c r="U122">
        <f>COUNTIF(M122:M125,"1")</f>
        <v>0</v>
      </c>
    </row>
    <row r="123" spans="1:21" ht="52.5" customHeight="1" x14ac:dyDescent="0.2">
      <c r="A123" s="174"/>
      <c r="B123" s="87"/>
      <c r="C123" s="130" t="s">
        <v>146</v>
      </c>
      <c r="D123" s="50">
        <v>1</v>
      </c>
      <c r="E123" s="55" t="s">
        <v>345</v>
      </c>
      <c r="F123" s="34" t="s">
        <v>346</v>
      </c>
      <c r="G123" s="51">
        <v>1</v>
      </c>
      <c r="H123" s="128" t="s">
        <v>395</v>
      </c>
      <c r="I123" s="36" t="s">
        <v>391</v>
      </c>
      <c r="J123" s="52"/>
      <c r="K123" s="39"/>
      <c r="L123" s="39"/>
      <c r="M123" s="54"/>
      <c r="N123" s="72"/>
      <c r="O123" s="72"/>
      <c r="R123">
        <f>COUNTIF(D122:D125,"2")</f>
        <v>1</v>
      </c>
      <c r="S123">
        <f>COUNTIF(G122:G125,"2")</f>
        <v>0</v>
      </c>
      <c r="T123">
        <f>COUNTIF(J122:J125,"2")</f>
        <v>0</v>
      </c>
      <c r="U123">
        <f>COUNTIF(M122:M125,"2")</f>
        <v>0</v>
      </c>
    </row>
    <row r="124" spans="1:21" ht="75" customHeight="1" x14ac:dyDescent="0.2">
      <c r="A124" s="174"/>
      <c r="B124" s="83"/>
      <c r="C124" s="130" t="s">
        <v>147</v>
      </c>
      <c r="D124" s="50">
        <v>3</v>
      </c>
      <c r="E124" s="55" t="s">
        <v>347</v>
      </c>
      <c r="F124" s="34" t="s">
        <v>348</v>
      </c>
      <c r="G124" s="51">
        <v>3</v>
      </c>
      <c r="H124" s="129" t="s">
        <v>396</v>
      </c>
      <c r="I124" s="36" t="s">
        <v>392</v>
      </c>
      <c r="J124" s="52"/>
      <c r="K124" s="39"/>
      <c r="L124" s="39"/>
      <c r="M124" s="54"/>
      <c r="N124" s="72"/>
      <c r="O124" s="72"/>
      <c r="R124">
        <f>COUNTIF(D122:D125,"3")</f>
        <v>2</v>
      </c>
      <c r="S124">
        <f>COUNTIF(G122:G125,"3")</f>
        <v>1</v>
      </c>
      <c r="T124">
        <f>COUNTIF(J122:J125,"3")</f>
        <v>0</v>
      </c>
      <c r="U124">
        <f>COUNTIF(M122:M125,"3")</f>
        <v>0</v>
      </c>
    </row>
    <row r="125" spans="1:21" ht="68.25" customHeight="1" x14ac:dyDescent="0.2">
      <c r="A125" s="174"/>
      <c r="B125" s="83"/>
      <c r="C125" s="131" t="s">
        <v>148</v>
      </c>
      <c r="D125" s="50">
        <v>2</v>
      </c>
      <c r="E125" s="55" t="s">
        <v>349</v>
      </c>
      <c r="F125" s="34" t="s">
        <v>350</v>
      </c>
      <c r="G125" s="140">
        <v>1</v>
      </c>
      <c r="H125" s="129" t="s">
        <v>398</v>
      </c>
      <c r="I125" s="36" t="s">
        <v>397</v>
      </c>
      <c r="J125" s="52"/>
      <c r="K125" s="39"/>
      <c r="L125" s="39"/>
      <c r="M125" s="54"/>
      <c r="N125" s="72"/>
      <c r="O125" s="72"/>
      <c r="R125">
        <f>COUNTIF(D122:D125,"4")</f>
        <v>0</v>
      </c>
      <c r="S125">
        <f>COUNTIF(G122:G125,"4")</f>
        <v>1</v>
      </c>
      <c r="T125">
        <f>COUNTIF(J122:J125,"4")</f>
        <v>0</v>
      </c>
      <c r="U125">
        <f>COUNTIF(M122:M125,"4")</f>
        <v>0</v>
      </c>
    </row>
    <row r="126" spans="1:21" ht="8.25" customHeight="1" x14ac:dyDescent="0.2">
      <c r="B126" s="141"/>
      <c r="C126" s="141"/>
      <c r="D126" s="75"/>
      <c r="E126" s="76"/>
      <c r="F126" s="76"/>
      <c r="G126" s="75"/>
      <c r="H126" s="76"/>
      <c r="I126" s="76"/>
      <c r="J126" s="75"/>
      <c r="K126" s="82"/>
      <c r="M126" s="75"/>
      <c r="N126" s="82"/>
    </row>
    <row r="127" spans="1:21" ht="18.75" x14ac:dyDescent="0.2">
      <c r="A127" s="174"/>
      <c r="B127" s="83"/>
      <c r="C127" s="183" t="s">
        <v>149</v>
      </c>
      <c r="D127" s="183"/>
      <c r="E127" s="183"/>
      <c r="F127" s="183"/>
      <c r="G127" s="183"/>
      <c r="H127" s="183"/>
      <c r="I127" s="183"/>
      <c r="J127" s="183"/>
      <c r="K127" s="183"/>
      <c r="L127" s="69"/>
      <c r="M127" s="69"/>
      <c r="N127" s="69"/>
      <c r="O127" s="69"/>
    </row>
    <row r="128" spans="1:21" ht="70.5" customHeight="1" x14ac:dyDescent="0.2">
      <c r="A128" s="174"/>
      <c r="B128" s="74"/>
      <c r="C128" s="132" t="s">
        <v>150</v>
      </c>
      <c r="D128" s="50">
        <v>3</v>
      </c>
      <c r="E128" s="34" t="s">
        <v>351</v>
      </c>
      <c r="F128" s="34" t="s">
        <v>352</v>
      </c>
      <c r="G128" s="140">
        <v>2</v>
      </c>
      <c r="H128" s="126" t="s">
        <v>404</v>
      </c>
      <c r="I128" s="36" t="s">
        <v>399</v>
      </c>
      <c r="J128" s="52"/>
      <c r="K128" s="39"/>
      <c r="L128" s="39"/>
      <c r="M128" s="54"/>
      <c r="N128" s="72"/>
      <c r="O128" s="72"/>
      <c r="R128">
        <f>COUNTIF(D128:D131,"1")</f>
        <v>0</v>
      </c>
      <c r="S128">
        <f>COUNTIF(G128:G131,"1")</f>
        <v>0</v>
      </c>
      <c r="T128">
        <f>COUNTIF(J128:J131,"1")</f>
        <v>0</v>
      </c>
      <c r="U128">
        <f>COUNTIF(M128:M131,"1")</f>
        <v>0</v>
      </c>
    </row>
    <row r="129" spans="1:21" ht="63" customHeight="1" x14ac:dyDescent="0.2">
      <c r="A129" s="174"/>
      <c r="B129" s="83"/>
      <c r="C129" s="131" t="s">
        <v>151</v>
      </c>
      <c r="D129" s="50">
        <v>2</v>
      </c>
      <c r="E129" s="55" t="s">
        <v>353</v>
      </c>
      <c r="F129" s="34" t="s">
        <v>279</v>
      </c>
      <c r="G129" s="51">
        <v>2</v>
      </c>
      <c r="H129" s="129" t="s">
        <v>402</v>
      </c>
      <c r="I129" s="36" t="s">
        <v>387</v>
      </c>
      <c r="J129" s="52"/>
      <c r="K129" s="39"/>
      <c r="L129" s="39"/>
      <c r="M129" s="54"/>
      <c r="N129" s="72"/>
      <c r="O129" s="72"/>
      <c r="R129">
        <f>COUNTIF(D128:D131,"2")</f>
        <v>1</v>
      </c>
      <c r="S129">
        <f>COUNTIF(G128:G131,"2")</f>
        <v>2</v>
      </c>
      <c r="T129">
        <f>COUNTIF(J128:J131,"2")</f>
        <v>0</v>
      </c>
      <c r="U129">
        <f>COUNTIF(M128:M131,"2")</f>
        <v>0</v>
      </c>
    </row>
    <row r="130" spans="1:21" ht="60" customHeight="1" x14ac:dyDescent="0.2">
      <c r="A130" s="174"/>
      <c r="B130" s="83"/>
      <c r="C130" s="131" t="s">
        <v>152</v>
      </c>
      <c r="D130" s="50">
        <v>3</v>
      </c>
      <c r="E130" s="55" t="s">
        <v>354</v>
      </c>
      <c r="F130" s="34" t="s">
        <v>355</v>
      </c>
      <c r="G130" s="51">
        <v>3</v>
      </c>
      <c r="H130" s="129" t="s">
        <v>403</v>
      </c>
      <c r="I130" s="36" t="s">
        <v>400</v>
      </c>
      <c r="J130" s="52"/>
      <c r="K130" s="39"/>
      <c r="L130" s="39"/>
      <c r="M130" s="54"/>
      <c r="N130" s="72"/>
      <c r="O130" s="72"/>
      <c r="R130">
        <f>COUNTIF(D128:D131,"3")</f>
        <v>3</v>
      </c>
      <c r="S130">
        <f>COUNTIF(G128:G131,"3")</f>
        <v>2</v>
      </c>
      <c r="T130">
        <f>COUNTIF(J128:J131,"3")</f>
        <v>0</v>
      </c>
      <c r="U130">
        <f>COUNTIF(M128:M131,"3")</f>
        <v>0</v>
      </c>
    </row>
    <row r="131" spans="1:21" ht="84" customHeight="1" x14ac:dyDescent="0.2">
      <c r="A131" s="174"/>
      <c r="B131" s="83"/>
      <c r="C131" s="131" t="s">
        <v>153</v>
      </c>
      <c r="D131" s="50">
        <v>3</v>
      </c>
      <c r="E131" s="55" t="s">
        <v>356</v>
      </c>
      <c r="F131" s="34" t="s">
        <v>357</v>
      </c>
      <c r="G131" s="140">
        <v>3</v>
      </c>
      <c r="H131" s="129" t="s">
        <v>406</v>
      </c>
      <c r="I131" s="36" t="s">
        <v>401</v>
      </c>
      <c r="J131" s="52"/>
      <c r="K131" s="39"/>
      <c r="L131" s="39"/>
      <c r="M131" s="54"/>
      <c r="N131" s="72"/>
      <c r="O131" s="72"/>
      <c r="R131">
        <f>COUNTIF(D128:D131,"4")</f>
        <v>0</v>
      </c>
      <c r="S131">
        <f>COUNTIF(G128:G131,"4")</f>
        <v>0</v>
      </c>
      <c r="T131">
        <f>COUNTIF(J128:J131,"4")</f>
        <v>0</v>
      </c>
      <c r="U131">
        <f>COUNTIF(M128:M131,"4")</f>
        <v>0</v>
      </c>
    </row>
    <row r="132" spans="1:21" ht="9" customHeight="1" x14ac:dyDescent="0.2">
      <c r="B132" s="141"/>
      <c r="C132" s="141"/>
      <c r="D132" s="75"/>
      <c r="E132" s="76"/>
      <c r="F132" s="76"/>
      <c r="G132" s="75"/>
      <c r="H132" s="76"/>
      <c r="I132" s="76"/>
      <c r="J132" s="75"/>
      <c r="K132" s="82"/>
      <c r="M132" s="75"/>
      <c r="N132" s="82"/>
    </row>
    <row r="133" spans="1:21" ht="18.75" x14ac:dyDescent="0.2">
      <c r="A133" s="174"/>
      <c r="B133" s="83"/>
      <c r="C133" s="183" t="s">
        <v>154</v>
      </c>
      <c r="D133" s="183"/>
      <c r="E133" s="183"/>
      <c r="F133" s="183"/>
      <c r="G133" s="183"/>
      <c r="H133" s="183"/>
      <c r="I133" s="183"/>
      <c r="J133" s="183"/>
      <c r="K133" s="183"/>
      <c r="L133" s="69"/>
      <c r="M133" s="69"/>
      <c r="N133" s="69"/>
      <c r="O133" s="69"/>
    </row>
    <row r="134" spans="1:21" ht="61.5" customHeight="1" x14ac:dyDescent="0.2">
      <c r="A134" s="174"/>
      <c r="B134" s="74"/>
      <c r="C134" s="132" t="s">
        <v>155</v>
      </c>
      <c r="D134" s="50">
        <v>3</v>
      </c>
      <c r="E134" s="34" t="s">
        <v>358</v>
      </c>
      <c r="F134" s="34" t="s">
        <v>357</v>
      </c>
      <c r="G134" s="51">
        <v>3</v>
      </c>
      <c r="H134" s="126" t="s">
        <v>407</v>
      </c>
      <c r="I134" s="36" t="s">
        <v>388</v>
      </c>
      <c r="J134" s="52"/>
      <c r="K134" s="39"/>
      <c r="L134" s="39"/>
      <c r="M134" s="54"/>
      <c r="N134" s="72"/>
      <c r="O134" s="72"/>
      <c r="R134">
        <f>COUNTIF(D134:D136,"1")</f>
        <v>0</v>
      </c>
      <c r="S134">
        <f>COUNTIF(G134:G136,"1")</f>
        <v>0</v>
      </c>
      <c r="T134">
        <f>COUNTIF(J134:J136,"1")</f>
        <v>0</v>
      </c>
      <c r="U134">
        <f>COUNTIF(M134:M136,"1")</f>
        <v>0</v>
      </c>
    </row>
    <row r="135" spans="1:21" ht="69" customHeight="1" x14ac:dyDescent="0.2">
      <c r="A135" s="174"/>
      <c r="B135" s="83"/>
      <c r="C135" s="131" t="s">
        <v>156</v>
      </c>
      <c r="D135" s="50">
        <v>3</v>
      </c>
      <c r="E135" s="34" t="s">
        <v>359</v>
      </c>
      <c r="F135" s="34" t="s">
        <v>360</v>
      </c>
      <c r="G135" s="51">
        <v>3</v>
      </c>
      <c r="H135" s="133" t="s">
        <v>408</v>
      </c>
      <c r="I135" s="125" t="s">
        <v>409</v>
      </c>
      <c r="J135" s="52"/>
      <c r="K135" s="39"/>
      <c r="L135" s="39"/>
      <c r="M135" s="54"/>
      <c r="N135" s="72"/>
      <c r="O135" s="72"/>
      <c r="R135">
        <f>COUNTIF(D134:D136,"2")</f>
        <v>1</v>
      </c>
      <c r="S135">
        <f>COUNTIF(G134:G136,"2")</f>
        <v>0</v>
      </c>
      <c r="T135">
        <f>COUNTIF(J134:J136,"2")</f>
        <v>0</v>
      </c>
      <c r="U135">
        <f>COUNTIF(M134:M136,"2")</f>
        <v>0</v>
      </c>
    </row>
    <row r="136" spans="1:21" ht="50.25" customHeight="1" x14ac:dyDescent="0.2">
      <c r="A136" s="174"/>
      <c r="B136" s="83"/>
      <c r="C136" s="131" t="s">
        <v>157</v>
      </c>
      <c r="D136" s="50">
        <v>2</v>
      </c>
      <c r="E136" s="55" t="s">
        <v>361</v>
      </c>
      <c r="F136" s="34" t="s">
        <v>362</v>
      </c>
      <c r="G136" s="51">
        <v>3</v>
      </c>
      <c r="H136" s="41" t="s">
        <v>410</v>
      </c>
      <c r="I136" s="41" t="s">
        <v>405</v>
      </c>
      <c r="J136" s="52"/>
      <c r="K136" s="39"/>
      <c r="L136" s="39"/>
      <c r="M136" s="54"/>
      <c r="N136" s="72"/>
      <c r="O136" s="72"/>
      <c r="R136">
        <f>COUNTIF(D134:D136,"3")</f>
        <v>2</v>
      </c>
      <c r="S136">
        <f>COUNTIF(G134:G136,"3")</f>
        <v>3</v>
      </c>
      <c r="T136">
        <f>COUNTIF(J134:J136,"3")</f>
        <v>0</v>
      </c>
      <c r="U136">
        <f>COUNTIF(M134:M136,"3")</f>
        <v>0</v>
      </c>
    </row>
    <row r="137" spans="1:21" ht="9" customHeight="1" x14ac:dyDescent="0.2">
      <c r="B137" s="141"/>
      <c r="C137" s="141"/>
      <c r="D137" s="75"/>
      <c r="E137" s="76"/>
      <c r="F137" s="76"/>
      <c r="G137" s="75"/>
      <c r="H137" s="76"/>
      <c r="I137" s="76"/>
      <c r="J137" s="75"/>
      <c r="K137" s="82"/>
      <c r="M137" s="75"/>
      <c r="N137" s="82"/>
      <c r="R137">
        <f>COUNTIF(D134:D136,"4")</f>
        <v>0</v>
      </c>
      <c r="S137">
        <f>COUNTIF(G134:G136,"4")</f>
        <v>0</v>
      </c>
      <c r="T137">
        <f>COUNTIF(J134:J136,"4")</f>
        <v>0</v>
      </c>
    </row>
    <row r="138" spans="1:21" ht="18.75" x14ac:dyDescent="0.2">
      <c r="A138" s="174"/>
      <c r="B138" s="83"/>
      <c r="C138" s="183" t="s">
        <v>158</v>
      </c>
      <c r="D138" s="183"/>
      <c r="E138" s="183"/>
      <c r="F138" s="183"/>
      <c r="G138" s="183"/>
      <c r="H138" s="183"/>
      <c r="I138" s="183"/>
      <c r="J138" s="183"/>
      <c r="K138" s="183"/>
      <c r="L138" s="69"/>
      <c r="M138" s="69"/>
      <c r="N138" s="69"/>
      <c r="O138" s="69"/>
    </row>
    <row r="139" spans="1:21" ht="72" customHeight="1" x14ac:dyDescent="0.2">
      <c r="A139" s="174"/>
      <c r="B139" s="74"/>
      <c r="C139" s="132" t="s">
        <v>159</v>
      </c>
      <c r="D139" s="50">
        <v>2</v>
      </c>
      <c r="E139" s="34" t="s">
        <v>363</v>
      </c>
      <c r="F139" s="34" t="s">
        <v>364</v>
      </c>
      <c r="G139" s="51">
        <v>4</v>
      </c>
      <c r="H139" s="126" t="s">
        <v>411</v>
      </c>
      <c r="I139" s="36" t="s">
        <v>393</v>
      </c>
      <c r="J139" s="52"/>
      <c r="K139" s="39"/>
      <c r="L139" s="39"/>
      <c r="M139" s="54"/>
      <c r="N139" s="72"/>
      <c r="O139" s="72"/>
      <c r="P139" s="95"/>
      <c r="Q139" s="95"/>
      <c r="R139">
        <f>COUNTIF(D139:D141,"1")</f>
        <v>1</v>
      </c>
      <c r="S139">
        <f>COUNTIF(G139:G141,"1")</f>
        <v>0</v>
      </c>
      <c r="T139">
        <f>COUNTIF(J139:J141,"1")</f>
        <v>0</v>
      </c>
      <c r="U139">
        <f>COUNTIF(M139:M141,"1")</f>
        <v>0</v>
      </c>
    </row>
    <row r="140" spans="1:21" ht="71.25" customHeight="1" x14ac:dyDescent="0.2">
      <c r="A140" s="174"/>
      <c r="B140" s="83"/>
      <c r="C140" s="131" t="s">
        <v>160</v>
      </c>
      <c r="D140" s="50">
        <v>3</v>
      </c>
      <c r="E140" s="55" t="s">
        <v>365</v>
      </c>
      <c r="F140" s="34" t="s">
        <v>366</v>
      </c>
      <c r="G140" s="51">
        <v>4</v>
      </c>
      <c r="H140" s="126" t="s">
        <v>412</v>
      </c>
      <c r="I140" s="36" t="s">
        <v>393</v>
      </c>
      <c r="J140" s="52"/>
      <c r="K140" s="39"/>
      <c r="L140" s="39"/>
      <c r="M140" s="54"/>
      <c r="N140" s="72"/>
      <c r="O140" s="72"/>
      <c r="P140" s="95"/>
      <c r="Q140" s="95"/>
      <c r="R140">
        <f>COUNTIF(D139:D141,"2")</f>
        <v>1</v>
      </c>
      <c r="S140">
        <f>COUNTIF(G139:G141,"2")</f>
        <v>0</v>
      </c>
      <c r="T140">
        <f>COUNTIF(J139:J141,"2")</f>
        <v>0</v>
      </c>
      <c r="U140">
        <f>COUNTIF(M139:M141,"2")</f>
        <v>0</v>
      </c>
    </row>
    <row r="141" spans="1:21" ht="46.5" customHeight="1" x14ac:dyDescent="0.2">
      <c r="A141" s="174"/>
      <c r="B141" s="83"/>
      <c r="C141" s="131" t="s">
        <v>161</v>
      </c>
      <c r="D141" s="50">
        <v>1</v>
      </c>
      <c r="E141" s="55" t="s">
        <v>367</v>
      </c>
      <c r="F141" s="34" t="s">
        <v>229</v>
      </c>
      <c r="G141" s="51">
        <v>4</v>
      </c>
      <c r="H141" s="126" t="s">
        <v>413</v>
      </c>
      <c r="I141" s="36" t="s">
        <v>393</v>
      </c>
      <c r="J141" s="52"/>
      <c r="K141" s="39"/>
      <c r="L141" s="39"/>
      <c r="M141" s="54"/>
      <c r="N141" s="72"/>
      <c r="O141" s="72"/>
      <c r="P141" s="95"/>
      <c r="Q141" s="95"/>
      <c r="R141">
        <f>COUNTIF(D139:D141,"3")</f>
        <v>1</v>
      </c>
      <c r="S141">
        <f>COUNTIF(G139:G141,"3")</f>
        <v>0</v>
      </c>
      <c r="T141">
        <f>COUNTIF(J139:J141,"3")</f>
        <v>0</v>
      </c>
      <c r="U141">
        <f>COUNTIF(M139:M141,"3")</f>
        <v>0</v>
      </c>
    </row>
    <row r="142" spans="1:21" x14ac:dyDescent="0.2">
      <c r="R142">
        <f>COUNTIF(D139:D141,"4")</f>
        <v>0</v>
      </c>
      <c r="S142">
        <f>COUNTIF(G139:G141,"4")</f>
        <v>3</v>
      </c>
      <c r="T142">
        <f>COUNTIF(J139:J141,"4")</f>
        <v>0</v>
      </c>
    </row>
    <row r="65530" spans="2:6" ht="15" x14ac:dyDescent="0.25">
      <c r="B65530" s="164" t="s">
        <v>34</v>
      </c>
      <c r="C65530" s="164"/>
      <c r="D65530" s="164"/>
      <c r="E65530" s="164"/>
      <c r="F65530" s="21"/>
    </row>
    <row r="65531" spans="2:6" x14ac:dyDescent="0.2">
      <c r="B65531" s="165" t="s">
        <v>35</v>
      </c>
      <c r="C65531" s="165"/>
      <c r="D65531" s="165"/>
      <c r="E65531" s="165"/>
      <c r="F65531" s="19"/>
    </row>
    <row r="65532" spans="2:6" x14ac:dyDescent="0.2">
      <c r="B65532" s="165" t="s">
        <v>36</v>
      </c>
      <c r="C65532" s="165"/>
      <c r="D65532" s="165"/>
      <c r="E65532" s="165"/>
      <c r="F65532" s="19"/>
    </row>
  </sheetData>
  <mergeCells count="93">
    <mergeCell ref="B65531:E65531"/>
    <mergeCell ref="B65532:E65532"/>
    <mergeCell ref="A133:A136"/>
    <mergeCell ref="C133:K133"/>
    <mergeCell ref="B137:C137"/>
    <mergeCell ref="A138:A141"/>
    <mergeCell ref="C138:K138"/>
    <mergeCell ref="B65530:E65530"/>
    <mergeCell ref="A121:A125"/>
    <mergeCell ref="C121:K121"/>
    <mergeCell ref="B126:C126"/>
    <mergeCell ref="A127:A131"/>
    <mergeCell ref="C127:K127"/>
    <mergeCell ref="B132:C132"/>
    <mergeCell ref="B118:C118"/>
    <mergeCell ref="B119:C120"/>
    <mergeCell ref="D119:F119"/>
    <mergeCell ref="G119:I119"/>
    <mergeCell ref="A97:A99"/>
    <mergeCell ref="C97:L97"/>
    <mergeCell ref="J119:L119"/>
    <mergeCell ref="M119:O119"/>
    <mergeCell ref="B100:C100"/>
    <mergeCell ref="A101:A111"/>
    <mergeCell ref="C101:K101"/>
    <mergeCell ref="B112:C112"/>
    <mergeCell ref="A113:A117"/>
    <mergeCell ref="C113:K113"/>
    <mergeCell ref="M81:O81"/>
    <mergeCell ref="B87:C87"/>
    <mergeCell ref="A88:A95"/>
    <mergeCell ref="C88:K88"/>
    <mergeCell ref="B96:C96"/>
    <mergeCell ref="A83:A86"/>
    <mergeCell ref="C83:K83"/>
    <mergeCell ref="A67:A71"/>
    <mergeCell ref="C67:K67"/>
    <mergeCell ref="B72:K72"/>
    <mergeCell ref="A73:A79"/>
    <mergeCell ref="C73:K73"/>
    <mergeCell ref="B80:C80"/>
    <mergeCell ref="B81:C82"/>
    <mergeCell ref="D81:F81"/>
    <mergeCell ref="G81:I81"/>
    <mergeCell ref="J81:L81"/>
    <mergeCell ref="A54:A59"/>
    <mergeCell ref="C54:K54"/>
    <mergeCell ref="B60:C60"/>
    <mergeCell ref="A61:A65"/>
    <mergeCell ref="C61:K61"/>
    <mergeCell ref="B66:K66"/>
    <mergeCell ref="B51:K51"/>
    <mergeCell ref="B52:C53"/>
    <mergeCell ref="D52:F52"/>
    <mergeCell ref="G52:I52"/>
    <mergeCell ref="J52:L52"/>
    <mergeCell ref="M52:O52"/>
    <mergeCell ref="B34:K34"/>
    <mergeCell ref="A35:A44"/>
    <mergeCell ref="B35:B44"/>
    <mergeCell ref="D35:K35"/>
    <mergeCell ref="B45:K45"/>
    <mergeCell ref="A46:A50"/>
    <mergeCell ref="B46:B50"/>
    <mergeCell ref="B18:K18"/>
    <mergeCell ref="A19:A27"/>
    <mergeCell ref="B19:B27"/>
    <mergeCell ref="B28:K28"/>
    <mergeCell ref="A29:A33"/>
    <mergeCell ref="B29:B33"/>
    <mergeCell ref="A12:A17"/>
    <mergeCell ref="B12:B17"/>
    <mergeCell ref="H3:H4"/>
    <mergeCell ref="I3:I4"/>
    <mergeCell ref="J3:J4"/>
    <mergeCell ref="A6:A10"/>
    <mergeCell ref="B6:B10"/>
    <mergeCell ref="B11:K11"/>
    <mergeCell ref="K3:K4"/>
    <mergeCell ref="B1:K1"/>
    <mergeCell ref="B2:C5"/>
    <mergeCell ref="D2:F2"/>
    <mergeCell ref="G2:I2"/>
    <mergeCell ref="J2:L2"/>
    <mergeCell ref="L3:L4"/>
    <mergeCell ref="M2:O2"/>
    <mergeCell ref="D3:D4"/>
    <mergeCell ref="E3:E4"/>
    <mergeCell ref="F3:F4"/>
    <mergeCell ref="G3:G4"/>
    <mergeCell ref="N3:N4"/>
    <mergeCell ref="O3:O4"/>
    <mergeCell ref="M3:M4"/>
  </mergeCells>
  <conditionalFormatting sqref="Q7">
    <cfRule type="cellIs" priority="1" stopIfTrue="1" operator="lessThan">
      <formula>$Q$7</formula>
    </cfRule>
  </conditionalFormatting>
  <dataValidations count="1">
    <dataValidation type="list" allowBlank="1" showInputMessage="1" showErrorMessage="1" sqref="D7:D10 G7:G10 J7:J10 M7:M10 D13:D17 G13:G17 J13:J17 M13:M17 D20:D27 G20:G27 J20:J27 M20:M27 D30:D33 G30:G33 J30:J33 M30:M33 D36:D44 G36:G44 J36:J44 M36:M44 D47:D50 G47:G50 J47:J50 M47:M50 D55:D59 G55:G59 J55:J59 M55:M59 D62:D65 G62:G65 J62:J65 M62:M65 D68:D71 G68:G71 J68:J71 M68:M71 D74:D79 G74:G79 J74:J79 M74:M79 D84:D86 G84:G86 J84:J86 M84:M86 D89:D95 G89:G95 J89:J95 M89:M95 D98:D99 G98:G99 J98:J99 M98:M99 D102:D111 G102:G111 J102:J111 M102:M111 D114:D117 G114:G117 J114:J117 M114:M117 D122:D125 G122:G125 J122:J125 M122:M125 D128:D131 G128:G131 J128:J131 M128:M131 D134:D136 G134:G136 J134:J136 M134:M136 D139:D141 G139:G141 J139:J141 M139:M141" xr:uid="{00000000-0002-0000-0100-000000000000}">
      <formula1>$Q$2:$Q$5</formula1>
    </dataValidation>
  </dataValidations>
  <hyperlinks>
    <hyperlink ref="B65531" r:id="rId1" xr:uid="{00000000-0004-0000-0100-000000000000}"/>
    <hyperlink ref="B65532" r:id="rId2" xr:uid="{00000000-0004-0000-0100-000001000000}"/>
  </hyperlinks>
  <pageMargins left="0.70826771653543308" right="0.70826771653543308" top="1.1417322834645671" bottom="1.1417322834645671" header="0.74803149606299213" footer="0.74803149606299213"/>
  <pageSetup scale="70" fitToWidth="0" fitToHeight="0" orientation="landscape" r:id="rId3"/>
  <headerFooter alignWithMargins="0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65497"/>
  <sheetViews>
    <sheetView workbookViewId="0">
      <selection activeCell="B27" sqref="B27:U27"/>
    </sheetView>
  </sheetViews>
  <sheetFormatPr baseColWidth="10" defaultRowHeight="15" x14ac:dyDescent="0.2"/>
  <cols>
    <col min="1" max="1" width="1.375" style="96" customWidth="1"/>
    <col min="2" max="2" width="32.25" style="96" customWidth="1"/>
    <col min="3" max="3" width="7.375" style="96" customWidth="1"/>
    <col min="4" max="6" width="7.125" style="96" customWidth="1"/>
    <col min="7" max="7" width="1.625" style="96" customWidth="1"/>
    <col min="8" max="11" width="7.125" style="96" customWidth="1"/>
    <col min="12" max="12" width="1.625" style="96" customWidth="1"/>
    <col min="13" max="16" width="7.125" style="96" customWidth="1"/>
    <col min="17" max="17" width="2" style="96" customWidth="1"/>
    <col min="18" max="21" width="7.125" style="96" customWidth="1"/>
    <col min="22" max="27" width="10.625" style="96" customWidth="1"/>
    <col min="28" max="28" width="1.875" style="96" customWidth="1"/>
    <col min="29" max="33" width="10.625" style="96" customWidth="1"/>
    <col min="34" max="34" width="1.75" style="96" customWidth="1"/>
    <col min="35" max="1024" width="10.625" style="96" customWidth="1"/>
    <col min="1025" max="1025" width="11" customWidth="1"/>
  </cols>
  <sheetData>
    <row r="1" spans="2:22" ht="6" customHeight="1" x14ac:dyDescent="0.2"/>
    <row r="2" spans="2:22" ht="22.5" customHeight="1" thickBot="1" x14ac:dyDescent="0.25">
      <c r="B2" s="187" t="s">
        <v>40</v>
      </c>
      <c r="C2" s="188" t="s">
        <v>183</v>
      </c>
      <c r="D2" s="188"/>
      <c r="E2" s="188"/>
      <c r="F2" s="188"/>
      <c r="G2" s="97"/>
      <c r="H2" s="189" t="s">
        <v>181</v>
      </c>
      <c r="I2" s="189"/>
      <c r="J2" s="189"/>
      <c r="K2" s="189"/>
      <c r="L2" s="97"/>
      <c r="M2" s="190" t="s">
        <v>184</v>
      </c>
      <c r="N2" s="190"/>
      <c r="O2" s="190"/>
      <c r="P2" s="190"/>
      <c r="Q2" s="98"/>
      <c r="R2" s="191" t="s">
        <v>185</v>
      </c>
      <c r="S2" s="191"/>
      <c r="T2" s="191"/>
      <c r="U2" s="191"/>
      <c r="V2" s="184"/>
    </row>
    <row r="3" spans="2:22" ht="24.75" customHeight="1" thickTop="1" thickBot="1" x14ac:dyDescent="0.25">
      <c r="B3" s="187"/>
      <c r="C3" s="99">
        <v>1</v>
      </c>
      <c r="D3" s="99">
        <v>2</v>
      </c>
      <c r="E3" s="100">
        <v>3</v>
      </c>
      <c r="F3" s="101">
        <v>4</v>
      </c>
      <c r="G3" s="185"/>
      <c r="H3" s="99">
        <v>1</v>
      </c>
      <c r="I3" s="99">
        <v>2</v>
      </c>
      <c r="J3" s="100">
        <v>3</v>
      </c>
      <c r="K3" s="101">
        <v>4</v>
      </c>
      <c r="L3" s="186"/>
      <c r="M3" s="99">
        <v>1</v>
      </c>
      <c r="N3" s="99">
        <v>2</v>
      </c>
      <c r="O3" s="100">
        <v>3</v>
      </c>
      <c r="P3" s="101">
        <v>4</v>
      </c>
      <c r="Q3" s="98"/>
      <c r="R3" s="99">
        <v>1</v>
      </c>
      <c r="S3" s="99">
        <v>2</v>
      </c>
      <c r="T3" s="100">
        <v>3</v>
      </c>
      <c r="U3" s="101">
        <v>4</v>
      </c>
      <c r="V3" s="184"/>
    </row>
    <row r="4" spans="2:22" ht="38.1" customHeight="1" thickTop="1" thickBot="1" x14ac:dyDescent="0.25">
      <c r="B4" s="102" t="s">
        <v>45</v>
      </c>
      <c r="C4" s="103" t="e">
        <f>D</f>
        <v>#NAME?</v>
      </c>
      <c r="D4" s="104">
        <f>Autoevaluación!R8/SUM(Autoevaluación!R7:R10)</f>
        <v>0.5</v>
      </c>
      <c r="E4" s="104">
        <f>Autoevaluación!R9/SUM(Autoevaluación!R7:R10)</f>
        <v>0.5</v>
      </c>
      <c r="F4" s="104">
        <f>Autoevaluación!R10/SUM(Autoevaluación!R7:R10)</f>
        <v>0</v>
      </c>
      <c r="G4" s="185"/>
      <c r="H4" s="104">
        <f>Autoevaluación!S7/SUM(Autoevaluación!S7:S10)</f>
        <v>0</v>
      </c>
      <c r="I4" s="104">
        <f>Autoevaluación!S8/SUM(Autoevaluación!S7:S10)</f>
        <v>0.5</v>
      </c>
      <c r="J4" s="104">
        <f>Autoevaluación!S9/SUM(Autoevaluación!S7:S10)</f>
        <v>0.5</v>
      </c>
      <c r="K4" s="104">
        <f>Autoevaluación!S10/SUM(Autoevaluación!S7:S10)</f>
        <v>0</v>
      </c>
      <c r="L4" s="186"/>
      <c r="M4" s="104" t="e">
        <f>Autoevaluación!T7/SUM(Autoevaluación!T7:T10)</f>
        <v>#DIV/0!</v>
      </c>
      <c r="N4" s="104" t="e">
        <f>Autoevaluación!T8/SUM(Autoevaluación!T7:T10)</f>
        <v>#DIV/0!</v>
      </c>
      <c r="O4" s="104" t="e">
        <f>Autoevaluación!T9/SUM(Autoevaluación!T7:T10)</f>
        <v>#DIV/0!</v>
      </c>
      <c r="P4" s="104" t="e">
        <f>Autoevaluación!T10/SUM(Autoevaluación!T7:T10)</f>
        <v>#DIV/0!</v>
      </c>
      <c r="Q4" s="105"/>
      <c r="R4" s="104" t="e">
        <f>Autoevaluación!U7/SUM(Autoevaluación!U7:U10)</f>
        <v>#DIV/0!</v>
      </c>
      <c r="S4" s="104" t="e">
        <f>Autoevaluación!U8/SUM(Autoevaluación!U7:U10)</f>
        <v>#DIV/0!</v>
      </c>
      <c r="T4" s="104" t="e">
        <f>Autoevaluación!U9/SUM(Autoevaluación!U7:U10)</f>
        <v>#DIV/0!</v>
      </c>
      <c r="U4" s="104" t="e">
        <f>Autoevaluación!U10/SUM(Autoevaluación!U7:U10)</f>
        <v>#DIV/0!</v>
      </c>
    </row>
    <row r="5" spans="2:22" ht="38.1" customHeight="1" thickTop="1" thickBot="1" x14ac:dyDescent="0.25">
      <c r="B5" s="102" t="s">
        <v>50</v>
      </c>
      <c r="C5" s="103"/>
      <c r="D5" s="104">
        <f>Autoevaluación!R14/SUM(Autoevaluación!R13:R16)</f>
        <v>0.4</v>
      </c>
      <c r="E5" s="104">
        <f>Autoevaluación!R15/SUM(Autoevaluación!R13:R16)</f>
        <v>0.4</v>
      </c>
      <c r="F5" s="104">
        <f>Autoevaluación!R16/SUM(Autoevaluación!R13:R16)</f>
        <v>0</v>
      </c>
      <c r="G5" s="185"/>
      <c r="H5" s="104">
        <f>Autoevaluación!S13/SUM(Autoevaluación!S13:S16)</f>
        <v>0</v>
      </c>
      <c r="I5" s="104">
        <f>Autoevaluación!S14/SUM(Autoevaluación!S13:S16)</f>
        <v>0.2</v>
      </c>
      <c r="J5" s="104">
        <f>Autoevaluación!S15/SUM(Autoevaluación!S13:S16)</f>
        <v>0.6</v>
      </c>
      <c r="K5" s="104">
        <f>Autoevaluación!S16/SUM(Autoevaluación!S13:S16)</f>
        <v>0.2</v>
      </c>
      <c r="L5" s="186"/>
      <c r="M5" s="104" t="e">
        <f>Autoevaluación!T13/SUM(Autoevaluación!T13:T16)</f>
        <v>#DIV/0!</v>
      </c>
      <c r="N5" s="104" t="e">
        <f>Autoevaluación!T14/SUM(Autoevaluación!T13:T16)</f>
        <v>#DIV/0!</v>
      </c>
      <c r="O5" s="104" t="e">
        <f>Autoevaluación!T15/SUM(Autoevaluación!T13:T16)</f>
        <v>#DIV/0!</v>
      </c>
      <c r="P5" s="104" t="e">
        <f>Autoevaluación!T16/SUM(Autoevaluación!T13:T16)</f>
        <v>#DIV/0!</v>
      </c>
      <c r="Q5" s="105"/>
      <c r="R5" s="104" t="e">
        <f>Autoevaluación!U13/SUM(Autoevaluación!U13:U16)</f>
        <v>#DIV/0!</v>
      </c>
      <c r="S5" s="104" t="e">
        <f>Autoevaluación!U14/SUM(Autoevaluación!U13:U16)</f>
        <v>#DIV/0!</v>
      </c>
      <c r="T5" s="104" t="e">
        <f>Autoevaluación!U15/SUM(Autoevaluación!U13:U16)</f>
        <v>#DIV/0!</v>
      </c>
      <c r="U5" s="104" t="e">
        <f>Autoevaluación!U16/SUM(Autoevaluación!U13:U16)</f>
        <v>#DIV/0!</v>
      </c>
    </row>
    <row r="6" spans="2:22" ht="38.1" customHeight="1" thickTop="1" thickBot="1" x14ac:dyDescent="0.25">
      <c r="B6" s="102" t="s">
        <v>56</v>
      </c>
      <c r="C6" s="103"/>
      <c r="D6" s="104">
        <f>Autoevaluación!R21/SUM(Autoevaluación!R20:R23)</f>
        <v>0.375</v>
      </c>
      <c r="E6" s="104">
        <f>Autoevaluación!R22/SUM(Autoevaluación!R20:R23)</f>
        <v>0.625</v>
      </c>
      <c r="F6" s="104">
        <f>Autoevaluación!R23/SUM(Autoevaluación!R20:R23)</f>
        <v>0</v>
      </c>
      <c r="G6" s="185"/>
      <c r="H6" s="104">
        <f>Autoevaluación!S20/SUM(Autoevaluación!S20:S23)</f>
        <v>0</v>
      </c>
      <c r="I6" s="104">
        <f>Autoevaluación!S21/SUM(Autoevaluación!S20:S23)</f>
        <v>0.25</v>
      </c>
      <c r="J6" s="104">
        <f>Autoevaluación!S20/SUM(Autoevaluación!S20:S23)</f>
        <v>0</v>
      </c>
      <c r="K6" s="104">
        <f>Autoevaluación!S23/SUM(Autoevaluación!S20:S23)</f>
        <v>0</v>
      </c>
      <c r="L6" s="186"/>
      <c r="M6" s="104" t="e">
        <f>Autoevaluación!T20/SUM(Autoevaluación!T20:T23)</f>
        <v>#DIV/0!</v>
      </c>
      <c r="N6" s="104" t="e">
        <f>Autoevaluación!T21/SUM(Autoevaluación!T20:T23)</f>
        <v>#DIV/0!</v>
      </c>
      <c r="O6" s="104" t="e">
        <f>Autoevaluación!T22/SUM(Autoevaluación!T20:T23)</f>
        <v>#DIV/0!</v>
      </c>
      <c r="P6" s="104" t="e">
        <f>Autoevaluación!T23/SUM(Autoevaluación!T20:T23)</f>
        <v>#DIV/0!</v>
      </c>
      <c r="Q6" s="105"/>
      <c r="R6" s="104" t="e">
        <f>Autoevaluación!U20/SUM(Autoevaluación!U20:U23)</f>
        <v>#DIV/0!</v>
      </c>
      <c r="S6" s="104" t="e">
        <f>Autoevaluación!U21/SUM(Autoevaluación!U20:U23)</f>
        <v>#DIV/0!</v>
      </c>
      <c r="T6" s="104" t="e">
        <f>Autoevaluación!U22/SUM(Autoevaluación!U20:U23)</f>
        <v>#DIV/0!</v>
      </c>
      <c r="U6" s="104" t="e">
        <f>Autoevaluación!U23/SUM(Autoevaluación!U20:U23)</f>
        <v>#DIV/0!</v>
      </c>
      <c r="V6" s="106"/>
    </row>
    <row r="7" spans="2:22" ht="38.1" customHeight="1" thickTop="1" thickBot="1" x14ac:dyDescent="0.25">
      <c r="B7" s="102" t="s">
        <v>65</v>
      </c>
      <c r="C7" s="103"/>
      <c r="D7" s="104">
        <f>Autoevaluación!R31/SUM(Autoevaluación!R30:R33)</f>
        <v>0.25</v>
      </c>
      <c r="E7" s="104">
        <f>Autoevaluación!R32/SUM(Autoevaluación!R30:R33)</f>
        <v>0.5</v>
      </c>
      <c r="F7" s="104">
        <f>Autoevaluación!R33/SUM(Autoevaluación!R30:R33)</f>
        <v>0</v>
      </c>
      <c r="G7" s="185"/>
      <c r="H7" s="104">
        <f>Autoevaluación!S30/SUM(Autoevaluación!S30:S33)</f>
        <v>0.25</v>
      </c>
      <c r="I7" s="104">
        <f>Autoevaluación!S31/SUM(Autoevaluación!S30:S33)</f>
        <v>0.25</v>
      </c>
      <c r="J7" s="104">
        <f>Autoevaluación!S32/SUM(Autoevaluación!S30:S33)</f>
        <v>0.5</v>
      </c>
      <c r="K7" s="104">
        <f>Autoevaluación!S33/SUM(Autoevaluación!S30:S33)</f>
        <v>0</v>
      </c>
      <c r="L7" s="186"/>
      <c r="M7" s="104" t="e">
        <f>Autoevaluación!T30/SUM(Autoevaluación!T30:T33)</f>
        <v>#DIV/0!</v>
      </c>
      <c r="N7" s="104" t="e">
        <f>Autoevaluación!T31/SUM(Autoevaluación!T30:T33)</f>
        <v>#DIV/0!</v>
      </c>
      <c r="O7" s="104" t="e">
        <f>Autoevaluación!T32/SUM(Autoevaluación!T30:T33)</f>
        <v>#DIV/0!</v>
      </c>
      <c r="P7" s="104" t="e">
        <f>Autoevaluación!T33/SUM(Autoevaluación!T30:T33)</f>
        <v>#DIV/0!</v>
      </c>
      <c r="Q7" s="105"/>
      <c r="R7" s="104" t="e">
        <f>Autoevaluación!U30/SUM(Autoevaluación!U30:U33)</f>
        <v>#DIV/0!</v>
      </c>
      <c r="S7" s="104" t="e">
        <f>Autoevaluación!U31/SUM(Autoevaluación!U30:U33)</f>
        <v>#DIV/0!</v>
      </c>
      <c r="T7" s="104" t="e">
        <f>Autoevaluación!U32/SUM(Autoevaluación!U30:U33)</f>
        <v>#DIV/0!</v>
      </c>
      <c r="U7" s="104" t="e">
        <f>Autoevaluación!U33/SUM(Autoevaluación!U30:U33)</f>
        <v>#DIV/0!</v>
      </c>
    </row>
    <row r="8" spans="2:22" ht="38.1" customHeight="1" thickTop="1" thickBot="1" x14ac:dyDescent="0.25">
      <c r="B8" s="102" t="s">
        <v>70</v>
      </c>
      <c r="C8" s="103"/>
      <c r="D8" s="104">
        <f>Autoevaluación!R37/SUM(Autoevaluación!R36:R39)</f>
        <v>0.22222222222222221</v>
      </c>
      <c r="E8" s="104">
        <f>Autoevaluación!R38/SUM(Autoevaluación!R36:R39)</f>
        <v>0.66666666666666663</v>
      </c>
      <c r="F8" s="104">
        <f>Autoevaluación!R39/SUM(Autoevaluación!R36:R39)</f>
        <v>0</v>
      </c>
      <c r="G8" s="185"/>
      <c r="H8" s="104">
        <f>Autoevaluación!S36/SUM(Autoevaluación!S36:S39)</f>
        <v>0.22222222222222221</v>
      </c>
      <c r="I8" s="104">
        <f>Autoevaluación!S37/SUM(Autoevaluación!S36:S39)</f>
        <v>0.1111111111111111</v>
      </c>
      <c r="J8" s="104">
        <f>Autoevaluación!S38/SUM(Autoevaluación!S36:S39)</f>
        <v>0.66666666666666663</v>
      </c>
      <c r="K8" s="104">
        <f>Autoevaluación!S39/SUM(Autoevaluación!S36:S39)</f>
        <v>0</v>
      </c>
      <c r="L8" s="186"/>
      <c r="M8" s="104" t="e">
        <f>Autoevaluación!T36/SUM(Autoevaluación!T36:T39)</f>
        <v>#DIV/0!</v>
      </c>
      <c r="N8" s="104" t="e">
        <f>Autoevaluación!T37/SUM(Autoevaluación!T36:T39)</f>
        <v>#DIV/0!</v>
      </c>
      <c r="O8" s="104" t="e">
        <f>Autoevaluación!T38/SUM(Autoevaluación!T36:T39)</f>
        <v>#DIV/0!</v>
      </c>
      <c r="P8" s="104" t="e">
        <f>Autoevaluación!T39/SUM(Autoevaluación!T36:T39)</f>
        <v>#DIV/0!</v>
      </c>
      <c r="Q8" s="105"/>
      <c r="R8" s="104" t="e">
        <f>Autoevaluación!U36/SUM(Autoevaluación!U36:U39)</f>
        <v>#DIV/0!</v>
      </c>
      <c r="S8" s="104" t="e">
        <f>Autoevaluación!U37/SUM(Autoevaluación!U36:U39)</f>
        <v>#DIV/0!</v>
      </c>
      <c r="T8" s="104" t="e">
        <f>Autoevaluación!U38/SUM(Autoevaluación!U36:U39)</f>
        <v>#DIV/0!</v>
      </c>
      <c r="U8" s="104" t="e">
        <f>Autoevaluación!U39/SUM(Autoevaluación!U36:U39)</f>
        <v>#DIV/0!</v>
      </c>
    </row>
    <row r="9" spans="2:22" ht="38.1" customHeight="1" thickTop="1" thickBot="1" x14ac:dyDescent="0.25">
      <c r="B9" s="102" t="s">
        <v>80</v>
      </c>
      <c r="C9" s="103"/>
      <c r="D9" s="104">
        <f>Autoevaluación!R48/SUM(Autoevaluación!R47:R50)</f>
        <v>0.5</v>
      </c>
      <c r="E9" s="104">
        <f>Autoevaluación!R49/SUM(Autoevaluación!R47:R50)</f>
        <v>0.25</v>
      </c>
      <c r="F9" s="104">
        <f>Autoevaluación!R50/SUM(Autoevaluación!R47:R50)</f>
        <v>0</v>
      </c>
      <c r="G9" s="185"/>
      <c r="H9" s="104">
        <f>Autoevaluación!S47/SUM(Autoevaluación!S47:S50)</f>
        <v>0.25</v>
      </c>
      <c r="I9" s="104">
        <f>Autoevaluación!S48/SUM(Autoevaluación!S47:S50)</f>
        <v>0.25</v>
      </c>
      <c r="J9" s="104">
        <f>Autoevaluación!S49/SUM(Autoevaluación!S47:S50)</f>
        <v>0.5</v>
      </c>
      <c r="K9" s="104">
        <f>Autoevaluación!S50/SUM(Autoevaluación!S47:S50)</f>
        <v>0</v>
      </c>
      <c r="L9" s="186"/>
      <c r="M9" s="104" t="e">
        <f>Autoevaluación!T47/SUM(Autoevaluación!T47:T50)</f>
        <v>#DIV/0!</v>
      </c>
      <c r="N9" s="104" t="e">
        <f>Autoevaluación!T48/SUM(Autoevaluación!T47:T50)</f>
        <v>#DIV/0!</v>
      </c>
      <c r="O9" s="104" t="e">
        <f>Autoevaluación!T49/SUM(Autoevaluación!T47:T50)</f>
        <v>#DIV/0!</v>
      </c>
      <c r="P9" s="104" t="e">
        <f>Autoevaluación!T50/SUM(Autoevaluación!T47:T50)</f>
        <v>#DIV/0!</v>
      </c>
      <c r="Q9" s="105"/>
      <c r="R9" s="104" t="e">
        <f>Autoevaluación!U47/SUM(Autoevaluación!U47:U50)</f>
        <v>#DIV/0!</v>
      </c>
      <c r="S9" s="104" t="e">
        <f>Autoevaluación!U48/SUM(Autoevaluación!U47:U50)</f>
        <v>#DIV/0!</v>
      </c>
      <c r="T9" s="104" t="e">
        <f>Autoevaluación!U49/SUM(Autoevaluación!U47:U50)</f>
        <v>#DIV/0!</v>
      </c>
      <c r="U9" s="104" t="e">
        <f>Autoevaluación!U50/SUM(Autoevaluación!U47:U50)</f>
        <v>#DIV/0!</v>
      </c>
    </row>
    <row r="10" spans="2:22" ht="38.1" customHeight="1" thickTop="1" x14ac:dyDescent="0.2">
      <c r="B10" s="107" t="s">
        <v>162</v>
      </c>
      <c r="C10" s="108" t="e">
        <f>AVERAGE(C4:C9)</f>
        <v>#NAME?</v>
      </c>
      <c r="D10" s="108">
        <f>AVERAGE(D4:D9)</f>
        <v>0.37453703703703706</v>
      </c>
      <c r="E10" s="108">
        <f>AVERAGE(E4:E9)</f>
        <v>0.49027777777777776</v>
      </c>
      <c r="F10" s="108">
        <f>AVERAGE(F4:F9)</f>
        <v>0</v>
      </c>
      <c r="G10" s="109"/>
      <c r="H10" s="108">
        <f>AVERAGE(H4:H9)</f>
        <v>0.12037037037037036</v>
      </c>
      <c r="I10" s="108">
        <f>AVERAGE(I4:I9)</f>
        <v>0.26018518518518519</v>
      </c>
      <c r="J10" s="108">
        <f>AVERAGE(J4:J9)</f>
        <v>0.46111111111111108</v>
      </c>
      <c r="K10" s="108">
        <f>AVERAGE(K4:K9)</f>
        <v>3.3333333333333333E-2</v>
      </c>
      <c r="L10" s="109"/>
      <c r="M10" s="108" t="e">
        <f>AVERAGE(M4:M9)</f>
        <v>#DIV/0!</v>
      </c>
      <c r="N10" s="108" t="e">
        <f>AVERAGE(N4:N9)</f>
        <v>#DIV/0!</v>
      </c>
      <c r="O10" s="108" t="e">
        <f>AVERAGE(O4:O9)</f>
        <v>#DIV/0!</v>
      </c>
      <c r="P10" s="108" t="e">
        <f>AVERAGE(P4:P9)</f>
        <v>#DIV/0!</v>
      </c>
      <c r="Q10" s="110"/>
      <c r="R10" s="108" t="e">
        <f>AVERAGE(R4:R9)</f>
        <v>#DIV/0!</v>
      </c>
      <c r="S10" s="108" t="e">
        <f>AVERAGE(S4:S9)</f>
        <v>#DIV/0!</v>
      </c>
      <c r="T10" s="108" t="e">
        <f>AVERAGE(T4:T9)</f>
        <v>#DIV/0!</v>
      </c>
      <c r="U10" s="108" t="e">
        <f>AVERAGE(U4:U9)</f>
        <v>#DIV/0!</v>
      </c>
    </row>
    <row r="11" spans="2:22" x14ac:dyDescent="0.2">
      <c r="B11" s="111"/>
      <c r="C11" s="111"/>
      <c r="D11" s="111"/>
      <c r="E11" s="111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</row>
    <row r="12" spans="2:22" ht="21.95" customHeight="1" x14ac:dyDescent="0.2">
      <c r="B12" s="188">
        <v>2023</v>
      </c>
      <c r="C12" s="188"/>
      <c r="D12" s="188"/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</row>
    <row r="13" spans="2:22" ht="24.95" customHeight="1" x14ac:dyDescent="0.2">
      <c r="B13" s="193" t="s">
        <v>163</v>
      </c>
      <c r="C13" s="193"/>
      <c r="D13" s="193"/>
      <c r="E13" s="193"/>
      <c r="F13" s="193"/>
      <c r="G13" s="193"/>
      <c r="H13" s="193"/>
      <c r="I13" s="193"/>
      <c r="J13" s="193"/>
      <c r="K13" s="193"/>
      <c r="L13" s="193"/>
      <c r="M13" s="193"/>
      <c r="N13" s="193"/>
      <c r="O13" s="193"/>
      <c r="P13" s="193"/>
      <c r="Q13" s="193"/>
      <c r="R13" s="193"/>
      <c r="S13" s="193"/>
      <c r="T13" s="193"/>
      <c r="U13" s="193"/>
    </row>
    <row r="14" spans="2:22" ht="60" customHeight="1" x14ac:dyDescent="0.2">
      <c r="B14" s="194" t="s">
        <v>368</v>
      </c>
      <c r="C14" s="194"/>
      <c r="D14" s="194"/>
      <c r="E14" s="194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</row>
    <row r="15" spans="2:22" ht="60" customHeight="1" x14ac:dyDescent="0.2">
      <c r="B15" s="194" t="s">
        <v>369</v>
      </c>
      <c r="C15" s="194"/>
      <c r="D15" s="194"/>
      <c r="E15" s="194"/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</row>
    <row r="16" spans="2:22" s="112" customFormat="1" ht="24.95" customHeight="1" x14ac:dyDescent="0.25">
      <c r="B16" s="195" t="s">
        <v>164</v>
      </c>
      <c r="C16" s="195"/>
      <c r="D16" s="195"/>
      <c r="E16" s="195"/>
      <c r="F16" s="195"/>
      <c r="G16" s="195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</row>
    <row r="17" spans="2:21" ht="60" customHeight="1" x14ac:dyDescent="0.2">
      <c r="B17" s="194" t="s">
        <v>370</v>
      </c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</row>
    <row r="18" spans="2:21" ht="60" customHeight="1" x14ac:dyDescent="0.2">
      <c r="B18" s="194" t="s">
        <v>371</v>
      </c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</row>
    <row r="19" spans="2:21" ht="60" customHeight="1" x14ac:dyDescent="0.2">
      <c r="B19" s="194" t="s">
        <v>372</v>
      </c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</row>
    <row r="20" spans="2:21" ht="16.5" customHeight="1" x14ac:dyDescent="0.2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</row>
    <row r="21" spans="2:21" ht="21.95" customHeight="1" x14ac:dyDescent="0.2">
      <c r="B21" s="196">
        <v>2024</v>
      </c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</row>
    <row r="22" spans="2:21" ht="24.95" customHeight="1" x14ac:dyDescent="0.2">
      <c r="B22" s="197" t="s">
        <v>163</v>
      </c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7"/>
      <c r="O22" s="197"/>
      <c r="P22" s="197"/>
      <c r="Q22" s="197"/>
      <c r="R22" s="197"/>
      <c r="S22" s="197"/>
      <c r="T22" s="197"/>
      <c r="U22" s="197"/>
    </row>
    <row r="23" spans="2:21" ht="60" customHeight="1" x14ac:dyDescent="0.2">
      <c r="B23" s="192" t="s">
        <v>486</v>
      </c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</row>
    <row r="24" spans="2:21" ht="60" customHeight="1" x14ac:dyDescent="0.2">
      <c r="B24" s="192" t="s">
        <v>487</v>
      </c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</row>
    <row r="25" spans="2:21" s="112" customFormat="1" ht="24.95" customHeight="1" x14ac:dyDescent="0.25">
      <c r="B25" s="195" t="s">
        <v>164</v>
      </c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/>
      <c r="Q25" s="195"/>
      <c r="R25" s="195"/>
      <c r="S25" s="195"/>
      <c r="T25" s="195"/>
      <c r="U25" s="195"/>
    </row>
    <row r="26" spans="2:21" ht="60" customHeight="1" x14ac:dyDescent="0.2">
      <c r="B26" s="192" t="s">
        <v>488</v>
      </c>
      <c r="C26" s="192"/>
      <c r="D26" s="192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</row>
    <row r="27" spans="2:21" ht="60" customHeight="1" x14ac:dyDescent="0.2">
      <c r="B27" s="192" t="s">
        <v>489</v>
      </c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</row>
    <row r="28" spans="2:21" ht="60" customHeight="1" x14ac:dyDescent="0.2">
      <c r="B28" s="198" t="s">
        <v>490</v>
      </c>
      <c r="C28" s="198"/>
      <c r="D28" s="198"/>
      <c r="E28" s="198"/>
      <c r="F28" s="198"/>
      <c r="G28" s="198"/>
      <c r="H28" s="198"/>
      <c r="I28" s="198"/>
      <c r="J28" s="198"/>
      <c r="K28" s="198"/>
      <c r="L28" s="198"/>
      <c r="M28" s="198"/>
      <c r="N28" s="198"/>
      <c r="O28" s="198"/>
      <c r="P28" s="198"/>
      <c r="Q28" s="198"/>
      <c r="R28" s="198"/>
      <c r="S28" s="198"/>
      <c r="T28" s="198"/>
      <c r="U28" s="198"/>
    </row>
    <row r="29" spans="2:21" ht="16.5" customHeight="1" x14ac:dyDescent="0.2"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</row>
    <row r="30" spans="2:21" ht="21.95" customHeight="1" x14ac:dyDescent="0.2">
      <c r="B30" s="199">
        <v>2025</v>
      </c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  <c r="R30" s="199"/>
      <c r="S30" s="199"/>
      <c r="T30" s="199"/>
      <c r="U30" s="199"/>
    </row>
    <row r="31" spans="2:21" ht="24.95" customHeight="1" x14ac:dyDescent="0.2">
      <c r="B31" s="200" t="s">
        <v>163</v>
      </c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0"/>
      <c r="T31" s="200"/>
      <c r="U31" s="200"/>
    </row>
    <row r="32" spans="2:21" ht="60" customHeight="1" x14ac:dyDescent="0.2"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</row>
    <row r="33" spans="2:21" ht="60" customHeight="1" x14ac:dyDescent="0.2">
      <c r="B33" s="194"/>
      <c r="C33" s="194"/>
      <c r="D33" s="194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</row>
    <row r="34" spans="2:21" s="112" customFormat="1" ht="24.95" customHeight="1" x14ac:dyDescent="0.25">
      <c r="B34" s="195" t="s">
        <v>164</v>
      </c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2:21" ht="60" customHeight="1" x14ac:dyDescent="0.2"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</row>
    <row r="36" spans="2:21" ht="60" customHeight="1" x14ac:dyDescent="0.2">
      <c r="B36" s="194"/>
      <c r="C36" s="194"/>
      <c r="D36" s="194"/>
      <c r="E36" s="194"/>
      <c r="F36" s="194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</row>
    <row r="37" spans="2:21" ht="60" customHeight="1" x14ac:dyDescent="0.2">
      <c r="B37" s="194" t="s">
        <v>165</v>
      </c>
      <c r="C37" s="194"/>
      <c r="D37" s="194"/>
      <c r="E37" s="194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</row>
    <row r="39" spans="2:21" x14ac:dyDescent="0.2">
      <c r="B39" s="201">
        <v>2026</v>
      </c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</row>
    <row r="40" spans="2:21" ht="19.5" x14ac:dyDescent="0.2">
      <c r="B40" s="200" t="s">
        <v>163</v>
      </c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</row>
    <row r="41" spans="2:21" ht="60.75" customHeight="1" x14ac:dyDescent="0.2">
      <c r="B41" s="194"/>
      <c r="C41" s="194"/>
      <c r="D41" s="194"/>
      <c r="E41" s="194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</row>
    <row r="42" spans="2:21" ht="60" customHeight="1" x14ac:dyDescent="0.2">
      <c r="B42" s="194"/>
      <c r="C42" s="194"/>
      <c r="D42" s="194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</row>
    <row r="43" spans="2:21" ht="19.5" x14ac:dyDescent="0.2">
      <c r="B43" s="195" t="s">
        <v>164</v>
      </c>
      <c r="C43" s="195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5"/>
      <c r="P43" s="195"/>
      <c r="Q43" s="195"/>
      <c r="R43" s="195"/>
      <c r="S43" s="195"/>
      <c r="T43" s="195"/>
      <c r="U43" s="195"/>
    </row>
    <row r="44" spans="2:21" ht="45.75" customHeight="1" x14ac:dyDescent="0.2">
      <c r="B44" s="194"/>
      <c r="C44" s="194"/>
      <c r="D44" s="194"/>
      <c r="E44" s="194"/>
      <c r="F44" s="194"/>
      <c r="G44" s="194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</row>
    <row r="45" spans="2:21" ht="48" customHeight="1" x14ac:dyDescent="0.2">
      <c r="B45" s="194"/>
      <c r="C45" s="194"/>
      <c r="D45" s="194"/>
      <c r="E45" s="194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</row>
    <row r="46" spans="2:21" ht="56.25" customHeight="1" x14ac:dyDescent="0.2"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</row>
    <row r="65495" spans="2:22" x14ac:dyDescent="0.2">
      <c r="B65495" s="114" t="s">
        <v>34</v>
      </c>
      <c r="C65495" s="114"/>
      <c r="D65495" s="114"/>
      <c r="E65495" s="114"/>
      <c r="F65495" s="114"/>
      <c r="G65495" s="114"/>
      <c r="H65495" s="114"/>
      <c r="I65495" s="114"/>
      <c r="J65495" s="114"/>
      <c r="K65495" s="114"/>
      <c r="L65495" s="114"/>
      <c r="M65495" s="114"/>
      <c r="N65495" s="114"/>
      <c r="O65495" s="114"/>
      <c r="P65495" s="114"/>
      <c r="Q65495" s="114"/>
      <c r="R65495" s="114"/>
      <c r="S65495" s="114"/>
      <c r="T65495" s="114"/>
      <c r="U65495" s="114"/>
      <c r="V65495" s="114"/>
    </row>
    <row r="65496" spans="2:22" x14ac:dyDescent="0.2">
      <c r="B65496" s="115" t="s">
        <v>35</v>
      </c>
      <c r="C65496" s="115"/>
      <c r="D65496" s="115"/>
      <c r="E65496" s="115"/>
      <c r="F65496" s="115"/>
      <c r="G65496" s="115"/>
      <c r="H65496" s="115"/>
      <c r="I65496" s="115"/>
      <c r="J65496" s="115"/>
      <c r="K65496" s="115"/>
      <c r="L65496" s="115"/>
      <c r="M65496" s="115"/>
      <c r="N65496" s="115"/>
      <c r="O65496" s="115"/>
      <c r="P65496" s="115"/>
      <c r="Q65496" s="115"/>
      <c r="R65496" s="115"/>
      <c r="S65496" s="115"/>
      <c r="T65496" s="115"/>
      <c r="U65496" s="115"/>
      <c r="V65496" s="115"/>
    </row>
    <row r="65497" spans="2:22" x14ac:dyDescent="0.2">
      <c r="B65497" s="115" t="s">
        <v>36</v>
      </c>
      <c r="C65497" s="115"/>
      <c r="D65497" s="115"/>
      <c r="E65497" s="115"/>
      <c r="F65497" s="115"/>
      <c r="G65497" s="115"/>
      <c r="H65497" s="115"/>
      <c r="I65497" s="115"/>
      <c r="J65497" s="115"/>
      <c r="K65497" s="115"/>
      <c r="L65497" s="115"/>
      <c r="M65497" s="115"/>
      <c r="N65497" s="115"/>
      <c r="O65497" s="115"/>
      <c r="P65497" s="115"/>
      <c r="Q65497" s="115"/>
      <c r="R65497" s="115"/>
      <c r="S65497" s="115"/>
      <c r="T65497" s="115"/>
      <c r="U65497" s="115"/>
      <c r="V65497" s="115"/>
    </row>
  </sheetData>
  <mergeCells count="40">
    <mergeCell ref="B45:U45"/>
    <mergeCell ref="B46:U46"/>
    <mergeCell ref="B39:U39"/>
    <mergeCell ref="B40:U40"/>
    <mergeCell ref="B41:U41"/>
    <mergeCell ref="B42:U42"/>
    <mergeCell ref="B43:U43"/>
    <mergeCell ref="B44:U44"/>
    <mergeCell ref="B37:U37"/>
    <mergeCell ref="B25:U25"/>
    <mergeCell ref="B26:U26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24:U24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V2:V3"/>
    <mergeCell ref="G3:G9"/>
    <mergeCell ref="L3:L9"/>
    <mergeCell ref="B2:B3"/>
    <mergeCell ref="C2:F2"/>
    <mergeCell ref="H2:K2"/>
    <mergeCell ref="M2:P2"/>
    <mergeCell ref="R2:U2"/>
  </mergeCells>
  <hyperlinks>
    <hyperlink ref="B4" location="Autoevaluación!A6" display="Direccionamiento Estratégico" xr:uid="{00000000-0004-0000-0200-000000000000}"/>
    <hyperlink ref="B5" location="Autoevaluación!A12" display="Gestión Estratégica" xr:uid="{00000000-0004-0000-0200-000001000000}"/>
    <hyperlink ref="B6" location="Autoevaluación!A19" display="Gobierno Escolar" xr:uid="{00000000-0004-0000-0200-000002000000}"/>
    <hyperlink ref="B7" location="Autoevaluación!A29" display="Cultura Institucional" xr:uid="{00000000-0004-0000-0200-000003000000}"/>
    <hyperlink ref="B8" location="Autoevaluación!A35" display="Clima Escolar" xr:uid="{00000000-0004-0000-0200-000004000000}"/>
    <hyperlink ref="B9" location="Autoevaluación!A46" display="Relaciones Con El Entorno" xr:uid="{00000000-0004-0000-0200-000005000000}"/>
    <hyperlink ref="B65496" r:id="rId1" xr:uid="{00000000-0004-0000-0200-000006000000}"/>
    <hyperlink ref="B65497" r:id="rId2" xr:uid="{00000000-0004-0000-0200-000007000000}"/>
  </hyperlink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J65497"/>
  <sheetViews>
    <sheetView workbookViewId="0">
      <selection activeCell="B23" sqref="B23:U23"/>
    </sheetView>
  </sheetViews>
  <sheetFormatPr baseColWidth="10" defaultRowHeight="15" x14ac:dyDescent="0.2"/>
  <cols>
    <col min="1" max="1" width="1.375" style="96" customWidth="1"/>
    <col min="2" max="2" width="32.25" style="96" customWidth="1"/>
    <col min="3" max="6" width="7.125" style="96" customWidth="1"/>
    <col min="7" max="7" width="1.625" style="96" customWidth="1"/>
    <col min="8" max="11" width="7.125" style="96" customWidth="1"/>
    <col min="12" max="12" width="1.625" style="96" customWidth="1"/>
    <col min="13" max="16" width="7.125" style="96" customWidth="1"/>
    <col min="17" max="17" width="2.625" style="96" customWidth="1"/>
    <col min="18" max="21" width="7.125" style="96" customWidth="1"/>
    <col min="22" max="27" width="10.625" style="96" customWidth="1"/>
    <col min="28" max="28" width="1.875" style="96" customWidth="1"/>
    <col min="29" max="33" width="10.625" style="96" customWidth="1"/>
    <col min="34" max="34" width="1.75" style="96" customWidth="1"/>
    <col min="35" max="1024" width="10.625" style="96" customWidth="1"/>
    <col min="1025" max="1025" width="11" customWidth="1"/>
  </cols>
  <sheetData>
    <row r="1" spans="1:22" ht="6" customHeight="1" x14ac:dyDescent="0.2"/>
    <row r="2" spans="1:22" ht="22.5" customHeight="1" thickBot="1" x14ac:dyDescent="0.25">
      <c r="B2" s="187" t="s">
        <v>166</v>
      </c>
      <c r="C2" s="188" t="s">
        <v>183</v>
      </c>
      <c r="D2" s="188"/>
      <c r="E2" s="188"/>
      <c r="F2" s="188"/>
      <c r="G2" s="97"/>
      <c r="H2" s="189" t="s">
        <v>181</v>
      </c>
      <c r="I2" s="189"/>
      <c r="J2" s="189"/>
      <c r="K2" s="189"/>
      <c r="L2" s="97"/>
      <c r="M2" s="190" t="s">
        <v>184</v>
      </c>
      <c r="N2" s="190"/>
      <c r="O2" s="190"/>
      <c r="P2" s="190"/>
      <c r="Q2" s="116"/>
      <c r="R2" s="191" t="s">
        <v>185</v>
      </c>
      <c r="S2" s="191"/>
      <c r="T2" s="191"/>
      <c r="U2" s="191"/>
      <c r="V2" s="184"/>
    </row>
    <row r="3" spans="1:22" ht="24.75" customHeight="1" thickTop="1" thickBot="1" x14ac:dyDescent="0.25">
      <c r="B3" s="187"/>
      <c r="C3" s="99">
        <v>1</v>
      </c>
      <c r="D3" s="99">
        <v>2</v>
      </c>
      <c r="E3" s="100">
        <v>3</v>
      </c>
      <c r="F3" s="101">
        <v>4</v>
      </c>
      <c r="G3" s="185"/>
      <c r="H3" s="99">
        <v>1</v>
      </c>
      <c r="I3" s="99">
        <v>2</v>
      </c>
      <c r="J3" s="100">
        <v>3</v>
      </c>
      <c r="K3" s="101">
        <v>4</v>
      </c>
      <c r="L3" s="186"/>
      <c r="M3" s="99">
        <v>1</v>
      </c>
      <c r="N3" s="99">
        <v>2</v>
      </c>
      <c r="O3" s="100">
        <v>3</v>
      </c>
      <c r="P3" s="101">
        <v>4</v>
      </c>
      <c r="Q3" s="117"/>
      <c r="R3" s="99">
        <v>1</v>
      </c>
      <c r="S3" s="99">
        <v>2</v>
      </c>
      <c r="T3" s="100">
        <v>3</v>
      </c>
      <c r="U3" s="101">
        <v>4</v>
      </c>
      <c r="V3" s="184"/>
    </row>
    <row r="4" spans="1:22" ht="38.1" customHeight="1" thickTop="1" thickBot="1" x14ac:dyDescent="0.25">
      <c r="B4" s="102" t="s">
        <v>167</v>
      </c>
      <c r="C4" s="103">
        <f>Autoevaluación!R55/SUM(Autoevaluación!R55:R58)</f>
        <v>0</v>
      </c>
      <c r="D4" s="104">
        <f>Autoevaluación!R56/SUM(Autoevaluación!R55:R58)</f>
        <v>0.2</v>
      </c>
      <c r="E4" s="104">
        <f>Autoevaluación!R57/SUM(Autoevaluación!R55:R58)</f>
        <v>0.6</v>
      </c>
      <c r="F4" s="104">
        <f>Autoevaluación!R58/SUM(Autoevaluación!R55:R58)</f>
        <v>0.2</v>
      </c>
      <c r="G4" s="185"/>
      <c r="H4" s="104">
        <f>Autoevaluación!S55/SUM(Autoevaluación!S55:S59)</f>
        <v>0</v>
      </c>
      <c r="I4" s="104">
        <f>Autoevaluación!S56/SUM(Autoevaluación!S55:S58)</f>
        <v>0.2</v>
      </c>
      <c r="J4" s="104">
        <f>Autoevaluación!S57/SUM(Autoevaluación!S55:S58)</f>
        <v>0.4</v>
      </c>
      <c r="K4" s="104">
        <f>Autoevaluación!S58/SUM(Autoevaluación!S55:S58)</f>
        <v>0.4</v>
      </c>
      <c r="L4" s="186"/>
      <c r="M4" s="104" t="e">
        <f>Autoevaluación!T55/SUM(Autoevaluación!T55:T58)</f>
        <v>#DIV/0!</v>
      </c>
      <c r="N4" s="104" t="e">
        <f>Autoevaluación!T56/SUM(Autoevaluación!T55:T58)</f>
        <v>#DIV/0!</v>
      </c>
      <c r="O4" s="104" t="e">
        <f>Autoevaluación!T57/SUM(Autoevaluación!T55:T58)</f>
        <v>#DIV/0!</v>
      </c>
      <c r="P4" s="104" t="e">
        <f>Autoevaluación!T58/SUM(Autoevaluación!T55:T58)</f>
        <v>#DIV/0!</v>
      </c>
      <c r="Q4" s="105"/>
      <c r="R4" s="104" t="e">
        <f>Autoevaluación!U55/SUM(Autoevaluación!U55:U58)</f>
        <v>#DIV/0!</v>
      </c>
      <c r="S4" s="104" t="e">
        <f>Autoevaluación!U56/SUM(Autoevaluación!U55:U58)</f>
        <v>#DIV/0!</v>
      </c>
      <c r="T4" s="104">
        <v>0</v>
      </c>
      <c r="U4" s="104" t="e">
        <f>Autoevaluación!U58/SUM(Autoevaluación!U55:U58)</f>
        <v>#DIV/0!</v>
      </c>
    </row>
    <row r="5" spans="1:22" ht="38.1" customHeight="1" thickTop="1" thickBot="1" x14ac:dyDescent="0.25">
      <c r="B5" s="102" t="s">
        <v>168</v>
      </c>
      <c r="C5" s="103">
        <f>Autoevaluación!R62/SUM(Autoevaluación!R62:R65)</f>
        <v>0</v>
      </c>
      <c r="D5" s="104">
        <f>Autoevaluación!R63/SUM(Autoevaluación!R62:R65)</f>
        <v>1</v>
      </c>
      <c r="E5" s="104">
        <f>Autoevaluación!R64/SUM(Autoevaluación!R62:R65)</f>
        <v>0</v>
      </c>
      <c r="F5" s="104">
        <f>Autoevaluación!R65/SUM(Autoevaluación!R62:R65)</f>
        <v>0</v>
      </c>
      <c r="G5" s="185"/>
      <c r="H5" s="104">
        <f>Autoevaluación!S62/SUM(Autoevaluación!S62:S65)</f>
        <v>0</v>
      </c>
      <c r="I5" s="104">
        <f>Autoevaluación!S63/SUM(Autoevaluación!S62:S65)</f>
        <v>0.25</v>
      </c>
      <c r="J5" s="104">
        <f>Autoevaluación!S64/SUM(Autoevaluación!S62:S65)</f>
        <v>0.75</v>
      </c>
      <c r="K5" s="104">
        <f>Autoevaluación!S65/SUM(Autoevaluación!S62:S65)</f>
        <v>0</v>
      </c>
      <c r="L5" s="186"/>
      <c r="M5" s="104" t="e">
        <f>Autoevaluación!T62/SUM(Autoevaluación!T62:T65)</f>
        <v>#DIV/0!</v>
      </c>
      <c r="N5" s="104" t="e">
        <f>Autoevaluación!T63/SUM(Autoevaluación!T62:T65)</f>
        <v>#DIV/0!</v>
      </c>
      <c r="O5" s="104" t="e">
        <f>Autoevaluación!T64/SUM(Autoevaluación!T62:T65)</f>
        <v>#DIV/0!</v>
      </c>
      <c r="P5" s="104" t="e">
        <f>Autoevaluación!T65/SUM(Autoevaluación!T62:T65)</f>
        <v>#DIV/0!</v>
      </c>
      <c r="Q5" s="105"/>
      <c r="R5" s="104" t="e">
        <f>Autoevaluación!U62/SUM(Autoevaluación!U62:U65)</f>
        <v>#DIV/0!</v>
      </c>
      <c r="S5" s="104" t="e">
        <f>Autoevaluación!U63/SUM(Autoevaluación!U62:U65)</f>
        <v>#DIV/0!</v>
      </c>
      <c r="T5" s="104" t="e">
        <f>Autoevaluación!U64/SUM(Autoevaluación!U62:U65)</f>
        <v>#DIV/0!</v>
      </c>
      <c r="U5" s="104" t="e">
        <f>Autoevaluación!U65/SUM(Autoevaluación!U62:U65)</f>
        <v>#DIV/0!</v>
      </c>
    </row>
    <row r="6" spans="1:22" ht="38.1" customHeight="1" thickTop="1" thickBot="1" x14ac:dyDescent="0.25">
      <c r="B6" s="102" t="s">
        <v>169</v>
      </c>
      <c r="C6" s="103">
        <f>Autoevaluación!R68/SUM(Autoevaluación!R68:R71)</f>
        <v>0</v>
      </c>
      <c r="D6" s="104">
        <f>Autoevaluación!R69/SUM(Autoevaluación!R68:R71)</f>
        <v>0.75</v>
      </c>
      <c r="E6" s="104">
        <f>Autoevaluación!R70/SUM(Autoevaluación!R68:R71)</f>
        <v>0.25</v>
      </c>
      <c r="F6" s="104">
        <f>Autoevaluación!R71/SUM(Autoevaluación!R68:R71)</f>
        <v>0</v>
      </c>
      <c r="G6" s="185"/>
      <c r="H6" s="104">
        <f>Autoevaluación!S68/SUM(Autoevaluación!S68:S71)</f>
        <v>0</v>
      </c>
      <c r="I6" s="104">
        <f>Autoevaluación!S69/SUM(Autoevaluación!S68:S71)</f>
        <v>0.25</v>
      </c>
      <c r="J6" s="104">
        <f>Autoevaluación!S70/SUM(Autoevaluación!S68:S71)</f>
        <v>0.75</v>
      </c>
      <c r="K6" s="104">
        <f>Autoevaluación!S71/SUM(Autoevaluación!S68:S71)</f>
        <v>0</v>
      </c>
      <c r="L6" s="186"/>
      <c r="M6" s="104" t="e">
        <f>Autoevaluación!T68/SUM(Autoevaluación!T68:T71)</f>
        <v>#DIV/0!</v>
      </c>
      <c r="N6" s="104" t="e">
        <f>Autoevaluación!T69/SUM(Autoevaluación!T68:T71)</f>
        <v>#DIV/0!</v>
      </c>
      <c r="O6" s="104" t="e">
        <f>Autoevaluación!T70/SUM(Autoevaluación!T68:T71)</f>
        <v>#DIV/0!</v>
      </c>
      <c r="P6" s="104" t="e">
        <f>Autoevaluación!T71/SUM(Autoevaluación!T68:T71)</f>
        <v>#DIV/0!</v>
      </c>
      <c r="Q6" s="105"/>
      <c r="R6" s="104" t="e">
        <f>Autoevaluación!U68/SUM(Autoevaluación!U68:U71)</f>
        <v>#DIV/0!</v>
      </c>
      <c r="S6" s="104" t="e">
        <f>Autoevaluación!U69/SUM(Autoevaluación!U68:U71)</f>
        <v>#DIV/0!</v>
      </c>
      <c r="T6" s="104" t="e">
        <f>Autoevaluación!U70/SUM(Autoevaluación!U68:U71)</f>
        <v>#DIV/0!</v>
      </c>
      <c r="U6" s="104" t="e">
        <f>Autoevaluación!U71/SUM(Autoevaluación!U68:U71)</f>
        <v>#DIV/0!</v>
      </c>
      <c r="V6" s="106"/>
    </row>
    <row r="7" spans="1:22" ht="38.1" customHeight="1" thickTop="1" thickBot="1" x14ac:dyDescent="0.25">
      <c r="B7" s="102" t="s">
        <v>170</v>
      </c>
      <c r="C7" s="103">
        <f>Autoevaluación!R74/SUM(Autoevaluación!R74:R77)</f>
        <v>0.1111111111111111</v>
      </c>
      <c r="D7" s="104">
        <f>Autoevaluación!R75/SUM(Autoevaluación!R74:R77)</f>
        <v>0.44444444444444442</v>
      </c>
      <c r="E7" s="104">
        <f>Autoevaluación!R76/SUM(Autoevaluación!R74:R77)</f>
        <v>0.44444444444444442</v>
      </c>
      <c r="F7" s="104">
        <f>Autoevaluación!R77/SUM(Autoevaluación!R74:R77)</f>
        <v>0</v>
      </c>
      <c r="G7" s="185"/>
      <c r="H7" s="104">
        <f>Autoevaluación!S74/SUM(Autoevaluación!S74:S77)</f>
        <v>0.33333333333333331</v>
      </c>
      <c r="I7" s="104">
        <f>Autoevaluación!S75/SUM(Autoevaluación!S74:S77)</f>
        <v>0</v>
      </c>
      <c r="J7" s="104">
        <f>Autoevaluación!S76/SUM(Autoevaluación!S74:S77)</f>
        <v>0.66666666666666663</v>
      </c>
      <c r="K7" s="104">
        <f>Autoevaluación!S77/SUM(Autoevaluación!S74:S77)</f>
        <v>0</v>
      </c>
      <c r="L7" s="186"/>
      <c r="M7" s="104" t="e">
        <f>Autoevaluación!T74/SUM(Autoevaluación!T74:T77)</f>
        <v>#DIV/0!</v>
      </c>
      <c r="N7" s="104" t="e">
        <f>Autoevaluación!T75/SUM(Autoevaluación!T74:T77)</f>
        <v>#DIV/0!</v>
      </c>
      <c r="O7" s="104" t="e">
        <f>Autoevaluación!T76/SUM(Autoevaluación!T74:T77)</f>
        <v>#DIV/0!</v>
      </c>
      <c r="P7" s="104" t="e">
        <f>Autoevaluación!T77/SUM(Autoevaluación!T74:T77)</f>
        <v>#DIV/0!</v>
      </c>
      <c r="Q7" s="105"/>
      <c r="R7" s="104" t="e">
        <f>Autoevaluación!U74/SUM(Autoevaluación!U74:U77)</f>
        <v>#DIV/0!</v>
      </c>
      <c r="S7" s="104" t="e">
        <f>Autoevaluación!U75/SUM(Autoevaluación!U74:U77)</f>
        <v>#DIV/0!</v>
      </c>
      <c r="T7" s="104" t="e">
        <f>Autoevaluación!U76/SUM(Autoevaluación!U74:U77)</f>
        <v>#DIV/0!</v>
      </c>
      <c r="U7" s="104" t="e">
        <f>Autoevaluación!U77/SUM(Autoevaluación!U74:U77)</f>
        <v>#DIV/0!</v>
      </c>
    </row>
    <row r="8" spans="1:22" ht="38.1" customHeight="1" thickTop="1" x14ac:dyDescent="0.2">
      <c r="B8" s="118"/>
      <c r="C8" s="104"/>
      <c r="D8" s="104"/>
      <c r="E8" s="104"/>
      <c r="F8" s="104"/>
      <c r="G8" s="185"/>
      <c r="H8" s="104"/>
      <c r="I8" s="104"/>
      <c r="J8" s="104"/>
      <c r="K8" s="104"/>
      <c r="L8" s="186"/>
      <c r="M8" s="104"/>
      <c r="N8" s="104"/>
      <c r="O8" s="104"/>
      <c r="P8" s="104"/>
      <c r="Q8" s="105"/>
      <c r="R8" s="104"/>
      <c r="S8" s="104"/>
      <c r="T8" s="104"/>
      <c r="U8" s="104"/>
    </row>
    <row r="9" spans="1:22" ht="38.1" customHeight="1" x14ac:dyDescent="0.2">
      <c r="B9" s="119"/>
      <c r="C9" s="104"/>
      <c r="D9" s="104"/>
      <c r="E9" s="104"/>
      <c r="F9" s="104"/>
      <c r="G9" s="185"/>
      <c r="H9" s="104"/>
      <c r="I9" s="104"/>
      <c r="J9" s="104"/>
      <c r="K9" s="104"/>
      <c r="L9" s="186"/>
      <c r="M9" s="104"/>
      <c r="N9" s="104"/>
      <c r="O9" s="104"/>
      <c r="P9" s="104"/>
      <c r="Q9" s="105"/>
      <c r="R9" s="104"/>
      <c r="S9" s="104"/>
      <c r="T9" s="104"/>
      <c r="U9" s="104"/>
    </row>
    <row r="10" spans="1:22" ht="38.1" customHeight="1" x14ac:dyDescent="0.2">
      <c r="A10" s="96" t="s">
        <v>171</v>
      </c>
      <c r="B10" s="120" t="s">
        <v>172</v>
      </c>
      <c r="C10" s="108">
        <f>AVERAGE(C4:C9)</f>
        <v>2.7777777777777776E-2</v>
      </c>
      <c r="D10" s="108">
        <f>AVERAGE(D4:D9)</f>
        <v>0.59861111111111109</v>
      </c>
      <c r="E10" s="108">
        <f>AVERAGE(E4:E9)</f>
        <v>0.32361111111111107</v>
      </c>
      <c r="F10" s="108">
        <f>AVERAGE(F4:F9)</f>
        <v>0.05</v>
      </c>
      <c r="G10" s="109"/>
      <c r="H10" s="108">
        <f>AVERAGE(H4:H9)</f>
        <v>8.3333333333333329E-2</v>
      </c>
      <c r="I10" s="108">
        <f>AVERAGE(I4:I9)</f>
        <v>0.17499999999999999</v>
      </c>
      <c r="J10" s="108">
        <f>AVERAGE(J4:J9)</f>
        <v>0.64166666666666661</v>
      </c>
      <c r="K10" s="108">
        <f>AVERAGE(K4:K9)</f>
        <v>0.1</v>
      </c>
      <c r="L10" s="109"/>
      <c r="M10" s="108" t="e">
        <f>AVERAGE(M4:M9)</f>
        <v>#DIV/0!</v>
      </c>
      <c r="N10" s="108" t="e">
        <f>AVERAGE(N4:N9)</f>
        <v>#DIV/0!</v>
      </c>
      <c r="O10" s="108" t="e">
        <f>AVERAGE(O4:O9)</f>
        <v>#DIV/0!</v>
      </c>
      <c r="P10" s="108" t="e">
        <f>AVERAGE(P4:P9)</f>
        <v>#DIV/0!</v>
      </c>
      <c r="Q10" s="110"/>
      <c r="R10" s="108" t="e">
        <f>AVERAGE(R4:R9)</f>
        <v>#DIV/0!</v>
      </c>
      <c r="S10" s="108" t="e">
        <f>AVERAGE(S4:S9)</f>
        <v>#DIV/0!</v>
      </c>
      <c r="T10" s="108" t="e">
        <f>AVERAGE(T4:T9)</f>
        <v>#DIV/0!</v>
      </c>
      <c r="U10" s="108" t="e">
        <f>AVERAGE(U4:U9)</f>
        <v>#DIV/0!</v>
      </c>
    </row>
    <row r="11" spans="1:22" x14ac:dyDescent="0.2">
      <c r="B11" s="111"/>
      <c r="C11" s="111"/>
      <c r="D11" s="111"/>
      <c r="E11" s="111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</row>
    <row r="12" spans="1:22" ht="21.95" customHeight="1" x14ac:dyDescent="0.2">
      <c r="B12" s="188" t="s">
        <v>183</v>
      </c>
      <c r="C12" s="188"/>
      <c r="D12" s="188"/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</row>
    <row r="13" spans="1:22" ht="24.95" customHeight="1" x14ac:dyDescent="0.2">
      <c r="B13" s="203" t="s">
        <v>163</v>
      </c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</row>
    <row r="14" spans="1:22" ht="60" customHeight="1" x14ac:dyDescent="0.2">
      <c r="B14" s="194" t="s">
        <v>373</v>
      </c>
      <c r="C14" s="194"/>
      <c r="D14" s="194"/>
      <c r="E14" s="194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</row>
    <row r="15" spans="1:22" ht="60" customHeight="1" x14ac:dyDescent="0.2">
      <c r="B15" s="202" t="s">
        <v>374</v>
      </c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</row>
    <row r="16" spans="1:22" s="112" customFormat="1" ht="24.95" customHeight="1" x14ac:dyDescent="0.25">
      <c r="B16" s="204" t="s">
        <v>164</v>
      </c>
      <c r="C16" s="204"/>
      <c r="D16" s="204"/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</row>
    <row r="17" spans="2:21" ht="60" customHeight="1" x14ac:dyDescent="0.2">
      <c r="B17" s="202" t="s">
        <v>375</v>
      </c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</row>
    <row r="18" spans="2:21" ht="60" customHeight="1" x14ac:dyDescent="0.2">
      <c r="B18" s="194" t="s">
        <v>376</v>
      </c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</row>
    <row r="19" spans="2:21" ht="60" customHeight="1" x14ac:dyDescent="0.2">
      <c r="B19" s="194" t="s">
        <v>377</v>
      </c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</row>
    <row r="20" spans="2:21" ht="16.5" customHeight="1" x14ac:dyDescent="0.2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</row>
    <row r="21" spans="2:21" ht="21.95" customHeight="1" x14ac:dyDescent="0.2">
      <c r="B21" s="196" t="s">
        <v>181</v>
      </c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</row>
    <row r="22" spans="2:21" ht="24.95" customHeight="1" x14ac:dyDescent="0.2">
      <c r="B22" s="197" t="s">
        <v>163</v>
      </c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7"/>
      <c r="O22" s="197"/>
      <c r="P22" s="197"/>
      <c r="Q22" s="197"/>
      <c r="R22" s="197"/>
      <c r="S22" s="197"/>
      <c r="T22" s="197"/>
      <c r="U22" s="197"/>
    </row>
    <row r="23" spans="2:21" ht="60" customHeight="1" x14ac:dyDescent="0.2">
      <c r="B23" s="202"/>
      <c r="C23" s="202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</row>
    <row r="24" spans="2:21" ht="60" customHeight="1" x14ac:dyDescent="0.2">
      <c r="B24" s="202"/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202"/>
      <c r="N24" s="202"/>
      <c r="O24" s="202"/>
      <c r="P24" s="202"/>
      <c r="Q24" s="202"/>
      <c r="R24" s="202"/>
      <c r="S24" s="202"/>
      <c r="T24" s="202"/>
      <c r="U24" s="202"/>
    </row>
    <row r="25" spans="2:21" s="112" customFormat="1" ht="24.95" customHeight="1" x14ac:dyDescent="0.25">
      <c r="B25" s="204" t="s">
        <v>164</v>
      </c>
      <c r="C25" s="204"/>
      <c r="D25" s="204"/>
      <c r="E25" s="204"/>
      <c r="F25" s="204"/>
      <c r="G25" s="204"/>
      <c r="H25" s="204"/>
      <c r="I25" s="204"/>
      <c r="J25" s="204"/>
      <c r="K25" s="204"/>
      <c r="L25" s="204"/>
      <c r="M25" s="204"/>
      <c r="N25" s="204"/>
      <c r="O25" s="204"/>
      <c r="P25" s="204"/>
      <c r="Q25" s="204"/>
      <c r="R25" s="204"/>
      <c r="S25" s="204"/>
      <c r="T25" s="204"/>
      <c r="U25" s="204"/>
    </row>
    <row r="26" spans="2:21" ht="60" customHeight="1" x14ac:dyDescent="0.2">
      <c r="B26" s="202"/>
      <c r="C26" s="202"/>
      <c r="D26" s="202"/>
      <c r="E26" s="202"/>
      <c r="F26" s="202"/>
      <c r="G26" s="202"/>
      <c r="H26" s="202"/>
      <c r="I26" s="202"/>
      <c r="J26" s="202"/>
      <c r="K26" s="202"/>
      <c r="L26" s="202"/>
      <c r="M26" s="202"/>
      <c r="N26" s="202"/>
      <c r="O26" s="202"/>
      <c r="P26" s="202"/>
      <c r="Q26" s="202"/>
      <c r="R26" s="202"/>
      <c r="S26" s="202"/>
      <c r="T26" s="202"/>
      <c r="U26" s="202"/>
    </row>
    <row r="27" spans="2:21" ht="60" customHeight="1" x14ac:dyDescent="0.2">
      <c r="B27" s="202"/>
      <c r="C27" s="202"/>
      <c r="D27" s="202"/>
      <c r="E27" s="202"/>
      <c r="F27" s="202"/>
      <c r="G27" s="202"/>
      <c r="H27" s="202"/>
      <c r="I27" s="202"/>
      <c r="J27" s="202"/>
      <c r="K27" s="202"/>
      <c r="L27" s="202"/>
      <c r="M27" s="202"/>
      <c r="N27" s="202"/>
      <c r="O27" s="202"/>
      <c r="P27" s="202"/>
      <c r="Q27" s="202"/>
      <c r="R27" s="202"/>
      <c r="S27" s="202"/>
      <c r="T27" s="202"/>
      <c r="U27" s="202"/>
    </row>
    <row r="28" spans="2:21" ht="60" customHeight="1" x14ac:dyDescent="0.2">
      <c r="B28" s="202"/>
      <c r="C28" s="202"/>
      <c r="D28" s="202"/>
      <c r="E28" s="202"/>
      <c r="F28" s="202"/>
      <c r="G28" s="202"/>
      <c r="H28" s="202"/>
      <c r="I28" s="202"/>
      <c r="J28" s="202"/>
      <c r="K28" s="202"/>
      <c r="L28" s="202"/>
      <c r="M28" s="202"/>
      <c r="N28" s="202"/>
      <c r="O28" s="202"/>
      <c r="P28" s="202"/>
      <c r="Q28" s="202"/>
      <c r="R28" s="202"/>
      <c r="S28" s="202"/>
      <c r="T28" s="202"/>
      <c r="U28" s="202"/>
    </row>
    <row r="29" spans="2:21" ht="16.5" customHeight="1" x14ac:dyDescent="0.2"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</row>
    <row r="30" spans="2:21" ht="21.95" customHeight="1" x14ac:dyDescent="0.2">
      <c r="B30" s="205" t="s">
        <v>184</v>
      </c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205"/>
      <c r="T30" s="205"/>
      <c r="U30" s="205"/>
    </row>
    <row r="31" spans="2:21" ht="24.95" customHeight="1" x14ac:dyDescent="0.2">
      <c r="B31" s="206" t="s">
        <v>163</v>
      </c>
      <c r="C31" s="206"/>
      <c r="D31" s="206"/>
      <c r="E31" s="206"/>
      <c r="F31" s="206"/>
      <c r="G31" s="206"/>
      <c r="H31" s="206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</row>
    <row r="32" spans="2:21" ht="60" customHeight="1" x14ac:dyDescent="0.2">
      <c r="B32" s="202"/>
      <c r="C32" s="202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2"/>
      <c r="R32" s="202"/>
      <c r="S32" s="202"/>
      <c r="T32" s="202"/>
      <c r="U32" s="202"/>
    </row>
    <row r="33" spans="2:21" ht="60" customHeight="1" x14ac:dyDescent="0.2">
      <c r="B33" s="202"/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202"/>
      <c r="T33" s="202"/>
      <c r="U33" s="202"/>
    </row>
    <row r="34" spans="2:21" s="112" customFormat="1" ht="24.95" customHeight="1" x14ac:dyDescent="0.25">
      <c r="B34" s="204" t="s">
        <v>164</v>
      </c>
      <c r="C34" s="204"/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4"/>
      <c r="O34" s="204"/>
      <c r="P34" s="204"/>
      <c r="Q34" s="204"/>
      <c r="R34" s="204"/>
      <c r="S34" s="204"/>
      <c r="T34" s="204"/>
      <c r="U34" s="204"/>
    </row>
    <row r="35" spans="2:21" ht="60" customHeight="1" x14ac:dyDescent="0.2">
      <c r="B35" s="202"/>
      <c r="C35" s="202"/>
      <c r="D35" s="202"/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202"/>
      <c r="S35" s="202"/>
      <c r="T35" s="202"/>
      <c r="U35" s="202"/>
    </row>
    <row r="36" spans="2:21" ht="60" customHeight="1" x14ac:dyDescent="0.2">
      <c r="B36" s="202"/>
      <c r="C36" s="202"/>
      <c r="D36" s="202"/>
      <c r="E36" s="202"/>
      <c r="F36" s="202"/>
      <c r="G36" s="202"/>
      <c r="H36" s="202"/>
      <c r="I36" s="202"/>
      <c r="J36" s="202"/>
      <c r="K36" s="202"/>
      <c r="L36" s="202"/>
      <c r="M36" s="202"/>
      <c r="N36" s="202"/>
      <c r="O36" s="202"/>
      <c r="P36" s="202"/>
      <c r="Q36" s="202"/>
      <c r="R36" s="202"/>
      <c r="S36" s="202"/>
      <c r="T36" s="202"/>
      <c r="U36" s="202"/>
    </row>
    <row r="37" spans="2:21" ht="60" customHeight="1" x14ac:dyDescent="0.2">
      <c r="B37" s="202"/>
      <c r="C37" s="202"/>
      <c r="D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  <c r="Q37" s="202"/>
      <c r="R37" s="202"/>
      <c r="S37" s="202"/>
      <c r="T37" s="202"/>
      <c r="U37" s="202"/>
    </row>
    <row r="39" spans="2:21" x14ac:dyDescent="0.2">
      <c r="B39" s="191" t="s">
        <v>185</v>
      </c>
      <c r="C39" s="191"/>
      <c r="D39" s="191"/>
      <c r="E39" s="191"/>
      <c r="F39" s="191"/>
      <c r="G39" s="191"/>
      <c r="H39" s="191"/>
      <c r="I39" s="191"/>
      <c r="J39" s="191"/>
      <c r="K39" s="191"/>
      <c r="L39" s="191"/>
      <c r="M39" s="191"/>
      <c r="N39" s="191"/>
      <c r="O39" s="191"/>
      <c r="P39" s="191"/>
      <c r="Q39" s="191"/>
      <c r="R39" s="191"/>
      <c r="S39" s="191"/>
      <c r="T39" s="191"/>
      <c r="U39" s="191"/>
    </row>
    <row r="40" spans="2:21" ht="19.5" x14ac:dyDescent="0.2">
      <c r="B40" s="206" t="s">
        <v>163</v>
      </c>
      <c r="C40" s="206"/>
      <c r="D40" s="206"/>
      <c r="E40" s="206"/>
      <c r="F40" s="206"/>
      <c r="G40" s="206"/>
      <c r="H40" s="206"/>
      <c r="I40" s="206"/>
      <c r="J40" s="206"/>
      <c r="K40" s="206"/>
      <c r="L40" s="206"/>
      <c r="M40" s="206"/>
      <c r="N40" s="206"/>
      <c r="O40" s="206"/>
      <c r="P40" s="206"/>
      <c r="Q40" s="206"/>
      <c r="R40" s="206"/>
      <c r="S40" s="206"/>
      <c r="T40" s="206"/>
      <c r="U40" s="206"/>
    </row>
    <row r="41" spans="2:21" ht="51.75" customHeight="1" x14ac:dyDescent="0.2">
      <c r="B41" s="202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</row>
    <row r="42" spans="2:21" ht="50.25" customHeight="1" x14ac:dyDescent="0.2">
      <c r="B42" s="202"/>
      <c r="C42" s="202"/>
      <c r="D42" s="202"/>
      <c r="E42" s="202"/>
      <c r="F42" s="202"/>
      <c r="G42" s="202"/>
      <c r="H42" s="202"/>
      <c r="I42" s="202"/>
      <c r="J42" s="202"/>
      <c r="K42" s="202"/>
      <c r="L42" s="202"/>
      <c r="M42" s="202"/>
      <c r="N42" s="202"/>
      <c r="O42" s="202"/>
      <c r="P42" s="202"/>
      <c r="Q42" s="202"/>
      <c r="R42" s="202"/>
      <c r="S42" s="202"/>
      <c r="T42" s="202"/>
      <c r="U42" s="202"/>
    </row>
    <row r="43" spans="2:21" ht="19.5" x14ac:dyDescent="0.2">
      <c r="B43" s="204" t="s">
        <v>164</v>
      </c>
      <c r="C43" s="204"/>
      <c r="D43" s="204"/>
      <c r="E43" s="204"/>
      <c r="F43" s="204"/>
      <c r="G43" s="204"/>
      <c r="H43" s="204"/>
      <c r="I43" s="204"/>
      <c r="J43" s="204"/>
      <c r="K43" s="204"/>
      <c r="L43" s="204"/>
      <c r="M43" s="204"/>
      <c r="N43" s="204"/>
      <c r="O43" s="204"/>
      <c r="P43" s="204"/>
      <c r="Q43" s="204"/>
      <c r="R43" s="204"/>
      <c r="S43" s="204"/>
      <c r="T43" s="204"/>
      <c r="U43" s="204"/>
    </row>
    <row r="44" spans="2:21" ht="69.75" customHeight="1" x14ac:dyDescent="0.2">
      <c r="B44" s="202"/>
      <c r="C44" s="202"/>
      <c r="D44" s="202"/>
      <c r="E44" s="202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</row>
    <row r="45" spans="2:21" ht="60" customHeight="1" x14ac:dyDescent="0.2">
      <c r="B45" s="202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</row>
    <row r="46" spans="2:21" ht="59.25" customHeight="1" x14ac:dyDescent="0.2">
      <c r="B46" s="202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</row>
    <row r="65495" spans="2:22" x14ac:dyDescent="0.2">
      <c r="B65495" s="114" t="s">
        <v>34</v>
      </c>
      <c r="C65495" s="114"/>
      <c r="D65495" s="114"/>
      <c r="E65495" s="114"/>
      <c r="F65495" s="114"/>
      <c r="G65495" s="114"/>
      <c r="H65495" s="114"/>
      <c r="I65495" s="114"/>
      <c r="J65495" s="114"/>
      <c r="K65495" s="114"/>
      <c r="L65495" s="114"/>
      <c r="M65495" s="114"/>
      <c r="N65495" s="114"/>
      <c r="O65495" s="114"/>
      <c r="P65495" s="114"/>
      <c r="Q65495" s="114"/>
      <c r="R65495" s="114"/>
      <c r="S65495" s="114"/>
      <c r="T65495" s="114"/>
      <c r="U65495" s="114"/>
      <c r="V65495" s="114"/>
    </row>
    <row r="65496" spans="2:22" x14ac:dyDescent="0.2">
      <c r="B65496" s="115" t="s">
        <v>35</v>
      </c>
      <c r="C65496" s="115"/>
      <c r="D65496" s="115"/>
      <c r="E65496" s="115"/>
      <c r="F65496" s="115"/>
      <c r="G65496" s="115"/>
      <c r="H65496" s="115"/>
      <c r="I65496" s="115"/>
      <c r="J65496" s="115"/>
      <c r="K65496" s="115"/>
      <c r="L65496" s="115"/>
      <c r="M65496" s="115"/>
      <c r="N65496" s="115"/>
      <c r="O65496" s="115"/>
      <c r="P65496" s="115"/>
      <c r="Q65496" s="115"/>
      <c r="R65496" s="115"/>
      <c r="S65496" s="115"/>
      <c r="T65496" s="115"/>
      <c r="U65496" s="115"/>
      <c r="V65496" s="115"/>
    </row>
    <row r="65497" spans="2:22" x14ac:dyDescent="0.2">
      <c r="B65497" s="115" t="s">
        <v>36</v>
      </c>
      <c r="C65497" s="115"/>
      <c r="D65497" s="115"/>
      <c r="E65497" s="115"/>
      <c r="F65497" s="115"/>
      <c r="G65497" s="115"/>
      <c r="H65497" s="115"/>
      <c r="I65497" s="115"/>
      <c r="J65497" s="115"/>
      <c r="K65497" s="115"/>
      <c r="L65497" s="115"/>
      <c r="M65497" s="115"/>
      <c r="N65497" s="115"/>
      <c r="O65497" s="115"/>
      <c r="P65497" s="115"/>
      <c r="Q65497" s="115"/>
      <c r="R65497" s="115"/>
      <c r="S65497" s="115"/>
      <c r="T65497" s="115"/>
      <c r="U65497" s="115"/>
      <c r="V65497" s="115"/>
    </row>
  </sheetData>
  <mergeCells count="40">
    <mergeCell ref="B45:U45"/>
    <mergeCell ref="B46:U46"/>
    <mergeCell ref="B39:U39"/>
    <mergeCell ref="B40:U40"/>
    <mergeCell ref="B41:U41"/>
    <mergeCell ref="B42:U42"/>
    <mergeCell ref="B43:U43"/>
    <mergeCell ref="B44:U44"/>
    <mergeCell ref="B37:U37"/>
    <mergeCell ref="B25:U25"/>
    <mergeCell ref="B26:U26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24:U24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V2:V3"/>
    <mergeCell ref="G3:G9"/>
    <mergeCell ref="L3:L9"/>
    <mergeCell ref="B2:B3"/>
    <mergeCell ref="C2:F2"/>
    <mergeCell ref="H2:K2"/>
    <mergeCell ref="M2:P2"/>
    <mergeCell ref="R2:U2"/>
  </mergeCells>
  <hyperlinks>
    <hyperlink ref="B4" location="Autoevaluación!A54" display="Diseño pedagogico" xr:uid="{00000000-0004-0000-0300-000000000000}"/>
    <hyperlink ref="B5" location="Autoevaluación!A61" display="Practicas pedagogicas" xr:uid="{00000000-0004-0000-0300-000001000000}"/>
    <hyperlink ref="B6" location="Autoevaluación!A67" display="Gestion de aula" xr:uid="{00000000-0004-0000-0300-000002000000}"/>
    <hyperlink ref="B7" location="Autoevaluación!A73" display="Seguimiento academico" xr:uid="{00000000-0004-0000-0300-000003000000}"/>
    <hyperlink ref="B65496" r:id="rId1" xr:uid="{00000000-0004-0000-0300-000004000000}"/>
    <hyperlink ref="B65497" r:id="rId2" xr:uid="{00000000-0004-0000-0300-000005000000}"/>
  </hyperlink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J65497"/>
  <sheetViews>
    <sheetView topLeftCell="B1" zoomScale="90" zoomScaleNormal="90" workbookViewId="0">
      <selection activeCell="B27" sqref="B27:U27"/>
    </sheetView>
  </sheetViews>
  <sheetFormatPr baseColWidth="10" defaultRowHeight="15" x14ac:dyDescent="0.2"/>
  <cols>
    <col min="1" max="1" width="1.375" style="96" customWidth="1"/>
    <col min="2" max="2" width="35.625" style="96" customWidth="1"/>
    <col min="3" max="6" width="7.125" style="96" customWidth="1"/>
    <col min="7" max="7" width="1.625" style="96" customWidth="1"/>
    <col min="8" max="9" width="7.125" style="96" customWidth="1"/>
    <col min="10" max="10" width="7.25" style="96" customWidth="1"/>
    <col min="11" max="11" width="7.125" style="96" customWidth="1"/>
    <col min="12" max="12" width="1.625" style="96" customWidth="1"/>
    <col min="13" max="16" width="7.125" style="96" customWidth="1"/>
    <col min="17" max="17" width="2" style="96" customWidth="1"/>
    <col min="18" max="21" width="7.125" style="96" customWidth="1"/>
    <col min="22" max="22" width="13.125" style="96" customWidth="1"/>
    <col min="23" max="27" width="10.625" style="96" customWidth="1"/>
    <col min="28" max="28" width="1.875" style="96" customWidth="1"/>
    <col min="29" max="33" width="10.625" style="96" customWidth="1"/>
    <col min="34" max="34" width="1.75" style="96" customWidth="1"/>
    <col min="35" max="1024" width="10.625" style="96" customWidth="1"/>
    <col min="1025" max="1025" width="11" customWidth="1"/>
  </cols>
  <sheetData>
    <row r="1" spans="2:22" ht="6" customHeight="1" x14ac:dyDescent="0.2"/>
    <row r="2" spans="2:22" ht="22.5" customHeight="1" thickBot="1" x14ac:dyDescent="0.25">
      <c r="B2" s="187" t="s">
        <v>173</v>
      </c>
      <c r="C2" s="188" t="s">
        <v>183</v>
      </c>
      <c r="D2" s="188"/>
      <c r="E2" s="188"/>
      <c r="F2" s="188"/>
      <c r="G2" s="97"/>
      <c r="H2" s="189" t="s">
        <v>181</v>
      </c>
      <c r="I2" s="189"/>
      <c r="J2" s="189"/>
      <c r="K2" s="189"/>
      <c r="L2" s="97"/>
      <c r="M2" s="190" t="s">
        <v>184</v>
      </c>
      <c r="N2" s="190"/>
      <c r="O2" s="190"/>
      <c r="P2" s="190"/>
      <c r="Q2" s="116"/>
      <c r="R2" s="191" t="s">
        <v>185</v>
      </c>
      <c r="S2" s="191"/>
      <c r="T2" s="191"/>
      <c r="U2" s="191"/>
      <c r="V2" s="184"/>
    </row>
    <row r="3" spans="2:22" ht="24.75" customHeight="1" thickTop="1" thickBot="1" x14ac:dyDescent="0.25">
      <c r="B3" s="187"/>
      <c r="C3" s="99">
        <v>1</v>
      </c>
      <c r="D3" s="99">
        <v>2</v>
      </c>
      <c r="E3" s="100">
        <v>3</v>
      </c>
      <c r="F3" s="101">
        <v>4</v>
      </c>
      <c r="G3" s="185"/>
      <c r="H3" s="99">
        <v>1</v>
      </c>
      <c r="I3" s="99">
        <v>2</v>
      </c>
      <c r="J3" s="100">
        <v>3</v>
      </c>
      <c r="K3" s="101">
        <v>4</v>
      </c>
      <c r="L3" s="186"/>
      <c r="M3" s="99">
        <v>1</v>
      </c>
      <c r="N3" s="99">
        <v>2</v>
      </c>
      <c r="O3" s="100">
        <v>3</v>
      </c>
      <c r="P3" s="101">
        <v>4</v>
      </c>
      <c r="Q3" s="117"/>
      <c r="R3" s="99">
        <v>1</v>
      </c>
      <c r="S3" s="99">
        <v>2</v>
      </c>
      <c r="T3" s="100">
        <v>3</v>
      </c>
      <c r="U3" s="101">
        <v>4</v>
      </c>
      <c r="V3" s="184"/>
    </row>
    <row r="4" spans="2:22" ht="38.1" customHeight="1" thickTop="1" thickBot="1" x14ac:dyDescent="0.25">
      <c r="B4" s="102" t="s">
        <v>174</v>
      </c>
      <c r="C4" s="103">
        <f>Autoevaluación!R84/SUM(Autoevaluación!R84:R87)</f>
        <v>0</v>
      </c>
      <c r="D4" s="104">
        <f>Autoevaluación!R85/SUM(Autoevaluación!R84:R87)</f>
        <v>0</v>
      </c>
      <c r="E4" s="104">
        <f>Autoevaluación!R86/SUM(Autoevaluación!R84:R87)</f>
        <v>1</v>
      </c>
      <c r="F4" s="104">
        <f>Autoevaluación!R87/SUM(Autoevaluación!R84:R87)</f>
        <v>0</v>
      </c>
      <c r="G4" s="185"/>
      <c r="H4" s="104">
        <f>Autoevaluación!S84/SUM(Autoevaluación!S84:S87)</f>
        <v>0</v>
      </c>
      <c r="I4" s="104">
        <f>Autoevaluación!S85/SUM(Autoevaluación!S84:S87)</f>
        <v>0</v>
      </c>
      <c r="J4" s="104">
        <f>Autoevaluación!S86/SUM(Autoevaluación!S84:S87)</f>
        <v>1</v>
      </c>
      <c r="K4" s="104">
        <f>Autoevaluación!S87/SUM(Autoevaluación!S84:S87)</f>
        <v>0</v>
      </c>
      <c r="L4" s="186"/>
      <c r="M4" s="104" t="e">
        <f>Autoevaluación!T84/SUM(Autoevaluación!T84:T87)</f>
        <v>#DIV/0!</v>
      </c>
      <c r="N4" s="104" t="e">
        <f>Autoevaluación!T85/SUM(Autoevaluación!T84:T87)</f>
        <v>#DIV/0!</v>
      </c>
      <c r="O4" s="104" t="e">
        <f>Autoevaluación!T86/SUM(Autoevaluación!T84:T87)</f>
        <v>#DIV/0!</v>
      </c>
      <c r="P4" s="104" t="e">
        <f>Autoevaluación!T87/SUM(Autoevaluación!T84:T87)</f>
        <v>#DIV/0!</v>
      </c>
      <c r="Q4" s="105"/>
      <c r="R4" s="104" t="e">
        <f>Autoevaluación!U84/SUM(Autoevaluación!U84:U87)</f>
        <v>#DIV/0!</v>
      </c>
      <c r="S4" s="104" t="e">
        <f>Autoevaluación!U85/SUM(Autoevaluación!U84:U87)</f>
        <v>#DIV/0!</v>
      </c>
      <c r="T4" s="104" t="e">
        <f>Autoevaluación!U86/SUM(Autoevaluación!U84:U87)</f>
        <v>#DIV/0!</v>
      </c>
      <c r="U4" s="104" t="e">
        <f>Autoevaluación!U87/SUM(Autoevaluación!U84:U87)</f>
        <v>#DIV/0!</v>
      </c>
    </row>
    <row r="5" spans="2:22" ht="38.1" customHeight="1" thickTop="1" thickBot="1" x14ac:dyDescent="0.3">
      <c r="B5" s="121" t="s">
        <v>175</v>
      </c>
      <c r="C5" s="103">
        <f>Autoevaluación!R89/SUM(Autoevaluación!R89:R92)</f>
        <v>0.2857142857142857</v>
      </c>
      <c r="D5" s="104">
        <f>Autoevaluación!R90/SUM(Autoevaluación!R89:R92)</f>
        <v>0.7142857142857143</v>
      </c>
      <c r="E5" s="104">
        <f>Autoevaluación!R91/SUM(Autoevaluación!R89:R92)</f>
        <v>0</v>
      </c>
      <c r="F5" s="104">
        <f>Autoevaluación!R92/SUM(Autoevaluación!R89:R92)</f>
        <v>0</v>
      </c>
      <c r="G5" s="185"/>
      <c r="H5" s="104">
        <f>Autoevaluación!S89/SUM(Autoevaluación!S89:S92)</f>
        <v>0.42857142857142855</v>
      </c>
      <c r="I5" s="104">
        <f>Autoevaluación!S90/SUM(Autoevaluación!S89:S92)</f>
        <v>0.42857142857142855</v>
      </c>
      <c r="J5" s="104" t="e">
        <f>Autoevaluación!S91/SUM(Autoevaluación!S89:q92q13:V16)</f>
        <v>#NAME?</v>
      </c>
      <c r="K5" s="104">
        <f>Autoevaluación!S92/SUM(Autoevaluación!S89:S92)</f>
        <v>0</v>
      </c>
      <c r="L5" s="186"/>
      <c r="M5" s="104" t="e">
        <f>Autoevaluación!T89/SUM(Autoevaluación!T89:T92)</f>
        <v>#DIV/0!</v>
      </c>
      <c r="N5" s="104" t="e">
        <f>Autoevaluación!T90/SUM(Autoevaluación!T89:T92)</f>
        <v>#DIV/0!</v>
      </c>
      <c r="O5" s="104" t="e">
        <f>Autoevaluación!T91/SUM(Autoevaluación!T89:T92)</f>
        <v>#DIV/0!</v>
      </c>
      <c r="P5" s="104" t="e">
        <f>Autoevaluación!T92/SUM(Autoevaluación!T89:T92)</f>
        <v>#DIV/0!</v>
      </c>
      <c r="Q5" s="105"/>
      <c r="R5" s="104" t="e">
        <f>Autoevaluación!U89/SUM(Autoevaluación!U89:U92)</f>
        <v>#DIV/0!</v>
      </c>
      <c r="S5" s="104" t="e">
        <f>Autoevaluación!U90/SUM(Autoevaluación!U89:U92)</f>
        <v>#DIV/0!</v>
      </c>
      <c r="T5" s="104" t="e">
        <f>Autoevaluación!U91/SUM(Autoevaluación!U89:U92)</f>
        <v>#DIV/0!</v>
      </c>
      <c r="U5" s="104" t="e">
        <f>Autoevaluación!U92/SUM(Autoevaluación!U89:U92)</f>
        <v>#DIV/0!</v>
      </c>
      <c r="V5" s="112"/>
    </row>
    <row r="6" spans="2:22" ht="38.1" customHeight="1" thickTop="1" thickBot="1" x14ac:dyDescent="0.25">
      <c r="B6" s="121" t="s">
        <v>176</v>
      </c>
      <c r="C6" s="103">
        <f>Autoevaluación!R98/SUM(Autoevaluación!R98:R101)</f>
        <v>0</v>
      </c>
      <c r="D6" s="104">
        <f>Autoevaluación!R99/SUM(Autoevaluación!R98:R101)</f>
        <v>1</v>
      </c>
      <c r="E6" s="104">
        <f>Autoevaluación!R100/SUM(Autoevaluación!R98:R101)</f>
        <v>0</v>
      </c>
      <c r="F6" s="104">
        <f>Autoevaluación!R101/SUM(Autoevaluación!R98:R101)</f>
        <v>0</v>
      </c>
      <c r="G6" s="185"/>
      <c r="H6" s="104">
        <f>Autoevaluación!S98/SUM(Autoevaluación!S98:S101)</f>
        <v>0</v>
      </c>
      <c r="I6" s="104">
        <f>Autoevaluación!S99/SUM(Autoevaluación!S98:S101)</f>
        <v>0.5</v>
      </c>
      <c r="J6" s="104">
        <f>Autoevaluación!S100/SUM(Autoevaluación!S98:S101)</f>
        <v>0.5</v>
      </c>
      <c r="K6" s="104">
        <f>Autoevaluación!S10/SUM(Autoevaluación!S98:S101)</f>
        <v>0</v>
      </c>
      <c r="L6" s="186"/>
      <c r="M6" s="104" t="e">
        <f>Autoevaluación!T98/SUM(Autoevaluación!T98:T101)</f>
        <v>#DIV/0!</v>
      </c>
      <c r="N6" s="104" t="e">
        <f>Autoevaluación!T99/SUM(Autoevaluación!T98:T101)</f>
        <v>#DIV/0!</v>
      </c>
      <c r="O6" s="104" t="e">
        <f>Autoevaluación!T100/SUM(Autoevaluación!T98:T101)</f>
        <v>#DIV/0!</v>
      </c>
      <c r="P6" s="104" t="e">
        <f>Autoevaluación!T101/SUM(Autoevaluación!T98:T101)</f>
        <v>#DIV/0!</v>
      </c>
      <c r="Q6" s="105"/>
      <c r="R6" s="104" t="e">
        <f>Autoevaluación!U98/SUM(Autoevaluación!U98:U101)</f>
        <v>#DIV/0!</v>
      </c>
      <c r="S6" s="104" t="e">
        <f>Autoevaluación!U99/SUM(Autoevaluación!U98:U101)</f>
        <v>#DIV/0!</v>
      </c>
      <c r="T6" s="104" t="e">
        <f>Autoevaluación!U100/SUM(Autoevaluación!U98:U101)</f>
        <v>#DIV/0!</v>
      </c>
      <c r="U6" s="104" t="e">
        <f>Autoevaluación!U101/SUM(Autoevaluación!U98:U101)</f>
        <v>#DIV/0!</v>
      </c>
      <c r="V6" s="106"/>
    </row>
    <row r="7" spans="2:22" ht="38.1" customHeight="1" thickTop="1" thickBot="1" x14ac:dyDescent="0.25">
      <c r="B7" s="102" t="s">
        <v>177</v>
      </c>
      <c r="C7" s="103">
        <f>Autoevaluación!R102/SUM(Autoevaluación!R102:R105)</f>
        <v>0.1</v>
      </c>
      <c r="D7" s="104">
        <f>Autoevaluación!R103/SUM(Autoevaluación!R102:R105)</f>
        <v>0.4</v>
      </c>
      <c r="E7" s="104">
        <f>Autoevaluación!R104/SUM(Autoevaluación!R102:R105)</f>
        <v>0.5</v>
      </c>
      <c r="F7" s="104">
        <f>Autoevaluación!R105/SUM(Autoevaluación!R102:R105)</f>
        <v>0</v>
      </c>
      <c r="G7" s="185"/>
      <c r="H7" s="104">
        <f>Autoevaluación!S102/SUM(Autoevaluación!S102:S105)</f>
        <v>0.2</v>
      </c>
      <c r="I7" s="104">
        <f>Autoevaluación!S103/SUM(Autoevaluación!S102:S105)</f>
        <v>0.3</v>
      </c>
      <c r="J7" s="104">
        <f>Autoevaluación!S104/SUM(Autoevaluación!S102:S105)</f>
        <v>0.4</v>
      </c>
      <c r="K7" s="104">
        <f>Autoevaluación!S105/SUM(Autoevaluación!S102:S105)</f>
        <v>0.1</v>
      </c>
      <c r="L7" s="186"/>
      <c r="M7" s="104" t="e">
        <f>Autoevaluación!T102/SUM(Autoevaluación!T102:T105)</f>
        <v>#DIV/0!</v>
      </c>
      <c r="N7" s="104" t="e">
        <f>Autoevaluación!T103/SUM(Autoevaluación!T102:T105)</f>
        <v>#DIV/0!</v>
      </c>
      <c r="O7" s="104" t="e">
        <f>Autoevaluación!T104/SUM(Autoevaluación!T102:T105)</f>
        <v>#DIV/0!</v>
      </c>
      <c r="P7" s="104" t="e">
        <f>Autoevaluación!T105/SUM(Autoevaluación!T102:T105)</f>
        <v>#DIV/0!</v>
      </c>
      <c r="Q7" s="105"/>
      <c r="R7" s="104" t="e">
        <f>Autoevaluación!U102/SUM(Autoevaluación!U102:U105)</f>
        <v>#DIV/0!</v>
      </c>
      <c r="S7" s="104" t="e">
        <f>Autoevaluación!U103/SUM(Autoevaluación!U102:U105)</f>
        <v>#DIV/0!</v>
      </c>
      <c r="T7" s="104" t="e">
        <f>Autoevaluación!U104/SUM(Autoevaluación!U102:U105)</f>
        <v>#DIV/0!</v>
      </c>
      <c r="U7" s="104" t="e">
        <f>Autoevaluación!U105/SUM(Autoevaluación!U102:U105)</f>
        <v>#DIV/0!</v>
      </c>
    </row>
    <row r="8" spans="2:22" ht="38.1" customHeight="1" thickTop="1" thickBot="1" x14ac:dyDescent="0.25">
      <c r="B8" s="102" t="s">
        <v>178</v>
      </c>
      <c r="C8" s="103">
        <f>Autoevaluación!R114/SUM(Autoevaluación!R114:R117)</f>
        <v>0</v>
      </c>
      <c r="D8" s="104">
        <f>Autoevaluación!R115/SUM(Autoevaluación!R114:R117)</f>
        <v>0.25</v>
      </c>
      <c r="E8" s="104">
        <f>Autoevaluación!R116/SUM(Autoevaluación!R114:R117)</f>
        <v>0.75</v>
      </c>
      <c r="F8" s="104">
        <f>Autoevaluación!R117/SUM(Autoevaluación!R114:R117)</f>
        <v>0</v>
      </c>
      <c r="G8" s="185"/>
      <c r="H8" s="104">
        <f>Autoevaluación!S114/SUM(Autoevaluación!S114:S117)</f>
        <v>0</v>
      </c>
      <c r="I8" s="104">
        <f>Autoevaluación!S115/SUM(Autoevaluación!S114:S117)</f>
        <v>0.25</v>
      </c>
      <c r="J8" s="104">
        <f>Autoevaluación!S116/SUM(Autoevaluación!S114:S117)</f>
        <v>0.5</v>
      </c>
      <c r="K8" s="104">
        <f>Autoevaluación!S117/SUM(Autoevaluación!S114:S117)</f>
        <v>0.25</v>
      </c>
      <c r="L8" s="186"/>
      <c r="M8" s="104" t="e">
        <f>Autoevaluación!T114/SUM(Autoevaluación!T114:T117)</f>
        <v>#DIV/0!</v>
      </c>
      <c r="N8" s="104" t="e">
        <f>Autoevaluación!T115/SUM(Autoevaluación!T114:T117)</f>
        <v>#DIV/0!</v>
      </c>
      <c r="O8" s="104" t="e">
        <f>Autoevaluación!T116/SUM(Autoevaluación!T114:T117)</f>
        <v>#DIV/0!</v>
      </c>
      <c r="P8" s="104" t="e">
        <f>Autoevaluación!T117/SUM(Autoevaluación!T114:T117)</f>
        <v>#DIV/0!</v>
      </c>
      <c r="Q8" s="105"/>
      <c r="R8" s="104" t="e">
        <f>Autoevaluación!U114/SUM(Autoevaluación!U114:U117)</f>
        <v>#DIV/0!</v>
      </c>
      <c r="S8" s="104" t="e">
        <f>Autoevaluación!U115/SUM(Autoevaluación!U114:U117)</f>
        <v>#DIV/0!</v>
      </c>
      <c r="T8" s="104" t="e">
        <f>Autoevaluación!U116/SUM(Autoevaluación!U114:U117)</f>
        <v>#DIV/0!</v>
      </c>
      <c r="U8" s="104" t="e">
        <f>Autoevaluación!U117/SUM(Autoevaluación!U114:U117)</f>
        <v>#DIV/0!</v>
      </c>
    </row>
    <row r="9" spans="2:22" ht="38.1" customHeight="1" thickTop="1" x14ac:dyDescent="0.2">
      <c r="B9" s="118"/>
      <c r="C9" s="104"/>
      <c r="D9" s="104"/>
      <c r="E9" s="104"/>
      <c r="F9" s="104"/>
      <c r="G9" s="185"/>
      <c r="H9" s="104"/>
      <c r="I9" s="104"/>
      <c r="J9" s="104"/>
      <c r="K9" s="104"/>
      <c r="L9" s="186"/>
      <c r="M9" s="104"/>
      <c r="N9" s="104"/>
      <c r="O9" s="104"/>
      <c r="P9" s="104"/>
      <c r="Q9" s="105"/>
      <c r="R9" s="104"/>
      <c r="S9" s="104"/>
      <c r="T9" s="104"/>
      <c r="U9" s="104"/>
    </row>
    <row r="10" spans="2:22" ht="42" customHeight="1" x14ac:dyDescent="0.2">
      <c r="B10" s="120" t="s">
        <v>179</v>
      </c>
      <c r="C10" s="108">
        <f>AVERAGE(C4:C9)</f>
        <v>7.7142857142857138E-2</v>
      </c>
      <c r="D10" s="108">
        <f>AVERAGE(D4:D9)</f>
        <v>0.47285714285714286</v>
      </c>
      <c r="E10" s="108">
        <f>AVERAGE(E4:E9)</f>
        <v>0.45</v>
      </c>
      <c r="F10" s="108">
        <f>AVERAGE(F4:F9)</f>
        <v>0</v>
      </c>
      <c r="G10" s="109"/>
      <c r="H10" s="108">
        <f>AVERAGE(H4:H9)</f>
        <v>0.12571428571428572</v>
      </c>
      <c r="I10" s="108">
        <f>AVERAGE(I4:I9)</f>
        <v>0.29571428571428571</v>
      </c>
      <c r="J10" s="108" t="e">
        <f>AVERAGE(J4:J9)</f>
        <v>#NAME?</v>
      </c>
      <c r="K10" s="108">
        <f>AVERAGE(K4:K9)</f>
        <v>6.9999999999999993E-2</v>
      </c>
      <c r="L10" s="109"/>
      <c r="M10" s="108" t="e">
        <f>AVERAGE(M4:M9)</f>
        <v>#DIV/0!</v>
      </c>
      <c r="N10" s="108" t="e">
        <f>AVERAGE(N4:N9)</f>
        <v>#DIV/0!</v>
      </c>
      <c r="O10" s="108" t="e">
        <f>AVERAGE(O4:O9)</f>
        <v>#DIV/0!</v>
      </c>
      <c r="P10" s="108" t="e">
        <f>AVERAGE(P4:P9)</f>
        <v>#DIV/0!</v>
      </c>
      <c r="Q10" s="110"/>
      <c r="R10" s="108" t="e">
        <f>AVERAGE(R4:R9)</f>
        <v>#DIV/0!</v>
      </c>
      <c r="S10" s="108" t="e">
        <f>AVERAGE(S4:S9)</f>
        <v>#DIV/0!</v>
      </c>
      <c r="T10" s="108" t="e">
        <f>AVERAGE(T4:T9)</f>
        <v>#DIV/0!</v>
      </c>
      <c r="U10" s="108" t="e">
        <f>AVERAGE(U4:U9)</f>
        <v>#DIV/0!</v>
      </c>
    </row>
    <row r="11" spans="2:22" x14ac:dyDescent="0.2">
      <c r="B11" s="111"/>
      <c r="C11" s="111"/>
      <c r="D11" s="111"/>
      <c r="E11" s="111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</row>
    <row r="12" spans="2:22" ht="21.95" customHeight="1" x14ac:dyDescent="0.2">
      <c r="B12" s="188" t="s">
        <v>183</v>
      </c>
      <c r="C12" s="188"/>
      <c r="D12" s="188"/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</row>
    <row r="13" spans="2:22" ht="24.95" customHeight="1" x14ac:dyDescent="0.2">
      <c r="B13" s="203" t="s">
        <v>163</v>
      </c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</row>
    <row r="14" spans="2:22" ht="60" customHeight="1" x14ac:dyDescent="0.2">
      <c r="B14" s="194"/>
      <c r="C14" s="194"/>
      <c r="D14" s="194"/>
      <c r="E14" s="194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</row>
    <row r="15" spans="2:22" ht="60" customHeight="1" x14ac:dyDescent="0.2">
      <c r="B15" s="194"/>
      <c r="C15" s="194"/>
      <c r="D15" s="194"/>
      <c r="E15" s="194"/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</row>
    <row r="16" spans="2:22" s="112" customFormat="1" ht="24.95" customHeight="1" x14ac:dyDescent="0.25">
      <c r="B16" s="204" t="s">
        <v>164</v>
      </c>
      <c r="C16" s="204"/>
      <c r="D16" s="204"/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</row>
    <row r="17" spans="2:21" ht="60" customHeight="1" x14ac:dyDescent="0.2">
      <c r="B17" s="194"/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</row>
    <row r="18" spans="2:21" ht="60" customHeight="1" x14ac:dyDescent="0.2">
      <c r="B18" s="194"/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</row>
    <row r="19" spans="2:21" ht="60" customHeight="1" x14ac:dyDescent="0.2">
      <c r="B19" s="194"/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</row>
    <row r="20" spans="2:21" ht="16.5" customHeight="1" x14ac:dyDescent="0.2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</row>
    <row r="21" spans="2:21" ht="21.95" customHeight="1" x14ac:dyDescent="0.2">
      <c r="B21" s="196" t="s">
        <v>181</v>
      </c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</row>
    <row r="22" spans="2:21" ht="24.95" customHeight="1" x14ac:dyDescent="0.2">
      <c r="B22" s="206" t="s">
        <v>163</v>
      </c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</row>
    <row r="23" spans="2:21" ht="60" customHeight="1" x14ac:dyDescent="0.2">
      <c r="B23" s="194" t="s">
        <v>539</v>
      </c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</row>
    <row r="24" spans="2:21" ht="60" customHeight="1" x14ac:dyDescent="0.2"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</row>
    <row r="25" spans="2:21" s="112" customFormat="1" ht="24.95" customHeight="1" x14ac:dyDescent="0.25">
      <c r="B25" s="204" t="s">
        <v>164</v>
      </c>
      <c r="C25" s="204"/>
      <c r="D25" s="204"/>
      <c r="E25" s="204"/>
      <c r="F25" s="204"/>
      <c r="G25" s="204"/>
      <c r="H25" s="204"/>
      <c r="I25" s="204"/>
      <c r="J25" s="204"/>
      <c r="K25" s="204"/>
      <c r="L25" s="204"/>
      <c r="M25" s="204"/>
      <c r="N25" s="204"/>
      <c r="O25" s="204"/>
      <c r="P25" s="204"/>
      <c r="Q25" s="204"/>
      <c r="R25" s="204"/>
      <c r="S25" s="204"/>
      <c r="T25" s="204"/>
      <c r="U25" s="204"/>
    </row>
    <row r="26" spans="2:21" ht="60" customHeight="1" x14ac:dyDescent="0.2">
      <c r="B26" s="194" t="s">
        <v>540</v>
      </c>
      <c r="C26" s="194"/>
      <c r="D26" s="194"/>
      <c r="E26" s="194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</row>
    <row r="27" spans="2:21" ht="60" customHeight="1" x14ac:dyDescent="0.2">
      <c r="B27" s="194" t="s">
        <v>541</v>
      </c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</row>
    <row r="28" spans="2:21" ht="60" customHeight="1" x14ac:dyDescent="0.2">
      <c r="B28" s="194" t="s">
        <v>542</v>
      </c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</row>
    <row r="29" spans="2:21" ht="16.5" customHeight="1" x14ac:dyDescent="0.2"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</row>
    <row r="30" spans="2:21" ht="21.95" customHeight="1" x14ac:dyDescent="0.2">
      <c r="B30" s="205" t="s">
        <v>184</v>
      </c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205"/>
      <c r="T30" s="205"/>
      <c r="U30" s="205"/>
    </row>
    <row r="31" spans="2:21" ht="24.95" customHeight="1" x14ac:dyDescent="0.2">
      <c r="B31" s="197" t="s">
        <v>163</v>
      </c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</row>
    <row r="32" spans="2:21" ht="60" customHeight="1" x14ac:dyDescent="0.2"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</row>
    <row r="33" spans="2:22" ht="60" customHeight="1" x14ac:dyDescent="0.2">
      <c r="B33" s="194"/>
      <c r="C33" s="194"/>
      <c r="D33" s="194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</row>
    <row r="34" spans="2:22" s="112" customFormat="1" ht="24.95" customHeight="1" x14ac:dyDescent="0.25">
      <c r="B34" s="204" t="s">
        <v>164</v>
      </c>
      <c r="C34" s="204"/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4"/>
      <c r="O34" s="204"/>
      <c r="P34" s="204"/>
      <c r="Q34" s="204"/>
      <c r="R34" s="204"/>
      <c r="S34" s="204"/>
      <c r="T34" s="204"/>
      <c r="U34" s="204"/>
    </row>
    <row r="35" spans="2:22" ht="60" customHeight="1" x14ac:dyDescent="0.2"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</row>
    <row r="36" spans="2:22" ht="60" customHeight="1" x14ac:dyDescent="0.2">
      <c r="B36" s="194"/>
      <c r="C36" s="194"/>
      <c r="D36" s="194"/>
      <c r="E36" s="194"/>
      <c r="F36" s="194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</row>
    <row r="37" spans="2:22" ht="60" customHeight="1" x14ac:dyDescent="0.2">
      <c r="B37" s="194"/>
      <c r="C37" s="194"/>
      <c r="D37" s="194"/>
      <c r="E37" s="194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</row>
    <row r="39" spans="2:22" x14ac:dyDescent="0.2">
      <c r="B39" s="191" t="s">
        <v>41</v>
      </c>
      <c r="C39" s="191"/>
      <c r="D39" s="191"/>
      <c r="E39" s="191"/>
      <c r="F39" s="191"/>
      <c r="G39" s="191"/>
      <c r="H39" s="191"/>
      <c r="I39" s="191"/>
      <c r="J39" s="191"/>
      <c r="K39" s="191"/>
      <c r="L39" s="191"/>
      <c r="M39" s="191"/>
      <c r="N39" s="191"/>
      <c r="O39" s="191"/>
      <c r="P39" s="191"/>
      <c r="Q39" s="191"/>
      <c r="R39" s="191"/>
      <c r="S39" s="191"/>
      <c r="T39" s="191"/>
      <c r="U39" s="191"/>
    </row>
    <row r="40" spans="2:22" ht="19.5" x14ac:dyDescent="0.2">
      <c r="B40" s="197" t="s">
        <v>163</v>
      </c>
      <c r="C40" s="197"/>
      <c r="D40" s="197"/>
      <c r="E40" s="197"/>
      <c r="F40" s="197"/>
      <c r="G40" s="197"/>
      <c r="H40" s="197"/>
      <c r="I40" s="197"/>
      <c r="J40" s="197"/>
      <c r="K40" s="197"/>
      <c r="L40" s="197"/>
      <c r="M40" s="197"/>
      <c r="N40" s="197"/>
      <c r="O40" s="197"/>
      <c r="P40" s="197"/>
      <c r="Q40" s="197"/>
      <c r="R40" s="197"/>
      <c r="S40" s="197"/>
      <c r="T40" s="197"/>
      <c r="U40" s="197"/>
    </row>
    <row r="41" spans="2:22" ht="50.25" customHeight="1" x14ac:dyDescent="0.2">
      <c r="B41" s="194" t="s">
        <v>378</v>
      </c>
      <c r="C41" s="194"/>
      <c r="D41" s="194"/>
      <c r="E41" s="194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</row>
    <row r="42" spans="2:22" ht="51.75" customHeight="1" x14ac:dyDescent="0.2">
      <c r="B42" s="194" t="s">
        <v>379</v>
      </c>
      <c r="C42" s="194"/>
      <c r="D42" s="194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</row>
    <row r="43" spans="2:22" ht="19.5" x14ac:dyDescent="0.2">
      <c r="B43" s="204" t="s">
        <v>164</v>
      </c>
      <c r="C43" s="204"/>
      <c r="D43" s="204"/>
      <c r="E43" s="204"/>
      <c r="F43" s="204"/>
      <c r="G43" s="204"/>
      <c r="H43" s="204"/>
      <c r="I43" s="204"/>
      <c r="J43" s="204"/>
      <c r="K43" s="204"/>
      <c r="L43" s="204"/>
      <c r="M43" s="204"/>
      <c r="N43" s="204"/>
      <c r="O43" s="204"/>
      <c r="P43" s="204"/>
      <c r="Q43" s="204"/>
      <c r="R43" s="204"/>
      <c r="S43" s="204"/>
      <c r="T43" s="204"/>
      <c r="U43" s="204"/>
    </row>
    <row r="44" spans="2:22" ht="45" customHeight="1" x14ac:dyDescent="0.2">
      <c r="B44" s="194" t="s">
        <v>380</v>
      </c>
      <c r="C44" s="194"/>
      <c r="D44" s="194"/>
      <c r="E44" s="194"/>
      <c r="F44" s="194"/>
      <c r="G44" s="194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</row>
    <row r="45" spans="2:22" ht="52.5" customHeight="1" x14ac:dyDescent="0.2">
      <c r="B45" s="194" t="s">
        <v>381</v>
      </c>
      <c r="C45" s="194"/>
      <c r="D45" s="194"/>
      <c r="E45" s="194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96" t="s">
        <v>33</v>
      </c>
    </row>
    <row r="46" spans="2:22" ht="55.5" customHeight="1" x14ac:dyDescent="0.2">
      <c r="B46" s="194" t="s">
        <v>382</v>
      </c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</row>
    <row r="65495" spans="2:22" x14ac:dyDescent="0.2">
      <c r="B65495" s="114" t="s">
        <v>34</v>
      </c>
      <c r="C65495" s="114"/>
      <c r="D65495" s="114"/>
      <c r="E65495" s="114"/>
      <c r="F65495" s="114"/>
      <c r="G65495" s="114"/>
      <c r="H65495" s="114"/>
      <c r="I65495" s="114"/>
      <c r="J65495" s="114"/>
      <c r="K65495" s="114"/>
      <c r="L65495" s="114"/>
      <c r="M65495" s="114"/>
      <c r="N65495" s="114"/>
      <c r="O65495" s="114"/>
      <c r="P65495" s="114"/>
      <c r="Q65495" s="114"/>
      <c r="R65495" s="114"/>
      <c r="S65495" s="114"/>
      <c r="T65495" s="114"/>
      <c r="U65495" s="114"/>
      <c r="V65495" s="114"/>
    </row>
    <row r="65496" spans="2:22" x14ac:dyDescent="0.2">
      <c r="B65496" s="115" t="s">
        <v>35</v>
      </c>
      <c r="C65496" s="115"/>
      <c r="D65496" s="115"/>
      <c r="E65496" s="115"/>
      <c r="F65496" s="115"/>
      <c r="G65496" s="115"/>
      <c r="H65496" s="115"/>
      <c r="I65496" s="115"/>
      <c r="J65496" s="115"/>
      <c r="K65496" s="115"/>
      <c r="L65496" s="115"/>
      <c r="M65496" s="115"/>
      <c r="N65496" s="115"/>
      <c r="O65496" s="115"/>
      <c r="P65496" s="115"/>
      <c r="Q65496" s="115"/>
      <c r="R65496" s="115"/>
      <c r="S65496" s="115"/>
      <c r="T65496" s="115"/>
      <c r="U65496" s="115"/>
      <c r="V65496" s="115"/>
    </row>
    <row r="65497" spans="2:22" x14ac:dyDescent="0.2">
      <c r="B65497" s="115" t="s">
        <v>36</v>
      </c>
      <c r="C65497" s="115"/>
      <c r="D65497" s="115"/>
      <c r="E65497" s="115"/>
      <c r="F65497" s="115"/>
      <c r="G65497" s="115"/>
      <c r="H65497" s="115"/>
      <c r="I65497" s="115"/>
      <c r="J65497" s="115"/>
      <c r="K65497" s="115"/>
      <c r="L65497" s="115"/>
      <c r="M65497" s="115"/>
      <c r="N65497" s="115"/>
      <c r="O65497" s="115"/>
      <c r="P65497" s="115"/>
      <c r="Q65497" s="115"/>
      <c r="R65497" s="115"/>
      <c r="S65497" s="115"/>
      <c r="T65497" s="115"/>
      <c r="U65497" s="115"/>
      <c r="V65497" s="115"/>
    </row>
  </sheetData>
  <mergeCells count="40">
    <mergeCell ref="B45:U45"/>
    <mergeCell ref="B46:U46"/>
    <mergeCell ref="B39:U39"/>
    <mergeCell ref="B40:U40"/>
    <mergeCell ref="B41:U41"/>
    <mergeCell ref="B42:U42"/>
    <mergeCell ref="B43:U43"/>
    <mergeCell ref="B44:U44"/>
    <mergeCell ref="B37:U37"/>
    <mergeCell ref="B25:U25"/>
    <mergeCell ref="B26:U26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24:U24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V2:V3"/>
    <mergeCell ref="G3:G9"/>
    <mergeCell ref="L3:L9"/>
    <mergeCell ref="B2:B3"/>
    <mergeCell ref="C2:F2"/>
    <mergeCell ref="H2:K2"/>
    <mergeCell ref="M2:P2"/>
    <mergeCell ref="R2:U2"/>
  </mergeCells>
  <conditionalFormatting sqref="V5">
    <cfRule type="cellIs" priority="2" stopIfTrue="1" operator="equal">
      <formula>$V$5</formula>
    </cfRule>
  </conditionalFormatting>
  <hyperlinks>
    <hyperlink ref="B4" location="Autoevaluación!A83" display="Apoyo a la gestion académica" xr:uid="{00000000-0004-0000-0400-000000000000}"/>
    <hyperlink ref="B5" location="Autoevaluación!A88" display="Administración de la planta fisica y de los recursos" xr:uid="{00000000-0004-0000-0400-000001000000}"/>
    <hyperlink ref="B6" location="Autoevaluación!A97" display="Administración de servicios complementarios" xr:uid="{00000000-0004-0000-0400-000002000000}"/>
    <hyperlink ref="B7" location="Autoevaluación!A101" display="Talento Humano" xr:uid="{00000000-0004-0000-0400-000003000000}"/>
    <hyperlink ref="B8" location="Autoevaluación!A113" display="Apoyo Financiero y Contable" xr:uid="{00000000-0004-0000-0400-000004000000}"/>
    <hyperlink ref="B65496" r:id="rId1" xr:uid="{00000000-0004-0000-0400-000005000000}"/>
    <hyperlink ref="B65497" r:id="rId2" xr:uid="{00000000-0004-0000-0400-000006000000}"/>
  </hyperlink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J65497"/>
  <sheetViews>
    <sheetView topLeftCell="C22" workbookViewId="0">
      <selection activeCell="B14" sqref="B14:U14"/>
    </sheetView>
  </sheetViews>
  <sheetFormatPr baseColWidth="10" defaultRowHeight="15" x14ac:dyDescent="0.2"/>
  <cols>
    <col min="1" max="1" width="1.375" style="96" customWidth="1"/>
    <col min="2" max="2" width="35.625" style="96" customWidth="1"/>
    <col min="3" max="6" width="7.125" style="96" customWidth="1"/>
    <col min="7" max="7" width="1.625" style="96" customWidth="1"/>
    <col min="8" max="11" width="7.125" style="96" customWidth="1"/>
    <col min="12" max="12" width="1.625" style="96" customWidth="1"/>
    <col min="13" max="13" width="8.75" style="96" customWidth="1"/>
    <col min="14" max="15" width="7.75" style="96" customWidth="1"/>
    <col min="16" max="16" width="7.125" style="96" customWidth="1"/>
    <col min="17" max="17" width="3" style="96" customWidth="1"/>
    <col min="18" max="21" width="7.125" style="96" customWidth="1"/>
    <col min="22" max="27" width="10.625" style="96" customWidth="1"/>
    <col min="28" max="28" width="1.875" style="96" customWidth="1"/>
    <col min="29" max="33" width="10.625" style="96" customWidth="1"/>
    <col min="34" max="34" width="1.75" style="96" customWidth="1"/>
    <col min="35" max="1024" width="10.625" style="96" customWidth="1"/>
    <col min="1025" max="1025" width="11" customWidth="1"/>
  </cols>
  <sheetData>
    <row r="1" spans="2:22" ht="6" customHeight="1" x14ac:dyDescent="0.2"/>
    <row r="2" spans="2:22" ht="22.5" customHeight="1" thickBot="1" x14ac:dyDescent="0.25">
      <c r="B2" s="187" t="s">
        <v>143</v>
      </c>
      <c r="C2" s="188" t="s">
        <v>183</v>
      </c>
      <c r="D2" s="188"/>
      <c r="E2" s="188"/>
      <c r="F2" s="188"/>
      <c r="G2" s="97"/>
      <c r="H2" s="189" t="s">
        <v>181</v>
      </c>
      <c r="I2" s="189"/>
      <c r="J2" s="189"/>
      <c r="K2" s="189"/>
      <c r="L2" s="97"/>
      <c r="M2" s="190" t="s">
        <v>184</v>
      </c>
      <c r="N2" s="190"/>
      <c r="O2" s="190"/>
      <c r="P2" s="190"/>
      <c r="Q2" s="116"/>
      <c r="R2" s="191" t="s">
        <v>185</v>
      </c>
      <c r="S2" s="191"/>
      <c r="T2" s="191"/>
      <c r="U2" s="191"/>
      <c r="V2" s="184"/>
    </row>
    <row r="3" spans="2:22" ht="24.75" customHeight="1" thickTop="1" thickBot="1" x14ac:dyDescent="0.25">
      <c r="B3" s="187"/>
      <c r="C3" s="99">
        <v>1</v>
      </c>
      <c r="D3" s="99">
        <v>2</v>
      </c>
      <c r="E3" s="100">
        <v>3</v>
      </c>
      <c r="F3" s="101">
        <v>4</v>
      </c>
      <c r="G3" s="185"/>
      <c r="H3" s="99">
        <v>1</v>
      </c>
      <c r="I3" s="99">
        <v>2</v>
      </c>
      <c r="J3" s="100">
        <v>3</v>
      </c>
      <c r="K3" s="101">
        <v>4</v>
      </c>
      <c r="L3" s="186"/>
      <c r="M3" s="99">
        <v>1</v>
      </c>
      <c r="N3" s="99">
        <v>2</v>
      </c>
      <c r="O3" s="100">
        <v>3</v>
      </c>
      <c r="P3" s="101">
        <v>4</v>
      </c>
      <c r="Q3" s="117"/>
      <c r="R3" s="99">
        <v>1</v>
      </c>
      <c r="S3" s="99">
        <v>2</v>
      </c>
      <c r="T3" s="100">
        <v>3</v>
      </c>
      <c r="U3" s="101">
        <v>4</v>
      </c>
      <c r="V3" s="184"/>
    </row>
    <row r="4" spans="2:22" ht="38.1" customHeight="1" thickTop="1" thickBot="1" x14ac:dyDescent="0.25">
      <c r="B4" s="122" t="s">
        <v>144</v>
      </c>
      <c r="C4" s="103">
        <f>Autoevaluación!R122/SUM(Autoevaluación!R122:R125)</f>
        <v>0.25</v>
      </c>
      <c r="D4" s="104">
        <f>Autoevaluación!R123/SUM(Autoevaluación!R122:R125)</f>
        <v>0.25</v>
      </c>
      <c r="E4" s="104">
        <f>Autoevaluación!R124/SUM(Autoevaluación!R122:R125)</f>
        <v>0.5</v>
      </c>
      <c r="F4" s="104">
        <f>Autoevaluación!R125/SUM(Autoevaluación!R122:R125)</f>
        <v>0</v>
      </c>
      <c r="G4" s="185"/>
      <c r="H4" s="104">
        <f>Autoevaluación!S122/SUM(Autoevaluación!S122:S125)</f>
        <v>0.5</v>
      </c>
      <c r="I4" s="104">
        <f>Autoevaluación!S123/SUM(Autoevaluación!S122:S125)</f>
        <v>0</v>
      </c>
      <c r="J4" s="104">
        <f>Autoevaluación!S124/SUM(Autoevaluación!S122:S125)</f>
        <v>0.25</v>
      </c>
      <c r="K4" s="104">
        <f>Autoevaluación!S125/SUM(Autoevaluación!S122:S125)</f>
        <v>0.25</v>
      </c>
      <c r="L4" s="186"/>
      <c r="M4" s="104" t="e">
        <f>Autoevaluación!T122/SUM(Autoevaluación!T122:T125)</f>
        <v>#DIV/0!</v>
      </c>
      <c r="N4" s="104" t="e">
        <f>Autoevaluación!T123/SUM(Autoevaluación!T122:T125)</f>
        <v>#DIV/0!</v>
      </c>
      <c r="O4" s="104" t="e">
        <f>Autoevaluación!T124/SUM(Autoevaluación!T122:T125)</f>
        <v>#DIV/0!</v>
      </c>
      <c r="P4" s="104" t="e">
        <f>Autoevaluación!T125/SUM(Autoevaluación!T122:T125)</f>
        <v>#DIV/0!</v>
      </c>
      <c r="Q4" s="105"/>
      <c r="R4" s="104" t="e">
        <f>Autoevaluación!U122/SUM(Autoevaluación!U122:U125)</f>
        <v>#DIV/0!</v>
      </c>
      <c r="S4" s="104" t="e">
        <f>Autoevaluación!U123/SUM(Autoevaluación!U122:U125)</f>
        <v>#DIV/0!</v>
      </c>
      <c r="T4" s="104" t="e">
        <f>Autoevaluación!U124/SUM(Autoevaluación!U122:U125)</f>
        <v>#DIV/0!</v>
      </c>
      <c r="U4" s="104" t="e">
        <f>Autoevaluación!U125/SUM(Autoevaluación!U122:U125)</f>
        <v>#DIV/0!</v>
      </c>
    </row>
    <row r="5" spans="2:22" ht="38.1" customHeight="1" thickTop="1" thickBot="1" x14ac:dyDescent="0.25">
      <c r="B5" s="123" t="s">
        <v>149</v>
      </c>
      <c r="C5" s="103">
        <f>Autoevaluación!R128/SUM(Autoevaluación!R128:R131)</f>
        <v>0</v>
      </c>
      <c r="D5" s="104">
        <f>Autoevaluación!R129/SUM(Autoevaluación!R128:R131)</f>
        <v>0.25</v>
      </c>
      <c r="E5" s="104">
        <f>Autoevaluación!R130/SUM(Autoevaluación!R128:R131)</f>
        <v>0.75</v>
      </c>
      <c r="F5" s="104">
        <f>Autoevaluación!R131/SUM(Autoevaluación!R128:R131)</f>
        <v>0</v>
      </c>
      <c r="G5" s="185"/>
      <c r="H5" s="104">
        <f>Autoevaluación!S128/SUM(Autoevaluación!S128:S131)</f>
        <v>0</v>
      </c>
      <c r="I5" s="104">
        <f>Autoevaluación!S129/SUM(Autoevaluación!S128:S131)</f>
        <v>0.5</v>
      </c>
      <c r="J5" s="104">
        <f>Autoevaluación!S130/SUM(Autoevaluación!S128:S131)</f>
        <v>0.5</v>
      </c>
      <c r="K5" s="104">
        <f>Autoevaluación!S131/SUM(Autoevaluación!S128:S131)</f>
        <v>0</v>
      </c>
      <c r="L5" s="186"/>
      <c r="M5" s="104" t="e">
        <f>Autoevaluación!T128/SUM(Autoevaluación!T128:T131)</f>
        <v>#DIV/0!</v>
      </c>
      <c r="N5" s="104" t="e">
        <f>Autoevaluación!T129/SUM(Autoevaluación!T128:T131)</f>
        <v>#DIV/0!</v>
      </c>
      <c r="O5" s="104" t="e">
        <f>Autoevaluación!T130/SUM(Autoevaluación!T128:T131)</f>
        <v>#DIV/0!</v>
      </c>
      <c r="P5" s="104" t="e">
        <f>Autoevaluación!T131/SUM(Autoevaluación!T128:T131)</f>
        <v>#DIV/0!</v>
      </c>
      <c r="Q5" s="105"/>
      <c r="R5" s="104" t="e">
        <f>Autoevaluación!U128/SUM(Autoevaluación!U128:U131)</f>
        <v>#DIV/0!</v>
      </c>
      <c r="S5" s="104" t="e">
        <f>Autoevaluación!U129/SUM(Autoevaluación!U128:U131)</f>
        <v>#DIV/0!</v>
      </c>
      <c r="T5" s="104" t="e">
        <f>Autoevaluación!U129/SUM(Autoevaluación!U128:U131)</f>
        <v>#DIV/0!</v>
      </c>
      <c r="U5" s="104" t="e">
        <f>Autoevaluación!U131/SUM(Autoevaluación!U128:U131)</f>
        <v>#DIV/0!</v>
      </c>
    </row>
    <row r="6" spans="2:22" ht="38.1" customHeight="1" thickTop="1" thickBot="1" x14ac:dyDescent="0.25">
      <c r="B6" s="123" t="s">
        <v>154</v>
      </c>
      <c r="C6" s="103">
        <f>Autoevaluación!R134/SUM(Autoevaluación!R134:R137)</f>
        <v>0</v>
      </c>
      <c r="D6" s="104">
        <f>Autoevaluación!R135/SUM(Autoevaluación!R134:R137)</f>
        <v>0.33333333333333331</v>
      </c>
      <c r="E6" s="104">
        <f>Autoevaluación!R136/SUM(Autoevaluación!R134:R137)</f>
        <v>0.66666666666666663</v>
      </c>
      <c r="F6" s="104">
        <f>Autoevaluación!R137/SUM(Autoevaluación!R134:R137)</f>
        <v>0</v>
      </c>
      <c r="G6" s="185"/>
      <c r="H6" s="104">
        <f>Autoevaluación!S134/SUM(Autoevaluación!S134:S137)</f>
        <v>0</v>
      </c>
      <c r="I6" s="104">
        <f>Autoevaluación!S135/SUM(Autoevaluación!S134:S137)</f>
        <v>0</v>
      </c>
      <c r="J6" s="104">
        <f>Autoevaluación!S136/SUM(Autoevaluación!S134:S137)</f>
        <v>1</v>
      </c>
      <c r="K6" s="104">
        <f>Autoevaluación!S137/SUM(Autoevaluación!S134:S137)</f>
        <v>0</v>
      </c>
      <c r="L6" s="186"/>
      <c r="M6" s="104" t="e">
        <f>Autoevaluación!T134/SUM(Autoevaluación!T134:T137)</f>
        <v>#DIV/0!</v>
      </c>
      <c r="N6" s="104" t="e">
        <f>Autoevaluación!T135/SUM(Autoevaluación!T134:T137)</f>
        <v>#DIV/0!</v>
      </c>
      <c r="O6" s="104" t="e">
        <f>Autoevaluación!T136/SUM(Autoevaluación!T134:T137)</f>
        <v>#DIV/0!</v>
      </c>
      <c r="P6" s="104" t="e">
        <f>Autoevaluación!T137/SUM(Autoevaluación!T134:T137)</f>
        <v>#DIV/0!</v>
      </c>
      <c r="Q6" s="105"/>
      <c r="R6" s="104" t="e">
        <f>Autoevaluación!U134/SUM(Autoevaluación!U134:U137)</f>
        <v>#DIV/0!</v>
      </c>
      <c r="S6" s="104" t="e">
        <f>Autoevaluación!U135/SUM(Autoevaluación!U134:U137)</f>
        <v>#DIV/0!</v>
      </c>
      <c r="T6" s="104" t="e">
        <f>Autoevaluación!U136/SUM(Autoevaluación!U134:U137)</f>
        <v>#DIV/0!</v>
      </c>
      <c r="U6" s="104" t="e">
        <f>Autoevaluación!U137/SUM(Autoevaluación!U134:U137)</f>
        <v>#DIV/0!</v>
      </c>
      <c r="V6" s="106"/>
    </row>
    <row r="7" spans="2:22" ht="38.1" customHeight="1" thickTop="1" thickBot="1" x14ac:dyDescent="0.25">
      <c r="B7" s="122" t="s">
        <v>158</v>
      </c>
      <c r="C7" s="103">
        <f>Autoevaluación!R139/SUM(Autoevaluación!R139:R142)</f>
        <v>0.33333333333333331</v>
      </c>
      <c r="D7" s="104">
        <f>Autoevaluación!R140/SUM(Autoevaluación!R139:R142)</f>
        <v>0.33333333333333331</v>
      </c>
      <c r="E7" s="104">
        <f>Autoevaluación!R141/SUM(Autoevaluación!R139:R142)</f>
        <v>0.33333333333333331</v>
      </c>
      <c r="F7" s="104">
        <f>Autoevaluación!R142/SUM(Autoevaluación!R139:R142)</f>
        <v>0</v>
      </c>
      <c r="G7" s="185"/>
      <c r="H7" s="104">
        <f>Autoevaluación!S139/SUM(Autoevaluación!S139:S142)</f>
        <v>0</v>
      </c>
      <c r="I7" s="104">
        <f>Autoevaluación!S140/SUM(Autoevaluación!S139:S142)</f>
        <v>0</v>
      </c>
      <c r="J7" s="104">
        <f>Autoevaluación!S141/SUM(Autoevaluación!S139:S142)</f>
        <v>0</v>
      </c>
      <c r="K7" s="104">
        <f>Autoevaluación!S142/SUM(Autoevaluación!S139:S142)</f>
        <v>1</v>
      </c>
      <c r="L7" s="186"/>
      <c r="M7" s="104" t="e">
        <f>Autoevaluación!T139/SUM(Autoevaluación!T139:T142)</f>
        <v>#DIV/0!</v>
      </c>
      <c r="N7" s="104" t="e">
        <f>Autoevaluación!T140/SUM(Autoevaluación!T139:T142)</f>
        <v>#DIV/0!</v>
      </c>
      <c r="O7" s="104" t="e">
        <f>Autoevaluación!T141/SUM(Autoevaluación!T139:T142)</f>
        <v>#DIV/0!</v>
      </c>
      <c r="P7" s="104" t="e">
        <f>Autoevaluación!X142/SUM(Autoevaluación!X139:X142)</f>
        <v>#DIV/0!</v>
      </c>
      <c r="Q7" s="105"/>
      <c r="R7" s="104" t="e">
        <f>Autoevaluación!U139/SUM(Autoevaluación!U139:U142)</f>
        <v>#DIV/0!</v>
      </c>
      <c r="S7" s="104" t="e">
        <f>Autoevaluación!U140/SUM(Autoevaluación!U139:U142)</f>
        <v>#DIV/0!</v>
      </c>
      <c r="T7" s="104" t="e">
        <f>Autoevaluación!U141/SUM(Autoevaluación!U139:U142)</f>
        <v>#DIV/0!</v>
      </c>
      <c r="U7" s="104" t="e">
        <f>Autoevaluación!U142/SUM(Autoevaluación!U139:U142)</f>
        <v>#DIV/0!</v>
      </c>
    </row>
    <row r="8" spans="2:22" ht="38.1" customHeight="1" thickTop="1" x14ac:dyDescent="0.2">
      <c r="B8" s="118"/>
      <c r="C8" s="104"/>
      <c r="D8" s="104"/>
      <c r="E8" s="104"/>
      <c r="F8" s="104"/>
      <c r="G8" s="185"/>
      <c r="H8" s="104"/>
      <c r="I8" s="104"/>
      <c r="J8" s="104"/>
      <c r="K8" s="104"/>
      <c r="L8" s="186"/>
      <c r="M8" s="104"/>
      <c r="N8" s="104"/>
      <c r="O8" s="104"/>
      <c r="P8" s="104"/>
      <c r="Q8" s="105"/>
      <c r="R8" s="104"/>
      <c r="S8" s="104"/>
      <c r="T8" s="104"/>
      <c r="U8" s="104"/>
    </row>
    <row r="9" spans="2:22" ht="38.1" customHeight="1" x14ac:dyDescent="0.2">
      <c r="B9" s="119"/>
      <c r="C9" s="104"/>
      <c r="D9" s="104"/>
      <c r="E9" s="104"/>
      <c r="F9" s="104"/>
      <c r="G9" s="185"/>
      <c r="H9" s="104"/>
      <c r="I9" s="104"/>
      <c r="J9" s="104"/>
      <c r="K9" s="104"/>
      <c r="L9" s="186"/>
      <c r="M9" s="104"/>
      <c r="N9" s="104"/>
      <c r="O9" s="104"/>
      <c r="P9" s="104"/>
      <c r="Q9" s="105"/>
      <c r="R9" s="104"/>
      <c r="S9" s="104"/>
      <c r="T9" s="104"/>
      <c r="U9" s="104"/>
    </row>
    <row r="10" spans="2:22" ht="42" customHeight="1" x14ac:dyDescent="0.2">
      <c r="B10" s="120" t="s">
        <v>180</v>
      </c>
      <c r="C10" s="108">
        <f>AVERAGE(C4:C9)</f>
        <v>0.14583333333333331</v>
      </c>
      <c r="D10" s="108">
        <f>AVERAGE(D4:D9)</f>
        <v>0.29166666666666663</v>
      </c>
      <c r="E10" s="108">
        <f>AVERAGE(E4:E9)</f>
        <v>0.5625</v>
      </c>
      <c r="F10" s="108">
        <f>AVERAGE(F4:F9)</f>
        <v>0</v>
      </c>
      <c r="G10" s="109"/>
      <c r="H10" s="108">
        <f>AVERAGE(H4:H9)</f>
        <v>0.125</v>
      </c>
      <c r="I10" s="108">
        <f>AVERAGE(I4:I9)</f>
        <v>0.125</v>
      </c>
      <c r="J10" s="108">
        <f>AVERAGE(J4:J9)</f>
        <v>0.4375</v>
      </c>
      <c r="K10" s="108">
        <f>AVERAGE(K4:K9)</f>
        <v>0.3125</v>
      </c>
      <c r="L10" s="109"/>
      <c r="M10" s="108" t="e">
        <f>AVERAGE(M4:M9)</f>
        <v>#DIV/0!</v>
      </c>
      <c r="N10" s="108" t="e">
        <f>AVERAGE(N4:N9)</f>
        <v>#DIV/0!</v>
      </c>
      <c r="O10" s="108" t="e">
        <f>AVERAGE(O4:O9)</f>
        <v>#DIV/0!</v>
      </c>
      <c r="P10" s="108" t="e">
        <f>AVERAGE(P4:P9)</f>
        <v>#DIV/0!</v>
      </c>
      <c r="Q10" s="110"/>
      <c r="R10" s="108" t="e">
        <f>AVERAGE(R4:R9)</f>
        <v>#DIV/0!</v>
      </c>
      <c r="S10" s="108" t="e">
        <f>AVERAGE(S4:S9)</f>
        <v>#DIV/0!</v>
      </c>
      <c r="T10" s="108" t="e">
        <f>AVERAGE(T4:T9)</f>
        <v>#DIV/0!</v>
      </c>
      <c r="U10" s="108" t="e">
        <f>AVERAGE(U4:U9)</f>
        <v>#DIV/0!</v>
      </c>
    </row>
    <row r="11" spans="2:22" x14ac:dyDescent="0.2">
      <c r="B11" s="111"/>
      <c r="C11" s="111"/>
      <c r="D11" s="111"/>
      <c r="E11" s="111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</row>
    <row r="12" spans="2:22" ht="21.95" customHeight="1" x14ac:dyDescent="0.2">
      <c r="B12" s="188" t="s">
        <v>183</v>
      </c>
      <c r="C12" s="188"/>
      <c r="D12" s="188"/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</row>
    <row r="13" spans="2:22" ht="24.95" customHeight="1" x14ac:dyDescent="0.2">
      <c r="B13" s="203" t="s">
        <v>163</v>
      </c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</row>
    <row r="14" spans="2:22" ht="60" customHeight="1" x14ac:dyDescent="0.2">
      <c r="B14" s="194" t="s">
        <v>383</v>
      </c>
      <c r="C14" s="194"/>
      <c r="D14" s="194"/>
      <c r="E14" s="194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</row>
    <row r="15" spans="2:22" ht="60" customHeight="1" x14ac:dyDescent="0.2">
      <c r="B15" s="194" t="s">
        <v>384</v>
      </c>
      <c r="C15" s="194"/>
      <c r="D15" s="194"/>
      <c r="E15" s="194"/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</row>
    <row r="16" spans="2:22" s="112" customFormat="1" ht="24.95" customHeight="1" x14ac:dyDescent="0.25">
      <c r="B16" s="204" t="s">
        <v>164</v>
      </c>
      <c r="C16" s="204"/>
      <c r="D16" s="204"/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</row>
    <row r="17" spans="2:21" ht="60" customHeight="1" x14ac:dyDescent="0.2">
      <c r="B17" s="194" t="s">
        <v>385</v>
      </c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</row>
    <row r="18" spans="2:21" ht="60" customHeight="1" x14ac:dyDescent="0.2">
      <c r="B18" s="194" t="s">
        <v>386</v>
      </c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</row>
    <row r="19" spans="2:21" ht="60" customHeight="1" x14ac:dyDescent="0.2">
      <c r="B19" s="194"/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</row>
    <row r="20" spans="2:21" ht="16.5" customHeight="1" x14ac:dyDescent="0.2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</row>
    <row r="21" spans="2:21" ht="21.95" customHeight="1" x14ac:dyDescent="0.2">
      <c r="B21" s="196" t="s">
        <v>181</v>
      </c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</row>
    <row r="22" spans="2:21" ht="24.95" customHeight="1" x14ac:dyDescent="0.2">
      <c r="B22" s="197" t="s">
        <v>163</v>
      </c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7"/>
      <c r="O22" s="197"/>
      <c r="P22" s="197"/>
      <c r="Q22" s="197"/>
      <c r="R22" s="197"/>
      <c r="S22" s="197"/>
      <c r="T22" s="197"/>
      <c r="U22" s="197"/>
    </row>
    <row r="23" spans="2:21" ht="60" customHeight="1" x14ac:dyDescent="0.2"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</row>
    <row r="24" spans="2:21" ht="60" customHeight="1" x14ac:dyDescent="0.2"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</row>
    <row r="25" spans="2:21" s="112" customFormat="1" ht="24.95" customHeight="1" x14ac:dyDescent="0.25">
      <c r="B25" s="204" t="s">
        <v>164</v>
      </c>
      <c r="C25" s="204"/>
      <c r="D25" s="204"/>
      <c r="E25" s="204"/>
      <c r="F25" s="204"/>
      <c r="G25" s="204"/>
      <c r="H25" s="204"/>
      <c r="I25" s="204"/>
      <c r="J25" s="204"/>
      <c r="K25" s="204"/>
      <c r="L25" s="204"/>
      <c r="M25" s="204"/>
      <c r="N25" s="204"/>
      <c r="O25" s="204"/>
      <c r="P25" s="204"/>
      <c r="Q25" s="204"/>
      <c r="R25" s="204"/>
      <c r="S25" s="204"/>
      <c r="T25" s="204"/>
      <c r="U25" s="204"/>
    </row>
    <row r="26" spans="2:21" ht="60" customHeight="1" x14ac:dyDescent="0.2">
      <c r="B26" s="194" t="s">
        <v>389</v>
      </c>
      <c r="C26" s="194"/>
      <c r="D26" s="194"/>
      <c r="E26" s="194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</row>
    <row r="27" spans="2:21" ht="60" customHeight="1" x14ac:dyDescent="0.2"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</row>
    <row r="28" spans="2:21" ht="60" customHeight="1" x14ac:dyDescent="0.2"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</row>
    <row r="29" spans="2:21" ht="16.5" customHeight="1" x14ac:dyDescent="0.2"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</row>
    <row r="30" spans="2:21" ht="21.95" customHeight="1" x14ac:dyDescent="0.2">
      <c r="B30" s="205" t="s">
        <v>184</v>
      </c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205"/>
      <c r="T30" s="205"/>
      <c r="U30" s="205"/>
    </row>
    <row r="31" spans="2:21" ht="24.95" customHeight="1" x14ac:dyDescent="0.2">
      <c r="B31" s="206" t="s">
        <v>163</v>
      </c>
      <c r="C31" s="206"/>
      <c r="D31" s="206"/>
      <c r="E31" s="206"/>
      <c r="F31" s="206"/>
      <c r="G31" s="206"/>
      <c r="H31" s="206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</row>
    <row r="32" spans="2:21" ht="60" customHeight="1" x14ac:dyDescent="0.2"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</row>
    <row r="33" spans="2:21" ht="60" customHeight="1" x14ac:dyDescent="0.2">
      <c r="B33" s="194"/>
      <c r="C33" s="194"/>
      <c r="D33" s="194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</row>
    <row r="34" spans="2:21" s="112" customFormat="1" ht="24.95" customHeight="1" x14ac:dyDescent="0.25">
      <c r="B34" s="204" t="s">
        <v>164</v>
      </c>
      <c r="C34" s="204"/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4"/>
      <c r="O34" s="204"/>
      <c r="P34" s="204"/>
      <c r="Q34" s="204"/>
      <c r="R34" s="204"/>
      <c r="S34" s="204"/>
      <c r="T34" s="204"/>
      <c r="U34" s="204"/>
    </row>
    <row r="35" spans="2:21" ht="60" customHeight="1" x14ac:dyDescent="0.2"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</row>
    <row r="36" spans="2:21" ht="60" customHeight="1" x14ac:dyDescent="0.2">
      <c r="B36" s="194"/>
      <c r="C36" s="194"/>
      <c r="D36" s="194"/>
      <c r="E36" s="194"/>
      <c r="F36" s="194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</row>
    <row r="37" spans="2:21" ht="60" customHeight="1" x14ac:dyDescent="0.2">
      <c r="B37" s="194"/>
      <c r="C37" s="194"/>
      <c r="D37" s="194"/>
      <c r="E37" s="194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</row>
    <row r="40" spans="2:21" x14ac:dyDescent="0.2">
      <c r="B40" s="191" t="s">
        <v>185</v>
      </c>
      <c r="C40" s="191"/>
      <c r="D40" s="191"/>
      <c r="E40" s="191"/>
      <c r="F40" s="191"/>
      <c r="G40" s="191"/>
      <c r="H40" s="191"/>
      <c r="I40" s="191"/>
      <c r="J40" s="191"/>
      <c r="K40" s="191"/>
      <c r="L40" s="191"/>
      <c r="M40" s="191"/>
      <c r="N40" s="191"/>
      <c r="O40" s="191"/>
      <c r="P40" s="191"/>
      <c r="Q40" s="191"/>
      <c r="R40" s="191"/>
      <c r="S40" s="191"/>
      <c r="T40" s="191"/>
      <c r="U40" s="191"/>
    </row>
    <row r="41" spans="2:21" ht="19.5" x14ac:dyDescent="0.2">
      <c r="B41" s="206" t="s">
        <v>163</v>
      </c>
      <c r="C41" s="206"/>
      <c r="D41" s="206"/>
      <c r="E41" s="206"/>
      <c r="F41" s="206"/>
      <c r="G41" s="206"/>
      <c r="H41" s="206"/>
      <c r="I41" s="206"/>
      <c r="J41" s="206"/>
      <c r="K41" s="206"/>
      <c r="L41" s="206"/>
      <c r="M41" s="206"/>
      <c r="N41" s="206"/>
      <c r="O41" s="206"/>
      <c r="P41" s="206"/>
      <c r="Q41" s="206"/>
      <c r="R41" s="206"/>
      <c r="S41" s="206"/>
      <c r="T41" s="206"/>
      <c r="U41" s="206"/>
    </row>
    <row r="42" spans="2:21" ht="62.25" customHeight="1" x14ac:dyDescent="0.2">
      <c r="B42" s="194"/>
      <c r="C42" s="194"/>
      <c r="D42" s="194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</row>
    <row r="43" spans="2:21" ht="64.5" customHeight="1" x14ac:dyDescent="0.2">
      <c r="B43" s="194"/>
      <c r="C43" s="194"/>
      <c r="D43" s="194"/>
      <c r="E43" s="194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</row>
    <row r="44" spans="2:21" ht="19.5" x14ac:dyDescent="0.2">
      <c r="B44" s="204" t="s">
        <v>164</v>
      </c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204"/>
      <c r="T44" s="204"/>
      <c r="U44" s="204"/>
    </row>
    <row r="45" spans="2:21" ht="54.75" customHeight="1" x14ac:dyDescent="0.2">
      <c r="B45" s="194"/>
      <c r="C45" s="194"/>
      <c r="D45" s="194"/>
      <c r="E45" s="194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</row>
    <row r="46" spans="2:21" ht="61.5" customHeight="1" x14ac:dyDescent="0.2"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</row>
    <row r="47" spans="2:21" ht="64.5" customHeight="1" x14ac:dyDescent="0.2">
      <c r="B47" s="194"/>
      <c r="C47" s="194"/>
      <c r="D47" s="194"/>
      <c r="E47" s="194"/>
      <c r="F47" s="194"/>
      <c r="G47" s="194"/>
      <c r="H47" s="194"/>
      <c r="I47" s="194"/>
      <c r="J47" s="194"/>
      <c r="K47" s="194"/>
      <c r="L47" s="194"/>
      <c r="M47" s="194"/>
      <c r="N47" s="194"/>
      <c r="O47" s="194"/>
      <c r="P47" s="194"/>
      <c r="Q47" s="194"/>
      <c r="R47" s="194"/>
      <c r="S47" s="194"/>
      <c r="T47" s="194"/>
      <c r="U47" s="194"/>
    </row>
    <row r="65495" spans="2:22" x14ac:dyDescent="0.2">
      <c r="B65495" s="114" t="s">
        <v>34</v>
      </c>
      <c r="C65495" s="114"/>
      <c r="D65495" s="114"/>
      <c r="E65495" s="114"/>
      <c r="F65495" s="114"/>
      <c r="G65495" s="114"/>
      <c r="H65495" s="114"/>
      <c r="I65495" s="114"/>
      <c r="J65495" s="114"/>
      <c r="K65495" s="114"/>
      <c r="L65495" s="114"/>
      <c r="M65495" s="114"/>
      <c r="N65495" s="114"/>
      <c r="O65495" s="114"/>
      <c r="P65495" s="114"/>
      <c r="Q65495" s="114"/>
      <c r="R65495" s="114"/>
      <c r="S65495" s="114"/>
      <c r="T65495" s="114"/>
      <c r="U65495" s="114"/>
      <c r="V65495" s="114"/>
    </row>
    <row r="65496" spans="2:22" x14ac:dyDescent="0.2">
      <c r="B65496" s="115" t="s">
        <v>35</v>
      </c>
      <c r="C65496" s="115"/>
      <c r="D65496" s="115"/>
      <c r="E65496" s="115"/>
      <c r="F65496" s="115"/>
      <c r="G65496" s="115"/>
      <c r="H65496" s="115"/>
      <c r="I65496" s="115"/>
      <c r="J65496" s="115"/>
      <c r="K65496" s="115"/>
      <c r="L65496" s="115"/>
      <c r="M65496" s="115"/>
      <c r="N65496" s="115"/>
      <c r="O65496" s="115"/>
      <c r="P65496" s="115"/>
      <c r="Q65496" s="115"/>
      <c r="R65496" s="115"/>
      <c r="S65496" s="115"/>
      <c r="T65496" s="115"/>
      <c r="U65496" s="115"/>
      <c r="V65496" s="115"/>
    </row>
    <row r="65497" spans="2:22" x14ac:dyDescent="0.2">
      <c r="B65497" s="115" t="s">
        <v>36</v>
      </c>
      <c r="C65497" s="115"/>
      <c r="D65497" s="115"/>
      <c r="E65497" s="115"/>
      <c r="F65497" s="115"/>
      <c r="G65497" s="115"/>
      <c r="H65497" s="115"/>
      <c r="I65497" s="115"/>
      <c r="J65497" s="115"/>
      <c r="K65497" s="115"/>
      <c r="L65497" s="115"/>
      <c r="M65497" s="115"/>
      <c r="N65497" s="115"/>
      <c r="O65497" s="115"/>
      <c r="P65497" s="115"/>
      <c r="Q65497" s="115"/>
      <c r="R65497" s="115"/>
      <c r="S65497" s="115"/>
      <c r="T65497" s="115"/>
      <c r="U65497" s="115"/>
      <c r="V65497" s="115"/>
    </row>
  </sheetData>
  <mergeCells count="40">
    <mergeCell ref="B46:U46"/>
    <mergeCell ref="B47:U47"/>
    <mergeCell ref="B40:U40"/>
    <mergeCell ref="B41:U41"/>
    <mergeCell ref="B42:U42"/>
    <mergeCell ref="B43:U43"/>
    <mergeCell ref="B44:U44"/>
    <mergeCell ref="B45:U45"/>
    <mergeCell ref="B37:U37"/>
    <mergeCell ref="B25:U25"/>
    <mergeCell ref="B26:U26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24:U24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V2:V3"/>
    <mergeCell ref="G3:G9"/>
    <mergeCell ref="L3:L9"/>
    <mergeCell ref="B2:B3"/>
    <mergeCell ref="C2:F2"/>
    <mergeCell ref="H2:K2"/>
    <mergeCell ref="M2:P2"/>
    <mergeCell ref="R2:U2"/>
  </mergeCells>
  <hyperlinks>
    <hyperlink ref="B4" location="Autoevaluación!A121" display="Accesibilidad" xr:uid="{00000000-0004-0000-0500-000000000000}"/>
    <hyperlink ref="B5" location="Autoevaluación!A127" display="Proyección a la comunidad" xr:uid="{00000000-0004-0000-0500-000001000000}"/>
    <hyperlink ref="B6" location="Autoevaluación!A133" display="Participación y convivencia" xr:uid="{00000000-0004-0000-0500-000002000000}"/>
    <hyperlink ref="B7" location="Autoevaluación!A138" display="Prevención de riesgos" xr:uid="{00000000-0004-0000-0500-000003000000}"/>
    <hyperlink ref="B65496" r:id="rId1" xr:uid="{00000000-0004-0000-0500-000004000000}"/>
    <hyperlink ref="B65497" r:id="rId2" xr:uid="{00000000-0004-0000-0500-000005000000}"/>
  </hyperlink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219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oscar campillo</cp:lastModifiedBy>
  <cp:revision>20</cp:revision>
  <dcterms:created xsi:type="dcterms:W3CDTF">2022-12-01T21:59:27Z</dcterms:created>
  <dcterms:modified xsi:type="dcterms:W3CDTF">2025-01-17T19:57:56Z</dcterms:modified>
</cp:coreProperties>
</file>