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2025\DOCUMENTOS ENJAMBRE\Carpeta 1. Gestión Evaluación\"/>
    </mc:Choice>
  </mc:AlternateContent>
  <workbookProtection workbookPassword="EC3E" lockStructure="1"/>
  <bookViews>
    <workbookView xWindow="0" yWindow="0" windowWidth="15360" windowHeight="7455"/>
  </bookViews>
  <sheets>
    <sheet name="Institución" sheetId="58" r:id="rId1"/>
    <sheet name="Autoevaluación"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100" i="1" l="1"/>
  <c r="U87" i="1"/>
  <c r="U92" i="1"/>
  <c r="U5" i="6" s="1"/>
  <c r="U91" i="1"/>
  <c r="U90" i="1"/>
  <c r="U89" i="1"/>
  <c r="R5" i="6" s="1"/>
  <c r="R7" i="1"/>
  <c r="S7" i="1"/>
  <c r="T7" i="1"/>
  <c r="U7" i="1"/>
  <c r="R4" i="2" s="1"/>
  <c r="R10" i="2" s="1"/>
  <c r="R8" i="1"/>
  <c r="S8" i="1"/>
  <c r="T8" i="1"/>
  <c r="U8" i="1"/>
  <c r="S4" i="2" s="1"/>
  <c r="S10" i="2" s="1"/>
  <c r="R9" i="1"/>
  <c r="S9" i="1"/>
  <c r="T9" i="1"/>
  <c r="U9" i="1"/>
  <c r="T4" i="2" s="1"/>
  <c r="T10" i="2" s="1"/>
  <c r="R10" i="1"/>
  <c r="S10" i="1"/>
  <c r="T10" i="1"/>
  <c r="U10" i="1"/>
  <c r="Q11" i="1"/>
  <c r="R11" i="1"/>
  <c r="S11" i="1"/>
  <c r="R13" i="1"/>
  <c r="S13" i="1"/>
  <c r="H5" i="2" s="1"/>
  <c r="T13" i="1"/>
  <c r="U13" i="1"/>
  <c r="R14" i="1"/>
  <c r="S14" i="1"/>
  <c r="T14" i="1"/>
  <c r="U14" i="1"/>
  <c r="S5" i="2" s="1"/>
  <c r="R15" i="1"/>
  <c r="S15" i="1"/>
  <c r="T15" i="1"/>
  <c r="U15" i="1"/>
  <c r="R16" i="1"/>
  <c r="F5" i="2" s="1"/>
  <c r="S16" i="1"/>
  <c r="T16" i="1"/>
  <c r="M5" i="2" s="1"/>
  <c r="U16" i="1"/>
  <c r="U5" i="2" s="1"/>
  <c r="R20" i="1"/>
  <c r="S20" i="1"/>
  <c r="T20" i="1"/>
  <c r="P6" i="2" s="1"/>
  <c r="U20" i="1"/>
  <c r="R21" i="1"/>
  <c r="S21" i="1"/>
  <c r="T21" i="1"/>
  <c r="U21" i="1"/>
  <c r="R22" i="1"/>
  <c r="S22" i="1"/>
  <c r="H6" i="2"/>
  <c r="T22" i="1"/>
  <c r="U22" i="1"/>
  <c r="T6" i="2" s="1"/>
  <c r="R23" i="1"/>
  <c r="S23" i="1"/>
  <c r="T23" i="1"/>
  <c r="U23" i="1"/>
  <c r="R30" i="1"/>
  <c r="S30" i="1"/>
  <c r="T30" i="1"/>
  <c r="M7" i="2" s="1"/>
  <c r="U30" i="1"/>
  <c r="R7" i="2" s="1"/>
  <c r="R31" i="1"/>
  <c r="S31" i="1"/>
  <c r="T31" i="1"/>
  <c r="U31" i="1"/>
  <c r="R32" i="1"/>
  <c r="S32" i="1"/>
  <c r="J7" i="2" s="1"/>
  <c r="T32" i="1"/>
  <c r="U32" i="1"/>
  <c r="R33" i="1"/>
  <c r="S33" i="1"/>
  <c r="T33" i="1"/>
  <c r="U33" i="1"/>
  <c r="U7" i="2" s="1"/>
  <c r="R36" i="1"/>
  <c r="C8" i="2" s="1"/>
  <c r="S36" i="1"/>
  <c r="T36" i="1"/>
  <c r="U36" i="1"/>
  <c r="T8" i="2" s="1"/>
  <c r="R37" i="1"/>
  <c r="S37" i="1"/>
  <c r="T37" i="1"/>
  <c r="U37" i="1"/>
  <c r="S8" i="2" s="1"/>
  <c r="R38" i="1"/>
  <c r="S38" i="1"/>
  <c r="T38" i="1"/>
  <c r="O8" i="2" s="1"/>
  <c r="U38" i="1"/>
  <c r="R39" i="1"/>
  <c r="S39" i="1"/>
  <c r="T39" i="1"/>
  <c r="U39" i="1"/>
  <c r="R47" i="1"/>
  <c r="S47" i="1"/>
  <c r="T47" i="1"/>
  <c r="U47" i="1"/>
  <c r="R48" i="1"/>
  <c r="S48" i="1"/>
  <c r="T48" i="1"/>
  <c r="U48" i="1"/>
  <c r="R49" i="1"/>
  <c r="S49" i="1"/>
  <c r="T49" i="1"/>
  <c r="U49" i="1"/>
  <c r="T9" i="2" s="1"/>
  <c r="R50" i="1"/>
  <c r="S50" i="1"/>
  <c r="T50" i="1"/>
  <c r="U50" i="1"/>
  <c r="U9" i="2"/>
  <c r="R55" i="1"/>
  <c r="S55" i="1"/>
  <c r="T55" i="1"/>
  <c r="U55" i="1"/>
  <c r="T4" i="4" s="1"/>
  <c r="T10" i="4" s="1"/>
  <c r="R56" i="1"/>
  <c r="S56" i="1"/>
  <c r="T56" i="1"/>
  <c r="P4" i="4" s="1"/>
  <c r="U56" i="1"/>
  <c r="S4" i="4" s="1"/>
  <c r="S10" i="4" s="1"/>
  <c r="R57" i="1"/>
  <c r="S57" i="1"/>
  <c r="T57" i="1"/>
  <c r="O4" i="4" s="1"/>
  <c r="U57" i="1"/>
  <c r="R58" i="1"/>
  <c r="S58" i="1"/>
  <c r="K4" i="4" s="1"/>
  <c r="T58" i="1"/>
  <c r="U58" i="1"/>
  <c r="R62" i="1"/>
  <c r="S62" i="1"/>
  <c r="T62" i="1"/>
  <c r="U62" i="1"/>
  <c r="R63" i="1"/>
  <c r="S63" i="1"/>
  <c r="T63" i="1"/>
  <c r="U63" i="1"/>
  <c r="S5" i="4" s="1"/>
  <c r="R64" i="1"/>
  <c r="S64" i="1"/>
  <c r="T64" i="1"/>
  <c r="U64" i="1"/>
  <c r="R65" i="1"/>
  <c r="F5" i="4" s="1"/>
  <c r="S65" i="1"/>
  <c r="T65" i="1"/>
  <c r="U65" i="1"/>
  <c r="U5" i="4"/>
  <c r="R68" i="1"/>
  <c r="S68" i="1"/>
  <c r="T68" i="1"/>
  <c r="U68" i="1"/>
  <c r="R6" i="4" s="1"/>
  <c r="R69" i="1"/>
  <c r="S69" i="1"/>
  <c r="T69" i="1"/>
  <c r="U69" i="1"/>
  <c r="R70" i="1"/>
  <c r="S70" i="1"/>
  <c r="T70" i="1"/>
  <c r="U70" i="1"/>
  <c r="R71" i="1"/>
  <c r="F6" i="4" s="1"/>
  <c r="S71" i="1"/>
  <c r="T71" i="1"/>
  <c r="U71" i="1"/>
  <c r="R74" i="1"/>
  <c r="S74" i="1"/>
  <c r="T74" i="1"/>
  <c r="O7" i="4" s="1"/>
  <c r="U74" i="1"/>
  <c r="R75" i="1"/>
  <c r="S75" i="1"/>
  <c r="T75" i="1"/>
  <c r="U75" i="1"/>
  <c r="R7" i="4" s="1"/>
  <c r="R76" i="1"/>
  <c r="S76" i="1"/>
  <c r="T76" i="1"/>
  <c r="U76" i="1"/>
  <c r="R77" i="1"/>
  <c r="F7" i="4" s="1"/>
  <c r="S77" i="1"/>
  <c r="T77" i="1"/>
  <c r="U77" i="1"/>
  <c r="R84" i="1"/>
  <c r="S84" i="1"/>
  <c r="T84" i="1"/>
  <c r="U84" i="1"/>
  <c r="R4" i="6" s="1"/>
  <c r="R10" i="6" s="1"/>
  <c r="R85" i="1"/>
  <c r="S85" i="1"/>
  <c r="T85" i="1"/>
  <c r="U85" i="1"/>
  <c r="S4" i="6" s="1"/>
  <c r="S10" i="6" s="1"/>
  <c r="R86" i="1"/>
  <c r="S86" i="1"/>
  <c r="T86" i="1"/>
  <c r="U86" i="1"/>
  <c r="T4" i="6" s="1"/>
  <c r="T10" i="6" s="1"/>
  <c r="R87" i="1"/>
  <c r="S87" i="1"/>
  <c r="T87" i="1"/>
  <c r="R89" i="1"/>
  <c r="S89" i="1"/>
  <c r="T89" i="1"/>
  <c r="R90" i="1"/>
  <c r="S90" i="1"/>
  <c r="T90" i="1"/>
  <c r="R91" i="1"/>
  <c r="S91" i="1"/>
  <c r="J5" i="6" s="1"/>
  <c r="T91" i="1"/>
  <c r="R92" i="1"/>
  <c r="S92" i="1"/>
  <c r="H5" i="6" s="1"/>
  <c r="T92" i="1"/>
  <c r="R98" i="1"/>
  <c r="S98" i="1"/>
  <c r="T98" i="1"/>
  <c r="U98" i="1"/>
  <c r="T6" i="6" s="1"/>
  <c r="R99" i="1"/>
  <c r="S99" i="1"/>
  <c r="T99" i="1"/>
  <c r="U99" i="1"/>
  <c r="R6" i="6" s="1"/>
  <c r="R100" i="1"/>
  <c r="S100" i="1"/>
  <c r="T100" i="1"/>
  <c r="O6" i="6" s="1"/>
  <c r="R101" i="1"/>
  <c r="S101" i="1"/>
  <c r="T101" i="1"/>
  <c r="U101" i="1"/>
  <c r="U6" i="6" s="1"/>
  <c r="R102" i="1"/>
  <c r="S102" i="1"/>
  <c r="T102" i="1"/>
  <c r="U102" i="1"/>
  <c r="R7" i="6" s="1"/>
  <c r="R103" i="1"/>
  <c r="S103" i="1"/>
  <c r="I7" i="6" s="1"/>
  <c r="T103" i="1"/>
  <c r="U103" i="1"/>
  <c r="R104" i="1"/>
  <c r="S104" i="1"/>
  <c r="T104" i="1"/>
  <c r="U104" i="1"/>
  <c r="R105" i="1"/>
  <c r="F7" i="6" s="1"/>
  <c r="S105" i="1"/>
  <c r="T105" i="1"/>
  <c r="U105" i="1"/>
  <c r="U7" i="6" s="1"/>
  <c r="R114" i="1"/>
  <c r="S114" i="1"/>
  <c r="T114" i="1"/>
  <c r="U114" i="1"/>
  <c r="R115" i="1"/>
  <c r="S115" i="1"/>
  <c r="T115" i="1"/>
  <c r="N8" i="6" s="1"/>
  <c r="U115" i="1"/>
  <c r="S8" i="6" s="1"/>
  <c r="R116" i="1"/>
  <c r="E8" i="6" s="1"/>
  <c r="S116" i="1"/>
  <c r="T116" i="1"/>
  <c r="U116" i="1"/>
  <c r="T8" i="6"/>
  <c r="R117" i="1"/>
  <c r="S117" i="1"/>
  <c r="T117" i="1"/>
  <c r="U117" i="1"/>
  <c r="U8" i="6"/>
  <c r="R122" i="1"/>
  <c r="S122" i="1"/>
  <c r="T122" i="1"/>
  <c r="U122" i="1"/>
  <c r="R123" i="1"/>
  <c r="S123" i="1"/>
  <c r="T123" i="1"/>
  <c r="U123" i="1"/>
  <c r="R124" i="1"/>
  <c r="S124" i="1"/>
  <c r="T124" i="1"/>
  <c r="O4" i="5" s="1"/>
  <c r="O10" i="5" s="1"/>
  <c r="U124" i="1"/>
  <c r="R4" i="5" s="1"/>
  <c r="R10" i="5" s="1"/>
  <c r="R125" i="1"/>
  <c r="S125" i="1"/>
  <c r="T125" i="1"/>
  <c r="P4" i="5" s="1"/>
  <c r="P10" i="5" s="1"/>
  <c r="U125" i="1"/>
  <c r="U4" i="5" s="1"/>
  <c r="U10" i="5" s="1"/>
  <c r="R128" i="1"/>
  <c r="S128" i="1"/>
  <c r="T128" i="1"/>
  <c r="M5" i="5" s="1"/>
  <c r="U128" i="1"/>
  <c r="T5" i="5" s="1"/>
  <c r="R129" i="1"/>
  <c r="S129" i="1"/>
  <c r="T129" i="1"/>
  <c r="N5" i="5" s="1"/>
  <c r="U129" i="1"/>
  <c r="R130" i="1"/>
  <c r="S130" i="1"/>
  <c r="T130" i="1"/>
  <c r="U130" i="1"/>
  <c r="R131" i="1"/>
  <c r="F5" i="5" s="1"/>
  <c r="S131" i="1"/>
  <c r="T131" i="1"/>
  <c r="O5" i="5" s="1"/>
  <c r="U131" i="1"/>
  <c r="R134" i="1"/>
  <c r="S134" i="1"/>
  <c r="T134" i="1"/>
  <c r="U134" i="1"/>
  <c r="R135" i="1"/>
  <c r="S135" i="1"/>
  <c r="T135" i="1"/>
  <c r="N6" i="5" s="1"/>
  <c r="U135" i="1"/>
  <c r="R136" i="1"/>
  <c r="S136" i="1"/>
  <c r="T136" i="1"/>
  <c r="U136" i="1"/>
  <c r="U6" i="5"/>
  <c r="R137" i="1"/>
  <c r="S137" i="1"/>
  <c r="T137" i="1"/>
  <c r="P6" i="5" s="1"/>
  <c r="R139" i="1"/>
  <c r="S139" i="1"/>
  <c r="T139" i="1"/>
  <c r="U139" i="1"/>
  <c r="U7" i="5" s="1"/>
  <c r="R140" i="1"/>
  <c r="S140" i="1"/>
  <c r="T140" i="1"/>
  <c r="U140" i="1"/>
  <c r="R141" i="1"/>
  <c r="S141" i="1"/>
  <c r="T141" i="1"/>
  <c r="O7" i="5" s="1"/>
  <c r="U141" i="1"/>
  <c r="R142" i="1"/>
  <c r="F7" i="5" s="1"/>
  <c r="S142" i="1"/>
  <c r="T142" i="1"/>
  <c r="M7" i="5" s="1"/>
  <c r="R8" i="2"/>
  <c r="R8" i="6"/>
  <c r="S4" i="5"/>
  <c r="S10" i="5" s="1"/>
  <c r="S6" i="4"/>
  <c r="T5" i="4"/>
  <c r="T7" i="2"/>
  <c r="U6" i="2"/>
  <c r="R6" i="5"/>
  <c r="S5" i="5"/>
  <c r="P5" i="2"/>
  <c r="S7" i="5"/>
  <c r="U4" i="4"/>
  <c r="U10" i="4" s="1"/>
  <c r="C6" i="5"/>
  <c r="O5" i="4"/>
  <c r="K6" i="2"/>
  <c r="I8" i="2"/>
  <c r="H8" i="2"/>
  <c r="S6" i="2"/>
  <c r="R6" i="2"/>
  <c r="J5" i="2"/>
  <c r="I6" i="6"/>
  <c r="U4" i="6"/>
  <c r="U10" i="6" s="1"/>
  <c r="U5" i="5"/>
  <c r="U7" i="4"/>
  <c r="R5" i="4"/>
  <c r="U4" i="2"/>
  <c r="U10" i="2" s="1"/>
  <c r="T7" i="4"/>
  <c r="T6" i="5"/>
  <c r="R5" i="5"/>
  <c r="R9" i="2"/>
  <c r="S6" i="5"/>
  <c r="S9" i="2"/>
  <c r="D8" i="2"/>
  <c r="I6" i="2"/>
  <c r="J6" i="2"/>
  <c r="P7" i="6" l="1"/>
  <c r="M7" i="6"/>
  <c r="P8" i="6"/>
  <c r="M8" i="6"/>
  <c r="P7" i="5"/>
  <c r="N7" i="5"/>
  <c r="M4" i="6"/>
  <c r="P4" i="6"/>
  <c r="P10" i="6" s="1"/>
  <c r="N6" i="6"/>
  <c r="P6" i="6"/>
  <c r="M6" i="6"/>
  <c r="N5" i="6"/>
  <c r="O5" i="6"/>
  <c r="P5" i="6"/>
  <c r="M5" i="6"/>
  <c r="N4" i="5"/>
  <c r="N10" i="5" s="1"/>
  <c r="H5" i="4"/>
  <c r="I5" i="2"/>
  <c r="N4" i="6"/>
  <c r="O8" i="6"/>
  <c r="T6" i="4"/>
  <c r="S7" i="6"/>
  <c r="R4" i="4"/>
  <c r="R10" i="4" s="1"/>
  <c r="T5" i="6"/>
  <c r="R7" i="5"/>
  <c r="S5" i="6"/>
  <c r="P5" i="5"/>
  <c r="E5" i="5"/>
  <c r="T4" i="5"/>
  <c r="T10" i="5" s="1"/>
  <c r="I8" i="6"/>
  <c r="S6" i="6"/>
  <c r="H6" i="6"/>
  <c r="K4" i="6"/>
  <c r="S7" i="4"/>
  <c r="I4" i="4"/>
  <c r="M4" i="4"/>
  <c r="K8" i="2"/>
  <c r="I7" i="2"/>
  <c r="E5" i="2"/>
  <c r="D5" i="2"/>
  <c r="O4" i="2"/>
  <c r="U6" i="4"/>
  <c r="T7" i="6"/>
  <c r="T7" i="5"/>
  <c r="I5" i="5"/>
  <c r="D4" i="5"/>
  <c r="I4" i="5"/>
  <c r="M4" i="5"/>
  <c r="M10" i="5" s="1"/>
  <c r="D8" i="6"/>
  <c r="C8" i="6"/>
  <c r="J6" i="6"/>
  <c r="F4" i="6"/>
  <c r="P7" i="4"/>
  <c r="U8" i="2"/>
  <c r="F8" i="2"/>
  <c r="S7" i="2"/>
  <c r="M6" i="5"/>
  <c r="O7" i="6"/>
  <c r="N7" i="6"/>
  <c r="M7" i="4"/>
  <c r="C5" i="2"/>
  <c r="T5" i="2"/>
  <c r="J7" i="5"/>
  <c r="O6" i="5"/>
  <c r="E8" i="2"/>
  <c r="N4" i="4"/>
  <c r="O4" i="6"/>
  <c r="C4" i="5"/>
  <c r="R5" i="2"/>
  <c r="E7" i="5"/>
  <c r="D7" i="5"/>
  <c r="F6" i="5"/>
  <c r="D5" i="5"/>
  <c r="C5" i="5"/>
  <c r="F8" i="6"/>
  <c r="E6" i="6"/>
  <c r="D4" i="6"/>
  <c r="H4" i="6"/>
  <c r="C6" i="4"/>
  <c r="K9" i="2"/>
  <c r="O9" i="2"/>
  <c r="P7" i="2"/>
  <c r="K5" i="2"/>
  <c r="O5" i="2"/>
  <c r="N7" i="4"/>
  <c r="O6" i="4"/>
  <c r="M6" i="4"/>
  <c r="P6" i="4"/>
  <c r="P10" i="4" s="1"/>
  <c r="N6" i="4"/>
  <c r="P5" i="4"/>
  <c r="M5" i="4"/>
  <c r="M10" i="4" s="1"/>
  <c r="N5" i="4"/>
  <c r="O10" i="4"/>
  <c r="N9" i="2"/>
  <c r="P9" i="2"/>
  <c r="M9" i="2"/>
  <c r="M8" i="2"/>
  <c r="P8" i="2"/>
  <c r="N8" i="2"/>
  <c r="O7" i="2"/>
  <c r="N7" i="2"/>
  <c r="N6" i="2"/>
  <c r="O6" i="2"/>
  <c r="O10" i="2" s="1"/>
  <c r="M6" i="2"/>
  <c r="N5" i="2"/>
  <c r="M4" i="2"/>
  <c r="N4" i="2"/>
  <c r="P4" i="2"/>
  <c r="I7" i="5"/>
  <c r="K7" i="5"/>
  <c r="H7" i="5"/>
  <c r="C7" i="5"/>
  <c r="C10" i="5" s="1"/>
  <c r="H6" i="5"/>
  <c r="I6" i="5"/>
  <c r="J6" i="5"/>
  <c r="K6" i="5"/>
  <c r="E6" i="5"/>
  <c r="D6" i="5"/>
  <c r="H5" i="5"/>
  <c r="K5" i="5"/>
  <c r="J5" i="5"/>
  <c r="H4" i="5"/>
  <c r="J4" i="5"/>
  <c r="K4" i="5"/>
  <c r="F4" i="5"/>
  <c r="F10" i="5" s="1"/>
  <c r="E4" i="5"/>
  <c r="J8" i="6"/>
  <c r="H8" i="6"/>
  <c r="K8" i="6"/>
  <c r="H7" i="6"/>
  <c r="K7" i="6"/>
  <c r="J7" i="6"/>
  <c r="D7" i="6"/>
  <c r="C7" i="6"/>
  <c r="E7" i="6"/>
  <c r="C6" i="6"/>
  <c r="D6" i="6"/>
  <c r="F6" i="6"/>
  <c r="I5" i="6"/>
  <c r="C5" i="6"/>
  <c r="K5" i="6"/>
  <c r="J4" i="6"/>
  <c r="J10" i="6" s="1"/>
  <c r="I4" i="6"/>
  <c r="E4" i="6"/>
  <c r="C4" i="6"/>
  <c r="I7" i="4"/>
  <c r="H7" i="4"/>
  <c r="E7" i="4"/>
  <c r="D7" i="4"/>
  <c r="K7" i="4"/>
  <c r="J7" i="4"/>
  <c r="C7" i="4"/>
  <c r="I6" i="4"/>
  <c r="J6" i="4"/>
  <c r="K6" i="4"/>
  <c r="E6" i="4"/>
  <c r="D6" i="4"/>
  <c r="H6" i="4"/>
  <c r="K5" i="4"/>
  <c r="J5" i="4"/>
  <c r="I5" i="4"/>
  <c r="C5" i="4"/>
  <c r="D5" i="4"/>
  <c r="D4" i="4"/>
  <c r="E4" i="4"/>
  <c r="H4" i="4"/>
  <c r="J4" i="4"/>
  <c r="F4" i="4"/>
  <c r="F10" i="4" s="1"/>
  <c r="C4" i="4"/>
  <c r="H9" i="2"/>
  <c r="J9" i="2"/>
  <c r="I9" i="2"/>
  <c r="D9" i="2"/>
  <c r="C9" i="2"/>
  <c r="F9" i="2"/>
  <c r="E9" i="2"/>
  <c r="J8" i="2"/>
  <c r="K7" i="2"/>
  <c r="C7" i="2"/>
  <c r="D7" i="2"/>
  <c r="F7" i="2"/>
  <c r="E7" i="2"/>
  <c r="H7" i="2"/>
  <c r="C6" i="2"/>
  <c r="F6" i="2"/>
  <c r="D6" i="2"/>
  <c r="E6" i="2"/>
  <c r="I4" i="2"/>
  <c r="K4" i="2"/>
  <c r="J4" i="2"/>
  <c r="H4" i="2"/>
  <c r="K6" i="6"/>
  <c r="F5" i="6"/>
  <c r="D5" i="6"/>
  <c r="E5" i="6"/>
  <c r="E5" i="4"/>
  <c r="E4" i="2"/>
  <c r="D4" i="2"/>
  <c r="F4" i="2"/>
  <c r="C4" i="2"/>
  <c r="M10" i="6" l="1"/>
  <c r="O10" i="6"/>
  <c r="N10" i="6"/>
  <c r="H10" i="6"/>
  <c r="E10" i="5"/>
  <c r="D10" i="5"/>
  <c r="I10" i="5"/>
  <c r="F10" i="6"/>
  <c r="K10" i="2"/>
  <c r="C10" i="2"/>
  <c r="P10" i="2"/>
  <c r="N10" i="4"/>
  <c r="H10" i="2"/>
  <c r="D10" i="6"/>
  <c r="J10" i="5"/>
  <c r="H10" i="5"/>
  <c r="N10" i="2"/>
  <c r="M10" i="2"/>
  <c r="D10" i="2"/>
  <c r="K10" i="4"/>
  <c r="I10" i="4"/>
  <c r="K10" i="5"/>
  <c r="K10" i="6"/>
  <c r="I10" i="6"/>
  <c r="C10" i="6"/>
  <c r="E10" i="6"/>
  <c r="H10" i="4"/>
  <c r="C10" i="4"/>
  <c r="J10" i="4"/>
  <c r="D10" i="4"/>
  <c r="E10" i="4"/>
  <c r="I10" i="2"/>
  <c r="J10" i="2"/>
  <c r="F10" i="2"/>
  <c r="E10" i="2"/>
</calcChain>
</file>

<file path=xl/sharedStrings.xml><?xml version="1.0" encoding="utf-8"?>
<sst xmlns="http://schemas.openxmlformats.org/spreadsheetml/2006/main" count="851" uniqueCount="510">
  <si>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</si>
  <si>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</si>
  <si>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</si>
  <si>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</si>
  <si>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</si>
  <si>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</si>
  <si>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</si>
  <si>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</si>
  <si>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</si>
  <si>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</si>
  <si>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</si>
  <si>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</si>
  <si>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</si>
  <si>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</si>
  <si>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</si>
  <si>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</si>
  <si>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</si>
  <si>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</si>
  <si>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</si>
  <si>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</si>
  <si>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</si>
  <si>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</si>
  <si>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</si>
  <si>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</si>
  <si>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</si>
  <si>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</si>
  <si>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</si>
  <si>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</si>
  <si>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</si>
  <si>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</si>
  <si>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</si>
  <si>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</si>
  <si>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</si>
  <si>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</si>
  <si>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</si>
  <si>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</si>
  <si>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</si>
  <si>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</si>
  <si>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</si>
  <si>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</si>
  <si>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</si>
  <si>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</si>
  <si>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</si>
  <si>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</si>
  <si>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</si>
  <si>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</si>
  <si>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</si>
  <si>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</si>
  <si>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</si>
  <si>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</si>
  <si>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</si>
  <si>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</si>
  <si>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</si>
  <si>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</si>
  <si>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</si>
  <si>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</si>
  <si>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</si>
  <si>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</si>
  <si>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</si>
  <si>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</si>
  <si>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</si>
  <si>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</si>
  <si>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</si>
  <si>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</si>
  <si>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</si>
  <si>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</si>
  <si>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</si>
  <si>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</si>
  <si>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</si>
  <si>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</si>
  <si>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</si>
  <si>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</si>
  <si>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</si>
  <si>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</si>
  <si>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</si>
  <si>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</si>
  <si>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</si>
  <si>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</si>
  <si>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</si>
  <si>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</si>
  <si>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</si>
  <si>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</si>
  <si>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</si>
  <si>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</si>
  <si>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</si>
  <si>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</si>
  <si>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</si>
  <si>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</si>
  <si>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</si>
  <si>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</si>
  <si>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</si>
  <si>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</si>
  <si>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</si>
  <si>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</si>
  <si>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</si>
  <si>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</si>
  <si>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</si>
  <si>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</si>
  <si>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</si>
  <si>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</si>
  <si>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</si>
  <si>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</si>
  <si>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</si>
  <si>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</si>
  <si>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</si>
  <si>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</si>
  <si>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</si>
  <si>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</si>
  <si>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</si>
  <si>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</si>
  <si>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</si>
  <si>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</si>
  <si>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</si>
  <si>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</si>
  <si>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</si>
  <si>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</si>
  <si>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</si>
  <si>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</si>
  <si>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</si>
  <si>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</si>
  <si>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</si>
  <si>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</si>
  <si>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</si>
  <si>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</si>
  <si>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</si>
  <si>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</si>
  <si>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</si>
  <si>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</si>
  <si>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</si>
  <si>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</si>
  <si>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</si>
  <si>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</si>
  <si>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</si>
  <si>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</si>
  <si>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</si>
  <si>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</si>
  <si>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</si>
  <si>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</si>
  <si>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</si>
  <si>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</si>
  <si>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</si>
  <si>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</si>
  <si>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</si>
  <si>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</si>
  <si>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</si>
  <si>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</si>
  <si>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</si>
  <si>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</si>
  <si>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</si>
  <si>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</si>
  <si>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</si>
  <si>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</si>
  <si>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</si>
  <si>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</si>
  <si>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</si>
  <si>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</si>
  <si>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</si>
  <si>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</si>
  <si>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</si>
  <si>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</si>
  <si>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</si>
  <si>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</si>
  <si>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</si>
  <si>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</si>
  <si>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</si>
  <si>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</si>
  <si>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</si>
  <si>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</si>
  <si>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</si>
  <si>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</si>
  <si>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</si>
  <si>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</si>
  <si>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</si>
  <si>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</si>
  <si>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</si>
  <si>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</si>
  <si>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</si>
  <si>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201_</t>
  </si>
  <si>
    <t>AÑO 202_</t>
  </si>
  <si>
    <t>201_</t>
  </si>
  <si>
    <t>202_</t>
  </si>
  <si>
    <t>AÑO 20_</t>
  </si>
  <si>
    <t>INSTITUCION EDUCATIVA PARA JOVENES Y ADULTOS ROSARIENSE DEL NORTE</t>
  </si>
  <si>
    <t xml:space="preserve">Calle 4 # 4-59 Fátima </t>
  </si>
  <si>
    <t>VILLA DEL ROSARIO</t>
  </si>
  <si>
    <t>i.e.rosariense@gmail.com</t>
  </si>
  <si>
    <t>Diana Marcela Carreño Vargas</t>
  </si>
  <si>
    <t>Natalia Medina Luna</t>
  </si>
  <si>
    <t>Rectora</t>
  </si>
  <si>
    <t>Coordinadora Academica/Psicologa</t>
  </si>
  <si>
    <t>Secretaria</t>
  </si>
  <si>
    <t>luna44226@gmail.com</t>
  </si>
  <si>
    <t>marcecar13@hotmail.com</t>
  </si>
  <si>
    <t>Gestion de archivos</t>
  </si>
  <si>
    <t>Secretaria/HSEQ</t>
  </si>
  <si>
    <t>Cronograma academico</t>
  </si>
  <si>
    <t xml:space="preserve">Talles y/o evaluaciones de recuperacion </t>
  </si>
  <si>
    <t>Acta conformacion consejo directivo</t>
  </si>
  <si>
    <t>Acta conformacion consejo academico</t>
  </si>
  <si>
    <t>Acta conformacion comité de convivencia escolar</t>
  </si>
  <si>
    <t>Acta eleccion personero estudiantil</t>
  </si>
  <si>
    <t>Acta conformacion consejo de padres de familia</t>
  </si>
  <si>
    <t>Periodicamente se realiza la entrega de boletines a los alumnos</t>
  </si>
  <si>
    <t>Boletin periodico</t>
  </si>
  <si>
    <t>Recepcion de documentos solicitados para la inscripcion y validacion de datos</t>
  </si>
  <si>
    <t xml:space="preserve">Compra de recursos necesarios para el desarrollo de las clases </t>
  </si>
  <si>
    <t>Tintas para impresora, materiales como borradores de tablero, marcadores y demas utencilios que se requieran</t>
  </si>
  <si>
    <t>Canaras de seguridad, extintores para incendios, alarma de seguridad ante alguna emergencia</t>
  </si>
  <si>
    <t>Se cuenta con 5 camaras de seguridad para el monitoreo de las instalaciones dentro y fuera del instituto, con 3 extintores por si se presenta algun tipo de incendio dentro de las instalaciones</t>
  </si>
  <si>
    <t>Trimestralmente se manda hacer una revision a los equipos de computo que estan en la sala de sistemas, al computador de secretaria y la impresora, para que funcionen correctamente</t>
  </si>
  <si>
    <t xml:space="preserve">Utencilios de aseo </t>
  </si>
  <si>
    <t xml:space="preserve">se compran utiles de aseo para que se realice sin inconveniente alguno las tareas relacionadas con la limpieza en toda la institucion </t>
  </si>
  <si>
    <t>Una vez por semana se realiza un buen aseo a toda la planta fisica y cada 2 meses se realiza un inspeccion en cuanto a la estructura en general de la institucion</t>
  </si>
  <si>
    <t>se adopta un manual de convivencias donde los alumnos y padres de familia puedan tener conocimiento de sus deberes y derechos dentro del establecimiento educativo</t>
  </si>
  <si>
    <t xml:space="preserve">con permiso por parte de los padres de familia se realizan actividades dentro y fuera del instituto con los alumnos para incentivarlos a tener una cultura de aprendizaje </t>
  </si>
  <si>
    <t xml:space="preserve">fotos de las actividades realizadas con los alumnos </t>
  </si>
  <si>
    <t>Actas de comité de convivencia escolar</t>
  </si>
  <si>
    <t>se lleva a los estudiamtes ante la rectora y la psicologa del instituto para escuchar lo que sucedió, luego se prosigue a dejar un acta disciplinaria donde se dejan unos compromisos que debe cumplir el o los estudiantes</t>
  </si>
  <si>
    <t xml:space="preserve">Cuando se ha hablado con los estudiantes y en llegado caso ellos no quieren cumplir con lo reglamentado en el manual de convivencia se hace el llamado a los padres de familia para que conozcan lo sucedido y de seguir en lo mismo se procede hacer la expulsion del o los estudiantes </t>
  </si>
  <si>
    <t xml:space="preserve">se mantiene un ambiente libre de sustancias que puedan afectar a los estudiantes, salones totalmente adecuados para recibir clases, baños totalmente funcionales, kit de primeros auxilios por si se presenta algun incidente, atencion en todo momento si la requieren </t>
  </si>
  <si>
    <t xml:space="preserve">se cuenta con un cronograma academico donde se evidencia lo que se vera en el primer y segundo semestre durante la vigencia academica </t>
  </si>
  <si>
    <t xml:space="preserve">se les realiza a todo estudiante nuevo una pequeña induccion sobre la metodologia de estudio, cronograma escolar, funciones del manual de convivencia escolar, docentes y demas directivos presentes dentro del instituto  </t>
  </si>
  <si>
    <t>Grupos de Whatsapp</t>
  </si>
  <si>
    <t>La Institución Educativa, se propone brindar oportunidades educativas a las personas adultas de la comunidad de Villa del Rosario y su zona de influencia, con el fin de prepararlos para que actúen como agentes de cambio social, económico, político y cultural de la región y demás comunidades donde actúen sin causar daño a la naturaleza.</t>
  </si>
  <si>
    <t>La institucion se propone brindar oportunidades educativas a todos jóvenes y adultos que hacen parte de la institucion para que desarrollen sus capacidades intelectuales, sociales, productivas y de interacción con la naturaleza.</t>
  </si>
  <si>
    <t>Todos los miembros que hacen parte del consejo directivo de la institucion poseen conocimiento de todo lo relacionadado con el direccionamiento estrategico de la institucion.</t>
  </si>
  <si>
    <t>Para cumplir con este propósito, las directivas del Instituto asumen la responsabilidad de definir acciones administrativas, pedagógicas, financieras y técnicas, dentro del marco legal que rige el sistema educativo colombiano, para que este sector de la población, marginado de la educación, pueda recibir la formación pertinente que los habilite como personas autónomas con buena capacidad de interacción social y potenciales agentes de desarrollo personal, familiar y social.</t>
  </si>
  <si>
    <t xml:space="preserve">Participar en todas las reuniones que se realicen por parte del consejo directivo durante el año lectivo para estar o no de acuerdo en la toma de decisiones con respecto al direccionamiento del instituto. </t>
  </si>
  <si>
    <t>Cuadro de mision y vision totalemente visibles dentro de la institucion</t>
  </si>
  <si>
    <t>El Proyecto Educativo Institucional, en todas sus dimensiones, tendrá como guía los ejes de conocimiento, convivencia y productividad.</t>
  </si>
  <si>
    <t xml:space="preserve">El Instituto orienta la prestación del servicio educativo fundamentándose en la TEORIA PEDAGOGICA DEL APRENIDIZAJE SOCIAL que se apoya en la idea que las personas pueden aprender en entornos sociales por medio de la observación imitación, modelaje de comportamientos, y también por la influencia de sus compañeros, amigos o vicarios </t>
  </si>
  <si>
    <t>Documento institucional PEI</t>
  </si>
  <si>
    <t xml:space="preserve">documento de analisis de evaluaciones internas y externas </t>
  </si>
  <si>
    <t xml:space="preserve">En el documento PEI esta contemplado que la Institución Educativa garantizará el derecho a la educación a las poblaciones vulnerables y, en esta categoría, las que presenten condiciones de víctimas de la violencia o que tengan alguna discapacidad. </t>
  </si>
  <si>
    <t xml:space="preserve">Por parte de directivos y docentes existe liderazgo para el manejo de las funciones dentro de la institucion </t>
  </si>
  <si>
    <t xml:space="preserve">Manual de funciones y procedimientos </t>
  </si>
  <si>
    <t xml:space="preserve">PEI, actas del consejo directivo y consejo academico </t>
  </si>
  <si>
    <t>La institución utiliza sistemáticamente la información de los resultados de sus autoevaluaciones(EVI), la inclusión y de las evaluaciones de desempeño de los docentes y personal administrativo. Asi mismo se toman los resultados de los estudiantes con base a las pruebas ICFES para saber en que se debe mejorar.</t>
  </si>
  <si>
    <t>Cada año se realizan la autoevaluacion institucional para saber las falencias y asi tomar mejores estrategias de mejora</t>
  </si>
  <si>
    <t>Actas consejo directivo</t>
  </si>
  <si>
    <t>Cada año se deja establecido la conformacion del consejo directivo y en constacia queda un acta donde firman todos los participantes que haran parte del consejo, asi mismo en el transcurso del año se convocan reuniones en las cuales se deben tratar temas con relacionados a los documentos institucionales y demas en relacion al instituto.</t>
  </si>
  <si>
    <t>Cada año se deja establecido la conformacion del consejo academico y en constacia queda un acta donde firman todos los participantes que haran parte del consejo, asi mismo en el transcurso del año se convocan reuniones en las cuales se deben tratar temas con relacion al calendario escolar, programacion, reporte de notas y demas relacionado con la parte academica.</t>
  </si>
  <si>
    <t xml:space="preserve">Cada año se deja establecido la conformacion del comite de convivencia y en constacia queda un acta donde firman todos los participantes que haran parte del comite, asi mismo en el transcurso del año se convocan reuniones en las cuales participam padres de familia y </t>
  </si>
  <si>
    <t xml:space="preserve">una vez al año se realiza la eleccion del personero estudiantil por parte de toda la comunidad de estudiantes y docentes encargados de ser los jurados </t>
  </si>
  <si>
    <t>Cada año se deja establecido la conformacion del consejo de padres de familia y en constacia queda un acta donde firman todos los participantes que haran parte del consejo, asi mismo en el transcurso del año se convocan reuniones en las cuales se deben tratar temas con respecto a costos estudiantiles,  socializacion de documentos institucionales y demas temas de interes con el consejo</t>
  </si>
  <si>
    <t>se mantiene en todo momento una comunicación asertiva con todos los docentes, estudiantes y padres de familia que hacen parte de la institucion, ademas se dispone de grupos de whatsapp para notificar cualquier informacion relacionada con el instituto</t>
  </si>
  <si>
    <t xml:space="preserve">se procura estar en constante comunicación para la toma de decisiones que con lleven al mejoramiento de los planes y acciones dentro de la institucion </t>
  </si>
  <si>
    <t>se les realiza una bonificacion extra a los docentes por su buena labor dentro del instituto y asi ellos sigan manteniendo ese sentido de perteniencia y logrando mejores resultados que ayuden a mejorar nuestra institucion</t>
  </si>
  <si>
    <t>plan de mejoramiento institucional</t>
  </si>
  <si>
    <t>fotografias con los docentes</t>
  </si>
  <si>
    <t>La institución realiza reuniones
ocasionales para identificar y
socializar los mejores desempeños en el ámbito pedagógico y administrativo.</t>
  </si>
  <si>
    <t>actas consejo academico</t>
  </si>
  <si>
    <t>Tanto docentes como estudiantes procuran participar activamente en la realizacion de actividades que con lleven a mantener y mejorar el sentido de pertenencia hacia la institucion.</t>
  </si>
  <si>
    <t>realizacion de campañas dentro de la institucion que ayuden a mejorar y cuidar de ella, como la realizacion de carteles donde incentivan a todos los estudiantes para que hagan el buen uso del reciclaje, cuiden sus salones de clase y no desperdicien el agua.</t>
  </si>
  <si>
    <t xml:space="preserve">Se cuenta con 5 aulas de clase, 1 sala de sistemas, 1 sala de profesores, 1 despacho de secretaria y 1 despacho de rectoria.  Asi mismo un espacio para el receso de clases. </t>
  </si>
  <si>
    <t xml:space="preserve">instalaciones fisicas </t>
  </si>
  <si>
    <t>manual de funciones, cronograma escolar, calendario academico</t>
  </si>
  <si>
    <t>se procura realizar clases con mucho entusiasmo para que a los estudiantes les se mas agradable el aprendizaje</t>
  </si>
  <si>
    <t>guias de estudio con enfoques activos</t>
  </si>
  <si>
    <t>kit de primeros auxilios</t>
  </si>
  <si>
    <t xml:space="preserve">La institucion ha venido manteniendo una buena relacion comunicativa con todos los padres de familia para el mejoramiento del comportamiento disciplinario y academico de los estudiantes. </t>
  </si>
  <si>
    <t>Horarios de atencion en todo momento ya sea virtualmente a traves de mensajeria por whatsapp o llamadas telefonicas, asi como atencion fisicamente dentro de la institucion educatica.</t>
  </si>
  <si>
    <t>las actas del consejo directivo describen la relacion con el sector productivo de la comunidad.</t>
  </si>
  <si>
    <t>actas consejo directivo</t>
  </si>
  <si>
    <t>AÑO 2022</t>
  </si>
  <si>
    <t>AÑO  2022</t>
  </si>
  <si>
    <t>se cuenta con la presencia policial en la zona para la prevencion de cualquier incidente que se llegue a presentar en la institucion</t>
  </si>
  <si>
    <t>puesto de policia a dos cuadras del instituto</t>
  </si>
  <si>
    <t>Calendario academico</t>
  </si>
  <si>
    <t xml:space="preserve">Asesor </t>
  </si>
  <si>
    <t>Bachillerato por ciclo</t>
  </si>
  <si>
    <t>El enfoque metodologico que se adopta por parte de los docentes es el común como lo son los métodos de enseñanza flexibles, relación pedagógica y uso de recursos que respondan a la diversidad de la población.</t>
  </si>
  <si>
    <t>Aplicación de guias de estudio en clases</t>
  </si>
  <si>
    <t>se cuenta con una sala de sistemas en la cual pueden acceder al uso de computadores con acceso libre a internet para que puedan realizar cualquier consulta que requieran tanto estudiantes como docentes, tambien se cuenta con una impresora funcional para que puedan imprimir cualquier material de estudio para la realizacion de las clases. Los docentes tiene a su disposicion los modulos educativos para que puedan apoyarse durante las clases.</t>
  </si>
  <si>
    <t>Sala de sistemas, impresora, guias de estudio y modulos educativos</t>
  </si>
  <si>
    <t xml:space="preserve">Las clases se llevan a cabo los fines de semana procurando que se cumpla a cabalidad con las horas 10 horas presenciales establecidas para su debido cumplimiento   </t>
  </si>
  <si>
    <t>Dentro del documento SIEE se cuenta con la evaluacion del rendimiento de los estudiantes la cual la realizan ellos con presencia de los docentes para el mejoramiento de sus notas</t>
  </si>
  <si>
    <t xml:space="preserve">SIEE                                                                                       Talleres y/o evaluaciones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</si>
  <si>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</si>
  <si>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estudios, relacionado en el PEI</t>
  </si>
  <si>
    <t>Dentro del documento institucional PEI se relacionan los recursos de aprendizaje</t>
  </si>
  <si>
    <t xml:space="preserve">La institucion periodicamente realiza el seguimiento a los materiales de estudio que manejan los docentes para asegurarse que se este haciendo el uso articulado de los recursos para el aprendizaje </t>
  </si>
  <si>
    <t>Bitacoras de docentes</t>
  </si>
  <si>
    <t xml:space="preserve">la institucion esta en constante seguimiento de docentes para que aprovenchen las horas asignadas de clases al maximo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</si>
  <si>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</si>
  <si>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Guias de estudio, evalucaciones, talleres en clase, bimestrales, recuperaciones, interacion con los compañeros de clas e</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</si>
  <si>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</si>
  <si>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 xml:space="preserve">El sistema de evaluación del rendimiento académico de la institución se lleva a cabo periodicamente a traves de evaluaciones de desempeño de cada una de las areas de clases </t>
  </si>
  <si>
    <t xml:space="preserve">Evaluaciones, boletines periodicos </t>
  </si>
  <si>
    <t>Los docentesde la institución presentan
esfuerzos colectivos por trabajar con estrategias alternativas
a la clase magistral.</t>
  </si>
  <si>
    <t>Guias de estudio</t>
  </si>
  <si>
    <t>Estandares curriculares</t>
  </si>
  <si>
    <t>La institucion realiza un seguimiento a los reportes academicos de manera periodica y semestral</t>
  </si>
  <si>
    <t>Boletines periodicos y boletines finales de notas</t>
  </si>
  <si>
    <t>Las  reportes de los análisis de los resultados de los estudiantes en las evaluaciones externas (pruebas SABER 11) son fuente para el mejoramiento Institucional.</t>
  </si>
  <si>
    <t>Reporte de analisis de evaluaciones externas</t>
  </si>
  <si>
    <t>Listados de asistencia</t>
  </si>
  <si>
    <t>Según los reportes que se evidencien en las listas de asistencia la institucion determina las ausencias por parte de los alumnos y si es muy constante se hace el llamado a los padres de familia para determinar los motivos</t>
  </si>
  <si>
    <t xml:space="preserve">Los docentes evaluan a cada estudiante y de acuerdo a las falencias que presentan realizan un taller de recuperacion y una evaluacion de cada una de las areas a mejorar para que el estudiante tenga la oportunidad de mejorar su nota y siga avanzando en su ciclo de formacion </t>
  </si>
  <si>
    <t xml:space="preserve">De acuerdo a los reportes de notas de los docentes la institucion toma medidas para casos de bajo rendimiento
y problemas de aprendizaje de los estudiantes y realiza los debidos procesos de recuperacion </t>
  </si>
  <si>
    <t>SIEE</t>
  </si>
  <si>
    <t xml:space="preserve">Se mantienen las carpetas por orden de ciclo y separando alumnos en vigencia y egresados, como tambien se posee toda la informacion de forma magnetica </t>
  </si>
  <si>
    <t xml:space="preserve">Libro de matriculas                                                                </t>
  </si>
  <si>
    <t>Equipos funcionales</t>
  </si>
  <si>
    <t>Fotografias</t>
  </si>
  <si>
    <t xml:space="preserve">No se cuenta con un progrma definifo para la adecuacion de la planta fisica </t>
  </si>
  <si>
    <t>Dentro de la insitucion se cuenta con un espacio para la cafeteria y asi los estudiantes puedan aprovechar  su tiempo de receso. El servicio de orientación escolar esta disponible en cualquier momento que se requiera ya que la psicologa siempre esta presente en el instituto para prestar sus servicios</t>
  </si>
  <si>
    <t>Cafeteria                                                                                 Atencion de psicologia</t>
  </si>
  <si>
    <t>La estrategia para apoyar a los estudiantes que presentan bajo desempeño académico o con dificultades de interacción, es aplicada de acuerdo a los niveles de desempeño que se presenten por parte de los alumnos</t>
  </si>
  <si>
    <t>PEI</t>
  </si>
  <si>
    <t>Hoja de vida de docentes y directivos</t>
  </si>
  <si>
    <t>La  institucion revisa y evalua continuamente la definicion de los perfiles y su uso en los procesos de selección, solicitud e inducción del personal, en función del plan de mejoramiento y de sus necesidades.</t>
  </si>
  <si>
    <t>Manual de funciones y procedimientos</t>
  </si>
  <si>
    <t xml:space="preserve">La institucion lleva a cabo una induccion a cada persona que va a ser parte dentro del establecimiento para llevar una mejora de resultados. </t>
  </si>
  <si>
    <t>La institución tiene un proceso establecido para elaborar los horarios y realizar la asignación académica de los docentes</t>
  </si>
  <si>
    <t>Actas del consejo directivo                                  PEI</t>
  </si>
  <si>
    <t>La institucion de acuerdo a la informacion localizada en las hoja de vida realiza capacitacion a los docentes que requieran de una mejora para su desempeño</t>
  </si>
  <si>
    <t>Reportes de contabilidad</t>
  </si>
  <si>
    <t xml:space="preserve">En la institucion se manejan talonarios de recibos de pagos en los cuales se lleva el reporte de contabilidad </t>
  </si>
  <si>
    <t>El personal vinculado está identificado con la institución: comparte la filosofía, principios, valores y objetivos, y está dispuesto a realizar actividades complementarias que sean necesarias para cualificar su labor.</t>
  </si>
  <si>
    <t>El proceso de evaluación de docentes, directivos y personal administrativo permite la implementación de acciones de mejoramiento y de desarrollo profesional.</t>
  </si>
  <si>
    <t xml:space="preserve">Actas consejo directivo semana inicial de labores </t>
  </si>
  <si>
    <t>La institución dispone de estrategias claras para mediación y solución de conflictos y éstos se resuelven a través del diálogo y la concertación permanente. Esto contribuye a que exista un buen clima laboral. Creación del comité de convivencia escolar.</t>
  </si>
  <si>
    <t xml:space="preserve">Actas del comité de convivencia escolar </t>
  </si>
  <si>
    <t xml:space="preserve">La institucion procura siempre brindar cualquier apoyo que llegue a necesitar todo el personal que hace parte del plantel educativo </t>
  </si>
  <si>
    <t>Se procura realizar incentivos a los docentes por su buen desempeño laboral</t>
  </si>
  <si>
    <t xml:space="preserve">Pago de bonos extras </t>
  </si>
  <si>
    <t xml:space="preserve">Informes de contabilidad </t>
  </si>
  <si>
    <t>Cada año se hacen las reuniones pertinentes para la definicion de costos educativos y asi mismo se realiza análisis financieros y proyecciones presupuestales para la planeación y gestión institucional.</t>
  </si>
  <si>
    <t>Reportes de egreso e ingreso de la institucion</t>
  </si>
  <si>
    <t>Se guarda toda la informacion correspondiente a los egresos e ingresos que se realizan en la institucion</t>
  </si>
  <si>
    <t xml:space="preserve">La institucion en el marco del proyecto institucional, garantizará el derecho a la educación a las poblaciones vulnerables y, en esta categoría, las que presenten condiciones de víctimas de la violencia o que tengan alguna discapacidad. </t>
  </si>
  <si>
    <t>La institución conoce los requerimientos
educativos de las poblaciones pertenecientes a los grupos étnicos y ha diseñado estrategias pedagógicas para atenderlas en concordancia con el PEI y la normatividad vigente. ( La Institución no cuenta con población étnica)</t>
  </si>
  <si>
    <t>La institución conoce las características de su entorno y procura dar respuestas a éstas mediante acciones que buscan acercar los estudiantes a la institución, en concordancia con el PEI.</t>
  </si>
  <si>
    <t>Modulos y guias de estudio</t>
  </si>
  <si>
    <t>Dentro de los modulos y guias de estudio los docentes incentivan a los estudiantes para que empiecen a interesarse por sus proyectos de vida</t>
  </si>
  <si>
    <t xml:space="preserve">El Proyecto de Servicio Social busca ser un proyecto integral y continuo que brinde una sistemática y efectiva atención a los grupos poblacionales beneficiarios de este servicio. No es de carácter obligatorio </t>
  </si>
  <si>
    <t>Dentro de la institucion se maneja es el consejo de padres de familia</t>
  </si>
  <si>
    <t>Actas consejo de padres de familia</t>
  </si>
  <si>
    <t>La instittucion en el marco de su proyecto institucional PEI, ofrece el servicio educativo a todos los jovenes y adultos que quieran superarse y salir adelante con sus estudios</t>
  </si>
  <si>
    <t>La institucion dispone en todo momento el uso de la planta fisica a toda la comunidad educativa para que realicen cualquier actividad que cultural que deseen realizar</t>
  </si>
  <si>
    <t xml:space="preserve">Planta fisica </t>
  </si>
  <si>
    <t xml:space="preserve">Los estudiantes y miembros de la comunidad educativa deben participar activamente en todos los procesos que impliquen la administración y desarrollo del PEI. </t>
  </si>
  <si>
    <t>Manual de funciones</t>
  </si>
  <si>
    <t>El consejo de padres de familia es un estamento destinado a participar en el apoyo a procesos que ayuden a mejorar la calidad del servicio; además, es instancia de veeduría y control a fin de que las condiciones fijadas para el desarrollo del PEI se cumplan, y para que ayuden a prevenir acciones que atentan contra los derechos de los estudiantes y otros miembros de la comunidad educativa</t>
  </si>
  <si>
    <t xml:space="preserve">los estudiantes y miembros de la comunidad educativa deben participar activamente en todos los procesos que impliquen la administración y desarrollo del PEI. </t>
  </si>
  <si>
    <t>Actas gobierno escolar</t>
  </si>
  <si>
    <t>Pan escolar de gestion del riesgo</t>
  </si>
  <si>
    <t xml:space="preserve">La institucion cuenta con un plan escolar para la gestion de los riesgos </t>
  </si>
  <si>
    <t xml:space="preserve">La institución no cuenta con programas de prevencion psicosocial </t>
  </si>
  <si>
    <t>La institución cuenta con algunos planes de acción frente a accidentes o desastres naturales solamente para algunas riesgos</t>
  </si>
  <si>
    <t>Seguimiento de procesos</t>
  </si>
  <si>
    <t>Evaluacion de procesos</t>
  </si>
  <si>
    <t>No se han dejado registros de las capacitaciones ya que se hace de acuerdo al perfil del docente</t>
  </si>
  <si>
    <t>Karin Fabiana Araque Gallo</t>
  </si>
  <si>
    <t>AÑO 2023</t>
  </si>
  <si>
    <t>AÑO 2024</t>
  </si>
  <si>
    <t>Revisión y actualización del PEI, fortalecimiento del liderazgo directivo</t>
  </si>
  <si>
    <t>Actas de reuniones, planes estratégicos.</t>
  </si>
  <si>
    <t>Se establecieron objetivos estratégicos en el PEI para mejorar la calidad educativa y la inclusión.</t>
  </si>
  <si>
    <t>Documento PEI 2023, actas de reuniones del Consejo Directivo</t>
  </si>
  <si>
    <t>Docentes y administrativos han sido informados sobre la misión y visión institucional, para mayor apropiación.</t>
  </si>
  <si>
    <t>Encuestas internas, informes de capacitación docente</t>
  </si>
  <si>
    <t>Se implementaron estrategias de inclusión para estudiantes migrantes y en condición de vulnerabilidad.</t>
  </si>
  <si>
    <t>Listados de población beneficiada, planes de apoyo académico.</t>
  </si>
  <si>
    <t>Se han fortalecido las competencias directivas y la toma de decisiones estratégicas, promoviendo un liderazgo más participativo.</t>
  </si>
  <si>
    <t>Se han desarrollado estrategias para integrar los proyectos institucionales con el PEI, logrando mayor coherencia en su implementación.</t>
  </si>
  <si>
    <t>Se han fortalecido metodologías innovadoras en el aula, impulsando un aprendizaje más dinámico y adaptado a las necesidades del estudiantado.</t>
  </si>
  <si>
    <t>La institución ha fortalecido los mecanismos de autoevaluación, permitiendo ajustes oportunos en su planificación estratégica.</t>
  </si>
  <si>
    <t>Informes de autoevaluación, planes de mejora.</t>
  </si>
  <si>
    <t>Se ha fomentado la participación de los diferentes órganos del Gobierno Escolar, aumentando la representación de la comunidad educativa.</t>
  </si>
  <si>
    <t>Se ha fortalecido la gestión directiva con reuniones periódicas y toma de decisiones participativa.</t>
  </si>
  <si>
    <t>Mayor participación de la comunidad educativa en la toma de decisiones estratégicas.</t>
  </si>
  <si>
    <t>Se han implementado estrategias de mejora curricular con participación activa del Consejo Académico.</t>
  </si>
  <si>
    <t>Se han consolidado procesos de innovación pedagógica con resultados positivos en el desempeño estudiantil.</t>
  </si>
  <si>
    <t>Se han implementado estrategias de nivelación académica y seguimiento al desempeño estudiantil.</t>
  </si>
  <si>
    <t>Se han optimizado los procesos de promoción y recuperación académica.</t>
  </si>
  <si>
    <t>Se han implementado estrategias para mejorar la convivencia escolar y resolver conflictos de manera efectiva.</t>
  </si>
  <si>
    <t>La mediación escolar y estrategias de resolución de conflictos han reducido significativamente los casos de indisciplina.</t>
  </si>
  <si>
    <t>Se han fortalecido los canales de comunicación interna y externa, promoviendo la participación activa de la comunidad educativa.</t>
  </si>
  <si>
    <t>Se han implementado nuevas herramientas digitales para mejorar la difusión de información institucional.</t>
  </si>
  <si>
    <t>Se ha fomentado la colaboración entre docentes, administrativos y estudiantes, logrando mayor sinergia en las actividades institucionales.</t>
  </si>
  <si>
    <t>Actas de reuniones</t>
  </si>
  <si>
    <t>Se han consolidado estrategias de trabajo en equipo que han optimizado los procesos institucionales.</t>
  </si>
  <si>
    <t>Actas de reuniones, evidencias de proyectos colaborativos</t>
  </si>
  <si>
    <t>Se han implementado espacios de reconocimiento para destacar los logros académicos y personales de la comunidad educativa.</t>
  </si>
  <si>
    <t>Registros de premiaciones, informes de actividades de reconocimiento.</t>
  </si>
  <si>
    <t>Se han fortalecido las estrategias de motivación y reconocimiento, incrementando la participación estudiantil y docente en iniciativas destacadas.</t>
  </si>
  <si>
    <t>Se han documentado experiencias exitosas dentro de la institución y se han compartido con la comunidad educativa.</t>
  </si>
  <si>
    <t>Se ha consolidado una cultura de aprendizaje colaborativo con la difusión de estrategias pedagógicas innovadoras.</t>
  </si>
  <si>
    <t>Las metas institucionales han sido fortalecidas con indicadores claros y mecanismos de seguimiento efectivos.</t>
  </si>
  <si>
    <t>PEI actualizado, informes de cumplimiento de metas.</t>
  </si>
  <si>
    <t>La comunidad educativa ha logrado mayor apropiación de los principios institucionales, fortaleciendo su implementación en los procesos académicos y administrativos.</t>
  </si>
  <si>
    <t>actividades de apropiación institucional.</t>
  </si>
  <si>
    <t>Se ha logrado una mayor apropiación de los objetivos estratégicos, facilitando su aplicación en la gestión académica y administrativa.</t>
  </si>
  <si>
    <t>Charlas educativas del conocimiento institucional.</t>
  </si>
  <si>
    <t>La institución ha avanzado en el fortalecimiento de políticas inclusivas, garantizando equidad y acceso a todos los grupos poblacionales.</t>
  </si>
  <si>
    <t>proyectos de inclusión implementados.</t>
  </si>
  <si>
    <t>Se ha consolidado un modelo de liderazgo basado en la corresponsabilidad y la toma de decisiones informada.</t>
  </si>
  <si>
    <t>reportes de desempeño directivo.</t>
  </si>
  <si>
    <t>Se ha fortalecido la articulación entre los diferentes actores institucionales, maximizando el impacto de las iniciativas.</t>
  </si>
  <si>
    <t>Registros de reuniones</t>
  </si>
  <si>
    <t>La gestión de la información se ha optimizado, facilitando una toma de decisiones más precisa y efectiva.</t>
  </si>
  <si>
    <t>La institución sigue fortaleciendo los mecanismos de autoevaluación, permitiendo ajustes oportunos en su planificación estratégica.</t>
  </si>
  <si>
    <t xml:space="preserve">Registros de nivelacion por areas </t>
  </si>
  <si>
    <t xml:space="preserve">Redes sociales, como Whatsapp, Instagram, Facebook, gmail. </t>
  </si>
  <si>
    <t>Registros de actas</t>
  </si>
  <si>
    <t>Registros fotograficos</t>
  </si>
  <si>
    <t>Se han fortalecido estrategias que promueven el sentido de pertenencia y la participación activa de la comunidad educativa.</t>
  </si>
  <si>
    <t>Encuestas de clima institucional, reportes de actividades de integración.</t>
  </si>
  <si>
    <t>Se ha logrado una mayor cohesión institucional y se han implementado estrategias que fortalecen la identidad de la comunidad educativa.</t>
  </si>
  <si>
    <t>Registros de participación en eventos institucionales, testimonios de estudiantes y docentes.</t>
  </si>
  <si>
    <t>Se han realizado mejoras en la infraestructura escolar para garantizar un ambiente seguro y adecuado para el aprendizaje.</t>
  </si>
  <si>
    <t>Reportes de mantenimiento</t>
  </si>
  <si>
    <t>Se ha consolidado un plan de mantenimiento preventivo y se han optimizado los espacios educativos.</t>
  </si>
  <si>
    <t>Mejoras reflejadas en la infraestructura</t>
  </si>
  <si>
    <t>Se han realizado jornadas de inducción para los nuevos estudiantes, facilitando su integración a la comunidad educativa.</t>
  </si>
  <si>
    <t>Registros de asistencia a inducciones, manuales de bienvenida.</t>
  </si>
  <si>
    <t>Se han desarrollado estrategias pedagógicas para incentivar la motivación y el interés por el aprendizaje.</t>
  </si>
  <si>
    <t>Registros de actividades innovadoras en el aula, observaciones de clase.</t>
  </si>
  <si>
    <t>Se ha logrado una mayor participación y compromiso de los estudiantes mediante metodologías activas y ramificación en el aula.</t>
  </si>
  <si>
    <t>Evaluaciones de desempeño estudiantil, reportes de metodologías aplicadas.</t>
  </si>
  <si>
    <t>Se han realizado ajustes en el Manual de Convivencia para fortalecer la cultura institucional y la resolución de conflictos.</t>
  </si>
  <si>
    <t>Documento actualizado del Manual de Convivencia, actas de socialización con la comunidad educativa.</t>
  </si>
  <si>
    <t>Se ha consolidado el Manual de Convivencia como una herramienta efectiva para la gestión de la convivencia escolar.</t>
  </si>
  <si>
    <t>Se desarrollaron actividades culturales y deportivas, pero la participación estudiantil fue variable debido a compromisos laborales y personales</t>
  </si>
  <si>
    <t>Registros de eventos, listas de asistencia,</t>
  </si>
  <si>
    <t xml:space="preserve">Se desarrollaron actividades culturales y deportivas, esta vez hubo mayor participacion por parte de los alumnos </t>
  </si>
  <si>
    <t>Se mantuvieron los programas de apoyo psicosocial, en caso que algun alumno asi lo requiera</t>
  </si>
  <si>
    <t xml:space="preserve">se cuneta con la participacion en todo momento de la psicologa de la Institucion </t>
  </si>
  <si>
    <t>Se promovieron estrategias de mediación escolar,</t>
  </si>
  <si>
    <t>Actas de conciliación, reportes disciplinarios</t>
  </si>
  <si>
    <t xml:space="preserve">Se fortalecieron las capacitaciones en resolución de conflictos y participación estudiantil, reduciendo el número de casos. </t>
  </si>
  <si>
    <t>Se realizaron reuniones y encuentros con familias, pero la participación fue baja debido a la carga laboral de los acudientes.</t>
  </si>
  <si>
    <t>Se mantuvo comunicación constante con las autoridades educativas, cumpliendo con normativas y requisitos administrativos.</t>
  </si>
  <si>
    <t>Se realizaron ajustes en el plan de estudios para fortalecer las competencias básicas,</t>
  </si>
  <si>
    <t>Documentos curriculares, reuniones de ajuste, retroalimentación de docentes.</t>
  </si>
  <si>
    <t>Se contó con materiales básicos, pero se identificó la necesidad de actualizar y ampliar los recursos digitales.</t>
  </si>
  <si>
    <t>Inventario de recursos, encuestas a docentes y estudiantes, reportes de necesidades.</t>
  </si>
  <si>
    <t>Se mantuvo la jornada flexible de fin de semana, adaptándose a las necesidades de los estudiantes trabajadores.</t>
  </si>
  <si>
    <t>Horarios institucionales, encuestas de satisfacción, análisis de asistencia.</t>
  </si>
  <si>
    <t>Se optimizaron tiempos de clase y pausas activas, mejorando la concentración y aprovechamiento del tiempo.</t>
  </si>
  <si>
    <t>Ajustes en los horarios, reportes de docentes, análisis de impacto.</t>
  </si>
  <si>
    <t>Se fortaleció el seguimiento a los estudiantes con retroalimentaciones más personalizadas</t>
  </si>
  <si>
    <t>Se aplicaron estrategias de evaluación formativa</t>
  </si>
  <si>
    <t>Se implementaron estrategias activas de aprendizaje</t>
  </si>
  <si>
    <t>reportes de capacitación docente</t>
  </si>
  <si>
    <t>Se fortaleció el enfoque basado en proyectos y resolución de problemas, con capacitación continua a docentes.</t>
  </si>
  <si>
    <t>Talleres metodológicos, guías didácticas, evaluación de prácticas pedagógicas.</t>
  </si>
  <si>
    <t>Se actualizaron contenidos y se incluyeron nuevas áreas de formación complementaria, respondiendo a necesidades del contexto.</t>
  </si>
  <si>
    <t>Versión revisada del plan de estudios, aprobaciones institucionales, evaluación de impacto.</t>
  </si>
  <si>
    <t>Se adquirieron nuevos recursos digitales y físicos, mejorando el acceso a materiales de apoyo.</t>
  </si>
  <si>
    <t>Registros de adquisición</t>
  </si>
  <si>
    <t>Registros de evaluación, actas de comité académico,</t>
  </si>
  <si>
    <t>Se implementaron estrategias didácticas variadas, pero algunas áreas aún dependían de metodologías tradicionales.</t>
  </si>
  <si>
    <t>Planes de clase, observaciones de aula, registros de innovación pedagógica.</t>
  </si>
  <si>
    <t>Se integraron metodologías activas como el aprendizaje basado en proyectos y gamificación en varias áreas.</t>
  </si>
  <si>
    <t>Planificaciones actualizadas, registros de actividades innovadoras, informes de impacto.</t>
  </si>
  <si>
    <t>Se promovió la autonomía en las tareas, pero algunos estudiantes presentaron dificultades en la gestión del tiempo y los recursos.</t>
  </si>
  <si>
    <t>Reportes de desempeño, registros de acompañamiento académico.</t>
  </si>
  <si>
    <t>Se reforzaron estrategias de acompañamiento, incluyendo tutorías y guías estructuradas para facilitar el desarrollo autónomo.</t>
  </si>
  <si>
    <t>Materiales de apoyo, análisis de resultados académicos</t>
  </si>
  <si>
    <t>Se establecieron tiempos adecuados para el desarrollo curricular, aunque algunos estudiantes requirieron refuerzos adicionales.</t>
  </si>
  <si>
    <t>Horarios académicos, reportes de desempeño, encuestas a docentes.</t>
  </si>
  <si>
    <t>Se optimizó la distribución del tiempo en clase y se implementaron estrategias de aprendizaje acelerado para quienes necesitaban refuerzo.</t>
  </si>
  <si>
    <t>Se fomentó un ambiente de respeto y participación, pero algunos grupos presentaron dificultades en la comunicación con los docentes.</t>
  </si>
  <si>
    <t>observaciones de aula, reportes de convivencia.</t>
  </si>
  <si>
    <t>Se fortalecieron estrategias de comunicación y retroalimentación, logrando una mayor interacción positiva en el aula.</t>
  </si>
  <si>
    <t>testimonios de estudiantes.</t>
  </si>
  <si>
    <t>Los docentes siguieron la planificación institucional, aunque algunos requerían mayor flexibilidad para adaptarse a las necesidades de los estudiantes.</t>
  </si>
  <si>
    <t>Se incorporaron ajustes en la planeación, permitiendo mayor personalización del aprendizaje según el ritmo de cada grupo.</t>
  </si>
  <si>
    <t>análisis de resultados académicos,</t>
  </si>
  <si>
    <t>Se aplicaron diversas estrategias pedagógicas, pero algunos docentes mantuvieron un enfoque tradicional con poca interacción.</t>
  </si>
  <si>
    <t>autoevaluaciones docentes.</t>
  </si>
  <si>
    <t>Se promovió una mayor innovación pedagógica con metodologías activas y participativas</t>
  </si>
  <si>
    <t>Se analizaron los resultados de pruebas externas, pero no se aplicaron suficientes estrategias de mejora a partir de los hallazgos.</t>
  </si>
  <si>
    <t>Informes de análisis de pruebas, reuniones de planificación, reportes de áreas académicas.</t>
  </si>
  <si>
    <t>Se diseñaron planes de refuerzo basados en las evaluaciones externas, con estrategias específicas para mejorar resultados.</t>
  </si>
  <si>
    <t>Se llevó un control de asistencia, pero no se aplicaron estrategias efectivas para reducir la inasistencia en algunos casos.</t>
  </si>
  <si>
    <t>Registros de asistencia, reportes de inasistencia, entrevistas con estudiantes.</t>
  </si>
  <si>
    <t>Se implementaron alertas tempranas y estrategias de comunicación con las familias para mejorar la asistencia.</t>
  </si>
  <si>
    <t>Listados de asistencia revisados, reportes de intervención, encuestas a estudiantes.</t>
  </si>
  <si>
    <t>Archivero con todas las carpetas de los alumnos                                                                                  Memoria externa USB</t>
  </si>
  <si>
    <t>Se realizaron labores de mantenimiento correctivo, pero algunos espacios necesitaron intervenciones adicionales.</t>
  </si>
  <si>
    <t xml:space="preserve">revision periodica a toda la planta fisica para su mejoramiento </t>
  </si>
  <si>
    <t xml:space="preserve">Se desarrollaron jornadas de embellecimiento, pero aun no se cuenta con un programa establecido </t>
  </si>
  <si>
    <t xml:space="preserve">A medida que sea  necesario se van adquiriendo recursos para el desarrollo eficiente del aprendizaje </t>
  </si>
  <si>
    <t>Se garantizó el suministro básico de materiales</t>
  </si>
  <si>
    <t>Se mejoró la planificación y distribución de suministros, evitando escasez en periodos críticos.</t>
  </si>
  <si>
    <t xml:space="preserve">suministros requeridos para cada area </t>
  </si>
  <si>
    <t>Se realizaron mantenimientos básicos a los equipos, aunque algunos presentaron fallas recurrentes.</t>
  </si>
  <si>
    <t>Registros de mantenimiento, reportes técnicos, solicitudes de reparación.</t>
  </si>
  <si>
    <t>Se estableció un plan de mantenimiento periódico para evitar daños y mejorar la vida útil de los equipos.</t>
  </si>
  <si>
    <t>Cronogramas de mantenimiento, informes de mejoras, evaluación del estado de equipos.</t>
  </si>
  <si>
    <t>Se mantuvieron protocolos de seguridad</t>
  </si>
  <si>
    <t>Reportes de seguimiento, reuniones con docentes, casos de intervención.</t>
  </si>
  <si>
    <t>Se brindó apoyo a estudiantes con dificultades académicas y socioemocionales, requiriendo mayor articulación con el equipo docente.</t>
  </si>
  <si>
    <t>El equipo docente y administrativo cumplió con los perfiles requeridos, aunque se identificaron oportunidades de fortalecimiento en áreas específicas.</t>
  </si>
  <si>
    <t>Hojas de vida, registros de contratación, análisis de perfiles institucionales.</t>
  </si>
  <si>
    <t>Se realizó una actualización de perfiles con enfoque en la mejora continua y la adaptación a las necesidades de la comunidad educativa.</t>
  </si>
  <si>
    <t>Documentos de actualización de perfiles, informes de necesidades, registros de capacitaciones.</t>
  </si>
  <si>
    <t>Se realizaron capacitaciones, pero algunos docentes reportaron dificultades para asistir debido a la carga laboral.</t>
  </si>
  <si>
    <t xml:space="preserve">Inclusion de talleres y actividades tipo Icfes dentro del material de estudio para el refuerzo de cada area a evaluar en las pruebas saber. </t>
  </si>
  <si>
    <t xml:space="preserve">La institucion cuenta con un plan escolar para la gestion de los riesgos el cual se actualiza una vez al año de acuerdo a la cantidad de estudiantes con los que contemos </t>
  </si>
  <si>
    <t>Los estudiantes y miembros de la comunidad educativa deben participar activamente en todos los procesos que impliquen la administración y desarrollo del PEI.  Asi mismo se les brinda el espacio adecuado para su desarrollo y aprendizaje continuo.</t>
  </si>
  <si>
    <t xml:space="preserve">Se les brinda el apoyo a los alumnos de ultimo año para que sean capaces de idear algun proyecto en el cual formen grupos de trabajos entre estudiantes, con un docente lider que los acompañe durante el proyecto, el cual sea encaminado a dejar un gran impacto a los alumnos de los ciclos III y IV y asi puedan cumplir con su servicio social obligatorio. </t>
  </si>
  <si>
    <t xml:space="preserve">Proyectos de alumnos </t>
  </si>
  <si>
    <t>AÑO 2025</t>
  </si>
  <si>
    <t>Carlos Norberto Becerra Contreras</t>
  </si>
  <si>
    <t>carlosnorberto14@gmail.com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</si>
</sst>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1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9" borderId="6" xfId="0" applyFont="1" applyFill="1" applyBorder="1" applyAlignment="1" applyProtection="1">
      <alignment horizontal="center" vertical="center" wrapText="1"/>
      <protection locked="0"/>
    </xf>
    <xf numFmtId="0" fontId="32" fillId="19" borderId="3" xfId="0" applyFont="1" applyFill="1" applyBorder="1"/>
    <xf numFmtId="0" fontId="32" fillId="19" borderId="2" xfId="0" applyFont="1" applyFill="1" applyBorder="1"/>
    <xf numFmtId="0" fontId="32" fillId="19" borderId="2" xfId="0" applyFont="1" applyFill="1" applyBorder="1" applyAlignment="1">
      <alignment wrapText="1"/>
    </xf>
    <xf numFmtId="0" fontId="40" fillId="14" borderId="2" xfId="0" applyFont="1" applyFill="1" applyBorder="1" applyAlignment="1">
      <alignment wrapText="1"/>
    </xf>
    <xf numFmtId="0" fontId="41" fillId="14" borderId="2" xfId="0" applyFont="1" applyFill="1" applyBorder="1" applyAlignment="1">
      <alignment wrapText="1"/>
    </xf>
    <xf numFmtId="0" fontId="40" fillId="14" borderId="0" xfId="0" applyFont="1" applyFill="1" applyAlignment="1">
      <alignment wrapText="1"/>
    </xf>
    <xf numFmtId="0" fontId="32" fillId="14" borderId="6" xfId="0" applyFont="1" applyFill="1" applyBorder="1" applyAlignment="1" applyProtection="1">
      <alignment horizontal="left" vertical="justify"/>
      <protection locked="0"/>
    </xf>
    <xf numFmtId="0" fontId="32" fillId="12" borderId="2" xfId="0" applyFont="1" applyFill="1" applyBorder="1" applyAlignment="1" applyProtection="1">
      <alignment horizontal="center" vertical="center" wrapText="1"/>
      <protection locked="0"/>
    </xf>
    <xf numFmtId="0" fontId="0" fillId="14" borderId="2" xfId="0" applyFill="1" applyBorder="1" applyAlignment="1">
      <alignment wrapText="1"/>
    </xf>
    <xf numFmtId="0" fontId="40" fillId="15" borderId="0" xfId="0" applyFont="1" applyFill="1" applyAlignment="1">
      <alignment wrapText="1"/>
    </xf>
    <xf numFmtId="0" fontId="40" fillId="15" borderId="2" xfId="0" applyFont="1" applyFill="1" applyBorder="1" applyAlignment="1">
      <alignment wrapText="1"/>
    </xf>
    <xf numFmtId="0" fontId="40" fillId="15" borderId="6" xfId="0" applyFont="1" applyFill="1" applyBorder="1" applyAlignment="1" applyProtection="1">
      <alignment horizontal="left" vertical="justify"/>
      <protection locked="0"/>
    </xf>
    <xf numFmtId="0" fontId="0" fillId="14" borderId="0" xfId="0" applyFill="1" applyAlignment="1">
      <alignment wrapText="1"/>
    </xf>
    <xf numFmtId="0" fontId="40" fillId="12" borderId="2" xfId="0" applyFont="1" applyFill="1" applyBorder="1" applyAlignment="1" applyProtection="1">
      <alignment horizontal="center" vertical="center" wrapText="1"/>
      <protection locked="0"/>
    </xf>
    <xf numFmtId="0" fontId="40" fillId="14" borderId="2" xfId="0" applyFont="1" applyFill="1" applyBorder="1" applyAlignment="1">
      <alignment vertical="center" wrapText="1"/>
    </xf>
    <xf numFmtId="0" fontId="0" fillId="15" borderId="2" xfId="0" applyFill="1" applyBorder="1" applyAlignment="1">
      <alignment wrapText="1"/>
    </xf>
    <xf numFmtId="0" fontId="0" fillId="15" borderId="0" xfId="0" applyFill="1" applyAlignment="1">
      <alignment wrapText="1"/>
    </xf>
    <xf numFmtId="0" fontId="0" fillId="14" borderId="2" xfId="0" applyFill="1" applyBorder="1" applyAlignment="1">
      <alignment horizontal="left" vertical="center" wrapText="1"/>
    </xf>
    <xf numFmtId="0" fontId="40" fillId="14" borderId="2" xfId="0" applyFont="1" applyFill="1" applyBorder="1" applyAlignment="1" applyProtection="1">
      <alignment horizontal="left" vertical="justify"/>
      <protection locked="0"/>
    </xf>
    <xf numFmtId="0" fontId="32" fillId="14" borderId="2"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18" xfId="0" applyFont="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8" fillId="0" borderId="2" xfId="2" applyBorder="1" applyAlignment="1" applyProtection="1">
      <alignment horizontal="center" vertical="center"/>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shape val="box"/>
        <c:axId val="47361296"/>
        <c:axId val="47360120"/>
        <c:axId val="0"/>
      </c:bar3DChart>
      <c:catAx>
        <c:axId val="4736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360120"/>
        <c:crosses val="autoZero"/>
        <c:auto val="1"/>
        <c:lblAlgn val="ctr"/>
        <c:lblOffset val="100"/>
        <c:noMultiLvlLbl val="0"/>
      </c:catAx>
      <c:valAx>
        <c:axId val="47360120"/>
        <c:scaling>
          <c:orientation val="minMax"/>
        </c:scaling>
        <c:delete val="1"/>
        <c:axPos val="l"/>
        <c:numFmt formatCode="0%" sourceLinked="1"/>
        <c:majorTickMark val="out"/>
        <c:minorTickMark val="none"/>
        <c:tickLblPos val="nextTo"/>
        <c:crossAx val="47361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2022</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ser>
        <c:ser>
          <c:idx val="0"/>
          <c:order val="1"/>
          <c:tx>
            <c:strRef>
              <c:f>Directiva!$H$2</c:f>
              <c:strCache>
                <c:ptCount val="1"/>
                <c:pt idx="0">
                  <c:v>AÑO 2023</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ser>
        <c:ser>
          <c:idx val="1"/>
          <c:order val="2"/>
          <c:tx>
            <c:strRef>
              <c:f>Directiva!$M$2</c:f>
              <c:strCache>
                <c:ptCount val="1"/>
                <c:pt idx="0">
                  <c:v>AÑO 2024</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3027568"/>
        <c:axId val="47358160"/>
      </c:lineChart>
      <c:catAx>
        <c:axId val="37302756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7358160"/>
        <c:crosses val="autoZero"/>
        <c:auto val="1"/>
        <c:lblAlgn val="ctr"/>
        <c:lblOffset val="100"/>
        <c:noMultiLvlLbl val="0"/>
      </c:catAx>
      <c:valAx>
        <c:axId val="47358160"/>
        <c:scaling>
          <c:orientation val="minMax"/>
        </c:scaling>
        <c:delete val="1"/>
        <c:axPos val="l"/>
        <c:numFmt formatCode="0%" sourceLinked="1"/>
        <c:majorTickMark val="out"/>
        <c:minorTickMark val="none"/>
        <c:tickLblPos val="nextTo"/>
        <c:crossAx val="37302756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52708992"/>
        <c:axId val="252710168"/>
      </c:lineChart>
      <c:catAx>
        <c:axId val="2527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52710168"/>
        <c:crosses val="autoZero"/>
        <c:auto val="1"/>
        <c:lblAlgn val="ctr"/>
        <c:lblOffset val="100"/>
        <c:noMultiLvlLbl val="0"/>
      </c:catAx>
      <c:valAx>
        <c:axId val="252710168"/>
        <c:scaling>
          <c:orientation val="minMax"/>
        </c:scaling>
        <c:delete val="1"/>
        <c:axPos val="l"/>
        <c:numFmt formatCode="0%" sourceLinked="1"/>
        <c:majorTickMark val="out"/>
        <c:minorTickMark val="none"/>
        <c:tickLblPos val="nextTo"/>
        <c:crossAx val="25270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smooth val="0"/>
        </c:ser>
        <c:ser>
          <c:idx val="0"/>
          <c:order val="1"/>
          <c:tx>
            <c:strRef>
              <c:f>Directiva!$H$2</c:f>
              <c:strCache>
                <c:ptCount val="1"/>
                <c:pt idx="0">
                  <c:v>AÑO 2023</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0.14285714285714285</c:v>
                </c:pt>
                <c:pt idx="1">
                  <c:v>0</c:v>
                </c:pt>
                <c:pt idx="2">
                  <c:v>0.14285714285714285</c:v>
                </c:pt>
                <c:pt idx="3">
                  <c:v>0.8571428571428571</c:v>
                </c:pt>
              </c:numCache>
            </c:numRef>
          </c:val>
          <c:smooth val="0"/>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0.14285714285714285</c:v>
                </c:pt>
                <c:pt idx="2">
                  <c:v>0.42857142857142855</c:v>
                </c:pt>
                <c:pt idx="3">
                  <c:v>0.42857142857142855</c:v>
                </c:pt>
              </c:numCache>
            </c:numRef>
          </c:val>
          <c:smooth val="0"/>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4330944"/>
        <c:axId val="374330552"/>
      </c:lineChart>
      <c:catAx>
        <c:axId val="374330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4330552"/>
        <c:crosses val="autoZero"/>
        <c:auto val="1"/>
        <c:lblAlgn val="ctr"/>
        <c:lblOffset val="100"/>
        <c:noMultiLvlLbl val="0"/>
      </c:catAx>
      <c:valAx>
        <c:axId val="374330552"/>
        <c:scaling>
          <c:orientation val="minMax"/>
        </c:scaling>
        <c:delete val="1"/>
        <c:axPos val="l"/>
        <c:numFmt formatCode="0%" sourceLinked="1"/>
        <c:majorTickMark val="out"/>
        <c:minorTickMark val="none"/>
        <c:tickLblPos val="nextTo"/>
        <c:crossAx val="374330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74325064"/>
        <c:axId val="374324280"/>
        <c:axId val="0"/>
      </c:bar3DChart>
      <c:catAx>
        <c:axId val="374325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4280"/>
        <c:crosses val="autoZero"/>
        <c:auto val="1"/>
        <c:lblAlgn val="ctr"/>
        <c:lblOffset val="100"/>
        <c:noMultiLvlLbl val="0"/>
      </c:catAx>
      <c:valAx>
        <c:axId val="374324280"/>
        <c:scaling>
          <c:orientation val="minMax"/>
        </c:scaling>
        <c:delete val="1"/>
        <c:axPos val="l"/>
        <c:numFmt formatCode="0%" sourceLinked="1"/>
        <c:majorTickMark val="out"/>
        <c:minorTickMark val="none"/>
        <c:tickLblPos val="nextTo"/>
        <c:crossAx val="374325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74328592"/>
        <c:axId val="374328200"/>
        <c:axId val="0"/>
      </c:bar3DChart>
      <c:catAx>
        <c:axId val="37432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8200"/>
        <c:crosses val="autoZero"/>
        <c:auto val="1"/>
        <c:lblAlgn val="ctr"/>
        <c:lblOffset val="100"/>
        <c:noMultiLvlLbl val="0"/>
      </c:catAx>
      <c:valAx>
        <c:axId val="374328200"/>
        <c:scaling>
          <c:orientation val="minMax"/>
        </c:scaling>
        <c:delete val="1"/>
        <c:axPos val="l"/>
        <c:numFmt formatCode="0%" sourceLinked="1"/>
        <c:majorTickMark val="out"/>
        <c:minorTickMark val="none"/>
        <c:tickLblPos val="nextTo"/>
        <c:crossAx val="37432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ser>
        <c:dLbls>
          <c:showLegendKey val="0"/>
          <c:showVal val="0"/>
          <c:showCatName val="0"/>
          <c:showSerName val="0"/>
          <c:showPercent val="0"/>
          <c:showBubbleSize val="0"/>
        </c:dLbls>
        <c:gapWidth val="150"/>
        <c:shape val="box"/>
        <c:axId val="374328984"/>
        <c:axId val="374325456"/>
        <c:axId val="0"/>
      </c:bar3DChart>
      <c:catAx>
        <c:axId val="374328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5456"/>
        <c:crosses val="autoZero"/>
        <c:auto val="1"/>
        <c:lblAlgn val="ctr"/>
        <c:lblOffset val="100"/>
        <c:noMultiLvlLbl val="0"/>
      </c:catAx>
      <c:valAx>
        <c:axId val="374325456"/>
        <c:scaling>
          <c:orientation val="minMax"/>
        </c:scaling>
        <c:delete val="1"/>
        <c:axPos val="l"/>
        <c:numFmt formatCode="0%" sourceLinked="1"/>
        <c:majorTickMark val="out"/>
        <c:minorTickMark val="none"/>
        <c:tickLblPos val="nextTo"/>
        <c:crossAx val="374328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ser>
        <c:ser>
          <c:idx val="0"/>
          <c:order val="1"/>
          <c:tx>
            <c:strRef>
              <c:f>Directiva!$H$2</c:f>
              <c:strCache>
                <c:ptCount val="1"/>
                <c:pt idx="0">
                  <c:v>AÑO 2023</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ser>
        <c:ser>
          <c:idx val="1"/>
          <c:order val="2"/>
          <c:tx>
            <c:strRef>
              <c:f>Directiva!$M$2</c:f>
              <c:strCache>
                <c:ptCount val="1"/>
                <c:pt idx="0">
                  <c:v>AÑO 2024</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4329768"/>
        <c:axId val="374327024"/>
      </c:lineChart>
      <c:catAx>
        <c:axId val="374329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4327024"/>
        <c:crosses val="autoZero"/>
        <c:auto val="1"/>
        <c:lblAlgn val="ctr"/>
        <c:lblOffset val="100"/>
        <c:noMultiLvlLbl val="0"/>
      </c:catAx>
      <c:valAx>
        <c:axId val="374327024"/>
        <c:scaling>
          <c:orientation val="minMax"/>
        </c:scaling>
        <c:delete val="1"/>
        <c:axPos val="l"/>
        <c:numFmt formatCode="0%" sourceLinked="1"/>
        <c:majorTickMark val="out"/>
        <c:minorTickMark val="none"/>
        <c:tickLblPos val="nextTo"/>
        <c:crossAx val="3743297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er>
        <c:dLbls>
          <c:showLegendKey val="0"/>
          <c:showVal val="0"/>
          <c:showCatName val="0"/>
          <c:showSerName val="0"/>
          <c:showPercent val="0"/>
          <c:showBubbleSize val="0"/>
        </c:dLbls>
        <c:gapWidth val="150"/>
        <c:shape val="box"/>
        <c:axId val="374327808"/>
        <c:axId val="374329376"/>
        <c:axId val="0"/>
      </c:bar3DChart>
      <c:catAx>
        <c:axId val="37432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9376"/>
        <c:crosses val="autoZero"/>
        <c:auto val="1"/>
        <c:lblAlgn val="ctr"/>
        <c:lblOffset val="100"/>
        <c:noMultiLvlLbl val="0"/>
      </c:catAx>
      <c:valAx>
        <c:axId val="374329376"/>
        <c:scaling>
          <c:orientation val="minMax"/>
        </c:scaling>
        <c:delete val="1"/>
        <c:axPos val="l"/>
        <c:numFmt formatCode="0%" sourceLinked="1"/>
        <c:majorTickMark val="out"/>
        <c:minorTickMark val="none"/>
        <c:tickLblPos val="nextTo"/>
        <c:crossAx val="37432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er>
        <c:dLbls>
          <c:showLegendKey val="0"/>
          <c:showVal val="0"/>
          <c:showCatName val="0"/>
          <c:showSerName val="0"/>
          <c:showPercent val="0"/>
          <c:showBubbleSize val="0"/>
        </c:dLbls>
        <c:gapWidth val="150"/>
        <c:shape val="box"/>
        <c:axId val="374331336"/>
        <c:axId val="309159480"/>
        <c:axId val="0"/>
      </c:bar3DChart>
      <c:catAx>
        <c:axId val="37433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9480"/>
        <c:crosses val="autoZero"/>
        <c:auto val="1"/>
        <c:lblAlgn val="ctr"/>
        <c:lblOffset val="100"/>
        <c:noMultiLvlLbl val="0"/>
      </c:catAx>
      <c:valAx>
        <c:axId val="309159480"/>
        <c:scaling>
          <c:orientation val="minMax"/>
        </c:scaling>
        <c:delete val="1"/>
        <c:axPos val="l"/>
        <c:numFmt formatCode="0%" sourceLinked="1"/>
        <c:majorTickMark val="out"/>
        <c:minorTickMark val="none"/>
        <c:tickLblPos val="nextTo"/>
        <c:crossAx val="374331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ser>
        <c:dLbls>
          <c:showLegendKey val="0"/>
          <c:showVal val="0"/>
          <c:showCatName val="0"/>
          <c:showSerName val="0"/>
          <c:showPercent val="0"/>
          <c:showBubbleSize val="0"/>
        </c:dLbls>
        <c:gapWidth val="150"/>
        <c:shape val="box"/>
        <c:axId val="309159872"/>
        <c:axId val="309158304"/>
        <c:axId val="0"/>
      </c:bar3DChart>
      <c:catAx>
        <c:axId val="30915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8304"/>
        <c:crosses val="autoZero"/>
        <c:auto val="1"/>
        <c:lblAlgn val="ctr"/>
        <c:lblOffset val="100"/>
        <c:noMultiLvlLbl val="0"/>
      </c:catAx>
      <c:valAx>
        <c:axId val="309158304"/>
        <c:scaling>
          <c:orientation val="minMax"/>
        </c:scaling>
        <c:delete val="1"/>
        <c:axPos val="l"/>
        <c:numFmt formatCode="0%" sourceLinked="1"/>
        <c:majorTickMark val="out"/>
        <c:minorTickMark val="none"/>
        <c:tickLblPos val="nextTo"/>
        <c:crossAx val="30915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shape val="box"/>
        <c:axId val="47357768"/>
        <c:axId val="47361688"/>
        <c:axId val="0"/>
      </c:bar3DChart>
      <c:catAx>
        <c:axId val="47357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361688"/>
        <c:crosses val="autoZero"/>
        <c:auto val="1"/>
        <c:lblAlgn val="ctr"/>
        <c:lblOffset val="100"/>
        <c:noMultiLvlLbl val="0"/>
      </c:catAx>
      <c:valAx>
        <c:axId val="47361688"/>
        <c:scaling>
          <c:orientation val="minMax"/>
        </c:scaling>
        <c:delete val="1"/>
        <c:axPos val="l"/>
        <c:numFmt formatCode="0%" sourceLinked="1"/>
        <c:majorTickMark val="out"/>
        <c:minorTickMark val="none"/>
        <c:tickLblPos val="nextTo"/>
        <c:crossAx val="47357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09160264"/>
        <c:axId val="309161048"/>
      </c:lineChart>
      <c:catAx>
        <c:axId val="309160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09161048"/>
        <c:crosses val="autoZero"/>
        <c:auto val="1"/>
        <c:lblAlgn val="ctr"/>
        <c:lblOffset val="100"/>
        <c:noMultiLvlLbl val="0"/>
      </c:catAx>
      <c:valAx>
        <c:axId val="309161048"/>
        <c:scaling>
          <c:orientation val="minMax"/>
        </c:scaling>
        <c:delete val="1"/>
        <c:axPos val="l"/>
        <c:numFmt formatCode="0%" sourceLinked="1"/>
        <c:majorTickMark val="out"/>
        <c:minorTickMark val="none"/>
        <c:tickLblPos val="nextTo"/>
        <c:crossAx val="309160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0.33333333333333331</c:v>
                </c:pt>
                <c:pt idx="3">
                  <c:v>0.66666666666666663</c:v>
                </c:pt>
              </c:numCache>
            </c:numRef>
          </c:val>
        </c:ser>
        <c:dLbls>
          <c:showLegendKey val="0"/>
          <c:showVal val="0"/>
          <c:showCatName val="0"/>
          <c:showSerName val="0"/>
          <c:showPercent val="0"/>
          <c:showBubbleSize val="0"/>
        </c:dLbls>
        <c:gapWidth val="150"/>
        <c:shape val="box"/>
        <c:axId val="309159088"/>
        <c:axId val="309155952"/>
        <c:axId val="0"/>
      </c:bar3DChart>
      <c:catAx>
        <c:axId val="30915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5952"/>
        <c:crosses val="autoZero"/>
        <c:auto val="1"/>
        <c:lblAlgn val="ctr"/>
        <c:lblOffset val="100"/>
        <c:noMultiLvlLbl val="0"/>
      </c:catAx>
      <c:valAx>
        <c:axId val="309155952"/>
        <c:scaling>
          <c:orientation val="minMax"/>
        </c:scaling>
        <c:delete val="1"/>
        <c:axPos val="l"/>
        <c:numFmt formatCode="0%" sourceLinked="1"/>
        <c:majorTickMark val="out"/>
        <c:minorTickMark val="none"/>
        <c:tickLblPos val="nextTo"/>
        <c:crossAx val="309159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0.33333333333333331</c:v>
                </c:pt>
                <c:pt idx="2">
                  <c:v>0.33333333333333331</c:v>
                </c:pt>
                <c:pt idx="3">
                  <c:v>0.33333333333333331</c:v>
                </c:pt>
              </c:numCache>
            </c:numRef>
          </c:val>
        </c:ser>
        <c:dLbls>
          <c:showLegendKey val="0"/>
          <c:showVal val="0"/>
          <c:showCatName val="0"/>
          <c:showSerName val="0"/>
          <c:showPercent val="0"/>
          <c:showBubbleSize val="0"/>
        </c:dLbls>
        <c:gapWidth val="150"/>
        <c:shape val="box"/>
        <c:axId val="309160656"/>
        <c:axId val="309153992"/>
        <c:axId val="0"/>
      </c:bar3DChart>
      <c:catAx>
        <c:axId val="309160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3992"/>
        <c:crosses val="autoZero"/>
        <c:auto val="1"/>
        <c:lblAlgn val="ctr"/>
        <c:lblOffset val="100"/>
        <c:noMultiLvlLbl val="0"/>
      </c:catAx>
      <c:valAx>
        <c:axId val="309153992"/>
        <c:scaling>
          <c:orientation val="minMax"/>
        </c:scaling>
        <c:delete val="1"/>
        <c:axPos val="l"/>
        <c:numFmt formatCode="0%" sourceLinked="1"/>
        <c:majorTickMark val="out"/>
        <c:minorTickMark val="none"/>
        <c:tickLblPos val="nextTo"/>
        <c:crossAx val="309160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09154776"/>
        <c:axId val="309156736"/>
        <c:axId val="0"/>
      </c:bar3DChart>
      <c:catAx>
        <c:axId val="309154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6736"/>
        <c:crosses val="autoZero"/>
        <c:auto val="1"/>
        <c:lblAlgn val="ctr"/>
        <c:lblOffset val="100"/>
        <c:noMultiLvlLbl val="0"/>
      </c:catAx>
      <c:valAx>
        <c:axId val="309156736"/>
        <c:scaling>
          <c:orientation val="minMax"/>
        </c:scaling>
        <c:delete val="1"/>
        <c:axPos val="l"/>
        <c:numFmt formatCode="0%" sourceLinked="1"/>
        <c:majorTickMark val="out"/>
        <c:minorTickMark val="none"/>
        <c:tickLblPos val="nextTo"/>
        <c:crossAx val="309154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09154384"/>
        <c:axId val="309155168"/>
      </c:lineChart>
      <c:catAx>
        <c:axId val="309154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09155168"/>
        <c:crosses val="autoZero"/>
        <c:auto val="1"/>
        <c:lblAlgn val="ctr"/>
        <c:lblOffset val="100"/>
        <c:noMultiLvlLbl val="0"/>
      </c:catAx>
      <c:valAx>
        <c:axId val="309155168"/>
        <c:scaling>
          <c:orientation val="minMax"/>
        </c:scaling>
        <c:delete val="1"/>
        <c:axPos val="l"/>
        <c:numFmt formatCode="0%" sourceLinked="1"/>
        <c:majorTickMark val="out"/>
        <c:minorTickMark val="none"/>
        <c:tickLblPos val="nextTo"/>
        <c:crossAx val="309154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2408"/>
        <c:axId val="368865152"/>
        <c:axId val="0"/>
      </c:bar3DChart>
      <c:catAx>
        <c:axId val="368862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5152"/>
        <c:crosses val="autoZero"/>
        <c:auto val="1"/>
        <c:lblAlgn val="ctr"/>
        <c:lblOffset val="100"/>
        <c:noMultiLvlLbl val="0"/>
      </c:catAx>
      <c:valAx>
        <c:axId val="368865152"/>
        <c:scaling>
          <c:orientation val="minMax"/>
        </c:scaling>
        <c:delete val="1"/>
        <c:axPos val="l"/>
        <c:numFmt formatCode="0%" sourceLinked="1"/>
        <c:majorTickMark val="out"/>
        <c:minorTickMark val="none"/>
        <c:tickLblPos val="nextTo"/>
        <c:crossAx val="368862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6720"/>
        <c:axId val="368866328"/>
        <c:axId val="0"/>
      </c:bar3DChart>
      <c:catAx>
        <c:axId val="368866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6328"/>
        <c:crosses val="autoZero"/>
        <c:auto val="1"/>
        <c:lblAlgn val="ctr"/>
        <c:lblOffset val="100"/>
        <c:noMultiLvlLbl val="0"/>
      </c:catAx>
      <c:valAx>
        <c:axId val="368866328"/>
        <c:scaling>
          <c:orientation val="minMax"/>
        </c:scaling>
        <c:delete val="1"/>
        <c:axPos val="l"/>
        <c:numFmt formatCode="0%" sourceLinked="1"/>
        <c:majorTickMark val="out"/>
        <c:minorTickMark val="none"/>
        <c:tickLblPos val="nextTo"/>
        <c:crossAx val="368866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4368"/>
        <c:axId val="368868288"/>
        <c:axId val="0"/>
      </c:bar3DChart>
      <c:catAx>
        <c:axId val="368864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8288"/>
        <c:crosses val="autoZero"/>
        <c:auto val="1"/>
        <c:lblAlgn val="ctr"/>
        <c:lblOffset val="100"/>
        <c:noMultiLvlLbl val="0"/>
      </c:catAx>
      <c:valAx>
        <c:axId val="368868288"/>
        <c:scaling>
          <c:orientation val="minMax"/>
        </c:scaling>
        <c:delete val="1"/>
        <c:axPos val="l"/>
        <c:numFmt formatCode="0%" sourceLinked="1"/>
        <c:majorTickMark val="out"/>
        <c:minorTickMark val="none"/>
        <c:tickLblPos val="nextTo"/>
        <c:crossAx val="368864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2016"/>
        <c:axId val="368863976"/>
        <c:axId val="0"/>
      </c:bar3DChart>
      <c:catAx>
        <c:axId val="368862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3976"/>
        <c:crosses val="autoZero"/>
        <c:auto val="1"/>
        <c:lblAlgn val="ctr"/>
        <c:lblOffset val="100"/>
        <c:noMultiLvlLbl val="0"/>
      </c:catAx>
      <c:valAx>
        <c:axId val="368863976"/>
        <c:scaling>
          <c:orientation val="minMax"/>
        </c:scaling>
        <c:delete val="1"/>
        <c:axPos val="l"/>
        <c:numFmt formatCode="0%" sourceLinked="1"/>
        <c:majorTickMark val="out"/>
        <c:minorTickMark val="none"/>
        <c:tickLblPos val="nextTo"/>
        <c:crossAx val="368862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5544"/>
        <c:axId val="368864760"/>
        <c:axId val="0"/>
      </c:bar3DChart>
      <c:catAx>
        <c:axId val="368865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4760"/>
        <c:crosses val="autoZero"/>
        <c:auto val="1"/>
        <c:lblAlgn val="ctr"/>
        <c:lblOffset val="100"/>
        <c:noMultiLvlLbl val="0"/>
      </c:catAx>
      <c:valAx>
        <c:axId val="368864760"/>
        <c:scaling>
          <c:orientation val="minMax"/>
        </c:scaling>
        <c:delete val="1"/>
        <c:axPos val="l"/>
        <c:numFmt formatCode="0%" sourceLinked="1"/>
        <c:majorTickMark val="out"/>
        <c:minorTickMark val="none"/>
        <c:tickLblPos val="nextTo"/>
        <c:crossAx val="36886554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255745384"/>
        <c:axId val="255745776"/>
        <c:axId val="0"/>
      </c:bar3DChart>
      <c:catAx>
        <c:axId val="255745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55745776"/>
        <c:crosses val="autoZero"/>
        <c:auto val="1"/>
        <c:lblAlgn val="ctr"/>
        <c:lblOffset val="100"/>
        <c:noMultiLvlLbl val="0"/>
      </c:catAx>
      <c:valAx>
        <c:axId val="255745776"/>
        <c:scaling>
          <c:orientation val="minMax"/>
        </c:scaling>
        <c:delete val="1"/>
        <c:axPos val="l"/>
        <c:numFmt formatCode="0%" sourceLinked="1"/>
        <c:majorTickMark val="out"/>
        <c:minorTickMark val="none"/>
        <c:tickLblPos val="nextTo"/>
        <c:crossAx val="255745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8867896"/>
        <c:axId val="368868680"/>
        <c:axId val="0"/>
      </c:bar3DChart>
      <c:catAx>
        <c:axId val="368867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8680"/>
        <c:crosses val="autoZero"/>
        <c:auto val="1"/>
        <c:lblAlgn val="ctr"/>
        <c:lblOffset val="100"/>
        <c:noMultiLvlLbl val="0"/>
      </c:catAx>
      <c:valAx>
        <c:axId val="368868680"/>
        <c:scaling>
          <c:orientation val="minMax"/>
        </c:scaling>
        <c:delete val="1"/>
        <c:axPos val="l"/>
        <c:numFmt formatCode="0%" sourceLinked="1"/>
        <c:majorTickMark val="out"/>
        <c:minorTickMark val="none"/>
        <c:tickLblPos val="nextTo"/>
        <c:crossAx val="368867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68862800"/>
        <c:axId val="368863584"/>
        <c:axId val="0"/>
      </c:bar3DChart>
      <c:catAx>
        <c:axId val="36886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8863584"/>
        <c:crosses val="autoZero"/>
        <c:auto val="1"/>
        <c:lblAlgn val="ctr"/>
        <c:lblOffset val="100"/>
        <c:noMultiLvlLbl val="0"/>
      </c:catAx>
      <c:valAx>
        <c:axId val="368863584"/>
        <c:scaling>
          <c:orientation val="minMax"/>
        </c:scaling>
        <c:delete val="1"/>
        <c:axPos val="l"/>
        <c:numFmt formatCode="0%" sourceLinked="1"/>
        <c:majorTickMark val="out"/>
        <c:minorTickMark val="none"/>
        <c:tickLblPos val="nextTo"/>
        <c:crossAx val="368862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83065072"/>
        <c:axId val="383063112"/>
        <c:axId val="0"/>
      </c:bar3DChart>
      <c:catAx>
        <c:axId val="38306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3112"/>
        <c:crosses val="autoZero"/>
        <c:auto val="1"/>
        <c:lblAlgn val="ctr"/>
        <c:lblOffset val="100"/>
        <c:noMultiLvlLbl val="0"/>
      </c:catAx>
      <c:valAx>
        <c:axId val="383063112"/>
        <c:scaling>
          <c:orientation val="minMax"/>
        </c:scaling>
        <c:delete val="1"/>
        <c:axPos val="l"/>
        <c:numFmt formatCode="0%" sourceLinked="1"/>
        <c:majorTickMark val="out"/>
        <c:minorTickMark val="none"/>
        <c:tickLblPos val="nextTo"/>
        <c:crossAx val="383065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0.4</c:v>
                </c:pt>
                <c:pt idx="3">
                  <c:v>0.4</c:v>
                </c:pt>
              </c:numCache>
            </c:numRef>
          </c:val>
        </c:ser>
        <c:dLbls>
          <c:showLegendKey val="0"/>
          <c:showVal val="0"/>
          <c:showCatName val="0"/>
          <c:showSerName val="0"/>
          <c:showPercent val="0"/>
          <c:showBubbleSize val="0"/>
        </c:dLbls>
        <c:gapWidth val="150"/>
        <c:shape val="box"/>
        <c:axId val="383060368"/>
        <c:axId val="383061936"/>
        <c:axId val="0"/>
      </c:bar3DChart>
      <c:catAx>
        <c:axId val="38306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1936"/>
        <c:crosses val="autoZero"/>
        <c:auto val="1"/>
        <c:lblAlgn val="ctr"/>
        <c:lblOffset val="100"/>
        <c:noMultiLvlLbl val="0"/>
      </c:catAx>
      <c:valAx>
        <c:axId val="383061936"/>
        <c:scaling>
          <c:orientation val="minMax"/>
        </c:scaling>
        <c:delete val="1"/>
        <c:axPos val="l"/>
        <c:numFmt formatCode="0%" sourceLinked="1"/>
        <c:majorTickMark val="out"/>
        <c:minorTickMark val="none"/>
        <c:tickLblPos val="nextTo"/>
        <c:crossAx val="383060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83063504"/>
        <c:axId val="383066640"/>
        <c:axId val="0"/>
      </c:bar3DChart>
      <c:catAx>
        <c:axId val="38306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6640"/>
        <c:crosses val="autoZero"/>
        <c:auto val="1"/>
        <c:lblAlgn val="ctr"/>
        <c:lblOffset val="100"/>
        <c:noMultiLvlLbl val="0"/>
      </c:catAx>
      <c:valAx>
        <c:axId val="383066640"/>
        <c:scaling>
          <c:orientation val="minMax"/>
        </c:scaling>
        <c:delete val="1"/>
        <c:axPos val="l"/>
        <c:numFmt formatCode="0%" sourceLinked="1"/>
        <c:majorTickMark val="out"/>
        <c:minorTickMark val="none"/>
        <c:tickLblPos val="nextTo"/>
        <c:crossAx val="383063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3067032"/>
        <c:axId val="383065464"/>
        <c:axId val="0"/>
      </c:bar3DChart>
      <c:catAx>
        <c:axId val="383067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5464"/>
        <c:crosses val="autoZero"/>
        <c:auto val="1"/>
        <c:lblAlgn val="ctr"/>
        <c:lblOffset val="100"/>
        <c:noMultiLvlLbl val="0"/>
      </c:catAx>
      <c:valAx>
        <c:axId val="383065464"/>
        <c:scaling>
          <c:orientation val="minMax"/>
        </c:scaling>
        <c:delete val="1"/>
        <c:axPos val="l"/>
        <c:numFmt formatCode="0%" sourceLinked="1"/>
        <c:majorTickMark val="out"/>
        <c:minorTickMark val="none"/>
        <c:tickLblPos val="nextTo"/>
        <c:crossAx val="383067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83062328"/>
        <c:axId val="383060760"/>
        <c:axId val="0"/>
      </c:bar3DChart>
      <c:catAx>
        <c:axId val="383062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0760"/>
        <c:crosses val="autoZero"/>
        <c:auto val="1"/>
        <c:lblAlgn val="ctr"/>
        <c:lblOffset val="100"/>
        <c:noMultiLvlLbl val="0"/>
      </c:catAx>
      <c:valAx>
        <c:axId val="383060760"/>
        <c:scaling>
          <c:orientation val="minMax"/>
        </c:scaling>
        <c:delete val="1"/>
        <c:axPos val="l"/>
        <c:numFmt formatCode="0%" sourceLinked="1"/>
        <c:majorTickMark val="out"/>
        <c:minorTickMark val="none"/>
        <c:tickLblPos val="nextTo"/>
        <c:crossAx val="383062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3066248"/>
        <c:axId val="383061152"/>
        <c:axId val="0"/>
      </c:bar3DChart>
      <c:catAx>
        <c:axId val="383066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1152"/>
        <c:crosses val="autoZero"/>
        <c:auto val="1"/>
        <c:lblAlgn val="ctr"/>
        <c:lblOffset val="100"/>
        <c:noMultiLvlLbl val="0"/>
      </c:catAx>
      <c:valAx>
        <c:axId val="383061152"/>
        <c:scaling>
          <c:orientation val="minMax"/>
        </c:scaling>
        <c:delete val="1"/>
        <c:axPos val="l"/>
        <c:numFmt formatCode="0%" sourceLinked="1"/>
        <c:majorTickMark val="out"/>
        <c:minorTickMark val="none"/>
        <c:tickLblPos val="nextTo"/>
        <c:crossAx val="383066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83062720"/>
        <c:axId val="375113896"/>
        <c:axId val="0"/>
      </c:bar3DChart>
      <c:catAx>
        <c:axId val="38306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3896"/>
        <c:crosses val="autoZero"/>
        <c:auto val="1"/>
        <c:lblAlgn val="ctr"/>
        <c:lblOffset val="100"/>
        <c:noMultiLvlLbl val="0"/>
      </c:catAx>
      <c:valAx>
        <c:axId val="375113896"/>
        <c:scaling>
          <c:orientation val="minMax"/>
        </c:scaling>
        <c:delete val="1"/>
        <c:axPos val="l"/>
        <c:numFmt formatCode="0%" sourceLinked="1"/>
        <c:majorTickMark val="out"/>
        <c:minorTickMark val="none"/>
        <c:tickLblPos val="nextTo"/>
        <c:crossAx val="383062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375114288"/>
        <c:axId val="375114680"/>
        <c:axId val="0"/>
      </c:bar3DChart>
      <c:catAx>
        <c:axId val="37511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4680"/>
        <c:crosses val="autoZero"/>
        <c:auto val="1"/>
        <c:lblAlgn val="ctr"/>
        <c:lblOffset val="100"/>
        <c:noMultiLvlLbl val="0"/>
      </c:catAx>
      <c:valAx>
        <c:axId val="375114680"/>
        <c:scaling>
          <c:orientation val="minMax"/>
        </c:scaling>
        <c:delete val="1"/>
        <c:axPos val="l"/>
        <c:numFmt formatCode="0%" sourceLinked="1"/>
        <c:majorTickMark val="out"/>
        <c:minorTickMark val="none"/>
        <c:tickLblPos val="nextTo"/>
        <c:crossAx val="37511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er>
        <c:dLbls>
          <c:showLegendKey val="0"/>
          <c:showVal val="0"/>
          <c:showCatName val="0"/>
          <c:showSerName val="0"/>
          <c:showPercent val="0"/>
          <c:showBubbleSize val="0"/>
        </c:dLbls>
        <c:gapWidth val="150"/>
        <c:shape val="box"/>
        <c:axId val="373030312"/>
        <c:axId val="373031488"/>
        <c:axId val="0"/>
      </c:bar3DChart>
      <c:catAx>
        <c:axId val="37303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1488"/>
        <c:crosses val="autoZero"/>
        <c:auto val="1"/>
        <c:lblAlgn val="ctr"/>
        <c:lblOffset val="100"/>
        <c:noMultiLvlLbl val="0"/>
      </c:catAx>
      <c:valAx>
        <c:axId val="373031488"/>
        <c:scaling>
          <c:orientation val="minMax"/>
        </c:scaling>
        <c:delete val="1"/>
        <c:axPos val="l"/>
        <c:numFmt formatCode="0%" sourceLinked="1"/>
        <c:majorTickMark val="out"/>
        <c:minorTickMark val="none"/>
        <c:tickLblPos val="nextTo"/>
        <c:crossAx val="373030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0.4</c:v>
                </c:pt>
                <c:pt idx="3">
                  <c:v>0.4</c:v>
                </c:pt>
              </c:numCache>
            </c:numRef>
          </c:val>
          <c:smooth val="0"/>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5119776"/>
        <c:axId val="375118208"/>
      </c:lineChart>
      <c:catAx>
        <c:axId val="375119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18208"/>
        <c:crosses val="autoZero"/>
        <c:auto val="1"/>
        <c:lblAlgn val="ctr"/>
        <c:lblOffset val="100"/>
        <c:noMultiLvlLbl val="0"/>
      </c:catAx>
      <c:valAx>
        <c:axId val="375118208"/>
        <c:scaling>
          <c:orientation val="minMax"/>
        </c:scaling>
        <c:delete val="1"/>
        <c:axPos val="l"/>
        <c:numFmt formatCode="0%" sourceLinked="1"/>
        <c:majorTickMark val="out"/>
        <c:minorTickMark val="none"/>
        <c:tickLblPos val="nextTo"/>
        <c:crossAx val="3751197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0.5</c:v>
                </c:pt>
                <c:pt idx="3">
                  <c:v>0.5</c:v>
                </c:pt>
              </c:numCache>
            </c:numRef>
          </c:val>
          <c:smooth val="0"/>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5117816"/>
        <c:axId val="375120560"/>
      </c:lineChart>
      <c:catAx>
        <c:axId val="375117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20560"/>
        <c:crosses val="autoZero"/>
        <c:auto val="1"/>
        <c:lblAlgn val="ctr"/>
        <c:lblOffset val="100"/>
        <c:noMultiLvlLbl val="0"/>
      </c:catAx>
      <c:valAx>
        <c:axId val="375120560"/>
        <c:scaling>
          <c:orientation val="minMax"/>
        </c:scaling>
        <c:delete val="1"/>
        <c:axPos val="l"/>
        <c:numFmt formatCode="0%" sourceLinked="1"/>
        <c:majorTickMark val="out"/>
        <c:minorTickMark val="none"/>
        <c:tickLblPos val="nextTo"/>
        <c:crossAx val="375117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75118992"/>
        <c:axId val="375115464"/>
      </c:lineChart>
      <c:catAx>
        <c:axId val="37511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15464"/>
        <c:crosses val="autoZero"/>
        <c:auto val="1"/>
        <c:lblAlgn val="ctr"/>
        <c:lblOffset val="100"/>
        <c:noMultiLvlLbl val="0"/>
      </c:catAx>
      <c:valAx>
        <c:axId val="375115464"/>
        <c:scaling>
          <c:orientation val="minMax"/>
        </c:scaling>
        <c:delete val="1"/>
        <c:axPos val="l"/>
        <c:numFmt formatCode="0%" sourceLinked="1"/>
        <c:majorTickMark val="out"/>
        <c:minorTickMark val="none"/>
        <c:tickLblPos val="nextTo"/>
        <c:crossAx val="37511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75115856"/>
        <c:axId val="375116248"/>
        <c:axId val="0"/>
      </c:bar3DChart>
      <c:catAx>
        <c:axId val="37511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6248"/>
        <c:crosses val="autoZero"/>
        <c:auto val="1"/>
        <c:lblAlgn val="ctr"/>
        <c:lblOffset val="100"/>
        <c:noMultiLvlLbl val="0"/>
      </c:catAx>
      <c:valAx>
        <c:axId val="375116248"/>
        <c:scaling>
          <c:orientation val="minMax"/>
        </c:scaling>
        <c:delete val="1"/>
        <c:axPos val="l"/>
        <c:numFmt formatCode="0%" sourceLinked="1"/>
        <c:majorTickMark val="out"/>
        <c:minorTickMark val="none"/>
        <c:tickLblPos val="nextTo"/>
        <c:crossAx val="375115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75119384"/>
        <c:axId val="375117032"/>
        <c:axId val="0"/>
      </c:bar3DChart>
      <c:catAx>
        <c:axId val="375119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7032"/>
        <c:crosses val="autoZero"/>
        <c:auto val="1"/>
        <c:lblAlgn val="ctr"/>
        <c:lblOffset val="100"/>
        <c:noMultiLvlLbl val="0"/>
      </c:catAx>
      <c:valAx>
        <c:axId val="375117032"/>
        <c:scaling>
          <c:orientation val="minMax"/>
        </c:scaling>
        <c:delete val="1"/>
        <c:axPos val="l"/>
        <c:numFmt formatCode="0%" sourceLinked="1"/>
        <c:majorTickMark val="out"/>
        <c:minorTickMark val="none"/>
        <c:tickLblPos val="nextTo"/>
        <c:crossAx val="375119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ser>
        <c:dLbls>
          <c:showLegendKey val="0"/>
          <c:showVal val="0"/>
          <c:showCatName val="0"/>
          <c:showSerName val="0"/>
          <c:showPercent val="0"/>
          <c:showBubbleSize val="0"/>
        </c:dLbls>
        <c:gapWidth val="150"/>
        <c:shape val="box"/>
        <c:axId val="382103664"/>
        <c:axId val="382103272"/>
        <c:axId val="0"/>
      </c:bar3DChart>
      <c:catAx>
        <c:axId val="38210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103272"/>
        <c:crosses val="autoZero"/>
        <c:auto val="1"/>
        <c:lblAlgn val="ctr"/>
        <c:lblOffset val="100"/>
        <c:noMultiLvlLbl val="0"/>
      </c:catAx>
      <c:valAx>
        <c:axId val="382103272"/>
        <c:scaling>
          <c:orientation val="minMax"/>
        </c:scaling>
        <c:delete val="1"/>
        <c:axPos val="l"/>
        <c:numFmt formatCode="0%" sourceLinked="1"/>
        <c:majorTickMark val="out"/>
        <c:minorTickMark val="none"/>
        <c:tickLblPos val="nextTo"/>
        <c:crossAx val="382103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c:v>
                </c:pt>
                <c:pt idx="3">
                  <c:v>0.66666666666666663</c:v>
                </c:pt>
              </c:numCache>
            </c:numRef>
          </c:val>
          <c:smooth val="0"/>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0.83333333333333337</c:v>
                </c:pt>
                <c:pt idx="3">
                  <c:v>0</c:v>
                </c:pt>
              </c:numCache>
            </c:numRef>
          </c:val>
          <c:smooth val="0"/>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0.6</c:v>
                </c:pt>
                <c:pt idx="3">
                  <c:v>0.4</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82102488"/>
        <c:axId val="382106016"/>
      </c:lineChart>
      <c:catAx>
        <c:axId val="382102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106016"/>
        <c:crosses val="autoZero"/>
        <c:auto val="1"/>
        <c:lblAlgn val="ctr"/>
        <c:lblOffset val="100"/>
        <c:noMultiLvlLbl val="0"/>
      </c:catAx>
      <c:valAx>
        <c:axId val="382106016"/>
        <c:scaling>
          <c:orientation val="minMax"/>
        </c:scaling>
        <c:delete val="1"/>
        <c:axPos val="l"/>
        <c:numFmt formatCode="0%" sourceLinked="1"/>
        <c:majorTickMark val="out"/>
        <c:minorTickMark val="none"/>
        <c:tickLblPos val="nextTo"/>
        <c:crossAx val="382102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82107192"/>
        <c:axId val="382101312"/>
        <c:axId val="0"/>
      </c:bar3DChart>
      <c:catAx>
        <c:axId val="382107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1312"/>
        <c:crosses val="autoZero"/>
        <c:auto val="1"/>
        <c:lblAlgn val="ctr"/>
        <c:lblOffset val="100"/>
        <c:noMultiLvlLbl val="0"/>
      </c:catAx>
      <c:valAx>
        <c:axId val="382101312"/>
        <c:scaling>
          <c:orientation val="minMax"/>
        </c:scaling>
        <c:delete val="1"/>
        <c:axPos val="l"/>
        <c:numFmt formatCode="0%" sourceLinked="1"/>
        <c:majorTickMark val="out"/>
        <c:minorTickMark val="none"/>
        <c:tickLblPos val="nextTo"/>
        <c:crossAx val="382107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82104840"/>
        <c:axId val="382104056"/>
        <c:axId val="0"/>
      </c:bar3DChart>
      <c:catAx>
        <c:axId val="382104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4056"/>
        <c:crosses val="autoZero"/>
        <c:auto val="1"/>
        <c:lblAlgn val="ctr"/>
        <c:lblOffset val="100"/>
        <c:noMultiLvlLbl val="0"/>
      </c:catAx>
      <c:valAx>
        <c:axId val="382104056"/>
        <c:scaling>
          <c:orientation val="minMax"/>
        </c:scaling>
        <c:delete val="1"/>
        <c:axPos val="l"/>
        <c:numFmt formatCode="0%" sourceLinked="1"/>
        <c:majorTickMark val="out"/>
        <c:minorTickMark val="none"/>
        <c:tickLblPos val="nextTo"/>
        <c:crossAx val="382104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82108368"/>
        <c:axId val="382106408"/>
        <c:axId val="0"/>
      </c:bar3DChart>
      <c:catAx>
        <c:axId val="38210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6408"/>
        <c:crosses val="autoZero"/>
        <c:auto val="1"/>
        <c:lblAlgn val="ctr"/>
        <c:lblOffset val="100"/>
        <c:noMultiLvlLbl val="0"/>
      </c:catAx>
      <c:valAx>
        <c:axId val="382106408"/>
        <c:scaling>
          <c:orientation val="minMax"/>
        </c:scaling>
        <c:delete val="1"/>
        <c:axPos val="l"/>
        <c:numFmt formatCode="0%" sourceLinked="1"/>
        <c:majorTickMark val="out"/>
        <c:minorTickMark val="none"/>
        <c:tickLblPos val="nextTo"/>
        <c:crossAx val="38210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er>
        <c:dLbls>
          <c:showLegendKey val="0"/>
          <c:showVal val="0"/>
          <c:showCatName val="0"/>
          <c:showSerName val="0"/>
          <c:showPercent val="0"/>
          <c:showBubbleSize val="0"/>
        </c:dLbls>
        <c:gapWidth val="150"/>
        <c:shape val="box"/>
        <c:axId val="373031880"/>
        <c:axId val="373031096"/>
        <c:axId val="0"/>
      </c:bar3DChart>
      <c:catAx>
        <c:axId val="37303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1096"/>
        <c:crosses val="autoZero"/>
        <c:auto val="1"/>
        <c:lblAlgn val="ctr"/>
        <c:lblOffset val="100"/>
        <c:noMultiLvlLbl val="0"/>
      </c:catAx>
      <c:valAx>
        <c:axId val="373031096"/>
        <c:scaling>
          <c:orientation val="minMax"/>
        </c:scaling>
        <c:delete val="1"/>
        <c:axPos val="l"/>
        <c:numFmt formatCode="0%" sourceLinked="1"/>
        <c:majorTickMark val="out"/>
        <c:minorTickMark val="none"/>
        <c:tickLblPos val="nextTo"/>
        <c:crossAx val="373031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82101704"/>
        <c:axId val="382107584"/>
        <c:axId val="0"/>
      </c:bar3DChart>
      <c:catAx>
        <c:axId val="382101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7584"/>
        <c:crosses val="autoZero"/>
        <c:auto val="1"/>
        <c:lblAlgn val="ctr"/>
        <c:lblOffset val="100"/>
        <c:noMultiLvlLbl val="0"/>
      </c:catAx>
      <c:valAx>
        <c:axId val="382107584"/>
        <c:scaling>
          <c:orientation val="minMax"/>
        </c:scaling>
        <c:delete val="1"/>
        <c:axPos val="l"/>
        <c:numFmt formatCode="0%" sourceLinked="1"/>
        <c:majorTickMark val="out"/>
        <c:minorTickMark val="none"/>
        <c:tickLblPos val="nextTo"/>
        <c:crossAx val="382101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369151288"/>
        <c:axId val="369154816"/>
        <c:axId val="0"/>
      </c:bar3DChart>
      <c:catAx>
        <c:axId val="369151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4816"/>
        <c:crosses val="autoZero"/>
        <c:auto val="1"/>
        <c:lblAlgn val="ctr"/>
        <c:lblOffset val="100"/>
        <c:noMultiLvlLbl val="0"/>
      </c:catAx>
      <c:valAx>
        <c:axId val="369154816"/>
        <c:scaling>
          <c:orientation val="minMax"/>
        </c:scaling>
        <c:delete val="1"/>
        <c:axPos val="l"/>
        <c:numFmt formatCode="0%" sourceLinked="1"/>
        <c:majorTickMark val="out"/>
        <c:minorTickMark val="none"/>
        <c:tickLblPos val="nextTo"/>
        <c:crossAx val="369151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69154424"/>
        <c:axId val="369155600"/>
        <c:axId val="0"/>
      </c:bar3DChart>
      <c:catAx>
        <c:axId val="369154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5600"/>
        <c:crosses val="autoZero"/>
        <c:auto val="1"/>
        <c:lblAlgn val="ctr"/>
        <c:lblOffset val="100"/>
        <c:noMultiLvlLbl val="0"/>
      </c:catAx>
      <c:valAx>
        <c:axId val="369155600"/>
        <c:scaling>
          <c:orientation val="minMax"/>
        </c:scaling>
        <c:delete val="1"/>
        <c:axPos val="l"/>
        <c:numFmt formatCode="0%" sourceLinked="1"/>
        <c:majorTickMark val="out"/>
        <c:minorTickMark val="none"/>
        <c:tickLblPos val="nextTo"/>
        <c:crossAx val="369154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69148544"/>
        <c:axId val="369155992"/>
        <c:axId val="0"/>
      </c:bar3DChart>
      <c:catAx>
        <c:axId val="369148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5992"/>
        <c:crosses val="autoZero"/>
        <c:auto val="1"/>
        <c:lblAlgn val="ctr"/>
        <c:lblOffset val="100"/>
        <c:noMultiLvlLbl val="0"/>
      </c:catAx>
      <c:valAx>
        <c:axId val="369155992"/>
        <c:scaling>
          <c:orientation val="minMax"/>
        </c:scaling>
        <c:delete val="1"/>
        <c:axPos val="l"/>
        <c:numFmt formatCode="0%" sourceLinked="1"/>
        <c:majorTickMark val="out"/>
        <c:minorTickMark val="none"/>
        <c:tickLblPos val="nextTo"/>
        <c:crossAx val="369148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0.2857142857142857</c:v>
                </c:pt>
                <c:pt idx="1">
                  <c:v>0</c:v>
                </c:pt>
                <c:pt idx="2">
                  <c:v>0.7142857142857143</c:v>
                </c:pt>
                <c:pt idx="3">
                  <c:v>0</c:v>
                </c:pt>
              </c:numCache>
            </c:numRef>
          </c:val>
        </c:ser>
        <c:dLbls>
          <c:showLegendKey val="0"/>
          <c:showVal val="0"/>
          <c:showCatName val="0"/>
          <c:showSerName val="0"/>
          <c:showPercent val="0"/>
          <c:showBubbleSize val="0"/>
        </c:dLbls>
        <c:gapWidth val="150"/>
        <c:shape val="box"/>
        <c:axId val="369153640"/>
        <c:axId val="369147368"/>
        <c:axId val="0"/>
      </c:bar3DChart>
      <c:catAx>
        <c:axId val="369153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7368"/>
        <c:crosses val="autoZero"/>
        <c:auto val="1"/>
        <c:lblAlgn val="ctr"/>
        <c:lblOffset val="100"/>
        <c:noMultiLvlLbl val="0"/>
      </c:catAx>
      <c:valAx>
        <c:axId val="369147368"/>
        <c:scaling>
          <c:orientation val="minMax"/>
        </c:scaling>
        <c:delete val="1"/>
        <c:axPos val="l"/>
        <c:numFmt formatCode="0%" sourceLinked="1"/>
        <c:majorTickMark val="out"/>
        <c:minorTickMark val="none"/>
        <c:tickLblPos val="nextTo"/>
        <c:crossAx val="369153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9150504"/>
        <c:axId val="369144624"/>
        <c:axId val="0"/>
      </c:bar3DChart>
      <c:catAx>
        <c:axId val="369150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4624"/>
        <c:crosses val="autoZero"/>
        <c:auto val="1"/>
        <c:lblAlgn val="ctr"/>
        <c:lblOffset val="100"/>
        <c:noMultiLvlLbl val="0"/>
      </c:catAx>
      <c:valAx>
        <c:axId val="369144624"/>
        <c:scaling>
          <c:orientation val="minMax"/>
        </c:scaling>
        <c:delete val="1"/>
        <c:axPos val="l"/>
        <c:numFmt formatCode="0%" sourceLinked="1"/>
        <c:majorTickMark val="out"/>
        <c:minorTickMark val="none"/>
        <c:tickLblPos val="nextTo"/>
        <c:crossAx val="369150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69148152"/>
        <c:axId val="369150112"/>
        <c:axId val="0"/>
      </c:bar3DChart>
      <c:catAx>
        <c:axId val="36914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0112"/>
        <c:crosses val="autoZero"/>
        <c:auto val="1"/>
        <c:lblAlgn val="ctr"/>
        <c:lblOffset val="100"/>
        <c:noMultiLvlLbl val="0"/>
      </c:catAx>
      <c:valAx>
        <c:axId val="369150112"/>
        <c:scaling>
          <c:orientation val="minMax"/>
        </c:scaling>
        <c:delete val="1"/>
        <c:axPos val="l"/>
        <c:numFmt formatCode="0%" sourceLinked="1"/>
        <c:majorTickMark val="out"/>
        <c:minorTickMark val="none"/>
        <c:tickLblPos val="nextTo"/>
        <c:crossAx val="36914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69146584"/>
        <c:axId val="369151680"/>
        <c:axId val="0"/>
      </c:bar3DChart>
      <c:catAx>
        <c:axId val="36914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1680"/>
        <c:crosses val="autoZero"/>
        <c:auto val="1"/>
        <c:lblAlgn val="ctr"/>
        <c:lblOffset val="100"/>
        <c:noMultiLvlLbl val="0"/>
      </c:catAx>
      <c:valAx>
        <c:axId val="369151680"/>
        <c:scaling>
          <c:orientation val="minMax"/>
        </c:scaling>
        <c:delete val="1"/>
        <c:axPos val="l"/>
        <c:numFmt formatCode="0%" sourceLinked="1"/>
        <c:majorTickMark val="out"/>
        <c:minorTickMark val="none"/>
        <c:tickLblPos val="nextTo"/>
        <c:crossAx val="369146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er>
        <c:dLbls>
          <c:showLegendKey val="0"/>
          <c:showVal val="0"/>
          <c:showCatName val="0"/>
          <c:showSerName val="0"/>
          <c:showPercent val="0"/>
          <c:showBubbleSize val="0"/>
        </c:dLbls>
        <c:gapWidth val="150"/>
        <c:shape val="box"/>
        <c:axId val="369144232"/>
        <c:axId val="369145800"/>
        <c:axId val="0"/>
      </c:bar3DChart>
      <c:catAx>
        <c:axId val="369144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5800"/>
        <c:crosses val="autoZero"/>
        <c:auto val="1"/>
        <c:lblAlgn val="ctr"/>
        <c:lblOffset val="100"/>
        <c:noMultiLvlLbl val="0"/>
      </c:catAx>
      <c:valAx>
        <c:axId val="369145800"/>
        <c:scaling>
          <c:orientation val="minMax"/>
        </c:scaling>
        <c:delete val="1"/>
        <c:axPos val="l"/>
        <c:numFmt formatCode="0%" sourceLinked="1"/>
        <c:majorTickMark val="out"/>
        <c:minorTickMark val="none"/>
        <c:tickLblPos val="nextTo"/>
        <c:crossAx val="369144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69146976"/>
        <c:axId val="369152072"/>
        <c:axId val="0"/>
      </c:bar3DChart>
      <c:catAx>
        <c:axId val="36914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2072"/>
        <c:crosses val="autoZero"/>
        <c:auto val="1"/>
        <c:lblAlgn val="ctr"/>
        <c:lblOffset val="100"/>
        <c:noMultiLvlLbl val="0"/>
      </c:catAx>
      <c:valAx>
        <c:axId val="369152072"/>
        <c:scaling>
          <c:orientation val="minMax"/>
        </c:scaling>
        <c:delete val="1"/>
        <c:axPos val="l"/>
        <c:numFmt formatCode="0%" sourceLinked="1"/>
        <c:majorTickMark val="out"/>
        <c:minorTickMark val="none"/>
        <c:tickLblPos val="nextTo"/>
        <c:crossAx val="369146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73028744"/>
        <c:axId val="373029528"/>
        <c:axId val="0"/>
      </c:bar3DChart>
      <c:catAx>
        <c:axId val="37302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9528"/>
        <c:crosses val="autoZero"/>
        <c:auto val="1"/>
        <c:lblAlgn val="ctr"/>
        <c:lblOffset val="100"/>
        <c:noMultiLvlLbl val="0"/>
      </c:catAx>
      <c:valAx>
        <c:axId val="373029528"/>
        <c:scaling>
          <c:orientation val="minMax"/>
        </c:scaling>
        <c:delete val="1"/>
        <c:axPos val="l"/>
        <c:numFmt formatCode="0%" sourceLinked="1"/>
        <c:majorTickMark val="out"/>
        <c:minorTickMark val="none"/>
        <c:tickLblPos val="nextTo"/>
        <c:crossAx val="373028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9147760"/>
        <c:axId val="369148936"/>
      </c:lineChart>
      <c:catAx>
        <c:axId val="369147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48936"/>
        <c:crosses val="autoZero"/>
        <c:auto val="1"/>
        <c:lblAlgn val="ctr"/>
        <c:lblOffset val="100"/>
        <c:noMultiLvlLbl val="0"/>
      </c:catAx>
      <c:valAx>
        <c:axId val="369148936"/>
        <c:scaling>
          <c:orientation val="minMax"/>
        </c:scaling>
        <c:delete val="1"/>
        <c:axPos val="l"/>
        <c:numFmt formatCode="0%" sourceLinked="1"/>
        <c:majorTickMark val="out"/>
        <c:minorTickMark val="none"/>
        <c:tickLblPos val="nextTo"/>
        <c:crossAx val="3691477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0.7142857142857143</c:v>
                </c:pt>
                <c:pt idx="3">
                  <c:v>0</c:v>
                </c:pt>
              </c:numCache>
            </c:numRef>
          </c:val>
          <c:smooth val="0"/>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9149328"/>
        <c:axId val="369153248"/>
      </c:lineChart>
      <c:catAx>
        <c:axId val="369149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53248"/>
        <c:crosses val="autoZero"/>
        <c:auto val="1"/>
        <c:lblAlgn val="ctr"/>
        <c:lblOffset val="100"/>
        <c:noMultiLvlLbl val="0"/>
      </c:catAx>
      <c:valAx>
        <c:axId val="369153248"/>
        <c:scaling>
          <c:orientation val="minMax"/>
        </c:scaling>
        <c:delete val="1"/>
        <c:axPos val="l"/>
        <c:numFmt formatCode="0%" sourceLinked="1"/>
        <c:majorTickMark val="out"/>
        <c:minorTickMark val="none"/>
        <c:tickLblPos val="nextTo"/>
        <c:crossAx val="369149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9159520"/>
        <c:axId val="369156384"/>
      </c:lineChart>
      <c:catAx>
        <c:axId val="369159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56384"/>
        <c:crosses val="autoZero"/>
        <c:auto val="1"/>
        <c:lblAlgn val="ctr"/>
        <c:lblOffset val="100"/>
        <c:noMultiLvlLbl val="0"/>
      </c:catAx>
      <c:valAx>
        <c:axId val="369156384"/>
        <c:scaling>
          <c:orientation val="minMax"/>
        </c:scaling>
        <c:delete val="1"/>
        <c:axPos val="l"/>
        <c:numFmt formatCode="0%" sourceLinked="1"/>
        <c:majorTickMark val="out"/>
        <c:minorTickMark val="none"/>
        <c:tickLblPos val="nextTo"/>
        <c:crossAx val="3691595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0.6</c:v>
                </c:pt>
                <c:pt idx="3">
                  <c:v>0.2</c:v>
                </c:pt>
              </c:numCache>
            </c:numRef>
          </c:val>
        </c:ser>
        <c:dLbls>
          <c:showLegendKey val="0"/>
          <c:showVal val="0"/>
          <c:showCatName val="0"/>
          <c:showSerName val="0"/>
          <c:showPercent val="0"/>
          <c:showBubbleSize val="0"/>
        </c:dLbls>
        <c:gapWidth val="150"/>
        <c:shape val="box"/>
        <c:axId val="369158344"/>
        <c:axId val="369156776"/>
        <c:axId val="0"/>
      </c:bar3DChart>
      <c:catAx>
        <c:axId val="369158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6776"/>
        <c:crosses val="autoZero"/>
        <c:auto val="1"/>
        <c:lblAlgn val="ctr"/>
        <c:lblOffset val="100"/>
        <c:noMultiLvlLbl val="0"/>
      </c:catAx>
      <c:valAx>
        <c:axId val="369156776"/>
        <c:scaling>
          <c:orientation val="minMax"/>
        </c:scaling>
        <c:delete val="1"/>
        <c:axPos val="l"/>
        <c:numFmt formatCode="0%" sourceLinked="1"/>
        <c:majorTickMark val="out"/>
        <c:minorTickMark val="none"/>
        <c:tickLblPos val="nextTo"/>
        <c:crossAx val="369158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er>
        <c:dLbls>
          <c:showLegendKey val="0"/>
          <c:showVal val="0"/>
          <c:showCatName val="0"/>
          <c:showSerName val="0"/>
          <c:showPercent val="0"/>
          <c:showBubbleSize val="0"/>
        </c:dLbls>
        <c:gapWidth val="150"/>
        <c:shape val="box"/>
        <c:axId val="369157168"/>
        <c:axId val="369157560"/>
        <c:axId val="0"/>
      </c:bar3DChart>
      <c:catAx>
        <c:axId val="36915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7560"/>
        <c:crosses val="autoZero"/>
        <c:auto val="1"/>
        <c:lblAlgn val="ctr"/>
        <c:lblOffset val="100"/>
        <c:noMultiLvlLbl val="0"/>
      </c:catAx>
      <c:valAx>
        <c:axId val="369157560"/>
        <c:scaling>
          <c:orientation val="minMax"/>
        </c:scaling>
        <c:delete val="1"/>
        <c:axPos val="l"/>
        <c:numFmt formatCode="0%" sourceLinked="1"/>
        <c:majorTickMark val="out"/>
        <c:minorTickMark val="none"/>
        <c:tickLblPos val="nextTo"/>
        <c:crossAx val="369157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er>
        <c:dLbls>
          <c:showLegendKey val="0"/>
          <c:showVal val="0"/>
          <c:showCatName val="0"/>
          <c:showSerName val="0"/>
          <c:showPercent val="0"/>
          <c:showBubbleSize val="0"/>
        </c:dLbls>
        <c:gapWidth val="150"/>
        <c:shape val="box"/>
        <c:axId val="325464576"/>
        <c:axId val="325465360"/>
        <c:axId val="0"/>
      </c:bar3DChart>
      <c:catAx>
        <c:axId val="32546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5360"/>
        <c:crosses val="autoZero"/>
        <c:auto val="1"/>
        <c:lblAlgn val="ctr"/>
        <c:lblOffset val="100"/>
        <c:noMultiLvlLbl val="0"/>
      </c:catAx>
      <c:valAx>
        <c:axId val="325465360"/>
        <c:scaling>
          <c:orientation val="minMax"/>
        </c:scaling>
        <c:delete val="1"/>
        <c:axPos val="l"/>
        <c:numFmt formatCode="0%" sourceLinked="1"/>
        <c:majorTickMark val="out"/>
        <c:minorTickMark val="none"/>
        <c:tickLblPos val="nextTo"/>
        <c:crossAx val="325464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c:v>
                </c:pt>
                <c:pt idx="2">
                  <c:v>0.1</c:v>
                </c:pt>
                <c:pt idx="3">
                  <c:v>0.7</c:v>
                </c:pt>
              </c:numCache>
            </c:numRef>
          </c:val>
          <c:smooth val="0"/>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25470064"/>
        <c:axId val="325466536"/>
      </c:lineChart>
      <c:catAx>
        <c:axId val="325470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5466536"/>
        <c:crosses val="autoZero"/>
        <c:auto val="1"/>
        <c:lblAlgn val="ctr"/>
        <c:lblOffset val="100"/>
        <c:noMultiLvlLbl val="0"/>
      </c:catAx>
      <c:valAx>
        <c:axId val="325466536"/>
        <c:scaling>
          <c:orientation val="minMax"/>
        </c:scaling>
        <c:delete val="1"/>
        <c:axPos val="l"/>
        <c:numFmt formatCode="0%" sourceLinked="1"/>
        <c:majorTickMark val="out"/>
        <c:minorTickMark val="none"/>
        <c:tickLblPos val="nextTo"/>
        <c:crossAx val="3254700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25475160"/>
        <c:axId val="325463792"/>
        <c:axId val="0"/>
      </c:bar3DChart>
      <c:catAx>
        <c:axId val="325475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3792"/>
        <c:crosses val="autoZero"/>
        <c:auto val="1"/>
        <c:lblAlgn val="ctr"/>
        <c:lblOffset val="100"/>
        <c:noMultiLvlLbl val="0"/>
      </c:catAx>
      <c:valAx>
        <c:axId val="325463792"/>
        <c:scaling>
          <c:orientation val="minMax"/>
        </c:scaling>
        <c:delete val="1"/>
        <c:axPos val="l"/>
        <c:numFmt formatCode="0%" sourceLinked="1"/>
        <c:majorTickMark val="out"/>
        <c:minorTickMark val="none"/>
        <c:tickLblPos val="nextTo"/>
        <c:crossAx val="325475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325471632"/>
        <c:axId val="325468496"/>
        <c:axId val="0"/>
      </c:bar3DChart>
      <c:catAx>
        <c:axId val="32547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8496"/>
        <c:crosses val="autoZero"/>
        <c:auto val="1"/>
        <c:lblAlgn val="ctr"/>
        <c:lblOffset val="100"/>
        <c:noMultiLvlLbl val="0"/>
      </c:catAx>
      <c:valAx>
        <c:axId val="325468496"/>
        <c:scaling>
          <c:orientation val="minMax"/>
        </c:scaling>
        <c:delete val="1"/>
        <c:axPos val="l"/>
        <c:numFmt formatCode="0%" sourceLinked="1"/>
        <c:majorTickMark val="out"/>
        <c:minorTickMark val="none"/>
        <c:tickLblPos val="nextTo"/>
        <c:crossAx val="32547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ser>
        <c:dLbls>
          <c:showLegendKey val="0"/>
          <c:showVal val="0"/>
          <c:showCatName val="0"/>
          <c:showSerName val="0"/>
          <c:showPercent val="0"/>
          <c:showBubbleSize val="0"/>
        </c:dLbls>
        <c:gapWidth val="150"/>
        <c:shape val="box"/>
        <c:axId val="325465752"/>
        <c:axId val="325464184"/>
        <c:axId val="0"/>
      </c:bar3DChart>
      <c:catAx>
        <c:axId val="325465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4184"/>
        <c:crosses val="autoZero"/>
        <c:auto val="1"/>
        <c:lblAlgn val="ctr"/>
        <c:lblOffset val="100"/>
        <c:noMultiLvlLbl val="0"/>
      </c:catAx>
      <c:valAx>
        <c:axId val="325464184"/>
        <c:scaling>
          <c:orientation val="minMax"/>
        </c:scaling>
        <c:delete val="1"/>
        <c:axPos val="l"/>
        <c:numFmt formatCode="0%" sourceLinked="1"/>
        <c:majorTickMark val="out"/>
        <c:minorTickMark val="none"/>
        <c:tickLblPos val="nextTo"/>
        <c:crossAx val="325465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73029920"/>
        <c:axId val="373033840"/>
        <c:axId val="0"/>
      </c:bar3DChart>
      <c:catAx>
        <c:axId val="37302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3840"/>
        <c:crosses val="autoZero"/>
        <c:auto val="1"/>
        <c:lblAlgn val="ctr"/>
        <c:lblOffset val="100"/>
        <c:noMultiLvlLbl val="0"/>
      </c:catAx>
      <c:valAx>
        <c:axId val="373033840"/>
        <c:scaling>
          <c:orientation val="minMax"/>
        </c:scaling>
        <c:delete val="1"/>
        <c:axPos val="l"/>
        <c:numFmt formatCode="0%" sourceLinked="1"/>
        <c:majorTickMark val="out"/>
        <c:minorTickMark val="none"/>
        <c:tickLblPos val="nextTo"/>
        <c:crossAx val="373029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smooth val="0"/>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25472808"/>
        <c:axId val="325467320"/>
      </c:lineChart>
      <c:catAx>
        <c:axId val="325472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5467320"/>
        <c:crosses val="autoZero"/>
        <c:auto val="1"/>
        <c:lblAlgn val="ctr"/>
        <c:lblOffset val="100"/>
        <c:noMultiLvlLbl val="0"/>
      </c:catAx>
      <c:valAx>
        <c:axId val="325467320"/>
        <c:scaling>
          <c:orientation val="minMax"/>
        </c:scaling>
        <c:delete val="1"/>
        <c:axPos val="l"/>
        <c:numFmt formatCode="0%" sourceLinked="1"/>
        <c:majorTickMark val="out"/>
        <c:minorTickMark val="none"/>
        <c:tickLblPos val="nextTo"/>
        <c:crossAx val="325472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25473984"/>
        <c:axId val="325466928"/>
        <c:axId val="0"/>
      </c:bar3DChart>
      <c:catAx>
        <c:axId val="325473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66928"/>
        <c:crosses val="autoZero"/>
        <c:auto val="1"/>
        <c:lblAlgn val="ctr"/>
        <c:lblOffset val="100"/>
        <c:noMultiLvlLbl val="0"/>
      </c:catAx>
      <c:valAx>
        <c:axId val="325466928"/>
        <c:scaling>
          <c:orientation val="minMax"/>
        </c:scaling>
        <c:delete val="1"/>
        <c:axPos val="l"/>
        <c:numFmt formatCode="0%" sourceLinked="1"/>
        <c:majorTickMark val="out"/>
        <c:minorTickMark val="none"/>
        <c:tickLblPos val="nextTo"/>
        <c:crossAx val="325473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25474376"/>
        <c:axId val="325472024"/>
        <c:axId val="0"/>
      </c:bar3DChart>
      <c:catAx>
        <c:axId val="325474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2024"/>
        <c:crosses val="autoZero"/>
        <c:auto val="1"/>
        <c:lblAlgn val="ctr"/>
        <c:lblOffset val="100"/>
        <c:noMultiLvlLbl val="0"/>
      </c:catAx>
      <c:valAx>
        <c:axId val="325472024"/>
        <c:scaling>
          <c:orientation val="minMax"/>
        </c:scaling>
        <c:delete val="1"/>
        <c:axPos val="l"/>
        <c:numFmt formatCode="0%" sourceLinked="1"/>
        <c:majorTickMark val="out"/>
        <c:minorTickMark val="none"/>
        <c:tickLblPos val="nextTo"/>
        <c:crossAx val="325474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25468888"/>
        <c:axId val="325474768"/>
        <c:axId val="0"/>
      </c:bar3DChart>
      <c:catAx>
        <c:axId val="325468888"/>
        <c:scaling>
          <c:orientation val="minMax"/>
        </c:scaling>
        <c:delete val="1"/>
        <c:axPos val="b"/>
        <c:majorTickMark val="out"/>
        <c:minorTickMark val="none"/>
        <c:tickLblPos val="nextTo"/>
        <c:crossAx val="325474768"/>
        <c:crosses val="autoZero"/>
        <c:auto val="1"/>
        <c:lblAlgn val="ctr"/>
        <c:lblOffset val="100"/>
        <c:noMultiLvlLbl val="0"/>
      </c:catAx>
      <c:valAx>
        <c:axId val="325474768"/>
        <c:scaling>
          <c:orientation val="minMax"/>
        </c:scaling>
        <c:delete val="1"/>
        <c:axPos val="l"/>
        <c:numFmt formatCode="0%" sourceLinked="1"/>
        <c:majorTickMark val="out"/>
        <c:minorTickMark val="none"/>
        <c:tickLblPos val="nextTo"/>
        <c:crossAx val="325468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25469280"/>
        <c:axId val="325470456"/>
        <c:axId val="0"/>
      </c:bar3DChart>
      <c:catAx>
        <c:axId val="325469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0456"/>
        <c:crosses val="autoZero"/>
        <c:auto val="1"/>
        <c:lblAlgn val="ctr"/>
        <c:lblOffset val="100"/>
        <c:noMultiLvlLbl val="0"/>
      </c:catAx>
      <c:valAx>
        <c:axId val="325470456"/>
        <c:scaling>
          <c:orientation val="minMax"/>
        </c:scaling>
        <c:delete val="1"/>
        <c:axPos val="l"/>
        <c:numFmt formatCode="0%" sourceLinked="1"/>
        <c:majorTickMark val="out"/>
        <c:minorTickMark val="none"/>
        <c:tickLblPos val="nextTo"/>
        <c:crossAx val="325469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25475944"/>
        <c:axId val="325479080"/>
        <c:axId val="0"/>
      </c:bar3DChart>
      <c:catAx>
        <c:axId val="325475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9080"/>
        <c:crosses val="autoZero"/>
        <c:auto val="1"/>
        <c:lblAlgn val="ctr"/>
        <c:lblOffset val="100"/>
        <c:noMultiLvlLbl val="0"/>
      </c:catAx>
      <c:valAx>
        <c:axId val="325479080"/>
        <c:scaling>
          <c:orientation val="minMax"/>
        </c:scaling>
        <c:delete val="1"/>
        <c:axPos val="l"/>
        <c:numFmt formatCode="0%" sourceLinked="1"/>
        <c:majorTickMark val="out"/>
        <c:minorTickMark val="none"/>
        <c:tickLblPos val="nextTo"/>
        <c:crossAx val="325475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25476728"/>
        <c:axId val="325477120"/>
        <c:axId val="0"/>
      </c:bar3DChart>
      <c:catAx>
        <c:axId val="325476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77120"/>
        <c:crosses val="autoZero"/>
        <c:auto val="1"/>
        <c:lblAlgn val="ctr"/>
        <c:lblOffset val="100"/>
        <c:noMultiLvlLbl val="0"/>
      </c:catAx>
      <c:valAx>
        <c:axId val="325477120"/>
        <c:scaling>
          <c:orientation val="minMax"/>
        </c:scaling>
        <c:delete val="1"/>
        <c:axPos val="l"/>
        <c:numFmt formatCode="0%" sourceLinked="1"/>
        <c:majorTickMark val="out"/>
        <c:minorTickMark val="none"/>
        <c:tickLblPos val="nextTo"/>
        <c:crossAx val="325476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25479472"/>
        <c:axId val="325477904"/>
        <c:axId val="0"/>
      </c:bar3DChart>
      <c:catAx>
        <c:axId val="32547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77904"/>
        <c:crosses val="autoZero"/>
        <c:auto val="1"/>
        <c:lblAlgn val="ctr"/>
        <c:lblOffset val="100"/>
        <c:noMultiLvlLbl val="0"/>
      </c:catAx>
      <c:valAx>
        <c:axId val="325477904"/>
        <c:scaling>
          <c:orientation val="minMax"/>
        </c:scaling>
        <c:delete val="1"/>
        <c:axPos val="l"/>
        <c:numFmt formatCode="0%" sourceLinked="1"/>
        <c:majorTickMark val="out"/>
        <c:minorTickMark val="none"/>
        <c:tickLblPos val="nextTo"/>
        <c:crossAx val="325479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25478688"/>
        <c:axId val="384309272"/>
        <c:axId val="0"/>
      </c:bar3DChart>
      <c:catAx>
        <c:axId val="325478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9272"/>
        <c:crosses val="autoZero"/>
        <c:auto val="1"/>
        <c:lblAlgn val="ctr"/>
        <c:lblOffset val="100"/>
        <c:noMultiLvlLbl val="0"/>
      </c:catAx>
      <c:valAx>
        <c:axId val="384309272"/>
        <c:scaling>
          <c:orientation val="minMax"/>
        </c:scaling>
        <c:delete val="1"/>
        <c:axPos val="l"/>
        <c:numFmt formatCode="0%" sourceLinked="1"/>
        <c:majorTickMark val="out"/>
        <c:minorTickMark val="none"/>
        <c:tickLblPos val="nextTo"/>
        <c:crossAx val="325478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4308880"/>
        <c:axId val="384309664"/>
        <c:axId val="0"/>
      </c:bar3DChart>
      <c:catAx>
        <c:axId val="38430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9664"/>
        <c:crosses val="autoZero"/>
        <c:auto val="1"/>
        <c:lblAlgn val="ctr"/>
        <c:lblOffset val="100"/>
        <c:noMultiLvlLbl val="0"/>
      </c:catAx>
      <c:valAx>
        <c:axId val="384309664"/>
        <c:scaling>
          <c:orientation val="minMax"/>
        </c:scaling>
        <c:delete val="1"/>
        <c:axPos val="l"/>
        <c:numFmt formatCode="0%" sourceLinked="1"/>
        <c:majorTickMark val="out"/>
        <c:minorTickMark val="none"/>
        <c:tickLblPos val="nextTo"/>
        <c:crossAx val="384308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0.14285714285714285</c:v>
                </c:pt>
                <c:pt idx="1">
                  <c:v>0</c:v>
                </c:pt>
                <c:pt idx="2">
                  <c:v>0.14285714285714285</c:v>
                </c:pt>
                <c:pt idx="3">
                  <c:v>0.8571428571428571</c:v>
                </c:pt>
              </c:numCache>
            </c:numRef>
          </c:val>
        </c:ser>
        <c:dLbls>
          <c:showLegendKey val="0"/>
          <c:showVal val="0"/>
          <c:showCatName val="0"/>
          <c:showSerName val="0"/>
          <c:showPercent val="0"/>
          <c:showBubbleSize val="0"/>
        </c:dLbls>
        <c:gapWidth val="150"/>
        <c:shape val="box"/>
        <c:axId val="373032664"/>
        <c:axId val="373028352"/>
        <c:axId val="0"/>
      </c:bar3DChart>
      <c:catAx>
        <c:axId val="373032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8352"/>
        <c:crosses val="autoZero"/>
        <c:auto val="1"/>
        <c:lblAlgn val="ctr"/>
        <c:lblOffset val="100"/>
        <c:noMultiLvlLbl val="0"/>
      </c:catAx>
      <c:valAx>
        <c:axId val="373028352"/>
        <c:scaling>
          <c:orientation val="minMax"/>
        </c:scaling>
        <c:delete val="1"/>
        <c:axPos val="l"/>
        <c:numFmt formatCode="0%" sourceLinked="1"/>
        <c:majorTickMark val="out"/>
        <c:minorTickMark val="none"/>
        <c:tickLblPos val="nextTo"/>
        <c:crossAx val="373032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4303000"/>
        <c:axId val="384305352"/>
        <c:axId val="0"/>
      </c:bar3DChart>
      <c:catAx>
        <c:axId val="384303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5352"/>
        <c:crosses val="autoZero"/>
        <c:auto val="1"/>
        <c:lblAlgn val="ctr"/>
        <c:lblOffset val="100"/>
        <c:noMultiLvlLbl val="0"/>
      </c:catAx>
      <c:valAx>
        <c:axId val="384305352"/>
        <c:scaling>
          <c:orientation val="minMax"/>
        </c:scaling>
        <c:delete val="1"/>
        <c:axPos val="l"/>
        <c:numFmt formatCode="0%" sourceLinked="1"/>
        <c:majorTickMark val="out"/>
        <c:minorTickMark val="none"/>
        <c:tickLblPos val="nextTo"/>
        <c:crossAx val="384303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84310840"/>
        <c:axId val="384303392"/>
        <c:axId val="0"/>
      </c:bar3DChart>
      <c:catAx>
        <c:axId val="384310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3392"/>
        <c:crosses val="autoZero"/>
        <c:auto val="1"/>
        <c:lblAlgn val="ctr"/>
        <c:lblOffset val="100"/>
        <c:noMultiLvlLbl val="0"/>
      </c:catAx>
      <c:valAx>
        <c:axId val="384303392"/>
        <c:scaling>
          <c:orientation val="minMax"/>
        </c:scaling>
        <c:delete val="1"/>
        <c:axPos val="l"/>
        <c:numFmt formatCode="0%" sourceLinked="1"/>
        <c:majorTickMark val="out"/>
        <c:minorTickMark val="none"/>
        <c:tickLblPos val="nextTo"/>
        <c:crossAx val="384310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4303784"/>
        <c:axId val="384310056"/>
        <c:axId val="0"/>
      </c:bar3DChart>
      <c:catAx>
        <c:axId val="384303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0056"/>
        <c:crosses val="autoZero"/>
        <c:auto val="1"/>
        <c:lblAlgn val="ctr"/>
        <c:lblOffset val="100"/>
        <c:noMultiLvlLbl val="0"/>
      </c:catAx>
      <c:valAx>
        <c:axId val="384310056"/>
        <c:scaling>
          <c:orientation val="minMax"/>
        </c:scaling>
        <c:delete val="1"/>
        <c:axPos val="l"/>
        <c:numFmt formatCode="0%" sourceLinked="1"/>
        <c:majorTickMark val="out"/>
        <c:minorTickMark val="none"/>
        <c:tickLblPos val="nextTo"/>
        <c:crossAx val="384303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84304960"/>
        <c:axId val="384311624"/>
        <c:axId val="0"/>
      </c:bar3DChart>
      <c:catAx>
        <c:axId val="38430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1624"/>
        <c:crosses val="autoZero"/>
        <c:auto val="1"/>
        <c:lblAlgn val="ctr"/>
        <c:lblOffset val="100"/>
        <c:noMultiLvlLbl val="0"/>
      </c:catAx>
      <c:valAx>
        <c:axId val="384311624"/>
        <c:scaling>
          <c:orientation val="minMax"/>
        </c:scaling>
        <c:delete val="1"/>
        <c:axPos val="l"/>
        <c:numFmt formatCode="0%" sourceLinked="1"/>
        <c:majorTickMark val="out"/>
        <c:minorTickMark val="none"/>
        <c:tickLblPos val="nextTo"/>
        <c:crossAx val="384304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384312016"/>
        <c:axId val="384301040"/>
        <c:axId val="0"/>
      </c:bar3DChart>
      <c:catAx>
        <c:axId val="38431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1040"/>
        <c:crosses val="autoZero"/>
        <c:auto val="1"/>
        <c:lblAlgn val="ctr"/>
        <c:lblOffset val="100"/>
        <c:noMultiLvlLbl val="0"/>
      </c:catAx>
      <c:valAx>
        <c:axId val="384301040"/>
        <c:scaling>
          <c:orientation val="minMax"/>
        </c:scaling>
        <c:delete val="1"/>
        <c:axPos val="l"/>
        <c:numFmt formatCode="0%" sourceLinked="1"/>
        <c:majorTickMark val="out"/>
        <c:minorTickMark val="none"/>
        <c:tickLblPos val="nextTo"/>
        <c:crossAx val="384312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smooth val="0"/>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84306920"/>
        <c:axId val="384308096"/>
      </c:lineChart>
      <c:catAx>
        <c:axId val="384306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8096"/>
        <c:crosses val="autoZero"/>
        <c:auto val="1"/>
        <c:lblAlgn val="ctr"/>
        <c:lblOffset val="100"/>
        <c:noMultiLvlLbl val="0"/>
      </c:catAx>
      <c:valAx>
        <c:axId val="384308096"/>
        <c:scaling>
          <c:orientation val="minMax"/>
        </c:scaling>
        <c:delete val="1"/>
        <c:axPos val="l"/>
        <c:numFmt formatCode="0%" sourceLinked="1"/>
        <c:majorTickMark val="out"/>
        <c:minorTickMark val="none"/>
        <c:tickLblPos val="nextTo"/>
        <c:crossAx val="3843069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84306136"/>
        <c:axId val="384300648"/>
      </c:lineChart>
      <c:catAx>
        <c:axId val="384306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0648"/>
        <c:crosses val="autoZero"/>
        <c:auto val="1"/>
        <c:lblAlgn val="ctr"/>
        <c:lblOffset val="100"/>
        <c:noMultiLvlLbl val="0"/>
      </c:catAx>
      <c:valAx>
        <c:axId val="384300648"/>
        <c:scaling>
          <c:orientation val="minMax"/>
        </c:scaling>
        <c:delete val="1"/>
        <c:axPos val="l"/>
        <c:numFmt formatCode="0%" sourceLinked="1"/>
        <c:majorTickMark val="out"/>
        <c:minorTickMark val="none"/>
        <c:tickLblPos val="nextTo"/>
        <c:crossAx val="384306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84307704"/>
        <c:axId val="384301824"/>
      </c:lineChart>
      <c:catAx>
        <c:axId val="384307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1824"/>
        <c:crosses val="autoZero"/>
        <c:auto val="1"/>
        <c:lblAlgn val="ctr"/>
        <c:lblOffset val="100"/>
        <c:noMultiLvlLbl val="0"/>
      </c:catAx>
      <c:valAx>
        <c:axId val="384301824"/>
        <c:scaling>
          <c:orientation val="minMax"/>
        </c:scaling>
        <c:delete val="1"/>
        <c:axPos val="l"/>
        <c:numFmt formatCode="0%" sourceLinked="1"/>
        <c:majorTickMark val="out"/>
        <c:minorTickMark val="none"/>
        <c:tickLblPos val="nextTo"/>
        <c:crossAx val="384307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ser>
        <c:dLbls>
          <c:showLegendKey val="0"/>
          <c:showVal val="0"/>
          <c:showCatName val="0"/>
          <c:showSerName val="0"/>
          <c:showPercent val="0"/>
          <c:showBubbleSize val="0"/>
        </c:dLbls>
        <c:gapWidth val="150"/>
        <c:shape val="box"/>
        <c:axId val="384308488"/>
        <c:axId val="384304176"/>
        <c:axId val="0"/>
      </c:bar3DChart>
      <c:catAx>
        <c:axId val="384308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4176"/>
        <c:crosses val="autoZero"/>
        <c:auto val="1"/>
        <c:lblAlgn val="ctr"/>
        <c:lblOffset val="100"/>
        <c:noMultiLvlLbl val="0"/>
      </c:catAx>
      <c:valAx>
        <c:axId val="384304176"/>
        <c:scaling>
          <c:orientation val="minMax"/>
        </c:scaling>
        <c:delete val="1"/>
        <c:axPos val="l"/>
        <c:numFmt formatCode="0%" sourceLinked="1"/>
        <c:majorTickMark val="out"/>
        <c:minorTickMark val="none"/>
        <c:tickLblPos val="nextTo"/>
        <c:crossAx val="384308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ser>
        <c:dLbls>
          <c:showLegendKey val="0"/>
          <c:showVal val="0"/>
          <c:showCatName val="0"/>
          <c:showSerName val="0"/>
          <c:showPercent val="0"/>
          <c:showBubbleSize val="0"/>
        </c:dLbls>
        <c:gapWidth val="150"/>
        <c:shape val="box"/>
        <c:axId val="384312800"/>
        <c:axId val="384314368"/>
        <c:axId val="0"/>
      </c:bar3DChart>
      <c:catAx>
        <c:axId val="38431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4368"/>
        <c:crosses val="autoZero"/>
        <c:auto val="1"/>
        <c:lblAlgn val="ctr"/>
        <c:lblOffset val="100"/>
        <c:noMultiLvlLbl val="0"/>
      </c:catAx>
      <c:valAx>
        <c:axId val="384314368"/>
        <c:scaling>
          <c:orientation val="minMax"/>
        </c:scaling>
        <c:delete val="1"/>
        <c:axPos val="l"/>
        <c:numFmt formatCode="0%" sourceLinked="1"/>
        <c:majorTickMark val="out"/>
        <c:minorTickMark val="none"/>
        <c:tickLblPos val="nextTo"/>
        <c:crossAx val="384312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0.14285714285714285</c:v>
                </c:pt>
                <c:pt idx="2">
                  <c:v>0.42857142857142855</c:v>
                </c:pt>
                <c:pt idx="3">
                  <c:v>0.42857142857142855</c:v>
                </c:pt>
              </c:numCache>
            </c:numRef>
          </c:val>
        </c:ser>
        <c:dLbls>
          <c:showLegendKey val="0"/>
          <c:showVal val="0"/>
          <c:showCatName val="0"/>
          <c:showSerName val="0"/>
          <c:showPercent val="0"/>
          <c:showBubbleSize val="0"/>
        </c:dLbls>
        <c:gapWidth val="150"/>
        <c:shape val="box"/>
        <c:axId val="373034232"/>
        <c:axId val="373026784"/>
        <c:axId val="0"/>
      </c:bar3DChart>
      <c:catAx>
        <c:axId val="373034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6784"/>
        <c:crosses val="autoZero"/>
        <c:auto val="1"/>
        <c:lblAlgn val="ctr"/>
        <c:lblOffset val="100"/>
        <c:noMultiLvlLbl val="0"/>
      </c:catAx>
      <c:valAx>
        <c:axId val="373026784"/>
        <c:scaling>
          <c:orientation val="minMax"/>
        </c:scaling>
        <c:delete val="1"/>
        <c:axPos val="l"/>
        <c:numFmt formatCode="0%" sourceLinked="1"/>
        <c:majorTickMark val="out"/>
        <c:minorTickMark val="none"/>
        <c:tickLblPos val="nextTo"/>
        <c:crossAx val="373034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ser>
        <c:dLbls>
          <c:showLegendKey val="0"/>
          <c:showVal val="0"/>
          <c:showCatName val="0"/>
          <c:showSerName val="0"/>
          <c:showPercent val="0"/>
          <c:showBubbleSize val="0"/>
        </c:dLbls>
        <c:gapWidth val="150"/>
        <c:shape val="box"/>
        <c:axId val="384313192"/>
        <c:axId val="384315152"/>
        <c:axId val="0"/>
      </c:bar3DChart>
      <c:catAx>
        <c:axId val="38431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5152"/>
        <c:crosses val="autoZero"/>
        <c:auto val="1"/>
        <c:lblAlgn val="ctr"/>
        <c:lblOffset val="100"/>
        <c:noMultiLvlLbl val="0"/>
      </c:catAx>
      <c:valAx>
        <c:axId val="384315152"/>
        <c:scaling>
          <c:orientation val="minMax"/>
        </c:scaling>
        <c:delete val="1"/>
        <c:axPos val="l"/>
        <c:numFmt formatCode="0%" sourceLinked="1"/>
        <c:majorTickMark val="out"/>
        <c:minorTickMark val="none"/>
        <c:tickLblPos val="nextTo"/>
        <c:crossAx val="384313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c:v>
                </c:pt>
                <c:pt idx="2">
                  <c:v>0</c:v>
                </c:pt>
                <c:pt idx="3">
                  <c:v>0.66666666666666663</c:v>
                </c:pt>
              </c:numCache>
            </c:numRef>
          </c:val>
          <c:smooth val="0"/>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84313976"/>
        <c:axId val="384314760"/>
      </c:lineChart>
      <c:catAx>
        <c:axId val="384313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14760"/>
        <c:crosses val="autoZero"/>
        <c:auto val="1"/>
        <c:lblAlgn val="ctr"/>
        <c:lblOffset val="100"/>
        <c:noMultiLvlLbl val="0"/>
      </c:catAx>
      <c:valAx>
        <c:axId val="384314760"/>
        <c:scaling>
          <c:orientation val="minMax"/>
        </c:scaling>
        <c:delete val="1"/>
        <c:axPos val="l"/>
        <c:numFmt formatCode="0%" sourceLinked="1"/>
        <c:majorTickMark val="out"/>
        <c:minorTickMark val="none"/>
        <c:tickLblPos val="nextTo"/>
        <c:crossAx val="3843139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77198712"/>
        <c:axId val="377190872"/>
        <c:axId val="0"/>
      </c:bar3DChart>
      <c:catAx>
        <c:axId val="377198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0872"/>
        <c:crosses val="autoZero"/>
        <c:auto val="1"/>
        <c:lblAlgn val="ctr"/>
        <c:lblOffset val="100"/>
        <c:noMultiLvlLbl val="0"/>
      </c:catAx>
      <c:valAx>
        <c:axId val="377190872"/>
        <c:scaling>
          <c:orientation val="minMax"/>
        </c:scaling>
        <c:delete val="1"/>
        <c:axPos val="l"/>
        <c:numFmt formatCode="0%" sourceLinked="1"/>
        <c:majorTickMark val="out"/>
        <c:minorTickMark val="none"/>
        <c:tickLblPos val="nextTo"/>
        <c:crossAx val="377198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77189696"/>
        <c:axId val="377197536"/>
        <c:axId val="0"/>
      </c:bar3DChart>
      <c:catAx>
        <c:axId val="37718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7536"/>
        <c:crosses val="autoZero"/>
        <c:auto val="1"/>
        <c:lblAlgn val="ctr"/>
        <c:lblOffset val="100"/>
        <c:noMultiLvlLbl val="0"/>
      </c:catAx>
      <c:valAx>
        <c:axId val="377197536"/>
        <c:scaling>
          <c:orientation val="minMax"/>
        </c:scaling>
        <c:delete val="1"/>
        <c:axPos val="l"/>
        <c:numFmt formatCode="0%" sourceLinked="1"/>
        <c:majorTickMark val="out"/>
        <c:minorTickMark val="none"/>
        <c:tickLblPos val="nextTo"/>
        <c:crossAx val="37718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77199888"/>
        <c:axId val="377192048"/>
        <c:axId val="0"/>
      </c:bar3DChart>
      <c:catAx>
        <c:axId val="377199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2048"/>
        <c:crosses val="autoZero"/>
        <c:auto val="1"/>
        <c:lblAlgn val="ctr"/>
        <c:lblOffset val="100"/>
        <c:noMultiLvlLbl val="0"/>
      </c:catAx>
      <c:valAx>
        <c:axId val="377192048"/>
        <c:scaling>
          <c:orientation val="minMax"/>
        </c:scaling>
        <c:delete val="1"/>
        <c:axPos val="l"/>
        <c:numFmt formatCode="0%" sourceLinked="1"/>
        <c:majorTickMark val="out"/>
        <c:minorTickMark val="none"/>
        <c:tickLblPos val="nextTo"/>
        <c:crossAx val="377199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77197928"/>
        <c:axId val="377192832"/>
        <c:axId val="0"/>
      </c:bar3DChart>
      <c:catAx>
        <c:axId val="377197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2832"/>
        <c:crosses val="autoZero"/>
        <c:auto val="1"/>
        <c:lblAlgn val="ctr"/>
        <c:lblOffset val="100"/>
        <c:noMultiLvlLbl val="0"/>
      </c:catAx>
      <c:valAx>
        <c:axId val="377192832"/>
        <c:scaling>
          <c:orientation val="minMax"/>
        </c:scaling>
        <c:delete val="1"/>
        <c:axPos val="l"/>
        <c:numFmt formatCode="0%" sourceLinked="1"/>
        <c:majorTickMark val="out"/>
        <c:minorTickMark val="none"/>
        <c:tickLblPos val="nextTo"/>
        <c:crossAx val="377197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99" name="1 Imagen" descr="Secretaría de Educació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0" name="Picture 3995" descr="MB900431547">
          <a:hlinkClick xmlns:r="http://schemas.openxmlformats.org/officeDocument/2006/relationships" r:id="rId2" tooltip="Ir a revision identidad"/>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4154476" name="2 Imagen">
          <a:hlinkClick xmlns:r="http://schemas.openxmlformats.org/officeDocument/2006/relationships" r:id="rId1"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4154477" name="3 Imagen">
          <a:hlinkClick xmlns:r="http://schemas.openxmlformats.org/officeDocument/2006/relationships" r:id="rId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19049</xdr:rowOff>
    </xdr:to>
    <xdr:pic>
      <xdr:nvPicPr>
        <xdr:cNvPr id="54154478" name="4 Imagen">
          <a:hlinkClick xmlns:r="http://schemas.openxmlformats.org/officeDocument/2006/relationships" r:id="rId5" tooltip="IR A RESUMEN"/>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19049</xdr:rowOff>
    </xdr:to>
    <xdr:pic>
      <xdr:nvPicPr>
        <xdr:cNvPr id="54154479" name="5 Imagen">
          <a:hlinkClick xmlns:r="http://schemas.openxmlformats.org/officeDocument/2006/relationships" r:id="rId7"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28574</xdr:rowOff>
    </xdr:to>
    <xdr:pic>
      <xdr:nvPicPr>
        <xdr:cNvPr id="54154480" name="7 Imagen">
          <a:hlinkClick xmlns:r="http://schemas.openxmlformats.org/officeDocument/2006/relationships" r:id="rId8"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28574</xdr:rowOff>
    </xdr:to>
    <xdr:pic>
      <xdr:nvPicPr>
        <xdr:cNvPr id="54154481" name="8 Imagen">
          <a:hlinkClick xmlns:r="http://schemas.openxmlformats.org/officeDocument/2006/relationships" r:id="rId9"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19051</xdr:rowOff>
    </xdr:to>
    <xdr:pic>
      <xdr:nvPicPr>
        <xdr:cNvPr id="54154482" name="9 Imagen">
          <a:hlinkClick xmlns:r="http://schemas.openxmlformats.org/officeDocument/2006/relationships" r:id="rId10"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9524</xdr:rowOff>
    </xdr:to>
    <xdr:pic>
      <xdr:nvPicPr>
        <xdr:cNvPr id="54154483" name="10 Imagen">
          <a:hlinkClick xmlns:r="http://schemas.openxmlformats.org/officeDocument/2006/relationships" r:id="rId11" tooltip="IR A RESUMEN"/>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28576</xdr:rowOff>
    </xdr:to>
    <xdr:pic>
      <xdr:nvPicPr>
        <xdr:cNvPr id="54154484" name="11 Imagen">
          <a:hlinkClick xmlns:r="http://schemas.openxmlformats.org/officeDocument/2006/relationships" r:id="rId1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19049</xdr:rowOff>
    </xdr:to>
    <xdr:pic>
      <xdr:nvPicPr>
        <xdr:cNvPr id="54154485"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28574</xdr:rowOff>
    </xdr:to>
    <xdr:pic>
      <xdr:nvPicPr>
        <xdr:cNvPr id="54154486"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4154487" name="14 Imagen">
          <a:hlinkClick xmlns:r="http://schemas.openxmlformats.org/officeDocument/2006/relationships" r:id="rId17" tooltip="IR A RESUMEN"/>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4154488"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4154489" name="16 Imagen">
          <a:hlinkClick xmlns:r="http://schemas.openxmlformats.org/officeDocument/2006/relationships" r:id="rId21"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4154490"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4154491"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4154492" name="19 Imagen">
          <a:hlinkClick xmlns:r="http://schemas.openxmlformats.org/officeDocument/2006/relationships" r:id="rId24"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4154493" name="20 Imagen">
          <a:hlinkClick xmlns:r="http://schemas.openxmlformats.org/officeDocument/2006/relationships" r:id="rId25"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4154494" name="21 Imagen">
          <a:hlinkClick xmlns:r="http://schemas.openxmlformats.org/officeDocument/2006/relationships" r:id="rId26"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4154495" name="Picture 3995" descr="MB900431547">
          <a:hlinkClick xmlns:r="http://schemas.openxmlformats.org/officeDocument/2006/relationships" r:id="rId27" tooltip="Regresar"/>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4154496" name="Picture 3995" descr="MB900431547">
          <a:hlinkClick xmlns:r="http://schemas.openxmlformats.org/officeDocument/2006/relationships" r:id="rId29" tooltip="Ir a directiva"/>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2762250</xdr:colOff>
      <xdr:row>113</xdr:row>
      <xdr:rowOff>19050</xdr:rowOff>
    </xdr:from>
    <xdr:ext cx="242887" cy="247650"/>
    <xdr:pic>
      <xdr:nvPicPr>
        <xdr:cNvPr id="23"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114</xdr:row>
      <xdr:rowOff>19050</xdr:rowOff>
    </xdr:from>
    <xdr:ext cx="242887" cy="247650"/>
    <xdr:pic>
      <xdr:nvPicPr>
        <xdr:cNvPr id="24"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115</xdr:row>
      <xdr:rowOff>19050</xdr:rowOff>
    </xdr:from>
    <xdr:ext cx="242887" cy="247650"/>
    <xdr:pic>
      <xdr:nvPicPr>
        <xdr:cNvPr id="25"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8695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121</xdr:row>
      <xdr:rowOff>9525</xdr:rowOff>
    </xdr:from>
    <xdr:ext cx="242887" cy="247650"/>
    <xdr:pic>
      <xdr:nvPicPr>
        <xdr:cNvPr id="26"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122</xdr:row>
      <xdr:rowOff>9525</xdr:rowOff>
    </xdr:from>
    <xdr:ext cx="242887" cy="247650"/>
    <xdr:pic>
      <xdr:nvPicPr>
        <xdr:cNvPr id="27"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8"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9"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124</xdr:row>
      <xdr:rowOff>9525</xdr:rowOff>
    </xdr:from>
    <xdr:ext cx="242887" cy="247650"/>
    <xdr:pic>
      <xdr:nvPicPr>
        <xdr:cNvPr id="30"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1"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7550" y="36045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32"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7550" y="36045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5561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5561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5561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5561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5562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55621"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5562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5562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5562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4155625"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4155626"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4155627"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5562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5562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5563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4155631"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15563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15563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415563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415563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415563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415563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415563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4155639"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4155640" name="Picture 3995" descr="MB900431547">
          <a:hlinkClick xmlns:r="http://schemas.openxmlformats.org/officeDocument/2006/relationships" r:id="rId25" tooltip="Ir a factores criticos"/>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4155641" name="2 Imagen">
          <a:hlinkClick xmlns:r="http://schemas.openxmlformats.org/officeDocument/2006/relationships" r:id="rId25" tooltip="Ir a academica"/>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415564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415564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415564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415564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415564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415564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8725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8725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8725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8725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8725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8725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8725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8725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8725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4187259"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4187260"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418726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8726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8726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8726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418726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4187266"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4187267" name="2 Imagen">
          <a:hlinkClick xmlns:r="http://schemas.openxmlformats.org/officeDocument/2006/relationships" r:id="rId17" tooltip="Ir a administrativa"/>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418726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418726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418727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418727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08809"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088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08811"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088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0881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08814"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0881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08816"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08817"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4208818"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4208819"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4208820"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08821"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0882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08823"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4208824"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20882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208826"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4208827"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4208828"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4208829" name="Picture 3995" descr="MB900431547">
          <a:hlinkClick xmlns:r="http://schemas.openxmlformats.org/officeDocument/2006/relationships" r:id="rId21" tooltip="Ir a factores criticos"/>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4208830" name="2 Imagen">
          <a:hlinkClick xmlns:r="http://schemas.openxmlformats.org/officeDocument/2006/relationships" r:id="rId23" tooltip="Ir a comunidad"/>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4208831"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420883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420883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4208834"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4208835"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3536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3536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3536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3537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35371"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3537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3537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3537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3537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4235376"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4235377"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4235378"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35379"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35380"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35381"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4235382"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4235383"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4235384"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423538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4235386"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423538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arlosnorberto14@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arlosnorberto14@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80" zoomScaleNormal="80" workbookViewId="0">
      <selection activeCell="K24" sqref="K24"/>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5"/>
      <c r="B1" s="166"/>
      <c r="C1" s="173" t="s">
        <v>169</v>
      </c>
      <c r="D1" s="174"/>
      <c r="E1" s="174"/>
      <c r="F1" s="174"/>
      <c r="G1" s="174"/>
      <c r="H1" s="171" t="s">
        <v>170</v>
      </c>
      <c r="I1" s="172"/>
    </row>
    <row r="2" spans="1:13" ht="18.75" customHeight="1" x14ac:dyDescent="0.25">
      <c r="A2" s="167"/>
      <c r="B2" s="168"/>
      <c r="C2" s="173" t="s">
        <v>171</v>
      </c>
      <c r="D2" s="174"/>
      <c r="E2" s="174"/>
      <c r="F2" s="174"/>
      <c r="G2" s="174"/>
      <c r="H2" s="98">
        <v>41241</v>
      </c>
      <c r="I2" s="99" t="s">
        <v>175</v>
      </c>
    </row>
    <row r="3" spans="1:13" ht="21" customHeight="1" x14ac:dyDescent="0.25">
      <c r="A3" s="169"/>
      <c r="B3" s="170"/>
      <c r="C3" s="173" t="s">
        <v>172</v>
      </c>
      <c r="D3" s="174"/>
      <c r="E3" s="174"/>
      <c r="F3" s="174"/>
      <c r="G3" s="174"/>
      <c r="H3" s="171" t="s">
        <v>173</v>
      </c>
      <c r="I3" s="172"/>
    </row>
    <row r="4" spans="1:13" ht="5.25" customHeight="1" x14ac:dyDescent="0.2"/>
    <row r="5" spans="1:13" ht="34.5" customHeight="1" x14ac:dyDescent="0.2">
      <c r="A5" s="200" t="s">
        <v>164</v>
      </c>
      <c r="B5" s="200"/>
      <c r="C5" s="200"/>
      <c r="D5" s="200"/>
      <c r="E5" s="200"/>
      <c r="F5" s="200"/>
      <c r="G5" s="200"/>
      <c r="H5" s="200"/>
      <c r="I5" s="200"/>
      <c r="K5" s="201" t="s">
        <v>140</v>
      </c>
      <c r="L5" s="201"/>
      <c r="M5" s="201"/>
    </row>
    <row r="6" spans="1:13" ht="23.25" customHeight="1" x14ac:dyDescent="0.2">
      <c r="A6" s="202" t="s">
        <v>162</v>
      </c>
      <c r="B6" s="203"/>
      <c r="C6" s="203"/>
      <c r="D6" s="203"/>
      <c r="E6" s="203"/>
      <c r="F6" s="178" t="s">
        <v>141</v>
      </c>
      <c r="G6" s="179"/>
      <c r="H6" s="179"/>
      <c r="I6" s="179"/>
      <c r="K6" s="101" t="s">
        <v>142</v>
      </c>
      <c r="L6" s="102" t="s">
        <v>143</v>
      </c>
      <c r="M6" s="103" t="s">
        <v>144</v>
      </c>
    </row>
    <row r="7" spans="1:13" ht="20.100000000000001" customHeight="1" x14ac:dyDescent="0.2">
      <c r="A7" s="204" t="s">
        <v>182</v>
      </c>
      <c r="B7" s="205"/>
      <c r="C7" s="205"/>
      <c r="D7" s="205"/>
      <c r="E7" s="205"/>
      <c r="F7" s="180">
        <v>45627</v>
      </c>
      <c r="G7" s="180"/>
      <c r="H7" s="180"/>
      <c r="I7" s="180"/>
      <c r="K7" s="206" t="s">
        <v>166</v>
      </c>
      <c r="L7" s="117" t="s">
        <v>145</v>
      </c>
      <c r="M7" s="207" t="s">
        <v>146</v>
      </c>
    </row>
    <row r="8" spans="1:13" ht="33.75" customHeight="1" x14ac:dyDescent="0.2">
      <c r="A8" s="204"/>
      <c r="B8" s="205"/>
      <c r="C8" s="205"/>
      <c r="D8" s="205"/>
      <c r="E8" s="205"/>
      <c r="F8" s="208" t="s">
        <v>160</v>
      </c>
      <c r="G8" s="209"/>
      <c r="H8" s="210">
        <v>354874800011</v>
      </c>
      <c r="I8" s="211"/>
      <c r="K8" s="207"/>
      <c r="L8" s="117" t="s">
        <v>159</v>
      </c>
      <c r="M8" s="207"/>
    </row>
    <row r="9" spans="1:13" ht="20.100000000000001" customHeight="1" x14ac:dyDescent="0.2">
      <c r="A9" s="96" t="s">
        <v>147</v>
      </c>
      <c r="B9" s="97"/>
      <c r="C9" s="184" t="s">
        <v>183</v>
      </c>
      <c r="D9" s="184"/>
      <c r="E9" s="185"/>
      <c r="F9" s="186" t="s">
        <v>163</v>
      </c>
      <c r="G9" s="187"/>
      <c r="H9" s="214" t="s">
        <v>184</v>
      </c>
      <c r="I9" s="215"/>
      <c r="K9" s="207"/>
      <c r="L9" s="117" t="s">
        <v>148</v>
      </c>
      <c r="M9" s="207" t="s">
        <v>149</v>
      </c>
    </row>
    <row r="10" spans="1:13" ht="20.100000000000001" customHeight="1" x14ac:dyDescent="0.2">
      <c r="A10" s="182" t="s">
        <v>168</v>
      </c>
      <c r="B10" s="183"/>
      <c r="C10" s="184" t="s">
        <v>185</v>
      </c>
      <c r="D10" s="184"/>
      <c r="E10" s="184"/>
      <c r="F10" s="185"/>
      <c r="G10" s="100" t="s">
        <v>150</v>
      </c>
      <c r="H10" s="212">
        <v>6075651681</v>
      </c>
      <c r="I10" s="213"/>
      <c r="K10" s="207"/>
      <c r="L10" s="117" t="s">
        <v>151</v>
      </c>
      <c r="M10" s="207"/>
    </row>
    <row r="11" spans="1:13" ht="20.100000000000001" customHeight="1" x14ac:dyDescent="0.2">
      <c r="A11" s="182" t="s">
        <v>165</v>
      </c>
      <c r="B11" s="183"/>
      <c r="C11" s="184" t="s">
        <v>354</v>
      </c>
      <c r="D11" s="184"/>
      <c r="E11" s="184"/>
      <c r="F11" s="185"/>
      <c r="G11" s="100" t="s">
        <v>174</v>
      </c>
      <c r="H11" s="194" t="s">
        <v>270</v>
      </c>
      <c r="I11" s="195"/>
      <c r="K11" s="196"/>
      <c r="L11" s="118"/>
      <c r="M11" s="118"/>
    </row>
    <row r="12" spans="1:13" ht="19.5" customHeight="1" x14ac:dyDescent="0.2">
      <c r="A12" s="197" t="s">
        <v>152</v>
      </c>
      <c r="B12" s="198"/>
      <c r="C12" s="198"/>
      <c r="D12" s="198"/>
      <c r="E12" s="198"/>
      <c r="F12" s="198"/>
      <c r="G12" s="198"/>
      <c r="H12" s="198"/>
      <c r="I12" s="199"/>
      <c r="K12" s="193"/>
      <c r="L12" s="118"/>
      <c r="M12" s="193"/>
    </row>
    <row r="13" spans="1:13" ht="20.100000000000001" customHeight="1" x14ac:dyDescent="0.2">
      <c r="A13" s="190" t="s">
        <v>153</v>
      </c>
      <c r="B13" s="190"/>
      <c r="C13" s="190"/>
      <c r="D13" s="190" t="s">
        <v>154</v>
      </c>
      <c r="E13" s="190"/>
      <c r="F13" s="190"/>
      <c r="G13" s="190" t="s">
        <v>161</v>
      </c>
      <c r="H13" s="190"/>
      <c r="I13" s="190"/>
      <c r="K13" s="193"/>
      <c r="L13" s="118"/>
      <c r="M13" s="193"/>
    </row>
    <row r="14" spans="1:13" ht="20.100000000000001" customHeight="1" x14ac:dyDescent="0.2">
      <c r="A14" s="181" t="s">
        <v>354</v>
      </c>
      <c r="B14" s="181"/>
      <c r="C14" s="181"/>
      <c r="D14" s="181" t="s">
        <v>188</v>
      </c>
      <c r="E14" s="181"/>
      <c r="F14" s="181"/>
      <c r="G14" s="181" t="s">
        <v>185</v>
      </c>
      <c r="H14" s="181"/>
      <c r="I14" s="181"/>
      <c r="K14" s="193"/>
      <c r="L14" s="118"/>
      <c r="M14" s="193"/>
    </row>
    <row r="15" spans="1:13" ht="20.100000000000001" customHeight="1" x14ac:dyDescent="0.2">
      <c r="A15" s="181" t="s">
        <v>186</v>
      </c>
      <c r="B15" s="181"/>
      <c r="C15" s="181"/>
      <c r="D15" s="181" t="s">
        <v>189</v>
      </c>
      <c r="E15" s="181"/>
      <c r="F15" s="181"/>
      <c r="G15" s="181" t="s">
        <v>192</v>
      </c>
      <c r="H15" s="181"/>
      <c r="I15" s="181"/>
      <c r="K15" s="193"/>
      <c r="L15" s="118"/>
      <c r="M15" s="118"/>
    </row>
    <row r="16" spans="1:13" ht="20.100000000000001" customHeight="1" x14ac:dyDescent="0.2">
      <c r="A16" s="181" t="s">
        <v>187</v>
      </c>
      <c r="B16" s="181"/>
      <c r="C16" s="181"/>
      <c r="D16" s="181" t="s">
        <v>190</v>
      </c>
      <c r="E16" s="181"/>
      <c r="F16" s="181"/>
      <c r="G16" s="181" t="s">
        <v>191</v>
      </c>
      <c r="H16" s="181"/>
      <c r="I16" s="181"/>
      <c r="K16" s="193"/>
      <c r="L16" s="118"/>
      <c r="M16" s="118"/>
    </row>
    <row r="17" spans="1:13" ht="20.100000000000001" customHeight="1" x14ac:dyDescent="0.2">
      <c r="A17" s="181" t="s">
        <v>508</v>
      </c>
      <c r="B17" s="181"/>
      <c r="C17" s="181"/>
      <c r="D17" s="181" t="s">
        <v>269</v>
      </c>
      <c r="E17" s="181"/>
      <c r="F17" s="181"/>
      <c r="G17" s="315" t="s">
        <v>509</v>
      </c>
      <c r="H17" s="181"/>
      <c r="I17" s="181"/>
      <c r="K17" s="193"/>
      <c r="L17" s="118"/>
      <c r="M17" s="118"/>
    </row>
    <row r="18" spans="1:13" ht="20.100000000000001" customHeight="1" x14ac:dyDescent="0.2">
      <c r="A18" s="181"/>
      <c r="B18" s="181"/>
      <c r="C18" s="181"/>
      <c r="D18" s="181"/>
      <c r="E18" s="181"/>
      <c r="F18" s="181"/>
      <c r="G18" s="181"/>
      <c r="H18" s="181"/>
      <c r="I18" s="181"/>
      <c r="K18" s="192"/>
      <c r="L18" s="118"/>
      <c r="M18" s="118"/>
    </row>
    <row r="19" spans="1:13" ht="20.100000000000001" customHeight="1" x14ac:dyDescent="0.2">
      <c r="A19" s="181"/>
      <c r="B19" s="181"/>
      <c r="C19" s="181"/>
      <c r="D19" s="181"/>
      <c r="E19" s="181"/>
      <c r="F19" s="181"/>
      <c r="G19" s="181"/>
      <c r="H19" s="181"/>
      <c r="I19" s="181"/>
      <c r="K19" s="193"/>
      <c r="L19" s="118"/>
      <c r="M19" s="118"/>
    </row>
    <row r="20" spans="1:13" ht="20.100000000000001" customHeight="1" x14ac:dyDescent="0.2">
      <c r="A20" s="181"/>
      <c r="B20" s="181"/>
      <c r="C20" s="181"/>
      <c r="D20" s="181"/>
      <c r="E20" s="181"/>
      <c r="F20" s="181"/>
      <c r="G20" s="181"/>
      <c r="H20" s="181"/>
      <c r="I20" s="181"/>
      <c r="K20" s="193"/>
      <c r="L20" s="118"/>
      <c r="M20" s="118"/>
    </row>
    <row r="21" spans="1:13" ht="20.100000000000001" customHeight="1" x14ac:dyDescent="0.2">
      <c r="A21" s="181"/>
      <c r="B21" s="181"/>
      <c r="C21" s="181"/>
      <c r="D21" s="181"/>
      <c r="E21" s="181"/>
      <c r="F21" s="181"/>
      <c r="G21" s="181"/>
      <c r="H21" s="181"/>
      <c r="I21" s="181"/>
      <c r="K21" s="193"/>
      <c r="L21" s="118"/>
      <c r="M21" s="119"/>
    </row>
    <row r="22" spans="1:13" ht="20.100000000000001" customHeight="1" x14ac:dyDescent="0.2">
      <c r="A22" s="181"/>
      <c r="B22" s="181"/>
      <c r="C22" s="181"/>
      <c r="D22" s="181"/>
      <c r="E22" s="181"/>
      <c r="F22" s="181"/>
      <c r="G22" s="181"/>
      <c r="H22" s="181"/>
      <c r="I22" s="181"/>
    </row>
    <row r="23" spans="1:13" s="21" customFormat="1" ht="20.25" x14ac:dyDescent="0.3">
      <c r="A23" s="191"/>
      <c r="B23" s="191"/>
      <c r="C23" s="191"/>
      <c r="D23" s="191"/>
      <c r="E23" s="191"/>
      <c r="F23" s="191"/>
      <c r="G23" s="191"/>
      <c r="H23" s="191"/>
      <c r="I23" s="191"/>
      <c r="K23" s="188"/>
      <c r="L23" s="188"/>
      <c r="M23" s="22"/>
    </row>
    <row r="24" spans="1:13" ht="30" customHeight="1" x14ac:dyDescent="0.2">
      <c r="A24" s="189" t="s">
        <v>155</v>
      </c>
      <c r="B24" s="189"/>
      <c r="C24" s="189"/>
      <c r="D24" s="189"/>
      <c r="E24" s="189"/>
      <c r="F24" s="189"/>
      <c r="G24" s="189"/>
      <c r="H24" s="189"/>
      <c r="I24" s="189"/>
      <c r="K24" s="23"/>
      <c r="L24" s="23"/>
    </row>
    <row r="25" spans="1:13" ht="33.75" customHeight="1" x14ac:dyDescent="0.2">
      <c r="A25" s="190" t="s">
        <v>153</v>
      </c>
      <c r="B25" s="190"/>
      <c r="C25" s="190"/>
      <c r="D25" s="190" t="s">
        <v>154</v>
      </c>
      <c r="E25" s="190"/>
      <c r="F25" s="190"/>
      <c r="G25" s="190" t="s">
        <v>23</v>
      </c>
      <c r="H25" s="190"/>
      <c r="I25" s="190"/>
      <c r="K25" s="24"/>
      <c r="L25" s="25"/>
      <c r="M25" s="20" t="s">
        <v>156</v>
      </c>
    </row>
    <row r="26" spans="1:13" ht="20.100000000000001" customHeight="1" x14ac:dyDescent="0.2">
      <c r="A26" s="181" t="s">
        <v>508</v>
      </c>
      <c r="B26" s="181"/>
      <c r="C26" s="181"/>
      <c r="D26" s="181" t="s">
        <v>269</v>
      </c>
      <c r="E26" s="181"/>
      <c r="F26" s="181"/>
      <c r="G26" s="315" t="s">
        <v>509</v>
      </c>
      <c r="H26" s="181"/>
      <c r="I26" s="181"/>
      <c r="K26" s="24"/>
      <c r="L26" s="25"/>
    </row>
    <row r="27" spans="1:13" ht="20.100000000000001" customHeight="1" x14ac:dyDescent="0.2">
      <c r="A27" s="181" t="s">
        <v>187</v>
      </c>
      <c r="B27" s="181"/>
      <c r="C27" s="181"/>
      <c r="D27" s="181" t="s">
        <v>194</v>
      </c>
      <c r="E27" s="181"/>
      <c r="F27" s="181"/>
      <c r="G27" s="181" t="s">
        <v>193</v>
      </c>
      <c r="H27" s="181"/>
      <c r="I27" s="181"/>
      <c r="K27" s="24"/>
      <c r="L27" s="26"/>
    </row>
    <row r="28" spans="1:13" ht="20.100000000000001" customHeight="1" x14ac:dyDescent="0.2">
      <c r="A28" s="181" t="s">
        <v>354</v>
      </c>
      <c r="B28" s="181"/>
      <c r="C28" s="181"/>
      <c r="D28" s="181" t="s">
        <v>188</v>
      </c>
      <c r="E28" s="181"/>
      <c r="F28" s="181"/>
      <c r="G28" s="181" t="s">
        <v>351</v>
      </c>
      <c r="H28" s="181"/>
      <c r="I28" s="181"/>
      <c r="K28" s="24"/>
      <c r="L28" s="26"/>
    </row>
    <row r="29" spans="1:13" ht="20.100000000000001" customHeight="1" x14ac:dyDescent="0.2">
      <c r="A29" s="181" t="s">
        <v>186</v>
      </c>
      <c r="B29" s="181"/>
      <c r="C29" s="181"/>
      <c r="D29" s="181" t="s">
        <v>189</v>
      </c>
      <c r="E29" s="181"/>
      <c r="F29" s="181"/>
      <c r="G29" s="181" t="s">
        <v>352</v>
      </c>
      <c r="H29" s="181"/>
      <c r="I29" s="181"/>
      <c r="K29" s="24"/>
      <c r="L29" s="25"/>
    </row>
    <row r="30" spans="1:13" ht="20.100000000000001" customHeight="1" x14ac:dyDescent="0.2">
      <c r="A30" s="181"/>
      <c r="B30" s="181"/>
      <c r="C30" s="181"/>
      <c r="D30" s="181"/>
      <c r="E30" s="181"/>
      <c r="F30" s="181"/>
      <c r="G30" s="181"/>
      <c r="H30" s="181"/>
      <c r="I30" s="181"/>
      <c r="K30" s="24"/>
      <c r="L30" s="26"/>
    </row>
    <row r="31" spans="1:13" ht="20.100000000000001" customHeight="1" x14ac:dyDescent="0.2">
      <c r="A31" s="181"/>
      <c r="B31" s="181"/>
      <c r="C31" s="181"/>
      <c r="D31" s="181"/>
      <c r="E31" s="181"/>
      <c r="F31" s="181"/>
      <c r="G31" s="181"/>
      <c r="H31" s="181"/>
      <c r="I31" s="181"/>
      <c r="K31" s="24"/>
      <c r="L31" s="27"/>
    </row>
    <row r="32" spans="1:13" ht="20.100000000000001" customHeight="1" x14ac:dyDescent="0.2">
      <c r="A32" s="181"/>
      <c r="B32" s="181"/>
      <c r="C32" s="181"/>
      <c r="D32" s="181"/>
      <c r="E32" s="181"/>
      <c r="F32" s="181"/>
      <c r="G32" s="181"/>
      <c r="H32" s="181"/>
      <c r="I32" s="181"/>
      <c r="K32" s="175"/>
      <c r="L32" s="25"/>
    </row>
    <row r="33" spans="11:12" ht="15" x14ac:dyDescent="0.2">
      <c r="K33" s="175"/>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6" t="s">
        <v>29</v>
      </c>
      <c r="B65526" s="176"/>
      <c r="C65526" s="176"/>
      <c r="D65526" s="176"/>
      <c r="E65526" s="176"/>
    </row>
    <row r="65527" spans="1:5" x14ac:dyDescent="0.2">
      <c r="A65527" s="177" t="s">
        <v>30</v>
      </c>
      <c r="B65527" s="177"/>
      <c r="C65527" s="177"/>
      <c r="D65527" s="177"/>
      <c r="E65527" s="177"/>
    </row>
    <row r="65528" spans="1:5" x14ac:dyDescent="0.2">
      <c r="A65528" s="177" t="s">
        <v>31</v>
      </c>
      <c r="B65528" s="177"/>
      <c r="C65528" s="177"/>
      <c r="D65528" s="177"/>
      <c r="E65528" s="177"/>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 ref="G17" r:id="rId3"/>
    <hyperlink ref="G26" r:id="rId4"/>
  </hyperlinks>
  <pageMargins left="0.70866141732283472" right="0.70866141732283472" top="0.74803149606299213" bottom="0.74803149606299213" header="0.31496062992125984" footer="0.31496062992125984"/>
  <pageSetup paperSize="9" orientation="landscape" horizontalDpi="300" verticalDpi="3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50" zoomScaleNormal="50" workbookViewId="0">
      <selection activeCell="O14" sqref="O14"/>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40" t="s">
        <v>124</v>
      </c>
      <c r="C1" s="240"/>
      <c r="D1" s="240"/>
      <c r="E1" s="240"/>
      <c r="F1" s="240"/>
      <c r="G1" s="240"/>
      <c r="H1" s="240"/>
      <c r="I1" s="240"/>
      <c r="J1" s="241"/>
      <c r="K1" s="241"/>
      <c r="L1" s="29"/>
      <c r="M1" s="29"/>
      <c r="N1" s="29"/>
      <c r="O1" s="29"/>
    </row>
    <row r="2" spans="1:21" ht="15.75" x14ac:dyDescent="0.2">
      <c r="B2" s="242" t="s">
        <v>27</v>
      </c>
      <c r="C2" s="242"/>
      <c r="D2" s="276" t="s">
        <v>264</v>
      </c>
      <c r="E2" s="276"/>
      <c r="F2" s="276"/>
      <c r="G2" s="277" t="s">
        <v>355</v>
      </c>
      <c r="H2" s="277"/>
      <c r="I2" s="277"/>
      <c r="J2" s="278" t="s">
        <v>356</v>
      </c>
      <c r="K2" s="278"/>
      <c r="L2" s="278"/>
      <c r="M2" s="223" t="s">
        <v>507</v>
      </c>
      <c r="N2" s="223"/>
      <c r="O2" s="223"/>
      <c r="Q2" s="30">
        <v>1</v>
      </c>
    </row>
    <row r="3" spans="1:21" ht="15" customHeight="1" x14ac:dyDescent="0.2">
      <c r="B3" s="242"/>
      <c r="C3" s="242"/>
      <c r="D3" s="279" t="s">
        <v>34</v>
      </c>
      <c r="E3" s="275" t="s">
        <v>122</v>
      </c>
      <c r="F3" s="275" t="s">
        <v>125</v>
      </c>
      <c r="G3" s="234" t="s">
        <v>34</v>
      </c>
      <c r="H3" s="275" t="s">
        <v>122</v>
      </c>
      <c r="I3" s="275" t="s">
        <v>125</v>
      </c>
      <c r="J3" s="234" t="s">
        <v>34</v>
      </c>
      <c r="K3" s="236" t="s">
        <v>122</v>
      </c>
      <c r="L3" s="238" t="s">
        <v>125</v>
      </c>
      <c r="M3" s="234" t="s">
        <v>34</v>
      </c>
      <c r="N3" s="236" t="s">
        <v>122</v>
      </c>
      <c r="O3" s="238" t="s">
        <v>125</v>
      </c>
      <c r="Q3" s="30">
        <v>2</v>
      </c>
    </row>
    <row r="4" spans="1:21" ht="15.75" customHeight="1" x14ac:dyDescent="0.2">
      <c r="B4" s="242"/>
      <c r="C4" s="242"/>
      <c r="D4" s="280"/>
      <c r="E4" s="238"/>
      <c r="F4" s="238"/>
      <c r="G4" s="235"/>
      <c r="H4" s="238"/>
      <c r="I4" s="238"/>
      <c r="J4" s="235"/>
      <c r="K4" s="237"/>
      <c r="L4" s="239"/>
      <c r="M4" s="235"/>
      <c r="N4" s="237"/>
      <c r="O4" s="239"/>
      <c r="Q4" s="30">
        <v>3</v>
      </c>
    </row>
    <row r="5" spans="1:21" ht="15.75" x14ac:dyDescent="0.2">
      <c r="B5" s="242"/>
      <c r="C5" s="242"/>
      <c r="D5" s="31"/>
      <c r="E5" s="32"/>
      <c r="F5" s="32"/>
      <c r="G5" s="33"/>
      <c r="H5" s="34"/>
      <c r="I5" s="34"/>
      <c r="J5" s="33"/>
      <c r="K5" s="35"/>
      <c r="L5" s="34"/>
      <c r="M5" s="33"/>
      <c r="N5" s="35"/>
      <c r="O5" s="34"/>
      <c r="Q5" s="30">
        <v>4</v>
      </c>
    </row>
    <row r="6" spans="1:21" ht="18.75" x14ac:dyDescent="0.2">
      <c r="A6" s="281"/>
      <c r="B6" s="260"/>
      <c r="C6" s="36" t="s">
        <v>73</v>
      </c>
      <c r="D6" s="37"/>
      <c r="E6" s="37"/>
      <c r="F6" s="37"/>
      <c r="G6" s="37"/>
      <c r="H6" s="37"/>
      <c r="I6" s="37"/>
      <c r="J6" s="37"/>
      <c r="K6" s="37"/>
      <c r="L6" s="38"/>
      <c r="M6" s="37"/>
      <c r="N6" s="37"/>
      <c r="O6" s="38"/>
    </row>
    <row r="7" spans="1:21" ht="39.950000000000003" customHeight="1" x14ac:dyDescent="0.2">
      <c r="A7" s="281"/>
      <c r="B7" s="261"/>
      <c r="C7" s="39" t="s">
        <v>33</v>
      </c>
      <c r="D7" s="79">
        <v>4</v>
      </c>
      <c r="E7" s="120" t="s">
        <v>223</v>
      </c>
      <c r="F7" s="120" t="s">
        <v>228</v>
      </c>
      <c r="G7" s="134">
        <v>4</v>
      </c>
      <c r="H7" s="147" t="s">
        <v>357</v>
      </c>
      <c r="I7" s="147" t="s">
        <v>358</v>
      </c>
      <c r="J7" s="138">
        <v>4</v>
      </c>
      <c r="K7" s="154" t="s">
        <v>392</v>
      </c>
      <c r="L7" s="154" t="s">
        <v>393</v>
      </c>
      <c r="M7" s="140"/>
      <c r="N7" s="122"/>
      <c r="O7" s="123"/>
      <c r="Q7" s="40"/>
      <c r="R7" s="30">
        <f>COUNTIF(D7:D10,"1")</f>
        <v>0</v>
      </c>
      <c r="S7" s="30">
        <f>COUNTIF(G7:G10,"1")</f>
        <v>0</v>
      </c>
      <c r="T7" s="30">
        <f>COUNTIF(J7:J10,"1")</f>
        <v>0</v>
      </c>
      <c r="U7" s="30">
        <f>COUNTIF(M7:M10,"1")</f>
        <v>0</v>
      </c>
    </row>
    <row r="8" spans="1:21" ht="43.5" customHeight="1" x14ac:dyDescent="0.2">
      <c r="A8" s="281"/>
      <c r="B8" s="261"/>
      <c r="C8" s="41" t="s">
        <v>35</v>
      </c>
      <c r="D8" s="79">
        <v>3</v>
      </c>
      <c r="E8" s="120" t="s">
        <v>224</v>
      </c>
      <c r="F8" s="120" t="s">
        <v>231</v>
      </c>
      <c r="G8" s="134">
        <v>3</v>
      </c>
      <c r="H8" s="148" t="s">
        <v>359</v>
      </c>
      <c r="I8" s="148" t="s">
        <v>360</v>
      </c>
      <c r="J8" s="138">
        <v>4</v>
      </c>
      <c r="K8" s="154" t="s">
        <v>390</v>
      </c>
      <c r="L8" s="154" t="s">
        <v>391</v>
      </c>
      <c r="M8" s="140"/>
      <c r="N8" s="125"/>
      <c r="O8" s="123"/>
      <c r="R8" s="30">
        <f>COUNTIF(D7:D10,"2")</f>
        <v>0</v>
      </c>
      <c r="S8" s="30">
        <f>COUNTIF(G7:G10,"2")</f>
        <v>0</v>
      </c>
      <c r="T8" s="30">
        <f>COUNTIF(J7:J10,"2")</f>
        <v>0</v>
      </c>
      <c r="U8" s="30">
        <f>COUNTIF(M7:M10,"2")</f>
        <v>0</v>
      </c>
    </row>
    <row r="9" spans="1:21" ht="51" customHeight="1" x14ac:dyDescent="0.2">
      <c r="A9" s="281"/>
      <c r="B9" s="261"/>
      <c r="C9" s="42" t="s">
        <v>36</v>
      </c>
      <c r="D9" s="79">
        <v>4</v>
      </c>
      <c r="E9" s="120" t="s">
        <v>225</v>
      </c>
      <c r="F9" s="120" t="s">
        <v>227</v>
      </c>
      <c r="G9" s="134">
        <v>4</v>
      </c>
      <c r="H9" s="148" t="s">
        <v>361</v>
      </c>
      <c r="I9" s="148" t="s">
        <v>362</v>
      </c>
      <c r="J9" s="138">
        <v>4</v>
      </c>
      <c r="K9" s="154" t="s">
        <v>394</v>
      </c>
      <c r="L9" s="154" t="s">
        <v>395</v>
      </c>
      <c r="M9" s="140"/>
      <c r="N9" s="125"/>
      <c r="O9" s="123"/>
      <c r="R9" s="30">
        <f>COUNTIF(D7:D10,"3")</f>
        <v>1</v>
      </c>
      <c r="S9" s="30">
        <f>COUNTIF(G7:G10,"3")</f>
        <v>1</v>
      </c>
      <c r="T9" s="30">
        <f>COUNTIF(J7:J10,"3")</f>
        <v>0</v>
      </c>
      <c r="U9" s="30">
        <f>COUNTIF(M7:M10,"3")</f>
        <v>0</v>
      </c>
    </row>
    <row r="10" spans="1:21" ht="48" customHeight="1" x14ac:dyDescent="0.2">
      <c r="A10" s="281"/>
      <c r="B10" s="262"/>
      <c r="C10" s="42" t="s">
        <v>37</v>
      </c>
      <c r="D10" s="79">
        <v>4</v>
      </c>
      <c r="E10" s="120" t="s">
        <v>233</v>
      </c>
      <c r="F10" s="120" t="s">
        <v>226</v>
      </c>
      <c r="G10" s="134">
        <v>4</v>
      </c>
      <c r="H10" s="147" t="s">
        <v>363</v>
      </c>
      <c r="I10" s="147" t="s">
        <v>364</v>
      </c>
      <c r="J10" s="138">
        <v>4</v>
      </c>
      <c r="K10" s="154" t="s">
        <v>396</v>
      </c>
      <c r="L10" s="154" t="s">
        <v>397</v>
      </c>
      <c r="M10" s="140"/>
      <c r="N10" s="125"/>
      <c r="O10" s="123"/>
      <c r="R10" s="30">
        <f>COUNTIF(D7:D10,"4")</f>
        <v>3</v>
      </c>
      <c r="S10" s="30">
        <f>COUNTIF(G7:G10,"4")</f>
        <v>3</v>
      </c>
      <c r="T10" s="30">
        <f>COUNTIF(J7:J10,"4")</f>
        <v>4</v>
      </c>
      <c r="U10" s="30">
        <f>COUNTIF(M7:M10,"4")</f>
        <v>0</v>
      </c>
    </row>
    <row r="11" spans="1:21" ht="6" customHeight="1" x14ac:dyDescent="0.25">
      <c r="B11" s="231"/>
      <c r="C11" s="232"/>
      <c r="D11" s="232"/>
      <c r="E11" s="232"/>
      <c r="F11" s="232"/>
      <c r="G11" s="232"/>
      <c r="H11" s="232"/>
      <c r="I11" s="232"/>
      <c r="J11" s="232"/>
      <c r="K11" s="233"/>
      <c r="L11" s="43"/>
      <c r="M11" s="141"/>
      <c r="N11" s="43"/>
      <c r="O11" s="43"/>
      <c r="Q11" s="30">
        <f>COUNTIF(D7:D10,"1")</f>
        <v>0</v>
      </c>
      <c r="R11" s="30">
        <f>COUNTIF(D7:D10,"1")</f>
        <v>0</v>
      </c>
      <c r="S11" s="30">
        <f>COUNTIF(D7:D10,"3")</f>
        <v>1</v>
      </c>
    </row>
    <row r="12" spans="1:21" ht="18.75" x14ac:dyDescent="0.2">
      <c r="A12" s="281"/>
      <c r="B12" s="251"/>
      <c r="C12" s="44" t="s">
        <v>72</v>
      </c>
      <c r="D12" s="45"/>
      <c r="E12" s="45"/>
      <c r="F12" s="45"/>
      <c r="G12" s="45"/>
      <c r="H12" s="45"/>
      <c r="I12" s="45"/>
      <c r="J12" s="45"/>
      <c r="K12" s="46"/>
      <c r="L12" s="47"/>
      <c r="M12" s="45"/>
      <c r="N12" s="46"/>
      <c r="O12" s="47"/>
    </row>
    <row r="13" spans="1:21" ht="54.75" customHeight="1" x14ac:dyDescent="0.2">
      <c r="A13" s="281"/>
      <c r="B13" s="252"/>
      <c r="C13" s="48" t="s">
        <v>38</v>
      </c>
      <c r="D13" s="80">
        <v>3</v>
      </c>
      <c r="E13" s="120" t="s">
        <v>234</v>
      </c>
      <c r="F13" s="126" t="s">
        <v>235</v>
      </c>
      <c r="G13" s="135">
        <v>4</v>
      </c>
      <c r="H13" s="147" t="s">
        <v>365</v>
      </c>
      <c r="I13" s="121" t="s">
        <v>235</v>
      </c>
      <c r="J13" s="139">
        <v>4</v>
      </c>
      <c r="K13" s="154" t="s">
        <v>398</v>
      </c>
      <c r="L13" s="154" t="s">
        <v>399</v>
      </c>
      <c r="M13" s="142"/>
      <c r="N13" s="127"/>
      <c r="O13" s="128"/>
      <c r="R13" s="30">
        <f>COUNTIF(D13:D17,"1")</f>
        <v>0</v>
      </c>
      <c r="S13" s="30">
        <f>COUNTIF(G13:G17,"1")</f>
        <v>0</v>
      </c>
      <c r="T13" s="30">
        <f>COUNTIF(J13:J17,"1")</f>
        <v>0</v>
      </c>
      <c r="U13" s="30">
        <f>COUNTIF(M13:M17,"1")</f>
        <v>0</v>
      </c>
    </row>
    <row r="14" spans="1:21" ht="39.950000000000003" customHeight="1" x14ac:dyDescent="0.2">
      <c r="A14" s="281"/>
      <c r="B14" s="252"/>
      <c r="C14" s="41" t="s">
        <v>39</v>
      </c>
      <c r="D14" s="80">
        <v>4</v>
      </c>
      <c r="E14" s="129" t="s">
        <v>229</v>
      </c>
      <c r="F14" s="126" t="s">
        <v>236</v>
      </c>
      <c r="G14" s="135">
        <v>4</v>
      </c>
      <c r="H14" s="147" t="s">
        <v>366</v>
      </c>
      <c r="I14" s="150" t="s">
        <v>236</v>
      </c>
      <c r="J14" s="139">
        <v>4</v>
      </c>
      <c r="K14" s="154" t="s">
        <v>400</v>
      </c>
      <c r="L14" s="154" t="s">
        <v>401</v>
      </c>
      <c r="M14" s="142"/>
      <c r="N14" s="128"/>
      <c r="O14" s="128"/>
      <c r="R14" s="30">
        <f>COUNTIF(D13:D17,"2")</f>
        <v>0</v>
      </c>
      <c r="S14" s="30">
        <f>COUNTIF(G13:G17,"2")</f>
        <v>0</v>
      </c>
      <c r="T14" s="30">
        <f>COUNTIF(J13:J17,"2")</f>
        <v>0</v>
      </c>
      <c r="U14" s="30">
        <f>COUNTIF(M13:M17,"2")</f>
        <v>0</v>
      </c>
    </row>
    <row r="15" spans="1:21" ht="39.950000000000003" customHeight="1" x14ac:dyDescent="0.2">
      <c r="A15" s="281"/>
      <c r="B15" s="252"/>
      <c r="C15" s="41" t="s">
        <v>40</v>
      </c>
      <c r="D15" s="80">
        <v>3</v>
      </c>
      <c r="E15" s="129" t="s">
        <v>230</v>
      </c>
      <c r="F15" s="126" t="s">
        <v>231</v>
      </c>
      <c r="G15" s="135">
        <v>3</v>
      </c>
      <c r="H15" s="147" t="s">
        <v>367</v>
      </c>
      <c r="I15" s="150" t="s">
        <v>231</v>
      </c>
      <c r="J15" s="139">
        <v>4</v>
      </c>
      <c r="K15" s="154" t="s">
        <v>367</v>
      </c>
      <c r="L15" s="155" t="s">
        <v>231</v>
      </c>
      <c r="M15" s="142"/>
      <c r="N15" s="128"/>
      <c r="O15" s="128"/>
      <c r="R15" s="30">
        <f>COUNTIF(D13:D17,"3")</f>
        <v>3</v>
      </c>
      <c r="S15" s="30">
        <f>COUNTIF(G13:G17,"3")</f>
        <v>1</v>
      </c>
      <c r="T15" s="30">
        <f>COUNTIF(J13:J17,"3")</f>
        <v>0</v>
      </c>
      <c r="U15" s="30">
        <f>COUNTIF(M13:M17,"3")</f>
        <v>0</v>
      </c>
    </row>
    <row r="16" spans="1:21" ht="39.950000000000003" customHeight="1" x14ac:dyDescent="0.2">
      <c r="A16" s="281"/>
      <c r="B16" s="252"/>
      <c r="C16" s="42" t="s">
        <v>41</v>
      </c>
      <c r="D16" s="80">
        <v>3</v>
      </c>
      <c r="E16" s="129" t="s">
        <v>237</v>
      </c>
      <c r="F16" s="126" t="s">
        <v>232</v>
      </c>
      <c r="G16" s="135">
        <v>4</v>
      </c>
      <c r="H16" s="124" t="s">
        <v>237</v>
      </c>
      <c r="I16" s="150" t="s">
        <v>232</v>
      </c>
      <c r="J16" s="139">
        <v>4</v>
      </c>
      <c r="K16" s="154" t="s">
        <v>402</v>
      </c>
      <c r="L16" s="155" t="s">
        <v>232</v>
      </c>
      <c r="M16" s="142"/>
      <c r="N16" s="128"/>
      <c r="O16" s="128"/>
      <c r="R16" s="30">
        <f>COUNTIF(D13:D17,"4")</f>
        <v>2</v>
      </c>
      <c r="S16" s="30">
        <f>COUNTIF(G13:G17,"4")</f>
        <v>4</v>
      </c>
      <c r="T16" s="30">
        <f>COUNTIF(J13:J17,"4")</f>
        <v>5</v>
      </c>
      <c r="U16" s="30">
        <f>COUNTIF(M13:M17,"4")</f>
        <v>0</v>
      </c>
    </row>
    <row r="17" spans="1:21" ht="51.75" customHeight="1" x14ac:dyDescent="0.2">
      <c r="A17" s="281"/>
      <c r="B17" s="253"/>
      <c r="C17" s="41" t="s">
        <v>42</v>
      </c>
      <c r="D17" s="80">
        <v>4</v>
      </c>
      <c r="E17" s="129" t="s">
        <v>238</v>
      </c>
      <c r="F17" s="126" t="s">
        <v>239</v>
      </c>
      <c r="G17" s="135">
        <v>4</v>
      </c>
      <c r="H17" s="147" t="s">
        <v>368</v>
      </c>
      <c r="I17" s="149" t="s">
        <v>369</v>
      </c>
      <c r="J17" s="139">
        <v>4</v>
      </c>
      <c r="K17" s="154" t="s">
        <v>403</v>
      </c>
      <c r="L17" s="153" t="s">
        <v>369</v>
      </c>
      <c r="M17" s="142"/>
      <c r="N17" s="128"/>
      <c r="O17" s="128"/>
    </row>
    <row r="18" spans="1:21" ht="7.5" customHeight="1" x14ac:dyDescent="0.25">
      <c r="B18" s="263"/>
      <c r="C18" s="264"/>
      <c r="D18" s="264"/>
      <c r="E18" s="264"/>
      <c r="F18" s="264"/>
      <c r="G18" s="264"/>
      <c r="H18" s="264"/>
      <c r="I18" s="264"/>
      <c r="J18" s="264"/>
      <c r="K18" s="265"/>
      <c r="L18" s="43"/>
      <c r="M18" s="141"/>
      <c r="N18" s="43"/>
      <c r="O18" s="43"/>
    </row>
    <row r="19" spans="1:21" ht="18.75" x14ac:dyDescent="0.2">
      <c r="A19" s="281"/>
      <c r="B19" s="251"/>
      <c r="C19" s="44" t="s">
        <v>43</v>
      </c>
      <c r="D19" s="45"/>
      <c r="E19" s="45"/>
      <c r="F19" s="45"/>
      <c r="G19" s="45"/>
      <c r="H19" s="45"/>
      <c r="I19" s="45"/>
      <c r="J19" s="45"/>
      <c r="K19" s="46"/>
      <c r="L19" s="47"/>
      <c r="M19" s="45"/>
      <c r="N19" s="46"/>
      <c r="O19" s="47"/>
    </row>
    <row r="20" spans="1:21" ht="47.25" customHeight="1" x14ac:dyDescent="0.2">
      <c r="A20" s="281"/>
      <c r="B20" s="266"/>
      <c r="C20" s="49" t="s">
        <v>44</v>
      </c>
      <c r="D20" s="80">
        <v>4</v>
      </c>
      <c r="E20" s="120" t="s">
        <v>240</v>
      </c>
      <c r="F20" s="120" t="s">
        <v>197</v>
      </c>
      <c r="G20" s="135">
        <v>1</v>
      </c>
      <c r="H20" s="147" t="s">
        <v>371</v>
      </c>
      <c r="I20" s="121" t="s">
        <v>197</v>
      </c>
      <c r="J20" s="139">
        <v>4</v>
      </c>
      <c r="K20" s="154" t="s">
        <v>372</v>
      </c>
      <c r="L20" s="130" t="s">
        <v>197</v>
      </c>
      <c r="M20" s="142"/>
      <c r="N20" s="132"/>
      <c r="O20" s="133"/>
      <c r="R20" s="30">
        <f>COUNTIF(D20:D27,"1")</f>
        <v>0</v>
      </c>
      <c r="S20" s="30">
        <f>COUNTIF(G20:G27,"1")</f>
        <v>1</v>
      </c>
      <c r="T20" s="30">
        <f>COUNTIF(J20:J27,"1")</f>
        <v>0</v>
      </c>
      <c r="U20" s="30">
        <f>COUNTIF(M20:M27,"1")</f>
        <v>0</v>
      </c>
    </row>
    <row r="21" spans="1:21" ht="39.950000000000003" customHeight="1" x14ac:dyDescent="0.2">
      <c r="A21" s="281"/>
      <c r="B21" s="266"/>
      <c r="C21" s="50" t="s">
        <v>45</v>
      </c>
      <c r="D21" s="80">
        <v>4</v>
      </c>
      <c r="E21" s="129" t="s">
        <v>241</v>
      </c>
      <c r="F21" s="120" t="s">
        <v>198</v>
      </c>
      <c r="G21" s="135">
        <v>4</v>
      </c>
      <c r="H21" s="147" t="s">
        <v>373</v>
      </c>
      <c r="I21" s="121" t="s">
        <v>198</v>
      </c>
      <c r="J21" s="139">
        <v>2</v>
      </c>
      <c r="K21" s="154" t="s">
        <v>374</v>
      </c>
      <c r="L21" s="130" t="s">
        <v>198</v>
      </c>
      <c r="M21" s="142"/>
      <c r="N21" s="133"/>
      <c r="O21" s="133"/>
      <c r="R21" s="30">
        <f>COUNTIF(D20:D27,"2")</f>
        <v>0</v>
      </c>
      <c r="S21" s="30">
        <f>COUNTIF(G20:G27,"2")</f>
        <v>0</v>
      </c>
      <c r="T21" s="30">
        <f>COUNTIF(J20:J27,"2")</f>
        <v>1</v>
      </c>
      <c r="U21" s="30">
        <f>COUNTIF(M20:M27,"2")</f>
        <v>0</v>
      </c>
    </row>
    <row r="22" spans="1:21" ht="39.950000000000003" customHeight="1" x14ac:dyDescent="0.2">
      <c r="A22" s="281"/>
      <c r="B22" s="266"/>
      <c r="C22" s="144" t="s">
        <v>46</v>
      </c>
      <c r="D22" s="80"/>
      <c r="E22" s="129"/>
      <c r="F22" s="120"/>
      <c r="G22" s="135"/>
      <c r="H22" s="147" t="s">
        <v>375</v>
      </c>
      <c r="I22" s="121" t="s">
        <v>404</v>
      </c>
      <c r="J22" s="139">
        <v>3</v>
      </c>
      <c r="K22" s="154" t="s">
        <v>376</v>
      </c>
      <c r="L22" s="130" t="s">
        <v>404</v>
      </c>
      <c r="M22" s="142"/>
      <c r="N22" s="133"/>
      <c r="O22" s="133"/>
      <c r="R22" s="30">
        <f>COUNTIF(D20:D27,"3")</f>
        <v>0</v>
      </c>
      <c r="S22" s="30">
        <f>COUNTIF(G20:G27,"3")</f>
        <v>0</v>
      </c>
      <c r="T22" s="30">
        <f>COUNTIF(J20:J27,"3")</f>
        <v>3</v>
      </c>
      <c r="U22" s="30">
        <f>COUNTIF(M20:M27,"3")</f>
        <v>0</v>
      </c>
    </row>
    <row r="23" spans="1:21" ht="39.950000000000003" customHeight="1" x14ac:dyDescent="0.2">
      <c r="A23" s="281"/>
      <c r="B23" s="266"/>
      <c r="C23" s="50" t="s">
        <v>47</v>
      </c>
      <c r="D23" s="80">
        <v>4</v>
      </c>
      <c r="E23" s="129" t="s">
        <v>242</v>
      </c>
      <c r="F23" s="120" t="s">
        <v>199</v>
      </c>
      <c r="G23" s="135">
        <v>4</v>
      </c>
      <c r="H23" s="147" t="s">
        <v>370</v>
      </c>
      <c r="I23" s="121" t="s">
        <v>199</v>
      </c>
      <c r="J23" s="139">
        <v>3</v>
      </c>
      <c r="K23" s="154" t="s">
        <v>370</v>
      </c>
      <c r="L23" s="130" t="s">
        <v>199</v>
      </c>
      <c r="M23" s="142"/>
      <c r="N23" s="133"/>
      <c r="O23" s="133"/>
      <c r="R23" s="30">
        <f>COUNTIF(D20:D27,"4")</f>
        <v>5</v>
      </c>
      <c r="S23" s="30">
        <f>COUNTIF(G20:G27,"4")</f>
        <v>6</v>
      </c>
      <c r="T23" s="30">
        <f>COUNTIF(J20:J27,"4")</f>
        <v>3</v>
      </c>
      <c r="U23" s="30">
        <f>COUNTIF(M20:M27,"4")</f>
        <v>0</v>
      </c>
    </row>
    <row r="24" spans="1:21" ht="39.950000000000003" customHeight="1" x14ac:dyDescent="0.2">
      <c r="A24" s="281"/>
      <c r="B24" s="266"/>
      <c r="C24" s="144" t="s">
        <v>48</v>
      </c>
      <c r="D24" s="80"/>
      <c r="E24" s="129"/>
      <c r="F24" s="120"/>
      <c r="G24" s="135">
        <v>4</v>
      </c>
      <c r="H24" s="147" t="s">
        <v>377</v>
      </c>
      <c r="I24" s="121"/>
      <c r="J24" s="139">
        <v>4</v>
      </c>
      <c r="K24" s="154" t="s">
        <v>378</v>
      </c>
      <c r="L24" s="130"/>
      <c r="M24" s="142"/>
      <c r="N24" s="133"/>
      <c r="O24" s="133"/>
    </row>
    <row r="25" spans="1:21" ht="39.950000000000003" customHeight="1" x14ac:dyDescent="0.2">
      <c r="A25" s="281"/>
      <c r="B25" s="266"/>
      <c r="C25" s="50" t="s">
        <v>49</v>
      </c>
      <c r="D25" s="80">
        <v>4</v>
      </c>
      <c r="E25" s="129" t="s">
        <v>243</v>
      </c>
      <c r="F25" s="120" t="s">
        <v>200</v>
      </c>
      <c r="G25" s="135">
        <v>4</v>
      </c>
      <c r="H25" s="124" t="s">
        <v>243</v>
      </c>
      <c r="I25" s="121" t="s">
        <v>200</v>
      </c>
      <c r="J25" s="139">
        <v>4</v>
      </c>
      <c r="K25" s="131" t="s">
        <v>243</v>
      </c>
      <c r="L25" s="130" t="s">
        <v>200</v>
      </c>
      <c r="M25" s="142"/>
      <c r="N25" s="133"/>
      <c r="O25" s="133"/>
    </row>
    <row r="26" spans="1:21" ht="39.950000000000003" customHeight="1" x14ac:dyDescent="0.2">
      <c r="A26" s="281"/>
      <c r="B26" s="266"/>
      <c r="C26" s="144" t="s">
        <v>50</v>
      </c>
      <c r="D26" s="80"/>
      <c r="E26" s="129"/>
      <c r="F26" s="120"/>
      <c r="G26" s="135">
        <v>4</v>
      </c>
      <c r="H26" s="124"/>
      <c r="I26" s="121"/>
      <c r="J26" s="139"/>
      <c r="K26" s="131"/>
      <c r="L26" s="130"/>
      <c r="M26" s="142"/>
      <c r="N26" s="133"/>
      <c r="O26" s="133"/>
    </row>
    <row r="27" spans="1:21" ht="39.950000000000003" customHeight="1" x14ac:dyDescent="0.2">
      <c r="A27" s="281"/>
      <c r="B27" s="267"/>
      <c r="C27" s="50" t="s">
        <v>51</v>
      </c>
      <c r="D27" s="80">
        <v>4</v>
      </c>
      <c r="E27" s="129" t="s">
        <v>244</v>
      </c>
      <c r="F27" s="120" t="s">
        <v>201</v>
      </c>
      <c r="G27" s="135">
        <v>4</v>
      </c>
      <c r="H27" s="147" t="s">
        <v>244</v>
      </c>
      <c r="I27" s="121" t="s">
        <v>201</v>
      </c>
      <c r="J27" s="139">
        <v>3</v>
      </c>
      <c r="K27" s="131" t="s">
        <v>244</v>
      </c>
      <c r="L27" s="130" t="s">
        <v>201</v>
      </c>
      <c r="M27" s="142"/>
      <c r="N27" s="133"/>
      <c r="O27" s="133"/>
    </row>
    <row r="28" spans="1:21" ht="7.5" customHeight="1" x14ac:dyDescent="0.25">
      <c r="B28" s="231"/>
      <c r="C28" s="232"/>
      <c r="D28" s="232"/>
      <c r="E28" s="232"/>
      <c r="F28" s="232"/>
      <c r="G28" s="232"/>
      <c r="H28" s="232"/>
      <c r="I28" s="232"/>
      <c r="J28" s="232"/>
      <c r="K28" s="268"/>
      <c r="L28" s="43"/>
      <c r="M28" s="141"/>
      <c r="N28" s="43"/>
      <c r="O28" s="43"/>
    </row>
    <row r="29" spans="1:21" ht="18.75" x14ac:dyDescent="0.2">
      <c r="A29" s="281"/>
      <c r="B29" s="251"/>
      <c r="C29" s="44" t="s">
        <v>52</v>
      </c>
      <c r="D29" s="45"/>
      <c r="E29" s="45"/>
      <c r="F29" s="45"/>
      <c r="G29" s="45"/>
      <c r="H29" s="45"/>
      <c r="I29" s="45"/>
      <c r="J29" s="45"/>
      <c r="K29" s="46"/>
      <c r="L29" s="47"/>
      <c r="M29" s="45"/>
      <c r="N29" s="46"/>
      <c r="O29" s="47"/>
    </row>
    <row r="30" spans="1:21" ht="39.950000000000003" customHeight="1" x14ac:dyDescent="0.25">
      <c r="A30" s="281"/>
      <c r="B30" s="252"/>
      <c r="C30" s="48" t="s">
        <v>53</v>
      </c>
      <c r="D30" s="80">
        <v>3</v>
      </c>
      <c r="E30" s="120" t="s">
        <v>245</v>
      </c>
      <c r="F30" s="120" t="s">
        <v>222</v>
      </c>
      <c r="G30" s="135">
        <v>3</v>
      </c>
      <c r="H30" s="152" t="s">
        <v>379</v>
      </c>
      <c r="I30" s="124" t="s">
        <v>405</v>
      </c>
      <c r="J30" s="151">
        <v>4</v>
      </c>
      <c r="K30" s="154" t="s">
        <v>380</v>
      </c>
      <c r="L30" s="131" t="s">
        <v>405</v>
      </c>
      <c r="M30" s="142"/>
      <c r="N30" s="132"/>
      <c r="O30" s="133"/>
      <c r="R30" s="30">
        <f>COUNTIF(D30:D33,"1")</f>
        <v>0</v>
      </c>
      <c r="S30" s="30">
        <f>COUNTIF(G30:G33,"1")</f>
        <v>0</v>
      </c>
      <c r="T30" s="30">
        <f>COUNTIF(J30:J33,"1")</f>
        <v>0</v>
      </c>
      <c r="U30" s="30">
        <f>COUNTIF(M30:M33,"1")</f>
        <v>0</v>
      </c>
    </row>
    <row r="31" spans="1:21" ht="39.950000000000003" customHeight="1" x14ac:dyDescent="0.25">
      <c r="A31" s="281"/>
      <c r="B31" s="252"/>
      <c r="C31" s="41" t="s">
        <v>54</v>
      </c>
      <c r="D31" s="80">
        <v>3</v>
      </c>
      <c r="E31" s="129" t="s">
        <v>246</v>
      </c>
      <c r="F31" s="120" t="s">
        <v>248</v>
      </c>
      <c r="G31" s="135">
        <v>3</v>
      </c>
      <c r="H31" s="152" t="s">
        <v>381</v>
      </c>
      <c r="I31" s="152" t="s">
        <v>382</v>
      </c>
      <c r="J31" s="151">
        <v>3</v>
      </c>
      <c r="K31" s="154" t="s">
        <v>383</v>
      </c>
      <c r="L31" s="154" t="s">
        <v>384</v>
      </c>
      <c r="M31" s="142"/>
      <c r="N31" s="133"/>
      <c r="O31" s="133"/>
      <c r="R31" s="30">
        <f>COUNTIF(D30:D33,"2")</f>
        <v>0</v>
      </c>
      <c r="S31" s="30">
        <f>COUNTIF(G30:G33,"2")</f>
        <v>0</v>
      </c>
      <c r="T31" s="30">
        <f>COUNTIF(J30:J33,"2")</f>
        <v>2</v>
      </c>
      <c r="U31" s="30">
        <f>COUNTIF(M30:M33,"2")</f>
        <v>0</v>
      </c>
    </row>
    <row r="32" spans="1:21" ht="39.950000000000003" customHeight="1" x14ac:dyDescent="0.25">
      <c r="A32" s="281"/>
      <c r="B32" s="252"/>
      <c r="C32" s="41" t="s">
        <v>55</v>
      </c>
      <c r="D32" s="80">
        <v>4</v>
      </c>
      <c r="E32" s="129" t="s">
        <v>247</v>
      </c>
      <c r="F32" s="120" t="s">
        <v>249</v>
      </c>
      <c r="G32" s="135">
        <v>4</v>
      </c>
      <c r="H32" s="152" t="s">
        <v>385</v>
      </c>
      <c r="I32" s="152" t="s">
        <v>386</v>
      </c>
      <c r="J32" s="151">
        <v>2</v>
      </c>
      <c r="K32" s="154" t="s">
        <v>387</v>
      </c>
      <c r="L32" s="154" t="s">
        <v>386</v>
      </c>
      <c r="M32" s="142"/>
      <c r="N32" s="133"/>
      <c r="O32" s="133"/>
      <c r="R32" s="30">
        <f>COUNTIF(D30:D33,"3")</f>
        <v>2</v>
      </c>
      <c r="S32" s="30">
        <f>COUNTIF(G30:G33,"3")</f>
        <v>2</v>
      </c>
      <c r="T32" s="30">
        <f>COUNTIF(J30:J33,"31")</f>
        <v>0</v>
      </c>
      <c r="U32" s="30">
        <f>COUNTIF(M30:M33,"3")</f>
        <v>0</v>
      </c>
    </row>
    <row r="33" spans="1:21" ht="39.950000000000003" customHeight="1" x14ac:dyDescent="0.25">
      <c r="A33" s="281"/>
      <c r="B33" s="253"/>
      <c r="C33" s="41" t="s">
        <v>56</v>
      </c>
      <c r="D33" s="80">
        <v>4</v>
      </c>
      <c r="E33" s="129" t="s">
        <v>250</v>
      </c>
      <c r="F33" s="120" t="s">
        <v>251</v>
      </c>
      <c r="G33" s="135">
        <v>4</v>
      </c>
      <c r="H33" s="156" t="s">
        <v>388</v>
      </c>
      <c r="I33" s="124" t="s">
        <v>406</v>
      </c>
      <c r="J33" s="151">
        <v>2</v>
      </c>
      <c r="K33" s="154" t="s">
        <v>389</v>
      </c>
      <c r="L33" s="131" t="s">
        <v>407</v>
      </c>
      <c r="M33" s="142"/>
      <c r="N33" s="133"/>
      <c r="O33" s="133"/>
      <c r="R33" s="30">
        <f>COUNTIF(D30:D33,"4")</f>
        <v>2</v>
      </c>
      <c r="S33" s="30">
        <f>COUNTIF(G30:G33,"4")</f>
        <v>2</v>
      </c>
      <c r="T33" s="30">
        <f>COUNTIF(J30:J33,"4")</f>
        <v>1</v>
      </c>
      <c r="U33" s="30">
        <f>COUNTIF(M30:M33,"4")</f>
        <v>0</v>
      </c>
    </row>
    <row r="34" spans="1:21" ht="9" customHeight="1" x14ac:dyDescent="0.25">
      <c r="B34" s="263"/>
      <c r="C34" s="264"/>
      <c r="D34" s="264"/>
      <c r="E34" s="264"/>
      <c r="F34" s="264"/>
      <c r="G34" s="264"/>
      <c r="H34" s="264"/>
      <c r="I34" s="264"/>
      <c r="J34" s="264"/>
      <c r="K34" s="265"/>
      <c r="L34" s="43"/>
      <c r="M34" s="141"/>
      <c r="N34" s="43"/>
      <c r="O34" s="43"/>
    </row>
    <row r="35" spans="1:21" ht="18.75" x14ac:dyDescent="0.2">
      <c r="A35" s="281"/>
      <c r="B35" s="251"/>
      <c r="C35" s="51" t="s">
        <v>57</v>
      </c>
      <c r="D35" s="269"/>
      <c r="E35" s="269"/>
      <c r="F35" s="269"/>
      <c r="G35" s="269"/>
      <c r="H35" s="269"/>
      <c r="I35" s="269"/>
      <c r="J35" s="269"/>
      <c r="K35" s="269"/>
      <c r="L35" s="52"/>
      <c r="M35" s="105"/>
      <c r="N35" s="105"/>
      <c r="O35" s="104"/>
    </row>
    <row r="36" spans="1:21" ht="56.25" customHeight="1" x14ac:dyDescent="0.25">
      <c r="A36" s="281"/>
      <c r="B36" s="252"/>
      <c r="C36" s="48" t="s">
        <v>58</v>
      </c>
      <c r="D36" s="80">
        <v>4</v>
      </c>
      <c r="E36" s="120" t="s">
        <v>252</v>
      </c>
      <c r="F36" s="120" t="s">
        <v>253</v>
      </c>
      <c r="G36" s="135">
        <v>3</v>
      </c>
      <c r="H36" s="147" t="s">
        <v>408</v>
      </c>
      <c r="I36" s="158" t="s">
        <v>409</v>
      </c>
      <c r="J36" s="157">
        <v>3</v>
      </c>
      <c r="K36" s="154" t="s">
        <v>410</v>
      </c>
      <c r="L36" s="159" t="s">
        <v>411</v>
      </c>
      <c r="M36" s="142"/>
      <c r="N36" s="132"/>
      <c r="R36" s="30">
        <f>COUNTIF(D36:D44,"1")</f>
        <v>0</v>
      </c>
      <c r="S36" s="30">
        <f>COUNTIF(G36:G44,"1")</f>
        <v>0</v>
      </c>
      <c r="T36" s="30">
        <f>COUNTIF(J36:J44,"1")</f>
        <v>1</v>
      </c>
      <c r="U36" s="30">
        <f>COUNTIF(M36:M44,"1")</f>
        <v>0</v>
      </c>
    </row>
    <row r="37" spans="1:21" ht="39.950000000000003" customHeight="1" x14ac:dyDescent="0.2">
      <c r="A37" s="281"/>
      <c r="B37" s="252"/>
      <c r="C37" s="41" t="s">
        <v>59</v>
      </c>
      <c r="D37" s="80">
        <v>4</v>
      </c>
      <c r="E37" s="129" t="s">
        <v>254</v>
      </c>
      <c r="F37" s="120" t="s">
        <v>255</v>
      </c>
      <c r="G37" s="135">
        <v>4</v>
      </c>
      <c r="H37" s="147" t="s">
        <v>412</v>
      </c>
      <c r="I37" s="147" t="s">
        <v>413</v>
      </c>
      <c r="J37" s="157">
        <v>3</v>
      </c>
      <c r="K37" s="154" t="s">
        <v>414</v>
      </c>
      <c r="L37" s="131" t="s">
        <v>415</v>
      </c>
      <c r="M37" s="142"/>
      <c r="N37" s="133"/>
      <c r="O37" s="133"/>
      <c r="R37" s="30">
        <f>COUNTIF(D36:D44,"2")</f>
        <v>0</v>
      </c>
      <c r="S37" s="30">
        <f>COUNTIF(G36:G44,"2")</f>
        <v>0</v>
      </c>
      <c r="T37" s="30">
        <f>COUNTIF(J36:J44,"2")</f>
        <v>1</v>
      </c>
      <c r="U37" s="30">
        <f>COUNTIF(M36:M44,"2")</f>
        <v>0</v>
      </c>
    </row>
    <row r="38" spans="1:21" ht="39.950000000000003" customHeight="1" x14ac:dyDescent="0.2">
      <c r="A38" s="281"/>
      <c r="B38" s="252"/>
      <c r="C38" s="41" t="s">
        <v>60</v>
      </c>
      <c r="D38" s="80">
        <v>4</v>
      </c>
      <c r="E38" s="129" t="s">
        <v>221</v>
      </c>
      <c r="F38" s="120" t="s">
        <v>256</v>
      </c>
      <c r="G38" s="135">
        <v>4</v>
      </c>
      <c r="H38" s="147" t="s">
        <v>416</v>
      </c>
      <c r="I38" s="147" t="s">
        <v>417</v>
      </c>
      <c r="J38" s="157">
        <v>4</v>
      </c>
      <c r="K38" s="154" t="s">
        <v>416</v>
      </c>
      <c r="L38" s="154" t="s">
        <v>417</v>
      </c>
      <c r="M38" s="142"/>
      <c r="N38" s="133"/>
      <c r="O38" s="133"/>
      <c r="R38" s="30">
        <f>COUNTIF(D36:D44,"3")</f>
        <v>2</v>
      </c>
      <c r="S38" s="30">
        <f>COUNTIF(G36:G44,"3")</f>
        <v>2</v>
      </c>
      <c r="T38" s="30">
        <f>COUNTIF(J36:J44,"3")</f>
        <v>3</v>
      </c>
      <c r="U38" s="30">
        <f>COUNTIF(M36:M44,"3")</f>
        <v>0</v>
      </c>
    </row>
    <row r="39" spans="1:21" ht="39.950000000000003" customHeight="1" x14ac:dyDescent="0.2">
      <c r="A39" s="281"/>
      <c r="B39" s="252"/>
      <c r="C39" s="41" t="s">
        <v>61</v>
      </c>
      <c r="D39" s="80">
        <v>4</v>
      </c>
      <c r="E39" s="129" t="s">
        <v>257</v>
      </c>
      <c r="F39" s="120" t="s">
        <v>258</v>
      </c>
      <c r="G39" s="135">
        <v>4</v>
      </c>
      <c r="H39" s="147" t="s">
        <v>418</v>
      </c>
      <c r="I39" s="147" t="s">
        <v>419</v>
      </c>
      <c r="J39" s="157">
        <v>4</v>
      </c>
      <c r="K39" s="154" t="s">
        <v>420</v>
      </c>
      <c r="L39" s="154" t="s">
        <v>421</v>
      </c>
      <c r="M39" s="142"/>
      <c r="N39" s="133"/>
      <c r="O39" s="133"/>
      <c r="R39" s="30">
        <f>COUNTIF(D36:D44,"4")</f>
        <v>7</v>
      </c>
      <c r="S39" s="30">
        <f>COUNTIF(G36:G44,"4")</f>
        <v>7</v>
      </c>
      <c r="T39" s="30">
        <f>COUNTIF(J36:J44,"4")</f>
        <v>4</v>
      </c>
      <c r="U39" s="30">
        <f>COUNTIF(M36:M44,"4")</f>
        <v>0</v>
      </c>
    </row>
    <row r="40" spans="1:21" ht="39.950000000000003" customHeight="1" x14ac:dyDescent="0.2">
      <c r="A40" s="281"/>
      <c r="B40" s="252"/>
      <c r="C40" s="41" t="s">
        <v>62</v>
      </c>
      <c r="D40" s="80">
        <v>4</v>
      </c>
      <c r="E40" s="129" t="s">
        <v>213</v>
      </c>
      <c r="F40" s="120" t="s">
        <v>62</v>
      </c>
      <c r="G40" s="135">
        <v>4</v>
      </c>
      <c r="H40" s="147" t="s">
        <v>422</v>
      </c>
      <c r="I40" s="147" t="s">
        <v>423</v>
      </c>
      <c r="J40" s="157">
        <v>4</v>
      </c>
      <c r="K40" s="154" t="s">
        <v>424</v>
      </c>
      <c r="L40" s="154" t="s">
        <v>423</v>
      </c>
      <c r="M40" s="142"/>
      <c r="N40" s="133"/>
      <c r="O40" s="133"/>
    </row>
    <row r="41" spans="1:21" ht="39.950000000000003" customHeight="1" x14ac:dyDescent="0.25">
      <c r="A41" s="281"/>
      <c r="B41" s="252"/>
      <c r="C41" s="41" t="s">
        <v>63</v>
      </c>
      <c r="D41" s="80">
        <v>3</v>
      </c>
      <c r="E41" s="129" t="s">
        <v>214</v>
      </c>
      <c r="F41" s="120" t="s">
        <v>215</v>
      </c>
      <c r="G41" s="135">
        <v>3</v>
      </c>
      <c r="H41" s="152" t="s">
        <v>425</v>
      </c>
      <c r="I41" s="152" t="s">
        <v>426</v>
      </c>
      <c r="J41" s="139">
        <v>4</v>
      </c>
      <c r="K41" s="159" t="s">
        <v>427</v>
      </c>
      <c r="L41" s="159" t="s">
        <v>426</v>
      </c>
      <c r="M41" s="142"/>
      <c r="N41" s="133"/>
      <c r="O41" s="133"/>
    </row>
    <row r="42" spans="1:21" ht="39.950000000000003" customHeight="1" x14ac:dyDescent="0.25">
      <c r="A42" s="281"/>
      <c r="B42" s="252"/>
      <c r="C42" s="41" t="s">
        <v>64</v>
      </c>
      <c r="D42" s="80">
        <v>4</v>
      </c>
      <c r="E42" s="129" t="s">
        <v>219</v>
      </c>
      <c r="F42" s="120" t="s">
        <v>259</v>
      </c>
      <c r="G42" s="135">
        <v>4</v>
      </c>
      <c r="H42" s="152" t="s">
        <v>428</v>
      </c>
      <c r="I42" s="124" t="s">
        <v>429</v>
      </c>
      <c r="J42" s="139">
        <v>3</v>
      </c>
      <c r="K42" s="159" t="s">
        <v>428</v>
      </c>
      <c r="L42" s="131" t="s">
        <v>429</v>
      </c>
      <c r="M42" s="142"/>
      <c r="N42" s="133"/>
      <c r="O42" s="133"/>
    </row>
    <row r="43" spans="1:21" ht="39.950000000000003" customHeight="1" x14ac:dyDescent="0.25">
      <c r="A43" s="281"/>
      <c r="B43" s="252"/>
      <c r="C43" s="41" t="s">
        <v>65</v>
      </c>
      <c r="D43" s="80">
        <v>4</v>
      </c>
      <c r="E43" s="129" t="s">
        <v>217</v>
      </c>
      <c r="F43" s="120" t="s">
        <v>216</v>
      </c>
      <c r="G43" s="135">
        <v>4</v>
      </c>
      <c r="H43" s="152" t="s">
        <v>430</v>
      </c>
      <c r="I43" s="152" t="s">
        <v>431</v>
      </c>
      <c r="J43" s="139">
        <v>2</v>
      </c>
      <c r="K43" s="159" t="s">
        <v>432</v>
      </c>
      <c r="L43" s="159" t="s">
        <v>431</v>
      </c>
      <c r="M43" s="142"/>
      <c r="N43" s="133"/>
      <c r="O43" s="133"/>
    </row>
    <row r="44" spans="1:21" ht="39.950000000000003" customHeight="1" x14ac:dyDescent="0.2">
      <c r="A44" s="281"/>
      <c r="B44" s="253"/>
      <c r="C44" s="41" t="s">
        <v>66</v>
      </c>
      <c r="D44" s="80">
        <v>3</v>
      </c>
      <c r="E44" s="129" t="s">
        <v>218</v>
      </c>
      <c r="F44" s="120" t="s">
        <v>216</v>
      </c>
      <c r="G44" s="135">
        <v>4</v>
      </c>
      <c r="H44" s="124" t="s">
        <v>218</v>
      </c>
      <c r="I44" s="121" t="s">
        <v>216</v>
      </c>
      <c r="J44" s="139">
        <v>1</v>
      </c>
      <c r="K44" s="131" t="s">
        <v>218</v>
      </c>
      <c r="L44" s="130" t="s">
        <v>216</v>
      </c>
      <c r="M44" s="142"/>
      <c r="N44" s="133"/>
      <c r="O44" s="133"/>
    </row>
    <row r="45" spans="1:21" ht="6.75" customHeight="1" x14ac:dyDescent="0.25">
      <c r="B45" s="263"/>
      <c r="C45" s="264"/>
      <c r="D45" s="264"/>
      <c r="E45" s="264"/>
      <c r="F45" s="264"/>
      <c r="G45" s="264"/>
      <c r="H45" s="264"/>
      <c r="I45" s="264"/>
      <c r="J45" s="264"/>
      <c r="K45" s="265"/>
      <c r="L45" s="43"/>
      <c r="M45" s="141"/>
      <c r="N45" s="43"/>
      <c r="O45" s="43"/>
    </row>
    <row r="46" spans="1:21" ht="18.75" x14ac:dyDescent="0.2">
      <c r="A46" s="281"/>
      <c r="B46" s="251"/>
      <c r="C46" s="44" t="s">
        <v>67</v>
      </c>
      <c r="D46" s="45"/>
      <c r="E46" s="45"/>
      <c r="F46" s="45"/>
      <c r="G46" s="45"/>
      <c r="H46" s="45"/>
      <c r="I46" s="45"/>
      <c r="J46" s="45"/>
      <c r="K46" s="46"/>
      <c r="L46" s="47"/>
      <c r="M46" s="45"/>
      <c r="N46" s="46"/>
      <c r="O46" s="47"/>
    </row>
    <row r="47" spans="1:21" ht="39.950000000000003" customHeight="1" x14ac:dyDescent="0.25">
      <c r="A47" s="281"/>
      <c r="B47" s="252"/>
      <c r="C47" s="48" t="s">
        <v>68</v>
      </c>
      <c r="D47" s="80">
        <v>4</v>
      </c>
      <c r="E47" s="83" t="s">
        <v>260</v>
      </c>
      <c r="F47" s="83" t="s">
        <v>261</v>
      </c>
      <c r="G47" s="81">
        <v>2</v>
      </c>
      <c r="H47" s="152" t="s">
        <v>433</v>
      </c>
      <c r="I47" s="85" t="s">
        <v>261</v>
      </c>
      <c r="J47" s="82">
        <v>4</v>
      </c>
      <c r="K47" s="87" t="s">
        <v>260</v>
      </c>
      <c r="L47" s="87" t="s">
        <v>261</v>
      </c>
      <c r="M47" s="110"/>
      <c r="N47" s="108"/>
      <c r="O47" s="109"/>
      <c r="R47" s="30">
        <f>COUNTIF(D47:D50,"1")</f>
        <v>0</v>
      </c>
      <c r="S47" s="30">
        <f>COUNTIF(G47:G50,"1")</f>
        <v>0</v>
      </c>
      <c r="T47" s="30">
        <f>COUNTIF(J47:J50,"1")</f>
        <v>0</v>
      </c>
      <c r="U47" s="30">
        <f>COUNTIF(M47:M50,"1")</f>
        <v>0</v>
      </c>
    </row>
    <row r="48" spans="1:21" ht="39.950000000000003" customHeight="1" x14ac:dyDescent="0.25">
      <c r="A48" s="281"/>
      <c r="B48" s="252"/>
      <c r="C48" s="41" t="s">
        <v>69</v>
      </c>
      <c r="D48" s="80">
        <v>3</v>
      </c>
      <c r="E48" s="84" t="s">
        <v>266</v>
      </c>
      <c r="F48" s="83" t="s">
        <v>267</v>
      </c>
      <c r="G48" s="81">
        <v>3</v>
      </c>
      <c r="H48" s="152" t="s">
        <v>434</v>
      </c>
      <c r="I48" s="86" t="s">
        <v>267</v>
      </c>
      <c r="J48" s="82">
        <v>4</v>
      </c>
      <c r="K48" s="159" t="s">
        <v>434</v>
      </c>
      <c r="L48" s="88" t="s">
        <v>267</v>
      </c>
      <c r="M48" s="110"/>
      <c r="N48" s="109"/>
      <c r="O48" s="109"/>
      <c r="R48" s="30">
        <f>COUNTIF(D47:D50,"2")</f>
        <v>0</v>
      </c>
      <c r="S48" s="30">
        <f>COUNTIF(G47:G50,"2")</f>
        <v>1</v>
      </c>
      <c r="T48" s="30">
        <f>COUNTIF(J47:J50,"2")</f>
        <v>0</v>
      </c>
      <c r="U48" s="30">
        <f>COUNTIF(M47:M50,"2")</f>
        <v>0</v>
      </c>
    </row>
    <row r="49" spans="1:21" ht="39.950000000000003" customHeight="1" x14ac:dyDescent="0.2">
      <c r="A49" s="281"/>
      <c r="B49" s="252"/>
      <c r="C49" s="145" t="s">
        <v>70</v>
      </c>
      <c r="D49" s="80"/>
      <c r="E49" s="84"/>
      <c r="F49" s="83"/>
      <c r="G49" s="81"/>
      <c r="H49" s="86"/>
      <c r="I49" s="86"/>
      <c r="J49" s="82"/>
      <c r="K49" s="88"/>
      <c r="L49" s="88"/>
      <c r="M49" s="110"/>
      <c r="N49" s="109"/>
      <c r="O49" s="109"/>
      <c r="R49" s="30">
        <f>COUNTIF(D47:D50,"3")</f>
        <v>1</v>
      </c>
      <c r="S49" s="30">
        <f>COUNTIF(G47:G50,"3")</f>
        <v>1</v>
      </c>
      <c r="T49" s="30">
        <f>COUNTIF(J47:J50,"3")</f>
        <v>0</v>
      </c>
      <c r="U49" s="30">
        <f>COUNTIF(M47:M50,"3")</f>
        <v>0</v>
      </c>
    </row>
    <row r="50" spans="1:21" ht="39.950000000000003" customHeight="1" x14ac:dyDescent="0.2">
      <c r="A50" s="281"/>
      <c r="B50" s="253"/>
      <c r="C50" s="41" t="s">
        <v>71</v>
      </c>
      <c r="D50" s="80">
        <v>4</v>
      </c>
      <c r="E50" s="84" t="s">
        <v>262</v>
      </c>
      <c r="F50" s="83" t="s">
        <v>263</v>
      </c>
      <c r="G50" s="81">
        <v>4</v>
      </c>
      <c r="H50" s="86" t="s">
        <v>262</v>
      </c>
      <c r="I50" s="85" t="s">
        <v>263</v>
      </c>
      <c r="J50" s="82">
        <v>4</v>
      </c>
      <c r="K50" s="88" t="s">
        <v>262</v>
      </c>
      <c r="L50" s="87" t="s">
        <v>263</v>
      </c>
      <c r="M50" s="110"/>
      <c r="N50" s="109"/>
      <c r="O50" s="109"/>
      <c r="R50" s="30">
        <f>COUNTIF(D47:D50,"4")</f>
        <v>2</v>
      </c>
      <c r="S50" s="30">
        <f>COUNTIF(G47:G50,"4")</f>
        <v>1</v>
      </c>
      <c r="T50" s="30">
        <f>COUNTIF(J47:J50,"4")</f>
        <v>3</v>
      </c>
      <c r="U50" s="30">
        <f>COUNTIF(M47:M50,"4")</f>
        <v>0</v>
      </c>
    </row>
    <row r="51" spans="1:21" ht="8.25" customHeight="1" x14ac:dyDescent="0.25">
      <c r="B51" s="263"/>
      <c r="C51" s="264"/>
      <c r="D51" s="264"/>
      <c r="E51" s="264"/>
      <c r="F51" s="264"/>
      <c r="G51" s="264"/>
      <c r="H51" s="264"/>
      <c r="I51" s="264"/>
      <c r="J51" s="264"/>
      <c r="K51" s="265"/>
      <c r="L51" s="43"/>
      <c r="M51" s="141"/>
      <c r="N51" s="43"/>
      <c r="O51" s="43"/>
    </row>
    <row r="52" spans="1:21" ht="24" customHeight="1" x14ac:dyDescent="0.2">
      <c r="B52" s="243" t="s">
        <v>26</v>
      </c>
      <c r="C52" s="244"/>
      <c r="D52" s="220">
        <v>2022</v>
      </c>
      <c r="E52" s="221"/>
      <c r="F52" s="222"/>
      <c r="G52" s="254">
        <v>2023</v>
      </c>
      <c r="H52" s="255"/>
      <c r="I52" s="256"/>
      <c r="J52" s="257">
        <v>2024</v>
      </c>
      <c r="K52" s="258"/>
      <c r="L52" s="259"/>
      <c r="M52" s="224">
        <v>2018</v>
      </c>
      <c r="N52" s="225"/>
      <c r="O52" s="226"/>
    </row>
    <row r="53" spans="1:21" ht="33" customHeight="1" x14ac:dyDescent="0.2">
      <c r="B53" s="245"/>
      <c r="C53" s="246"/>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81"/>
      <c r="B54" s="56"/>
      <c r="C54" s="219" t="s">
        <v>74</v>
      </c>
      <c r="D54" s="218"/>
      <c r="E54" s="218"/>
      <c r="F54" s="218"/>
      <c r="G54" s="218"/>
      <c r="H54" s="218"/>
      <c r="I54" s="218"/>
      <c r="J54" s="218"/>
      <c r="K54" s="218"/>
      <c r="L54" s="57"/>
      <c r="M54" s="63"/>
      <c r="N54" s="63"/>
      <c r="O54" s="57"/>
    </row>
    <row r="55" spans="1:21" ht="30" customHeight="1" x14ac:dyDescent="0.25">
      <c r="A55" s="281"/>
      <c r="B55" s="58"/>
      <c r="C55" s="48" t="s">
        <v>75</v>
      </c>
      <c r="D55" s="80">
        <v>4</v>
      </c>
      <c r="E55" s="120" t="s">
        <v>220</v>
      </c>
      <c r="F55" s="120" t="s">
        <v>195</v>
      </c>
      <c r="G55" s="135">
        <v>4</v>
      </c>
      <c r="H55" s="152" t="s">
        <v>435</v>
      </c>
      <c r="I55" s="152" t="s">
        <v>436</v>
      </c>
      <c r="J55" s="139">
        <v>3</v>
      </c>
      <c r="K55" s="160" t="s">
        <v>449</v>
      </c>
      <c r="L55" s="160" t="s">
        <v>450</v>
      </c>
      <c r="M55" s="142"/>
      <c r="N55" s="132"/>
      <c r="O55" s="133"/>
      <c r="R55" s="30">
        <f>COUNTIF(D55:D59,"1")</f>
        <v>0</v>
      </c>
      <c r="S55" s="30">
        <f>COUNTIF(G55:G59,"1")</f>
        <v>0</v>
      </c>
      <c r="T55" s="30">
        <f>COUNTIF(J55:J59,"1")</f>
        <v>0</v>
      </c>
      <c r="U55" s="30">
        <f>COUNTIF(M55:M59,"1")</f>
        <v>0</v>
      </c>
    </row>
    <row r="56" spans="1:21" ht="30" customHeight="1" x14ac:dyDescent="0.25">
      <c r="A56" s="281"/>
      <c r="B56" s="58"/>
      <c r="C56" s="41" t="s">
        <v>76</v>
      </c>
      <c r="D56" s="80">
        <v>4</v>
      </c>
      <c r="E56" s="129" t="s">
        <v>271</v>
      </c>
      <c r="F56" s="120" t="s">
        <v>272</v>
      </c>
      <c r="G56" s="135">
        <v>4</v>
      </c>
      <c r="H56" s="152" t="s">
        <v>445</v>
      </c>
      <c r="I56" s="152" t="s">
        <v>446</v>
      </c>
      <c r="J56" s="139">
        <v>3</v>
      </c>
      <c r="K56" s="159" t="s">
        <v>447</v>
      </c>
      <c r="L56" s="159" t="s">
        <v>448</v>
      </c>
      <c r="M56" s="142"/>
      <c r="N56" s="133"/>
      <c r="O56" s="133"/>
      <c r="R56" s="30">
        <f>COUNTIF(D55:D59,"2")</f>
        <v>0</v>
      </c>
      <c r="S56" s="30">
        <f>COUNTIF(G55:G59,"2")</f>
        <v>0</v>
      </c>
      <c r="T56" s="30">
        <f>COUNTIF(J55:J59,"2")</f>
        <v>1</v>
      </c>
      <c r="U56" s="30">
        <f>COUNTIF(M55:M59,"2")</f>
        <v>0</v>
      </c>
    </row>
    <row r="57" spans="1:21" ht="30" customHeight="1" x14ac:dyDescent="0.25">
      <c r="A57" s="281"/>
      <c r="B57" s="58"/>
      <c r="C57" s="41" t="s">
        <v>77</v>
      </c>
      <c r="D57" s="80">
        <v>4</v>
      </c>
      <c r="E57" s="129" t="s">
        <v>273</v>
      </c>
      <c r="F57" s="120" t="s">
        <v>274</v>
      </c>
      <c r="G57" s="135">
        <v>4</v>
      </c>
      <c r="H57" s="152" t="s">
        <v>437</v>
      </c>
      <c r="I57" s="152" t="s">
        <v>438</v>
      </c>
      <c r="J57" s="139">
        <v>4</v>
      </c>
      <c r="K57" s="159" t="s">
        <v>451</v>
      </c>
      <c r="L57" s="159" t="s">
        <v>452</v>
      </c>
      <c r="M57" s="142"/>
      <c r="N57" s="133"/>
      <c r="O57" s="133"/>
      <c r="R57" s="30">
        <f>COUNTIF(D55:D59,"3")</f>
        <v>0</v>
      </c>
      <c r="S57" s="30">
        <f>COUNTIF(G55:G59,"3")</f>
        <v>0</v>
      </c>
      <c r="T57" s="30">
        <f>COUNTIF(J55:J59,"3")</f>
        <v>2</v>
      </c>
      <c r="U57" s="30">
        <f>COUNTIF(M55:M59,"3")</f>
        <v>0</v>
      </c>
    </row>
    <row r="58" spans="1:21" ht="30" customHeight="1" x14ac:dyDescent="0.25">
      <c r="A58" s="281"/>
      <c r="B58" s="58"/>
      <c r="C58" s="41" t="s">
        <v>78</v>
      </c>
      <c r="D58" s="80">
        <v>4</v>
      </c>
      <c r="E58" s="129" t="s">
        <v>275</v>
      </c>
      <c r="F58" s="120" t="s">
        <v>268</v>
      </c>
      <c r="G58" s="135">
        <v>4</v>
      </c>
      <c r="H58" s="152" t="s">
        <v>439</v>
      </c>
      <c r="I58" s="152" t="s">
        <v>440</v>
      </c>
      <c r="J58" s="139">
        <v>4</v>
      </c>
      <c r="K58" s="159" t="s">
        <v>441</v>
      </c>
      <c r="L58" s="159" t="s">
        <v>442</v>
      </c>
      <c r="M58" s="142"/>
      <c r="N58" s="133"/>
      <c r="O58" s="133"/>
      <c r="R58" s="30">
        <f>COUNTIF(D55:D59,"4")</f>
        <v>5</v>
      </c>
      <c r="S58" s="30">
        <f>COUNTIF(G55:G59,"4")</f>
        <v>5</v>
      </c>
      <c r="T58" s="30">
        <f>COUNTIF(J55:J59,"4")</f>
        <v>2</v>
      </c>
      <c r="U58" s="30">
        <f>COUNTIF(M55:M59,"4")</f>
        <v>0</v>
      </c>
    </row>
    <row r="59" spans="1:21" ht="30" customHeight="1" x14ac:dyDescent="0.25">
      <c r="A59" s="281"/>
      <c r="B59" s="59"/>
      <c r="C59" s="41" t="s">
        <v>79</v>
      </c>
      <c r="D59" s="80">
        <v>4</v>
      </c>
      <c r="E59" s="129" t="s">
        <v>276</v>
      </c>
      <c r="F59" s="120" t="s">
        <v>277</v>
      </c>
      <c r="G59" s="135">
        <v>4</v>
      </c>
      <c r="H59" s="152" t="s">
        <v>444</v>
      </c>
      <c r="I59" s="156" t="s">
        <v>453</v>
      </c>
      <c r="J59" s="139">
        <v>2</v>
      </c>
      <c r="K59" s="159" t="s">
        <v>443</v>
      </c>
      <c r="L59" s="160" t="s">
        <v>453</v>
      </c>
      <c r="M59" s="142"/>
      <c r="N59" s="133"/>
      <c r="O59" s="133"/>
    </row>
    <row r="60" spans="1:21" ht="6.75" customHeight="1" x14ac:dyDescent="0.25">
      <c r="B60" s="216"/>
      <c r="C60" s="217"/>
      <c r="D60" s="60"/>
      <c r="E60" s="61"/>
      <c r="F60" s="61"/>
      <c r="G60" s="60"/>
      <c r="H60" s="61"/>
      <c r="I60" s="61"/>
      <c r="J60" s="60"/>
      <c r="K60" s="61"/>
      <c r="M60" s="60"/>
      <c r="N60" s="61"/>
    </row>
    <row r="61" spans="1:21" ht="18.75" x14ac:dyDescent="0.2">
      <c r="A61" s="281"/>
      <c r="B61" s="56"/>
      <c r="C61" s="219" t="s">
        <v>80</v>
      </c>
      <c r="D61" s="218"/>
      <c r="E61" s="218"/>
      <c r="F61" s="218"/>
      <c r="G61" s="218"/>
      <c r="H61" s="227"/>
      <c r="I61" s="227"/>
      <c r="J61" s="227"/>
      <c r="K61" s="227"/>
      <c r="L61" s="63"/>
      <c r="M61" s="63"/>
      <c r="N61" s="63"/>
      <c r="O61" s="63"/>
    </row>
    <row r="62" spans="1:21" ht="30" customHeight="1" x14ac:dyDescent="0.25">
      <c r="A62" s="281"/>
      <c r="B62" s="64"/>
      <c r="C62" s="39" t="s">
        <v>81</v>
      </c>
      <c r="D62" s="80">
        <v>4</v>
      </c>
      <c r="E62" s="120" t="s">
        <v>278</v>
      </c>
      <c r="F62" s="120" t="s">
        <v>279</v>
      </c>
      <c r="G62" s="135">
        <v>3</v>
      </c>
      <c r="H62" s="152" t="s">
        <v>454</v>
      </c>
      <c r="I62" s="161" t="s">
        <v>455</v>
      </c>
      <c r="J62" s="151">
        <v>3</v>
      </c>
      <c r="K62" s="159" t="s">
        <v>456</v>
      </c>
      <c r="L62" s="159" t="s">
        <v>457</v>
      </c>
      <c r="M62" s="142"/>
      <c r="N62" s="133"/>
      <c r="O62" s="133"/>
      <c r="R62" s="30">
        <f>COUNTIF(D62:D65,"1")</f>
        <v>0</v>
      </c>
      <c r="S62" s="30">
        <f>COUNTIF(G62:G65,"1")</f>
        <v>0</v>
      </c>
      <c r="T62" s="30">
        <f>COUNTIF(J62:J65,"1")</f>
        <v>0</v>
      </c>
      <c r="U62" s="30">
        <f>COUNTIF(M62:M65,"1")</f>
        <v>0</v>
      </c>
    </row>
    <row r="63" spans="1:21" ht="30" customHeight="1" x14ac:dyDescent="0.25">
      <c r="A63" s="281"/>
      <c r="B63" s="58"/>
      <c r="C63" s="41" t="s">
        <v>82</v>
      </c>
      <c r="D63" s="80">
        <v>3</v>
      </c>
      <c r="E63" s="129" t="s">
        <v>281</v>
      </c>
      <c r="F63" s="120" t="s">
        <v>282</v>
      </c>
      <c r="G63" s="135">
        <v>3</v>
      </c>
      <c r="H63" s="152" t="s">
        <v>458</v>
      </c>
      <c r="I63" s="152" t="s">
        <v>459</v>
      </c>
      <c r="J63" s="151">
        <v>3</v>
      </c>
      <c r="K63" s="159" t="s">
        <v>460</v>
      </c>
      <c r="L63" s="159" t="s">
        <v>461</v>
      </c>
      <c r="M63" s="142"/>
      <c r="N63" s="133"/>
      <c r="O63" s="133"/>
      <c r="R63" s="30">
        <f>COUNTIF(D62:D65,"2")</f>
        <v>0</v>
      </c>
      <c r="S63" s="30">
        <f>COUNTIF(G62:G65,"2")</f>
        <v>0</v>
      </c>
      <c r="T63" s="30">
        <f>COUNTIF(J62:J65,"2")</f>
        <v>0</v>
      </c>
      <c r="U63" s="30">
        <f>COUNTIF(M62:M65,"2")</f>
        <v>0</v>
      </c>
    </row>
    <row r="64" spans="1:21" ht="30" customHeight="1" x14ac:dyDescent="0.25">
      <c r="A64" s="281"/>
      <c r="B64" s="58"/>
      <c r="C64" s="41" t="s">
        <v>83</v>
      </c>
      <c r="D64" s="80">
        <v>3</v>
      </c>
      <c r="E64" s="129" t="s">
        <v>280</v>
      </c>
      <c r="F64" t="s">
        <v>462</v>
      </c>
      <c r="G64" s="135">
        <v>3</v>
      </c>
      <c r="H64" s="162" t="s">
        <v>280</v>
      </c>
      <c r="I64" s="152" t="s">
        <v>462</v>
      </c>
      <c r="J64" s="151">
        <v>4</v>
      </c>
      <c r="K64" s="131" t="s">
        <v>280</v>
      </c>
      <c r="L64" s="159" t="s">
        <v>462</v>
      </c>
      <c r="M64" s="142"/>
      <c r="N64" s="133"/>
      <c r="O64" s="133"/>
      <c r="R64" s="30">
        <f>COUNTIF(D62:D65,"3")</f>
        <v>3</v>
      </c>
      <c r="S64" s="30">
        <f>COUNTIF(G62:G65,"3")</f>
        <v>4</v>
      </c>
      <c r="T64" s="30">
        <f>COUNTIF(J62:J65,"3")</f>
        <v>2</v>
      </c>
      <c r="U64" s="30">
        <f>COUNTIF(M62:M65,"3")</f>
        <v>0</v>
      </c>
    </row>
    <row r="65" spans="1:21" ht="30" customHeight="1" x14ac:dyDescent="0.25">
      <c r="A65" s="281"/>
      <c r="B65" s="59"/>
      <c r="C65" s="41" t="s">
        <v>84</v>
      </c>
      <c r="D65" s="80">
        <v>3</v>
      </c>
      <c r="E65" s="129" t="s">
        <v>283</v>
      </c>
      <c r="F65" s="120" t="s">
        <v>231</v>
      </c>
      <c r="G65" s="135">
        <v>3</v>
      </c>
      <c r="H65" s="152" t="s">
        <v>462</v>
      </c>
      <c r="I65" s="152" t="s">
        <v>463</v>
      </c>
      <c r="J65" s="151">
        <v>4</v>
      </c>
      <c r="K65" s="159" t="s">
        <v>464</v>
      </c>
      <c r="L65" s="159" t="s">
        <v>463</v>
      </c>
      <c r="M65" s="142"/>
      <c r="N65" s="133"/>
      <c r="O65" s="133"/>
      <c r="R65" s="30">
        <f>COUNTIF(D62:D65,"4")</f>
        <v>1</v>
      </c>
      <c r="S65" s="30">
        <f>COUNTIF(G62:G65,"4")</f>
        <v>0</v>
      </c>
      <c r="T65" s="30">
        <f>COUNTIF(J62:J65,"4")</f>
        <v>2</v>
      </c>
      <c r="U65" s="30">
        <f>COUNTIF(M62:M65,"4")</f>
        <v>0</v>
      </c>
    </row>
    <row r="66" spans="1:21" ht="9" customHeight="1" x14ac:dyDescent="0.25">
      <c r="B66" s="231"/>
      <c r="C66" s="232"/>
      <c r="D66" s="232"/>
      <c r="E66" s="232"/>
      <c r="F66" s="232"/>
      <c r="G66" s="232"/>
      <c r="H66" s="271"/>
      <c r="I66" s="271"/>
      <c r="J66" s="271"/>
      <c r="K66" s="233"/>
      <c r="L66" s="43"/>
      <c r="M66" s="141"/>
      <c r="N66" s="43"/>
      <c r="O66" s="43"/>
    </row>
    <row r="67" spans="1:21" ht="18.75" x14ac:dyDescent="0.2">
      <c r="A67" s="281"/>
      <c r="B67" s="56"/>
      <c r="C67" s="219" t="s">
        <v>167</v>
      </c>
      <c r="D67" s="218"/>
      <c r="E67" s="218"/>
      <c r="F67" s="218"/>
      <c r="G67" s="218"/>
      <c r="H67" s="218"/>
      <c r="I67" s="218"/>
      <c r="J67" s="218"/>
      <c r="K67" s="227"/>
      <c r="L67" s="65"/>
      <c r="M67" s="65"/>
      <c r="N67" s="65"/>
      <c r="O67" s="65"/>
    </row>
    <row r="68" spans="1:21" ht="30" customHeight="1" x14ac:dyDescent="0.25">
      <c r="A68" s="281"/>
      <c r="B68" s="58"/>
      <c r="C68" s="48" t="s">
        <v>85</v>
      </c>
      <c r="D68" s="80">
        <v>3</v>
      </c>
      <c r="E68" s="126" t="s">
        <v>284</v>
      </c>
      <c r="F68" s="120" t="s">
        <v>285</v>
      </c>
      <c r="G68" s="135">
        <v>4</v>
      </c>
      <c r="H68" s="152" t="s">
        <v>465</v>
      </c>
      <c r="I68" s="152" t="s">
        <v>466</v>
      </c>
      <c r="J68" s="139">
        <v>2</v>
      </c>
      <c r="K68" s="159" t="s">
        <v>467</v>
      </c>
      <c r="L68" s="159" t="s">
        <v>468</v>
      </c>
      <c r="M68" s="142"/>
      <c r="N68" s="133"/>
      <c r="O68" s="133"/>
      <c r="R68" s="30">
        <f>COUNTIF(D68:D71,"1")</f>
        <v>0</v>
      </c>
      <c r="S68" s="30">
        <f>COUNTIF(G68:G71,"1")</f>
        <v>0</v>
      </c>
      <c r="T68" s="30">
        <f>COUNTIF(J68:J71,"1")</f>
        <v>0</v>
      </c>
      <c r="U68" s="30">
        <f>COUNTIF(M68:M71,"1")</f>
        <v>0</v>
      </c>
    </row>
    <row r="69" spans="1:21" ht="30" customHeight="1" x14ac:dyDescent="0.25">
      <c r="A69" s="281"/>
      <c r="B69" s="58"/>
      <c r="C69" s="41" t="s">
        <v>86</v>
      </c>
      <c r="D69" s="80">
        <v>3</v>
      </c>
      <c r="E69" s="136" t="s">
        <v>286</v>
      </c>
      <c r="F69" s="120" t="s">
        <v>291</v>
      </c>
      <c r="G69" s="135">
        <v>3</v>
      </c>
      <c r="H69" s="152" t="s">
        <v>469</v>
      </c>
      <c r="I69" s="124" t="s">
        <v>291</v>
      </c>
      <c r="J69" s="139">
        <v>2</v>
      </c>
      <c r="K69" s="159" t="s">
        <v>470</v>
      </c>
      <c r="L69" s="159" t="s">
        <v>471</v>
      </c>
      <c r="M69" s="142"/>
      <c r="N69" s="133"/>
      <c r="O69" s="133"/>
      <c r="R69" s="30">
        <f>COUNTIF(D68:D71,"2")</f>
        <v>0</v>
      </c>
      <c r="S69" s="30">
        <f>COUNTIF(G68:G71,"2")</f>
        <v>0</v>
      </c>
      <c r="T69" s="30">
        <f>COUNTIF(J68:J71,"2")</f>
        <v>3</v>
      </c>
      <c r="U69" s="30">
        <f>COUNTIF(M68:M71,"2")</f>
        <v>0</v>
      </c>
    </row>
    <row r="70" spans="1:21" ht="30" customHeight="1" x14ac:dyDescent="0.25">
      <c r="A70" s="281"/>
      <c r="B70" s="58"/>
      <c r="C70" s="41" t="s">
        <v>87</v>
      </c>
      <c r="D70" s="80">
        <v>3</v>
      </c>
      <c r="E70" s="136" t="s">
        <v>289</v>
      </c>
      <c r="F70" s="120" t="s">
        <v>290</v>
      </c>
      <c r="G70" s="135">
        <v>3</v>
      </c>
      <c r="H70" s="152" t="s">
        <v>472</v>
      </c>
      <c r="I70" s="152" t="s">
        <v>473</v>
      </c>
      <c r="J70" s="139">
        <v>2</v>
      </c>
      <c r="K70" s="159" t="s">
        <v>474</v>
      </c>
      <c r="L70" s="131" t="s">
        <v>290</v>
      </c>
      <c r="M70" s="142"/>
      <c r="N70" s="133"/>
      <c r="O70" s="133"/>
      <c r="R70" s="30">
        <f>COUNTIF(D68:D71,"3")</f>
        <v>4</v>
      </c>
      <c r="S70" s="30">
        <f>COUNTIF(G68:G71,"3")</f>
        <v>2</v>
      </c>
      <c r="T70" s="30">
        <f>COUNTIF(J68:J71,"3")</f>
        <v>1</v>
      </c>
      <c r="U70" s="30">
        <f>COUNTIF(M68:M71,"3")</f>
        <v>0</v>
      </c>
    </row>
    <row r="71" spans="1:21" ht="30" customHeight="1" x14ac:dyDescent="0.2">
      <c r="A71" s="281"/>
      <c r="B71" s="59"/>
      <c r="C71" s="41" t="s">
        <v>88</v>
      </c>
      <c r="D71" s="80">
        <v>3</v>
      </c>
      <c r="E71" s="136" t="s">
        <v>287</v>
      </c>
      <c r="F71" s="120" t="s">
        <v>288</v>
      </c>
      <c r="G71" s="135">
        <v>4</v>
      </c>
      <c r="H71" s="163" t="s">
        <v>287</v>
      </c>
      <c r="I71" s="124" t="s">
        <v>288</v>
      </c>
      <c r="J71" s="139">
        <v>3</v>
      </c>
      <c r="K71" s="164" t="s">
        <v>287</v>
      </c>
      <c r="L71" s="131" t="s">
        <v>288</v>
      </c>
      <c r="M71" s="142"/>
      <c r="N71" s="133"/>
      <c r="O71" s="133"/>
      <c r="R71" s="30">
        <f>COUNTIF(D68:D71,"4")</f>
        <v>0</v>
      </c>
      <c r="S71" s="30">
        <f>COUNTIF(G68:G71,"4")</f>
        <v>2</v>
      </c>
      <c r="T71" s="30">
        <f>COUNTIF(J68:J71,"4")</f>
        <v>0</v>
      </c>
      <c r="U71" s="30">
        <f>COUNTIF(M68:M71,"4")</f>
        <v>0</v>
      </c>
    </row>
    <row r="72" spans="1:21" ht="8.25" customHeight="1" x14ac:dyDescent="0.25">
      <c r="B72" s="231"/>
      <c r="C72" s="232"/>
      <c r="D72" s="232"/>
      <c r="E72" s="232"/>
      <c r="F72" s="232"/>
      <c r="G72" s="232"/>
      <c r="H72" s="232"/>
      <c r="I72" s="232"/>
      <c r="J72" s="232"/>
      <c r="K72" s="233"/>
      <c r="L72" s="43"/>
      <c r="M72" s="141"/>
      <c r="N72" s="43"/>
      <c r="O72" s="43"/>
    </row>
    <row r="73" spans="1:21" ht="18.75" x14ac:dyDescent="0.2">
      <c r="A73" s="281"/>
      <c r="B73" s="56"/>
      <c r="C73" s="219" t="s">
        <v>89</v>
      </c>
      <c r="D73" s="218"/>
      <c r="E73" s="218"/>
      <c r="F73" s="218"/>
      <c r="G73" s="218"/>
      <c r="H73" s="218"/>
      <c r="I73" s="218"/>
      <c r="J73" s="218"/>
      <c r="K73" s="227"/>
      <c r="L73" s="63"/>
      <c r="M73" s="63"/>
      <c r="N73" s="63"/>
      <c r="O73" s="63"/>
    </row>
    <row r="74" spans="1:21" ht="30" customHeight="1" x14ac:dyDescent="0.2">
      <c r="A74" s="281"/>
      <c r="B74" s="58"/>
      <c r="C74" s="48" t="s">
        <v>90</v>
      </c>
      <c r="D74" s="80">
        <v>3</v>
      </c>
      <c r="E74" s="120" t="s">
        <v>292</v>
      </c>
      <c r="F74" s="120" t="s">
        <v>293</v>
      </c>
      <c r="G74" s="135">
        <v>3</v>
      </c>
      <c r="H74" s="162" t="s">
        <v>292</v>
      </c>
      <c r="I74" s="162" t="s">
        <v>292</v>
      </c>
      <c r="J74" s="139">
        <v>3</v>
      </c>
      <c r="K74" s="131" t="s">
        <v>292</v>
      </c>
      <c r="L74" s="131" t="s">
        <v>292</v>
      </c>
      <c r="M74" s="142"/>
      <c r="N74" s="133"/>
      <c r="O74" s="133"/>
      <c r="R74" s="30">
        <f>COUNTIF(D74:D79,"1")</f>
        <v>1</v>
      </c>
      <c r="S74" s="30">
        <f>COUNTIF(G74:G79,"1")</f>
        <v>1</v>
      </c>
      <c r="T74" s="30">
        <f>COUNTIF(J74:J79,"1")</f>
        <v>0</v>
      </c>
      <c r="U74" s="30">
        <f>COUNTIF(M74:M79,"1")</f>
        <v>0</v>
      </c>
    </row>
    <row r="75" spans="1:21" ht="30" customHeight="1" x14ac:dyDescent="0.25">
      <c r="A75" s="281"/>
      <c r="B75" s="58"/>
      <c r="C75" s="41" t="s">
        <v>91</v>
      </c>
      <c r="D75" s="80">
        <v>3</v>
      </c>
      <c r="E75" s="129" t="s">
        <v>294</v>
      </c>
      <c r="F75" s="120" t="s">
        <v>295</v>
      </c>
      <c r="G75" s="135">
        <v>3</v>
      </c>
      <c r="H75" s="152" t="s">
        <v>475</v>
      </c>
      <c r="I75" s="152" t="s">
        <v>476</v>
      </c>
      <c r="J75" s="139">
        <v>3</v>
      </c>
      <c r="K75" s="159" t="s">
        <v>477</v>
      </c>
      <c r="L75" s="159" t="s">
        <v>502</v>
      </c>
      <c r="M75" s="142"/>
      <c r="N75" s="133"/>
      <c r="O75" s="133"/>
      <c r="R75" s="30">
        <f>COUNTIF(D74:D79,"2")</f>
        <v>0</v>
      </c>
      <c r="S75" s="30">
        <f>COUNTIF(G74:G79,"2")</f>
        <v>0</v>
      </c>
      <c r="T75" s="30">
        <f>COUNTIF(J74:J79,"2")</f>
        <v>0</v>
      </c>
      <c r="U75" s="30">
        <f>COUNTIF(M74:M79,"2")</f>
        <v>0</v>
      </c>
    </row>
    <row r="76" spans="1:21" ht="30" customHeight="1" x14ac:dyDescent="0.25">
      <c r="A76" s="281"/>
      <c r="B76" s="58"/>
      <c r="C76" s="41" t="s">
        <v>92</v>
      </c>
      <c r="D76" s="80">
        <v>4</v>
      </c>
      <c r="E76" s="129" t="s">
        <v>297</v>
      </c>
      <c r="F76" s="120" t="s">
        <v>296</v>
      </c>
      <c r="G76" s="135">
        <v>3</v>
      </c>
      <c r="H76" s="152" t="s">
        <v>478</v>
      </c>
      <c r="I76" s="152" t="s">
        <v>479</v>
      </c>
      <c r="J76" s="139">
        <v>3</v>
      </c>
      <c r="K76" s="159" t="s">
        <v>480</v>
      </c>
      <c r="L76" s="159" t="s">
        <v>481</v>
      </c>
      <c r="M76" s="142"/>
      <c r="N76" s="133"/>
      <c r="O76" s="133"/>
      <c r="R76" s="30">
        <f>COUNTIF(D74:D79,"2")</f>
        <v>0</v>
      </c>
      <c r="S76" s="30">
        <f>COUNTIF(G74:G79,"3")</f>
        <v>5</v>
      </c>
      <c r="T76" s="30">
        <f>COUNTIF(J74:J79,"3")</f>
        <v>3</v>
      </c>
      <c r="U76" s="30">
        <f>COUNTIF(M74:M79,"3")</f>
        <v>0</v>
      </c>
    </row>
    <row r="77" spans="1:21" ht="30" customHeight="1" x14ac:dyDescent="0.2">
      <c r="A77" s="281"/>
      <c r="B77" s="58"/>
      <c r="C77" s="41" t="s">
        <v>93</v>
      </c>
      <c r="D77" s="80">
        <v>4</v>
      </c>
      <c r="E77" s="129" t="s">
        <v>298</v>
      </c>
      <c r="F77" s="120" t="s">
        <v>196</v>
      </c>
      <c r="G77" s="135">
        <v>3</v>
      </c>
      <c r="H77" s="162" t="s">
        <v>298</v>
      </c>
      <c r="I77" s="162" t="s">
        <v>196</v>
      </c>
      <c r="J77" s="139">
        <v>4</v>
      </c>
      <c r="K77" s="131" t="s">
        <v>298</v>
      </c>
      <c r="L77" s="131" t="s">
        <v>196</v>
      </c>
      <c r="M77" s="142"/>
      <c r="N77" s="133"/>
      <c r="O77" s="133"/>
      <c r="R77" s="30">
        <f>COUNTIF(D74:D79,"4")</f>
        <v>2</v>
      </c>
      <c r="S77" s="30">
        <f>COUNTIF(G74:G79,"4")</f>
        <v>0</v>
      </c>
      <c r="T77" s="30">
        <f>COUNTIF(J74:J79,"4")</f>
        <v>2</v>
      </c>
      <c r="U77" s="30">
        <f>COUNTIF(M74:M79,"4")</f>
        <v>0</v>
      </c>
    </row>
    <row r="78" spans="1:21" ht="30" customHeight="1" x14ac:dyDescent="0.2">
      <c r="A78" s="281"/>
      <c r="B78" s="64"/>
      <c r="C78" s="42" t="s">
        <v>94</v>
      </c>
      <c r="D78" s="80">
        <v>3</v>
      </c>
      <c r="E78" s="129" t="s">
        <v>299</v>
      </c>
      <c r="F78" s="120" t="s">
        <v>300</v>
      </c>
      <c r="G78" s="135">
        <v>3</v>
      </c>
      <c r="H78" s="162" t="s">
        <v>299</v>
      </c>
      <c r="I78" s="162" t="s">
        <v>300</v>
      </c>
      <c r="J78" s="139">
        <v>4</v>
      </c>
      <c r="K78" s="131" t="s">
        <v>299</v>
      </c>
      <c r="L78" s="131" t="s">
        <v>300</v>
      </c>
      <c r="M78" s="142"/>
      <c r="N78" s="133"/>
      <c r="O78" s="133"/>
    </row>
    <row r="79" spans="1:21" ht="30" customHeight="1" x14ac:dyDescent="0.2">
      <c r="A79" s="281"/>
      <c r="B79" s="59"/>
      <c r="C79" s="145" t="s">
        <v>95</v>
      </c>
      <c r="D79" s="80">
        <v>1</v>
      </c>
      <c r="E79" s="129"/>
      <c r="F79" s="120"/>
      <c r="G79" s="135">
        <v>1</v>
      </c>
      <c r="H79" s="124"/>
      <c r="I79" s="121"/>
      <c r="J79" s="139"/>
      <c r="K79" s="131"/>
      <c r="L79" s="131"/>
      <c r="M79" s="142"/>
      <c r="N79" s="133"/>
      <c r="O79" s="133"/>
    </row>
    <row r="80" spans="1:21" ht="9" customHeight="1" x14ac:dyDescent="0.25">
      <c r="B80" s="216"/>
      <c r="C80" s="217"/>
      <c r="D80" s="60"/>
      <c r="E80" s="61"/>
      <c r="F80" s="61"/>
      <c r="G80" s="60"/>
      <c r="H80" s="61"/>
      <c r="I80" s="61"/>
      <c r="J80" s="60"/>
      <c r="K80" s="66"/>
      <c r="M80" s="60"/>
      <c r="N80" s="66"/>
    </row>
    <row r="81" spans="1:21" ht="18.75" customHeight="1" x14ac:dyDescent="0.2">
      <c r="B81" s="247" t="s">
        <v>96</v>
      </c>
      <c r="C81" s="248"/>
      <c r="D81" s="220" t="s">
        <v>265</v>
      </c>
      <c r="E81" s="221"/>
      <c r="F81" s="222"/>
      <c r="G81" s="254">
        <v>2023</v>
      </c>
      <c r="H81" s="255"/>
      <c r="I81" s="256"/>
      <c r="J81" s="257">
        <v>2024</v>
      </c>
      <c r="K81" s="258"/>
      <c r="L81" s="259"/>
      <c r="M81" s="224">
        <v>2018</v>
      </c>
      <c r="N81" s="225"/>
      <c r="O81" s="226"/>
    </row>
    <row r="82" spans="1:21" ht="34.5" customHeight="1" x14ac:dyDescent="0.2">
      <c r="B82" s="249"/>
      <c r="C82" s="250"/>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81"/>
      <c r="B83" s="67"/>
      <c r="C83" s="218" t="s">
        <v>97</v>
      </c>
      <c r="D83" s="218"/>
      <c r="E83" s="218"/>
      <c r="F83" s="218"/>
      <c r="G83" s="218"/>
      <c r="H83" s="218"/>
      <c r="I83" s="218"/>
      <c r="J83" s="218"/>
      <c r="K83" s="218"/>
      <c r="L83" s="68"/>
      <c r="M83" s="106"/>
      <c r="N83" s="106"/>
      <c r="O83" s="68"/>
    </row>
    <row r="84" spans="1:21" ht="30" customHeight="1" x14ac:dyDescent="0.2">
      <c r="A84" s="281"/>
      <c r="B84" s="59"/>
      <c r="C84" s="48" t="s">
        <v>98</v>
      </c>
      <c r="D84" s="80">
        <v>3</v>
      </c>
      <c r="E84" s="129" t="s">
        <v>204</v>
      </c>
      <c r="F84" s="120" t="s">
        <v>302</v>
      </c>
      <c r="G84" s="135">
        <v>4</v>
      </c>
      <c r="H84" s="129" t="s">
        <v>204</v>
      </c>
      <c r="I84" s="120" t="s">
        <v>302</v>
      </c>
      <c r="J84" s="139">
        <v>4</v>
      </c>
      <c r="K84" s="129" t="s">
        <v>204</v>
      </c>
      <c r="L84" s="120" t="s">
        <v>302</v>
      </c>
      <c r="M84" s="142"/>
      <c r="N84" s="133"/>
      <c r="O84" s="133"/>
      <c r="R84" s="30">
        <f>COUNTIF(D84:D86,"1")</f>
        <v>0</v>
      </c>
      <c r="S84" s="30">
        <f>COUNTIF(G84:G86,"1")</f>
        <v>0</v>
      </c>
      <c r="T84" s="30">
        <f>COUNTIF(J84:J86,"1")</f>
        <v>0</v>
      </c>
      <c r="U84" s="30">
        <f>COUNTIF(M84:M86,"1")</f>
        <v>0</v>
      </c>
    </row>
    <row r="85" spans="1:21" ht="30" customHeight="1" x14ac:dyDescent="0.2">
      <c r="A85" s="281"/>
      <c r="B85" s="67"/>
      <c r="C85" s="41" t="s">
        <v>99</v>
      </c>
      <c r="D85" s="80">
        <v>3</v>
      </c>
      <c r="E85" s="129" t="s">
        <v>301</v>
      </c>
      <c r="F85" s="120" t="s">
        <v>482</v>
      </c>
      <c r="G85" s="135">
        <v>4</v>
      </c>
      <c r="H85" s="129" t="s">
        <v>301</v>
      </c>
      <c r="I85" s="120" t="s">
        <v>482</v>
      </c>
      <c r="J85" s="139">
        <v>4</v>
      </c>
      <c r="K85" s="129" t="s">
        <v>301</v>
      </c>
      <c r="L85" s="120" t="s">
        <v>482</v>
      </c>
      <c r="M85" s="142"/>
      <c r="N85" s="133"/>
      <c r="O85" s="133"/>
      <c r="R85" s="30">
        <f>COUNTIF(D84:D86,"2")</f>
        <v>0</v>
      </c>
      <c r="S85" s="30">
        <f>COUNTIF(G84:G86,"2")</f>
        <v>0</v>
      </c>
      <c r="T85" s="30">
        <f>COUNTIF(J84:J86,"2")</f>
        <v>0</v>
      </c>
      <c r="U85" s="30">
        <f>COUNTIF(M84:M86,"2")</f>
        <v>0</v>
      </c>
    </row>
    <row r="86" spans="1:21" ht="30" customHeight="1" x14ac:dyDescent="0.2">
      <c r="A86" s="281"/>
      <c r="B86" s="67"/>
      <c r="C86" s="41" t="s">
        <v>100</v>
      </c>
      <c r="D86" s="80">
        <v>4</v>
      </c>
      <c r="E86" s="129" t="s">
        <v>202</v>
      </c>
      <c r="F86" s="120" t="s">
        <v>203</v>
      </c>
      <c r="G86" s="135">
        <v>4</v>
      </c>
      <c r="H86" s="129" t="s">
        <v>202</v>
      </c>
      <c r="I86" s="120" t="s">
        <v>203</v>
      </c>
      <c r="J86" s="139">
        <v>4</v>
      </c>
      <c r="K86" s="129" t="s">
        <v>202</v>
      </c>
      <c r="L86" s="120" t="s">
        <v>203</v>
      </c>
      <c r="M86" s="142"/>
      <c r="N86" s="133"/>
      <c r="O86" s="133"/>
      <c r="R86" s="30">
        <f>COUNTIF(D84:D86,"3")</f>
        <v>2</v>
      </c>
      <c r="S86" s="30">
        <f>COUNTIF(G84:G86,"3")</f>
        <v>0</v>
      </c>
      <c r="T86" s="30">
        <f>COUNTIF(J84:J86,"3")</f>
        <v>0</v>
      </c>
      <c r="U86" s="30">
        <f>COUNTIF(M84:M86,"3")</f>
        <v>0</v>
      </c>
    </row>
    <row r="87" spans="1:21" ht="21" customHeight="1" x14ac:dyDescent="0.25">
      <c r="B87" s="216"/>
      <c r="C87" s="217"/>
      <c r="D87" s="60"/>
      <c r="E87" s="61"/>
      <c r="F87" s="61"/>
      <c r="G87" s="60"/>
      <c r="H87" s="61"/>
      <c r="I87" s="61"/>
      <c r="J87" s="60"/>
      <c r="K87" s="61"/>
      <c r="M87" s="60"/>
      <c r="N87" s="61"/>
      <c r="R87" s="30">
        <f>COUNTIF(D84:D86,"4")</f>
        <v>1</v>
      </c>
      <c r="S87" s="30">
        <f>COUNTIF(G84:G86,"4")</f>
        <v>3</v>
      </c>
      <c r="T87" s="30">
        <f>COUNTIF(J84:J86,"4")</f>
        <v>3</v>
      </c>
      <c r="U87" s="30">
        <f>COUNTIF(M84:M86,"4")</f>
        <v>0</v>
      </c>
    </row>
    <row r="88" spans="1:21" ht="18.75" x14ac:dyDescent="0.2">
      <c r="A88" s="281"/>
      <c r="B88" s="69"/>
      <c r="C88" s="228" t="s">
        <v>101</v>
      </c>
      <c r="D88" s="229"/>
      <c r="E88" s="229"/>
      <c r="F88" s="229"/>
      <c r="G88" s="229"/>
      <c r="H88" s="229"/>
      <c r="I88" s="229"/>
      <c r="J88" s="229"/>
      <c r="K88" s="230"/>
      <c r="L88" s="63"/>
      <c r="M88" s="63"/>
      <c r="N88" s="63"/>
      <c r="O88" s="63"/>
    </row>
    <row r="89" spans="1:21" ht="30" customHeight="1" x14ac:dyDescent="0.25">
      <c r="A89" s="281"/>
      <c r="B89" s="59"/>
      <c r="C89" s="39" t="s">
        <v>102</v>
      </c>
      <c r="D89" s="80">
        <v>3</v>
      </c>
      <c r="E89" s="120" t="s">
        <v>212</v>
      </c>
      <c r="F89" s="120" t="s">
        <v>304</v>
      </c>
      <c r="G89" s="135">
        <v>3</v>
      </c>
      <c r="H89" s="152" t="s">
        <v>483</v>
      </c>
      <c r="I89" s="152" t="s">
        <v>413</v>
      </c>
      <c r="J89" s="139">
        <v>3</v>
      </c>
      <c r="K89" s="131" t="s">
        <v>484</v>
      </c>
      <c r="L89" s="131"/>
      <c r="M89" s="142"/>
      <c r="N89" s="133"/>
      <c r="O89" s="133"/>
      <c r="R89" s="30">
        <f>COUNTIF(D89:D95,"1")</f>
        <v>2</v>
      </c>
      <c r="S89" s="30">
        <f>COUNTIF(G89:G95,"1")</f>
        <v>0</v>
      </c>
      <c r="T89" s="30">
        <f>COUNTIF(J89:J95,"1")</f>
        <v>0</v>
      </c>
      <c r="U89" s="30">
        <f>COUNTIF(M89:M95,"1")</f>
        <v>0</v>
      </c>
    </row>
    <row r="90" spans="1:21" ht="30" customHeight="1" x14ac:dyDescent="0.25">
      <c r="A90" s="281"/>
      <c r="B90" s="70"/>
      <c r="C90" s="146" t="s">
        <v>103</v>
      </c>
      <c r="D90" s="80">
        <v>1</v>
      </c>
      <c r="E90" s="129" t="s">
        <v>305</v>
      </c>
      <c r="F90" s="120"/>
      <c r="G90" s="135"/>
      <c r="H90" s="152" t="s">
        <v>485</v>
      </c>
      <c r="I90" s="124"/>
      <c r="J90" s="139"/>
      <c r="K90" s="159" t="s">
        <v>485</v>
      </c>
      <c r="L90" s="131"/>
      <c r="M90" s="142"/>
      <c r="N90" s="133"/>
      <c r="O90" s="133"/>
      <c r="R90" s="30">
        <f>COUNTIF(D89:D95,"2")</f>
        <v>0</v>
      </c>
      <c r="S90" s="30">
        <f>COUNTIF(G89:G95,"2")</f>
        <v>0</v>
      </c>
      <c r="T90" s="30">
        <f>COUNTIF(J89:J95,"2")</f>
        <v>0</v>
      </c>
      <c r="U90" s="30">
        <f>COUNTIF(M89:M95,"2")</f>
        <v>0</v>
      </c>
    </row>
    <row r="91" spans="1:21" ht="30" customHeight="1" x14ac:dyDescent="0.2">
      <c r="A91" s="281"/>
      <c r="B91" s="67"/>
      <c r="C91" s="145" t="s">
        <v>104</v>
      </c>
      <c r="D91" s="80">
        <v>1</v>
      </c>
      <c r="E91" s="129"/>
      <c r="F91" s="120"/>
      <c r="G91" s="135"/>
      <c r="H91" s="124"/>
      <c r="I91" s="124"/>
      <c r="J91" s="139"/>
      <c r="K91" s="131"/>
      <c r="L91" s="131"/>
      <c r="M91" s="142"/>
      <c r="N91" s="133"/>
      <c r="O91" s="133"/>
      <c r="R91" s="30">
        <f>COUNTIF(D89:D95,"3")</f>
        <v>5</v>
      </c>
      <c r="S91" s="30">
        <f>COUNTIF(G89:G95,"3")</f>
        <v>5</v>
      </c>
      <c r="T91" s="30">
        <f>COUNTIF(J89:J95,"3")</f>
        <v>5</v>
      </c>
      <c r="U91" s="30">
        <f>COUNTIF(M89:M95,"3")</f>
        <v>0</v>
      </c>
    </row>
    <row r="92" spans="1:21" ht="30" customHeight="1" x14ac:dyDescent="0.2">
      <c r="A92" s="281"/>
      <c r="B92" s="67"/>
      <c r="C92" s="42" t="s">
        <v>105</v>
      </c>
      <c r="D92" s="80">
        <v>3</v>
      </c>
      <c r="E92" s="129" t="s">
        <v>205</v>
      </c>
      <c r="F92" s="120" t="s">
        <v>206</v>
      </c>
      <c r="G92" s="135">
        <v>3</v>
      </c>
      <c r="H92" s="124" t="s">
        <v>486</v>
      </c>
      <c r="I92" s="124" t="s">
        <v>206</v>
      </c>
      <c r="J92" s="139">
        <v>3</v>
      </c>
      <c r="K92" s="131" t="s">
        <v>486</v>
      </c>
      <c r="L92" s="131" t="s">
        <v>206</v>
      </c>
      <c r="M92" s="142"/>
      <c r="N92" s="133"/>
      <c r="O92" s="133"/>
      <c r="R92" s="30">
        <f>COUNTIF(D89:D95,"4")</f>
        <v>0</v>
      </c>
      <c r="S92" s="30">
        <f>COUNTIF(G89:G95,"4")</f>
        <v>0</v>
      </c>
      <c r="T92" s="30">
        <f>COUNTIF(J89:J95,"4")</f>
        <v>0</v>
      </c>
      <c r="U92" s="30">
        <f>COUNTIF(M89:M95,"4")</f>
        <v>0</v>
      </c>
    </row>
    <row r="93" spans="1:21" ht="30" customHeight="1" x14ac:dyDescent="0.25">
      <c r="A93" s="281"/>
      <c r="B93" s="67"/>
      <c r="C93" s="41" t="s">
        <v>106</v>
      </c>
      <c r="D93" s="80">
        <v>3</v>
      </c>
      <c r="E93" s="129" t="s">
        <v>211</v>
      </c>
      <c r="F93" s="120" t="s">
        <v>210</v>
      </c>
      <c r="G93" s="135">
        <v>3</v>
      </c>
      <c r="H93" s="152" t="s">
        <v>487</v>
      </c>
      <c r="I93" s="124" t="s">
        <v>489</v>
      </c>
      <c r="J93" s="139">
        <v>3</v>
      </c>
      <c r="K93" s="159" t="s">
        <v>488</v>
      </c>
      <c r="L93" s="131" t="s">
        <v>489</v>
      </c>
      <c r="M93" s="142"/>
      <c r="N93" s="133"/>
      <c r="O93" s="133"/>
    </row>
    <row r="94" spans="1:21" ht="30" customHeight="1" x14ac:dyDescent="0.25">
      <c r="A94" s="281"/>
      <c r="B94" s="70"/>
      <c r="C94" s="42" t="s">
        <v>107</v>
      </c>
      <c r="D94" s="80">
        <v>3</v>
      </c>
      <c r="E94" s="129" t="s">
        <v>209</v>
      </c>
      <c r="F94" s="120" t="s">
        <v>303</v>
      </c>
      <c r="G94" s="135">
        <v>3</v>
      </c>
      <c r="H94" s="152" t="s">
        <v>490</v>
      </c>
      <c r="I94" s="152" t="s">
        <v>491</v>
      </c>
      <c r="J94" s="139">
        <v>3</v>
      </c>
      <c r="K94" s="159" t="s">
        <v>492</v>
      </c>
      <c r="L94" s="159" t="s">
        <v>493</v>
      </c>
      <c r="M94" s="142"/>
      <c r="N94" s="133"/>
      <c r="O94" s="133"/>
    </row>
    <row r="95" spans="1:21" ht="30" customHeight="1" x14ac:dyDescent="0.25">
      <c r="A95" s="281"/>
      <c r="B95" s="67"/>
      <c r="C95" s="41" t="s">
        <v>108</v>
      </c>
      <c r="D95" s="80">
        <v>3</v>
      </c>
      <c r="E95" s="129" t="s">
        <v>208</v>
      </c>
      <c r="F95" s="120" t="s">
        <v>207</v>
      </c>
      <c r="G95" s="135">
        <v>3</v>
      </c>
      <c r="H95" s="152" t="s">
        <v>494</v>
      </c>
      <c r="I95" s="124" t="s">
        <v>207</v>
      </c>
      <c r="J95" s="139">
        <v>3</v>
      </c>
      <c r="K95" s="159" t="s">
        <v>494</v>
      </c>
      <c r="L95" s="131" t="s">
        <v>207</v>
      </c>
      <c r="M95" s="142"/>
      <c r="N95" s="133"/>
      <c r="O95" s="133"/>
    </row>
    <row r="96" spans="1:21" ht="5.25" customHeight="1" x14ac:dyDescent="0.25">
      <c r="B96" s="216"/>
      <c r="C96" s="217"/>
      <c r="D96" s="60"/>
      <c r="E96" s="61"/>
      <c r="F96" s="61"/>
      <c r="G96" s="60"/>
      <c r="H96" s="61"/>
      <c r="I96" s="61"/>
      <c r="J96" s="60"/>
      <c r="K96" s="66"/>
      <c r="M96" s="60"/>
      <c r="N96" s="66"/>
    </row>
    <row r="97" spans="1:21" ht="18.75" x14ac:dyDescent="0.2">
      <c r="A97" s="281"/>
      <c r="B97" s="56"/>
      <c r="C97" s="219" t="s">
        <v>25</v>
      </c>
      <c r="D97" s="218"/>
      <c r="E97" s="218"/>
      <c r="F97" s="218"/>
      <c r="G97" s="218"/>
      <c r="H97" s="218"/>
      <c r="I97" s="218"/>
      <c r="J97" s="218"/>
      <c r="K97" s="218"/>
      <c r="L97" s="218"/>
      <c r="M97" s="107"/>
      <c r="N97" s="107"/>
      <c r="O97" s="114"/>
    </row>
    <row r="98" spans="1:21" ht="96" x14ac:dyDescent="0.2">
      <c r="A98" s="281"/>
      <c r="B98" s="64"/>
      <c r="C98" s="39" t="s">
        <v>109</v>
      </c>
      <c r="D98" s="80">
        <v>3</v>
      </c>
      <c r="E98" s="83" t="s">
        <v>306</v>
      </c>
      <c r="F98" s="83" t="s">
        <v>307</v>
      </c>
      <c r="G98" s="81">
        <v>3</v>
      </c>
      <c r="H98" s="86" t="s">
        <v>306</v>
      </c>
      <c r="I98" s="86" t="s">
        <v>307</v>
      </c>
      <c r="J98" s="82">
        <v>4</v>
      </c>
      <c r="K98" s="88" t="s">
        <v>306</v>
      </c>
      <c r="L98" s="88" t="s">
        <v>307</v>
      </c>
      <c r="M98" s="110"/>
      <c r="N98" s="109"/>
      <c r="O98" s="109"/>
      <c r="R98" s="30">
        <f>COUNTIF(D98:D99,"1")</f>
        <v>0</v>
      </c>
      <c r="S98" s="30">
        <f>COUNTIF(G98:G99,"1")</f>
        <v>0</v>
      </c>
      <c r="T98" s="30">
        <f>COUNTIF(J98:J99,"1")</f>
        <v>0</v>
      </c>
      <c r="U98" s="30">
        <f>COUNTIF(M98:M99,"1")</f>
        <v>0</v>
      </c>
    </row>
    <row r="99" spans="1:21" ht="84" x14ac:dyDescent="0.25">
      <c r="A99" s="281"/>
      <c r="B99" s="71"/>
      <c r="C99" s="42" t="s">
        <v>110</v>
      </c>
      <c r="D99" s="80">
        <v>3</v>
      </c>
      <c r="E99" s="84" t="s">
        <v>308</v>
      </c>
      <c r="F99" s="83" t="s">
        <v>300</v>
      </c>
      <c r="G99" s="81">
        <v>3</v>
      </c>
      <c r="H99" s="152" t="s">
        <v>496</v>
      </c>
      <c r="I99" s="152" t="s">
        <v>495</v>
      </c>
      <c r="J99" s="82">
        <v>4</v>
      </c>
      <c r="K99" s="159" t="s">
        <v>496</v>
      </c>
      <c r="L99" s="159" t="s">
        <v>495</v>
      </c>
      <c r="M99" s="110"/>
      <c r="N99" s="109"/>
      <c r="O99" s="109"/>
      <c r="R99" s="30">
        <f>COUNTIF(D98:D99,"2")</f>
        <v>0</v>
      </c>
      <c r="S99" s="30">
        <f>COUNTIF(G98:G99,"2")</f>
        <v>0</v>
      </c>
      <c r="T99" s="30">
        <f>COUNTIF(J98:J99,"2")</f>
        <v>0</v>
      </c>
      <c r="U99" s="30">
        <f>COUNTIF(M98:M99,"2")</f>
        <v>0</v>
      </c>
    </row>
    <row r="100" spans="1:21" ht="8.25" customHeight="1" x14ac:dyDescent="0.25">
      <c r="B100" s="216"/>
      <c r="C100" s="217"/>
      <c r="D100" s="60"/>
      <c r="E100" s="61"/>
      <c r="F100" s="61"/>
      <c r="G100" s="60"/>
      <c r="H100" s="61"/>
      <c r="I100" s="61"/>
      <c r="J100" s="60"/>
      <c r="K100" s="66"/>
      <c r="M100" s="60"/>
      <c r="N100" s="66"/>
      <c r="R100" s="30">
        <f>COUNTIF(D98:D99,"3")</f>
        <v>2</v>
      </c>
      <c r="S100" s="30">
        <f>COUNTIF(G98:G99,"3")</f>
        <v>2</v>
      </c>
      <c r="T100" s="30">
        <f>COUNTIF(J98:J99,"3")</f>
        <v>0</v>
      </c>
      <c r="U100" s="30">
        <f>COUNTIF(M98:M99,"3")</f>
        <v>0</v>
      </c>
    </row>
    <row r="101" spans="1:21" ht="18.75" x14ac:dyDescent="0.2">
      <c r="A101" s="281"/>
      <c r="B101" s="67"/>
      <c r="C101" s="218" t="s">
        <v>111</v>
      </c>
      <c r="D101" s="218"/>
      <c r="E101" s="218"/>
      <c r="F101" s="218"/>
      <c r="G101" s="218"/>
      <c r="H101" s="218"/>
      <c r="I101" s="218"/>
      <c r="J101" s="218"/>
      <c r="K101" s="227"/>
      <c r="L101" s="63"/>
      <c r="M101" s="63"/>
      <c r="N101" s="63"/>
      <c r="O101" s="63"/>
      <c r="R101" s="30">
        <f>COUNTIF(D98:D99,"4")</f>
        <v>0</v>
      </c>
      <c r="S101" s="30">
        <f>COUNTIF(G98:G99,"4")</f>
        <v>0</v>
      </c>
      <c r="T101" s="30">
        <f>COUNTIF(J98:J99,"4")</f>
        <v>2</v>
      </c>
      <c r="U101" s="30">
        <f>COUNTIF(M98:M99,"4")</f>
        <v>0</v>
      </c>
    </row>
    <row r="102" spans="1:21" ht="30" customHeight="1" x14ac:dyDescent="0.25">
      <c r="A102" s="281"/>
      <c r="B102" s="59"/>
      <c r="C102" s="48" t="s">
        <v>112</v>
      </c>
      <c r="D102" s="80">
        <v>3</v>
      </c>
      <c r="E102" s="120" t="s">
        <v>311</v>
      </c>
      <c r="F102" s="120" t="s">
        <v>310</v>
      </c>
      <c r="G102" s="135">
        <v>3</v>
      </c>
      <c r="H102" s="152" t="s">
        <v>497</v>
      </c>
      <c r="I102" s="152" t="s">
        <v>498</v>
      </c>
      <c r="J102" s="139">
        <v>4</v>
      </c>
      <c r="K102" s="160" t="s">
        <v>499</v>
      </c>
      <c r="L102" s="160" t="s">
        <v>500</v>
      </c>
      <c r="M102" s="142"/>
      <c r="N102" s="133"/>
      <c r="O102" s="133"/>
      <c r="R102" s="30">
        <f>COUNTIF(D102:D111,"1")</f>
        <v>1</v>
      </c>
      <c r="S102" s="30">
        <f>COUNTIF(G102:G111,"1")</f>
        <v>0</v>
      </c>
      <c r="T102" s="30">
        <f>COUNTIF(J102:J111,"1")</f>
        <v>2</v>
      </c>
      <c r="U102" s="30">
        <f>COUNTIF(M102:M111,"1")</f>
        <v>0</v>
      </c>
    </row>
    <row r="103" spans="1:21" ht="30" customHeight="1" x14ac:dyDescent="0.2">
      <c r="A103" s="281"/>
      <c r="B103" s="67"/>
      <c r="C103" s="41" t="s">
        <v>113</v>
      </c>
      <c r="D103" s="80">
        <v>4</v>
      </c>
      <c r="E103" s="129" t="s">
        <v>313</v>
      </c>
      <c r="F103" s="120" t="s">
        <v>312</v>
      </c>
      <c r="G103" s="135">
        <v>3</v>
      </c>
      <c r="H103" s="121" t="s">
        <v>313</v>
      </c>
      <c r="I103" s="121" t="s">
        <v>312</v>
      </c>
      <c r="J103" s="139">
        <v>4</v>
      </c>
      <c r="K103" s="131" t="s">
        <v>313</v>
      </c>
      <c r="L103" s="130" t="s">
        <v>312</v>
      </c>
      <c r="M103" s="142"/>
      <c r="N103" s="133"/>
      <c r="O103" s="133"/>
      <c r="R103" s="30">
        <f>COUNTIF(D102:D111,"2")</f>
        <v>1</v>
      </c>
      <c r="S103" s="30">
        <f>COUNTIF(G102:G111,"2")</f>
        <v>0</v>
      </c>
      <c r="T103" s="30">
        <f>COUNTIF(J102:J111,"2")</f>
        <v>0</v>
      </c>
      <c r="U103" s="30">
        <f>COUNTIF(M102:M111,"2")</f>
        <v>0</v>
      </c>
    </row>
    <row r="104" spans="1:21" ht="30" customHeight="1" x14ac:dyDescent="0.25">
      <c r="A104" s="281"/>
      <c r="B104" s="67"/>
      <c r="C104" s="145" t="s">
        <v>114</v>
      </c>
      <c r="D104" s="80">
        <v>2</v>
      </c>
      <c r="E104" s="129" t="s">
        <v>316</v>
      </c>
      <c r="F104" s="120" t="s">
        <v>353</v>
      </c>
      <c r="G104" s="135"/>
      <c r="H104" s="156" t="s">
        <v>501</v>
      </c>
      <c r="I104" s="121"/>
      <c r="J104" s="139">
        <v>1</v>
      </c>
      <c r="K104" s="160" t="s">
        <v>501</v>
      </c>
      <c r="L104" s="131"/>
      <c r="M104" s="142"/>
      <c r="N104" s="133"/>
      <c r="O104" s="133"/>
      <c r="R104" s="30">
        <f>COUNTIF(D102:D111,"3")</f>
        <v>6</v>
      </c>
      <c r="S104" s="30">
        <f>COUNTIF(G102:G111,"3")</f>
        <v>7</v>
      </c>
      <c r="T104" s="30">
        <f>COUNTIF(J102:J111,"3")</f>
        <v>1</v>
      </c>
      <c r="U104" s="30">
        <f>COUNTIF(M102:M111,"3")</f>
        <v>0</v>
      </c>
    </row>
    <row r="105" spans="1:21" ht="30" customHeight="1" x14ac:dyDescent="0.2">
      <c r="A105" s="281"/>
      <c r="B105" s="67"/>
      <c r="C105" s="41" t="s">
        <v>115</v>
      </c>
      <c r="D105" s="80">
        <v>3</v>
      </c>
      <c r="E105" s="129" t="s">
        <v>314</v>
      </c>
      <c r="F105" s="120" t="s">
        <v>315</v>
      </c>
      <c r="G105" s="135">
        <v>3</v>
      </c>
      <c r="H105" s="124" t="s">
        <v>314</v>
      </c>
      <c r="I105" s="121" t="s">
        <v>315</v>
      </c>
      <c r="J105" s="139">
        <v>3</v>
      </c>
      <c r="K105" s="131" t="s">
        <v>314</v>
      </c>
      <c r="L105" s="130" t="s">
        <v>315</v>
      </c>
      <c r="M105" s="142"/>
      <c r="N105" s="133"/>
      <c r="O105" s="133"/>
      <c r="R105" s="30">
        <f>COUNTIF(D102:D111,"4")</f>
        <v>2</v>
      </c>
      <c r="S105" s="30">
        <f>COUNTIF(G102:G111,"4")</f>
        <v>1</v>
      </c>
      <c r="T105" s="30">
        <f>COUNTIF(J102:J111,"4")</f>
        <v>7</v>
      </c>
      <c r="U105" s="30">
        <f>COUNTIF(M102:M111,"4")</f>
        <v>0</v>
      </c>
    </row>
    <row r="106" spans="1:21" ht="30" customHeight="1" x14ac:dyDescent="0.2">
      <c r="A106" s="281"/>
      <c r="B106" s="67"/>
      <c r="C106" s="41" t="s">
        <v>116</v>
      </c>
      <c r="D106" s="80">
        <v>3</v>
      </c>
      <c r="E106" s="129" t="s">
        <v>319</v>
      </c>
      <c r="F106" s="120" t="s">
        <v>309</v>
      </c>
      <c r="G106" s="135">
        <v>3</v>
      </c>
      <c r="H106" s="124" t="s">
        <v>319</v>
      </c>
      <c r="I106" s="121" t="s">
        <v>309</v>
      </c>
      <c r="J106" s="139">
        <v>4</v>
      </c>
      <c r="K106" s="131" t="s">
        <v>319</v>
      </c>
      <c r="L106" s="130" t="s">
        <v>309</v>
      </c>
      <c r="M106" s="142"/>
      <c r="N106" s="133"/>
      <c r="O106" s="133"/>
    </row>
    <row r="107" spans="1:21" ht="30" customHeight="1" x14ac:dyDescent="0.2">
      <c r="A107" s="281"/>
      <c r="B107" s="67"/>
      <c r="C107" s="41" t="s">
        <v>117</v>
      </c>
      <c r="D107" s="80">
        <v>3</v>
      </c>
      <c r="E107" s="129" t="s">
        <v>320</v>
      </c>
      <c r="F107" s="120" t="s">
        <v>321</v>
      </c>
      <c r="G107" s="135">
        <v>3</v>
      </c>
      <c r="H107" s="124" t="s">
        <v>320</v>
      </c>
      <c r="I107" s="121" t="s">
        <v>321</v>
      </c>
      <c r="J107" s="139">
        <v>4</v>
      </c>
      <c r="K107" s="131" t="s">
        <v>320</v>
      </c>
      <c r="L107" s="130" t="s">
        <v>321</v>
      </c>
      <c r="M107" s="142"/>
      <c r="N107" s="133"/>
      <c r="O107" s="133"/>
    </row>
    <row r="108" spans="1:21" ht="30" customHeight="1" x14ac:dyDescent="0.2">
      <c r="A108" s="281"/>
      <c r="B108" s="67"/>
      <c r="C108" s="41" t="s">
        <v>118</v>
      </c>
      <c r="D108" s="80">
        <v>3</v>
      </c>
      <c r="E108" s="129" t="s">
        <v>325</v>
      </c>
      <c r="F108" s="120" t="s">
        <v>326</v>
      </c>
      <c r="G108" s="135">
        <v>3</v>
      </c>
      <c r="H108" s="124" t="s">
        <v>325</v>
      </c>
      <c r="I108" s="121" t="s">
        <v>326</v>
      </c>
      <c r="J108" s="139">
        <v>4</v>
      </c>
      <c r="K108" s="131" t="s">
        <v>325</v>
      </c>
      <c r="L108" s="130" t="s">
        <v>326</v>
      </c>
      <c r="M108" s="142"/>
      <c r="N108" s="133"/>
      <c r="O108" s="133"/>
    </row>
    <row r="109" spans="1:21" ht="30" customHeight="1" x14ac:dyDescent="0.2">
      <c r="A109" s="281"/>
      <c r="B109" s="67"/>
      <c r="C109" s="145" t="s">
        <v>119</v>
      </c>
      <c r="D109" s="80">
        <v>1</v>
      </c>
      <c r="E109" s="129"/>
      <c r="F109" s="120"/>
      <c r="G109" s="135"/>
      <c r="H109" s="124"/>
      <c r="I109" s="121"/>
      <c r="J109" s="139">
        <v>1</v>
      </c>
      <c r="K109" s="131"/>
      <c r="L109" s="130"/>
      <c r="M109" s="142"/>
      <c r="N109" s="133"/>
      <c r="O109" s="133"/>
    </row>
    <row r="110" spans="1:21" ht="30" customHeight="1" x14ac:dyDescent="0.2">
      <c r="A110" s="281"/>
      <c r="B110" s="67"/>
      <c r="C110" s="41" t="s">
        <v>120</v>
      </c>
      <c r="D110" s="80">
        <v>3</v>
      </c>
      <c r="E110" s="129" t="s">
        <v>322</v>
      </c>
      <c r="F110" s="120" t="s">
        <v>323</v>
      </c>
      <c r="G110" s="135">
        <v>3</v>
      </c>
      <c r="H110" s="124" t="s">
        <v>322</v>
      </c>
      <c r="I110" s="121" t="s">
        <v>323</v>
      </c>
      <c r="J110" s="139">
        <v>4</v>
      </c>
      <c r="K110" s="131" t="s">
        <v>322</v>
      </c>
      <c r="L110" s="130" t="s">
        <v>323</v>
      </c>
      <c r="M110" s="142"/>
      <c r="N110" s="133"/>
      <c r="O110" s="133"/>
    </row>
    <row r="111" spans="1:21" ht="30" customHeight="1" x14ac:dyDescent="0.2">
      <c r="A111" s="281"/>
      <c r="B111" s="67"/>
      <c r="C111" s="41" t="s">
        <v>121</v>
      </c>
      <c r="D111" s="80">
        <v>4</v>
      </c>
      <c r="E111" s="129" t="s">
        <v>324</v>
      </c>
      <c r="F111" s="120" t="s">
        <v>309</v>
      </c>
      <c r="G111" s="135">
        <v>4</v>
      </c>
      <c r="H111" s="124" t="s">
        <v>324</v>
      </c>
      <c r="I111" s="121" t="s">
        <v>309</v>
      </c>
      <c r="J111" s="139">
        <v>4</v>
      </c>
      <c r="K111" s="131" t="s">
        <v>324</v>
      </c>
      <c r="L111" s="130" t="s">
        <v>309</v>
      </c>
      <c r="M111" s="142"/>
      <c r="N111" s="133"/>
      <c r="O111" s="133"/>
    </row>
    <row r="112" spans="1:21" ht="5.25" customHeight="1" x14ac:dyDescent="0.25">
      <c r="B112" s="272"/>
      <c r="C112" s="273"/>
      <c r="D112" s="72"/>
      <c r="E112" s="73"/>
      <c r="F112" s="73"/>
      <c r="G112" s="72"/>
      <c r="H112" s="73"/>
      <c r="I112" s="73"/>
      <c r="J112" s="72"/>
      <c r="K112" s="74"/>
      <c r="M112" s="72"/>
      <c r="N112" s="74"/>
    </row>
    <row r="113" spans="1:21" ht="18.75" x14ac:dyDescent="0.2">
      <c r="A113" s="281"/>
      <c r="B113" s="67"/>
      <c r="C113" s="218" t="s">
        <v>0</v>
      </c>
      <c r="D113" s="218"/>
      <c r="E113" s="218"/>
      <c r="F113" s="218"/>
      <c r="G113" s="218"/>
      <c r="H113" s="218"/>
      <c r="I113" s="218"/>
      <c r="J113" s="218"/>
      <c r="K113" s="227"/>
      <c r="L113" s="63"/>
      <c r="M113" s="63"/>
      <c r="N113" s="63"/>
      <c r="O113" s="63"/>
    </row>
    <row r="114" spans="1:21" ht="30" customHeight="1" x14ac:dyDescent="0.2">
      <c r="A114" s="281"/>
      <c r="B114" s="70"/>
      <c r="C114" s="42" t="s">
        <v>1</v>
      </c>
      <c r="D114" s="80">
        <v>3</v>
      </c>
      <c r="E114" s="129" t="s">
        <v>328</v>
      </c>
      <c r="F114" s="120" t="s">
        <v>327</v>
      </c>
      <c r="G114" s="135">
        <v>3</v>
      </c>
      <c r="H114" s="124" t="s">
        <v>328</v>
      </c>
      <c r="I114" s="121" t="s">
        <v>327</v>
      </c>
      <c r="J114" s="139">
        <v>2</v>
      </c>
      <c r="K114" s="131" t="s">
        <v>328</v>
      </c>
      <c r="L114" s="130" t="s">
        <v>327</v>
      </c>
      <c r="M114" s="142"/>
      <c r="N114" s="133"/>
      <c r="O114" s="133"/>
      <c r="R114" s="30">
        <f>COUNTIF(D114:D117,"1")</f>
        <v>0</v>
      </c>
      <c r="S114" s="30">
        <f>COUNTIF(G114:G117,"1")</f>
        <v>0</v>
      </c>
      <c r="T114" s="30">
        <f>COUNTIF(J114:J117,"1")</f>
        <v>0</v>
      </c>
      <c r="U114" s="30">
        <f>COUNTIF(M114:M117,"1")</f>
        <v>0</v>
      </c>
    </row>
    <row r="115" spans="1:21" ht="30" customHeight="1" x14ac:dyDescent="0.2">
      <c r="A115" s="281"/>
      <c r="B115" s="67"/>
      <c r="C115" s="41" t="s">
        <v>2</v>
      </c>
      <c r="D115" s="80">
        <v>3</v>
      </c>
      <c r="E115" s="129" t="s">
        <v>318</v>
      </c>
      <c r="F115" s="120" t="s">
        <v>317</v>
      </c>
      <c r="G115" s="135">
        <v>4</v>
      </c>
      <c r="H115" s="124" t="s">
        <v>318</v>
      </c>
      <c r="I115" s="121" t="s">
        <v>317</v>
      </c>
      <c r="J115" s="139">
        <v>2</v>
      </c>
      <c r="K115" s="131" t="s">
        <v>318</v>
      </c>
      <c r="L115" s="130" t="s">
        <v>317</v>
      </c>
      <c r="M115" s="142"/>
      <c r="N115" s="133"/>
      <c r="O115" s="133"/>
      <c r="R115" s="30">
        <f>COUNTIF(D114:D117,"2")</f>
        <v>0</v>
      </c>
      <c r="S115" s="30">
        <f>COUNTIF(G114:G117,"2")</f>
        <v>0</v>
      </c>
      <c r="T115" s="30">
        <f>COUNTIF(J114:J117,"2")</f>
        <v>2</v>
      </c>
      <c r="U115" s="30">
        <f>COUNTIF(M114:M117,"2")</f>
        <v>0</v>
      </c>
    </row>
    <row r="116" spans="1:21" ht="30" customHeight="1" x14ac:dyDescent="0.2">
      <c r="A116" s="281"/>
      <c r="B116" s="67"/>
      <c r="C116" s="41" t="s">
        <v>3</v>
      </c>
      <c r="D116" s="80">
        <v>3</v>
      </c>
      <c r="E116" s="129" t="s">
        <v>330</v>
      </c>
      <c r="F116" s="120" t="s">
        <v>329</v>
      </c>
      <c r="G116" s="135">
        <v>3</v>
      </c>
      <c r="H116" s="124" t="s">
        <v>330</v>
      </c>
      <c r="I116" s="121" t="s">
        <v>329</v>
      </c>
      <c r="J116" s="139">
        <v>3</v>
      </c>
      <c r="K116" s="131" t="s">
        <v>330</v>
      </c>
      <c r="L116" s="130" t="s">
        <v>329</v>
      </c>
      <c r="M116" s="142"/>
      <c r="N116" s="133"/>
      <c r="O116" s="133"/>
      <c r="R116" s="30">
        <f>COUNTIF(D114:D117,"3")</f>
        <v>3</v>
      </c>
      <c r="S116" s="30">
        <f>COUNTIF(G114:G117,"3")</f>
        <v>2</v>
      </c>
      <c r="T116" s="30">
        <f>COUNTIF(J114:J117,"3")</f>
        <v>1</v>
      </c>
      <c r="U116" s="30">
        <f>COUNTIF(M114:M117,"3")</f>
        <v>0</v>
      </c>
    </row>
    <row r="117" spans="1:21" ht="30" customHeight="1" x14ac:dyDescent="0.2">
      <c r="A117" s="281"/>
      <c r="B117" s="67"/>
      <c r="C117" s="145" t="s">
        <v>4</v>
      </c>
      <c r="D117" s="80"/>
      <c r="E117" s="129"/>
      <c r="F117" s="120"/>
      <c r="G117" s="135"/>
      <c r="H117" s="124"/>
      <c r="I117" s="121"/>
      <c r="J117" s="139"/>
      <c r="K117" s="131"/>
      <c r="L117" s="131"/>
      <c r="M117" s="142"/>
      <c r="N117" s="133"/>
      <c r="O117" s="133"/>
      <c r="R117" s="30">
        <f>COUNTIF(D114:D117,"4")</f>
        <v>0</v>
      </c>
      <c r="S117" s="30">
        <f>COUNTIF(G114:G117,"4")</f>
        <v>1</v>
      </c>
      <c r="T117" s="30">
        <f>COUNTIF(J114:J117,"4")</f>
        <v>0</v>
      </c>
      <c r="U117" s="30">
        <f>COUNTIF(M114:M117,"4")</f>
        <v>0</v>
      </c>
    </row>
    <row r="118" spans="1:21" ht="7.5" customHeight="1" x14ac:dyDescent="0.25">
      <c r="B118" s="216"/>
      <c r="C118" s="217"/>
      <c r="D118" s="72"/>
      <c r="E118" s="73"/>
      <c r="F118" s="73"/>
      <c r="G118" s="72"/>
      <c r="H118" s="73"/>
      <c r="I118" s="73"/>
      <c r="J118" s="60"/>
      <c r="K118" s="66"/>
      <c r="M118" s="60"/>
      <c r="N118" s="66"/>
    </row>
    <row r="119" spans="1:21" ht="15.75" customHeight="1" x14ac:dyDescent="0.2">
      <c r="B119" s="243" t="s">
        <v>24</v>
      </c>
      <c r="C119" s="244"/>
      <c r="D119" s="220" t="s">
        <v>265</v>
      </c>
      <c r="E119" s="221"/>
      <c r="F119" s="222"/>
      <c r="G119" s="254" t="s">
        <v>355</v>
      </c>
      <c r="H119" s="255"/>
      <c r="I119" s="256"/>
      <c r="J119" s="274" t="s">
        <v>356</v>
      </c>
      <c r="K119" s="274"/>
      <c r="L119" s="274"/>
      <c r="M119" s="223" t="s">
        <v>176</v>
      </c>
      <c r="N119" s="223"/>
      <c r="O119" s="223"/>
    </row>
    <row r="120" spans="1:21" ht="15.75" customHeight="1" x14ac:dyDescent="0.2">
      <c r="B120" s="245"/>
      <c r="C120" s="246"/>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81"/>
      <c r="B121" s="69"/>
      <c r="C121" s="218" t="s">
        <v>5</v>
      </c>
      <c r="D121" s="218"/>
      <c r="E121" s="218"/>
      <c r="F121" s="218"/>
      <c r="G121" s="218"/>
      <c r="H121" s="218"/>
      <c r="I121" s="218"/>
      <c r="J121" s="218"/>
      <c r="K121" s="227"/>
      <c r="L121" s="63"/>
      <c r="M121" s="63"/>
      <c r="N121" s="63"/>
      <c r="O121" s="63"/>
    </row>
    <row r="122" spans="1:21" ht="39" customHeight="1" x14ac:dyDescent="0.2">
      <c r="A122" s="281"/>
      <c r="B122" s="71"/>
      <c r="C122" s="76" t="s">
        <v>6</v>
      </c>
      <c r="D122" s="80">
        <v>3</v>
      </c>
      <c r="E122" s="120" t="s">
        <v>331</v>
      </c>
      <c r="F122" s="120" t="s">
        <v>309</v>
      </c>
      <c r="G122" s="135">
        <v>3</v>
      </c>
      <c r="H122" s="121" t="s">
        <v>331</v>
      </c>
      <c r="I122" s="121" t="s">
        <v>309</v>
      </c>
      <c r="J122" s="139">
        <v>4</v>
      </c>
      <c r="K122" s="130" t="s">
        <v>331</v>
      </c>
      <c r="L122" s="130" t="s">
        <v>309</v>
      </c>
      <c r="M122" s="142"/>
      <c r="N122" s="133"/>
      <c r="O122" s="133"/>
      <c r="R122" s="30">
        <f>COUNTIF(D122:D125,"1")</f>
        <v>0</v>
      </c>
      <c r="S122" s="30">
        <f>COUNTIF(G122:G125,"1")</f>
        <v>0</v>
      </c>
      <c r="T122" s="30">
        <f>COUNTIF(J122:J125,"1")</f>
        <v>0</v>
      </c>
      <c r="U122" s="30">
        <f>COUNTIF(M122:M125,"1")</f>
        <v>0</v>
      </c>
    </row>
    <row r="123" spans="1:21" ht="30" customHeight="1" x14ac:dyDescent="0.2">
      <c r="A123" s="281"/>
      <c r="B123" s="70"/>
      <c r="C123" s="42" t="s">
        <v>7</v>
      </c>
      <c r="D123" s="80">
        <v>3</v>
      </c>
      <c r="E123" s="129" t="s">
        <v>332</v>
      </c>
      <c r="F123" s="120" t="s">
        <v>309</v>
      </c>
      <c r="G123" s="135">
        <v>3</v>
      </c>
      <c r="H123" s="124" t="s">
        <v>332</v>
      </c>
      <c r="I123" s="121" t="s">
        <v>309</v>
      </c>
      <c r="J123" s="139">
        <v>4</v>
      </c>
      <c r="K123" s="131" t="s">
        <v>332</v>
      </c>
      <c r="L123" s="130" t="s">
        <v>309</v>
      </c>
      <c r="M123" s="142"/>
      <c r="N123" s="133"/>
      <c r="O123" s="133"/>
      <c r="R123" s="30">
        <f>COUNTIF(D122:D125,"2")</f>
        <v>0</v>
      </c>
      <c r="S123" s="30">
        <f>COUNTIF(G122:G125,"2")</f>
        <v>0</v>
      </c>
      <c r="T123" s="30">
        <f>COUNTIF(J122:J125,"2")</f>
        <v>0</v>
      </c>
      <c r="U123" s="30">
        <f>COUNTIF(M122:M125,"2")</f>
        <v>0</v>
      </c>
    </row>
    <row r="124" spans="1:21" ht="30" customHeight="1" x14ac:dyDescent="0.2">
      <c r="A124" s="281"/>
      <c r="B124" s="67"/>
      <c r="C124" s="42" t="s">
        <v>8</v>
      </c>
      <c r="D124" s="80">
        <v>3</v>
      </c>
      <c r="E124" s="129" t="s">
        <v>333</v>
      </c>
      <c r="F124" s="120" t="s">
        <v>309</v>
      </c>
      <c r="G124" s="135">
        <v>3</v>
      </c>
      <c r="H124" s="124" t="s">
        <v>333</v>
      </c>
      <c r="I124" s="121" t="s">
        <v>309</v>
      </c>
      <c r="J124" s="139">
        <v>3</v>
      </c>
      <c r="K124" s="131" t="s">
        <v>333</v>
      </c>
      <c r="L124" s="130" t="s">
        <v>309</v>
      </c>
      <c r="M124" s="142"/>
      <c r="N124" s="133"/>
      <c r="O124" s="133"/>
      <c r="R124" s="30">
        <f>COUNTIF(D122:D125,"3")</f>
        <v>3</v>
      </c>
      <c r="S124" s="30">
        <f>COUNTIF(G122:G125,"3")</f>
        <v>3</v>
      </c>
      <c r="T124" s="30">
        <f>COUNTIF(J122:J125,"3")</f>
        <v>2</v>
      </c>
      <c r="U124" s="30">
        <f>COUNTIF(M122:M125,"3")</f>
        <v>0</v>
      </c>
    </row>
    <row r="125" spans="1:21" ht="30" customHeight="1" x14ac:dyDescent="0.2">
      <c r="A125" s="281"/>
      <c r="B125" s="67"/>
      <c r="C125" s="41" t="s">
        <v>9</v>
      </c>
      <c r="D125" s="80">
        <v>4</v>
      </c>
      <c r="E125" s="129" t="s">
        <v>335</v>
      </c>
      <c r="F125" s="120" t="s">
        <v>334</v>
      </c>
      <c r="G125" s="135">
        <v>4</v>
      </c>
      <c r="H125" s="124" t="s">
        <v>335</v>
      </c>
      <c r="I125" s="121" t="s">
        <v>334</v>
      </c>
      <c r="J125" s="139">
        <v>3</v>
      </c>
      <c r="K125" s="131" t="s">
        <v>335</v>
      </c>
      <c r="L125" s="130" t="s">
        <v>334</v>
      </c>
      <c r="M125" s="142"/>
      <c r="N125" s="133"/>
      <c r="O125" s="133"/>
      <c r="R125" s="30">
        <f>COUNTIF(D122:D125,"4")</f>
        <v>1</v>
      </c>
      <c r="S125" s="30">
        <f>COUNTIF(G122:G125,"4")</f>
        <v>1</v>
      </c>
      <c r="T125" s="30">
        <f>COUNTIF(J122:J125,"4")</f>
        <v>2</v>
      </c>
      <c r="U125" s="30">
        <f>COUNTIF(M122:M125,"4")</f>
        <v>0</v>
      </c>
    </row>
    <row r="126" spans="1:21" ht="8.25" customHeight="1" x14ac:dyDescent="0.25">
      <c r="B126" s="216"/>
      <c r="C126" s="217"/>
      <c r="D126" s="60"/>
      <c r="E126" s="61"/>
      <c r="F126" s="61"/>
      <c r="G126" s="60"/>
      <c r="H126" s="61"/>
      <c r="I126" s="61"/>
      <c r="J126" s="60"/>
      <c r="K126" s="66"/>
      <c r="M126" s="60"/>
      <c r="N126" s="66"/>
    </row>
    <row r="127" spans="1:21" ht="18.75" x14ac:dyDescent="0.2">
      <c r="A127" s="281"/>
      <c r="B127" s="67"/>
      <c r="C127" s="218" t="s">
        <v>10</v>
      </c>
      <c r="D127" s="218"/>
      <c r="E127" s="218"/>
      <c r="F127" s="218"/>
      <c r="G127" s="218"/>
      <c r="H127" s="218"/>
      <c r="I127" s="218"/>
      <c r="J127" s="218"/>
      <c r="K127" s="227"/>
      <c r="L127" s="63"/>
      <c r="M127" s="63"/>
      <c r="N127" s="63"/>
      <c r="O127" s="63"/>
    </row>
    <row r="128" spans="1:21" ht="30" customHeight="1" x14ac:dyDescent="0.2">
      <c r="A128" s="281"/>
      <c r="B128" s="59"/>
      <c r="C128" s="48" t="s">
        <v>11</v>
      </c>
      <c r="D128" s="80">
        <v>3</v>
      </c>
      <c r="E128" s="120" t="s">
        <v>337</v>
      </c>
      <c r="F128" s="120" t="s">
        <v>338</v>
      </c>
      <c r="G128" s="135">
        <v>3</v>
      </c>
      <c r="H128" s="121" t="s">
        <v>337</v>
      </c>
      <c r="I128" s="121" t="s">
        <v>338</v>
      </c>
      <c r="J128" s="139">
        <v>4</v>
      </c>
      <c r="K128" s="130" t="s">
        <v>337</v>
      </c>
      <c r="L128" s="130" t="s">
        <v>338</v>
      </c>
      <c r="M128" s="142"/>
      <c r="N128" s="133"/>
      <c r="O128" s="133"/>
      <c r="R128" s="30">
        <f>COUNTIF(D128:D131,"1")</f>
        <v>0</v>
      </c>
      <c r="S128" s="30">
        <f>COUNTIF(G128:G131,"1")</f>
        <v>0</v>
      </c>
      <c r="T128" s="30">
        <f>COUNTIF(J128:J131,"1")</f>
        <v>0</v>
      </c>
      <c r="U128" s="30">
        <f>COUNTIF(M128:M131,"1")</f>
        <v>0</v>
      </c>
    </row>
    <row r="129" spans="1:21" ht="30" customHeight="1" x14ac:dyDescent="0.2">
      <c r="A129" s="281"/>
      <c r="B129" s="67"/>
      <c r="C129" s="41" t="s">
        <v>12</v>
      </c>
      <c r="D129" s="80">
        <v>3</v>
      </c>
      <c r="E129" s="129" t="s">
        <v>339</v>
      </c>
      <c r="F129" s="120" t="s">
        <v>309</v>
      </c>
      <c r="G129" s="135">
        <v>3</v>
      </c>
      <c r="H129" s="124" t="s">
        <v>339</v>
      </c>
      <c r="I129" s="121" t="s">
        <v>309</v>
      </c>
      <c r="J129" s="139">
        <v>4</v>
      </c>
      <c r="K129" s="131" t="s">
        <v>339</v>
      </c>
      <c r="L129" s="130" t="s">
        <v>309</v>
      </c>
      <c r="M129" s="142"/>
      <c r="N129" s="133"/>
      <c r="O129" s="133"/>
      <c r="R129" s="30">
        <f>COUNTIF(D128:D131,"2")</f>
        <v>0</v>
      </c>
      <c r="S129" s="30">
        <f>COUNTIF(G128:G131,"2")</f>
        <v>0</v>
      </c>
      <c r="T129" s="30">
        <f>COUNTIF(J128:J131,"2")</f>
        <v>0</v>
      </c>
      <c r="U129" s="30">
        <f>COUNTIF(M128:M131,"2")</f>
        <v>0</v>
      </c>
    </row>
    <row r="130" spans="1:21" ht="30" customHeight="1" x14ac:dyDescent="0.2">
      <c r="A130" s="281"/>
      <c r="B130" s="67"/>
      <c r="C130" s="41" t="s">
        <v>13</v>
      </c>
      <c r="D130" s="80">
        <v>3</v>
      </c>
      <c r="E130" s="129" t="s">
        <v>340</v>
      </c>
      <c r="F130" s="120" t="s">
        <v>341</v>
      </c>
      <c r="G130" s="135">
        <v>3</v>
      </c>
      <c r="H130" s="124" t="s">
        <v>340</v>
      </c>
      <c r="I130" s="121" t="s">
        <v>341</v>
      </c>
      <c r="J130" s="139">
        <v>3</v>
      </c>
      <c r="K130" s="131" t="s">
        <v>340</v>
      </c>
      <c r="L130" s="130" t="s">
        <v>341</v>
      </c>
      <c r="M130" s="142"/>
      <c r="N130" s="133"/>
      <c r="O130" s="133"/>
      <c r="R130" s="30">
        <f>COUNTIF(D128:D131,"3")</f>
        <v>4</v>
      </c>
      <c r="S130" s="30">
        <f>COUNTIF(G128:G131,"3")</f>
        <v>4</v>
      </c>
      <c r="T130" s="30">
        <f>COUNTIF(J128:J131,"3")</f>
        <v>2</v>
      </c>
      <c r="U130" s="30">
        <f>COUNTIF(M128:M131,"3")</f>
        <v>0</v>
      </c>
    </row>
    <row r="131" spans="1:21" ht="30" customHeight="1" x14ac:dyDescent="0.2">
      <c r="A131" s="281"/>
      <c r="B131" s="67"/>
      <c r="C131" s="41" t="s">
        <v>14</v>
      </c>
      <c r="D131" s="80">
        <v>3</v>
      </c>
      <c r="E131" s="129" t="s">
        <v>336</v>
      </c>
      <c r="F131" s="120" t="s">
        <v>309</v>
      </c>
      <c r="G131" s="135">
        <v>3</v>
      </c>
      <c r="H131" s="124" t="s">
        <v>336</v>
      </c>
      <c r="I131" s="121" t="s">
        <v>309</v>
      </c>
      <c r="J131" s="139">
        <v>3</v>
      </c>
      <c r="K131" s="131" t="s">
        <v>505</v>
      </c>
      <c r="L131" s="130" t="s">
        <v>506</v>
      </c>
      <c r="M131" s="142"/>
      <c r="N131" s="133"/>
      <c r="O131" s="133"/>
      <c r="R131" s="30">
        <f>COUNTIF(D128:D131,"4")</f>
        <v>0</v>
      </c>
      <c r="S131" s="30">
        <f>COUNTIF(G128:G131,"4")</f>
        <v>0</v>
      </c>
      <c r="T131" s="30">
        <f>COUNTIF(J128:J131,"4")</f>
        <v>2</v>
      </c>
      <c r="U131" s="30">
        <f>COUNTIF(M128:M131,"4")</f>
        <v>0</v>
      </c>
    </row>
    <row r="132" spans="1:21" ht="9" customHeight="1" x14ac:dyDescent="0.25">
      <c r="B132" s="216"/>
      <c r="C132" s="217"/>
      <c r="D132" s="60"/>
      <c r="E132" s="61"/>
      <c r="F132" s="61"/>
      <c r="G132" s="143"/>
      <c r="H132" s="61"/>
      <c r="I132" s="61"/>
      <c r="J132" s="60"/>
      <c r="K132" s="66"/>
      <c r="M132" s="60"/>
      <c r="N132" s="66"/>
    </row>
    <row r="133" spans="1:21" ht="18.75" x14ac:dyDescent="0.2">
      <c r="A133" s="281"/>
      <c r="B133" s="67"/>
      <c r="C133" s="218" t="s">
        <v>15</v>
      </c>
      <c r="D133" s="218"/>
      <c r="E133" s="218"/>
      <c r="F133" s="218"/>
      <c r="G133" s="218"/>
      <c r="H133" s="218"/>
      <c r="I133" s="218"/>
      <c r="J133" s="218"/>
      <c r="K133" s="227"/>
      <c r="L133" s="63"/>
      <c r="M133" s="63"/>
      <c r="N133" s="63"/>
      <c r="O133" s="63"/>
    </row>
    <row r="134" spans="1:21" ht="30" customHeight="1" x14ac:dyDescent="0.2">
      <c r="A134" s="281"/>
      <c r="B134" s="59"/>
      <c r="C134" s="48" t="s">
        <v>16</v>
      </c>
      <c r="D134" s="80">
        <v>3</v>
      </c>
      <c r="E134" s="120" t="s">
        <v>342</v>
      </c>
      <c r="F134" s="120" t="s">
        <v>343</v>
      </c>
      <c r="G134" s="135">
        <v>3</v>
      </c>
      <c r="H134" s="121" t="s">
        <v>504</v>
      </c>
      <c r="I134" s="121" t="s">
        <v>343</v>
      </c>
      <c r="J134" s="139">
        <v>4</v>
      </c>
      <c r="K134" s="130" t="s">
        <v>504</v>
      </c>
      <c r="L134" s="130" t="s">
        <v>343</v>
      </c>
      <c r="M134" s="142"/>
      <c r="N134" s="133"/>
      <c r="O134" s="133"/>
      <c r="R134" s="30">
        <f>COUNTIF(D134:D136,"1")</f>
        <v>0</v>
      </c>
      <c r="S134" s="30">
        <f>COUNTIF(G134:G136,"1")</f>
        <v>0</v>
      </c>
      <c r="T134" s="30">
        <f>COUNTIF(J134:J136,"1")</f>
        <v>0</v>
      </c>
      <c r="U134" s="30">
        <f>COUNTIF(M134:M136,"1")</f>
        <v>0</v>
      </c>
    </row>
    <row r="135" spans="1:21" ht="30" customHeight="1" x14ac:dyDescent="0.2">
      <c r="A135" s="281"/>
      <c r="B135" s="67"/>
      <c r="C135" s="41" t="s">
        <v>17</v>
      </c>
      <c r="D135" s="80">
        <v>3</v>
      </c>
      <c r="E135" s="120" t="s">
        <v>344</v>
      </c>
      <c r="F135" s="120" t="s">
        <v>309</v>
      </c>
      <c r="G135" s="135">
        <v>3</v>
      </c>
      <c r="H135" s="121" t="s">
        <v>344</v>
      </c>
      <c r="I135" s="121" t="s">
        <v>309</v>
      </c>
      <c r="J135" s="139">
        <v>4</v>
      </c>
      <c r="K135" s="130" t="s">
        <v>344</v>
      </c>
      <c r="L135" s="130" t="s">
        <v>309</v>
      </c>
      <c r="M135" s="142"/>
      <c r="N135" s="133"/>
      <c r="O135" s="133"/>
      <c r="R135" s="30">
        <f>COUNTIF(D134:D136,"2")</f>
        <v>0</v>
      </c>
      <c r="S135" s="30">
        <f>COUNTIF(G134:G136,"2")</f>
        <v>0</v>
      </c>
      <c r="T135" s="30">
        <f>COUNTIF(J134:J136,"2")</f>
        <v>0</v>
      </c>
      <c r="U135" s="30">
        <f>COUNTIF(M134:M136,"2")</f>
        <v>0</v>
      </c>
    </row>
    <row r="136" spans="1:21" ht="30" customHeight="1" x14ac:dyDescent="0.2">
      <c r="A136" s="281"/>
      <c r="B136" s="67"/>
      <c r="C136" s="41" t="s">
        <v>18</v>
      </c>
      <c r="D136" s="80">
        <v>3</v>
      </c>
      <c r="E136" s="129" t="s">
        <v>345</v>
      </c>
      <c r="F136" s="120" t="s">
        <v>346</v>
      </c>
      <c r="G136" s="135">
        <v>3</v>
      </c>
      <c r="H136" s="124" t="s">
        <v>345</v>
      </c>
      <c r="I136" s="121" t="s">
        <v>346</v>
      </c>
      <c r="J136" s="139">
        <v>4</v>
      </c>
      <c r="K136" s="131" t="s">
        <v>345</v>
      </c>
      <c r="L136" s="130" t="s">
        <v>346</v>
      </c>
      <c r="M136" s="142"/>
      <c r="N136" s="133"/>
      <c r="O136" s="133"/>
      <c r="R136" s="30">
        <f>COUNTIF(D134:D136,"3")</f>
        <v>3</v>
      </c>
      <c r="S136" s="30">
        <f>COUNTIF(G134:G136,"3")</f>
        <v>3</v>
      </c>
      <c r="T136" s="30">
        <f>COUNTIF(J134:J136,"3")</f>
        <v>0</v>
      </c>
      <c r="U136" s="30">
        <f>COUNTIF(M134:M136,"3")</f>
        <v>0</v>
      </c>
    </row>
    <row r="137" spans="1:21" ht="9" customHeight="1" x14ac:dyDescent="0.25">
      <c r="B137" s="216"/>
      <c r="C137" s="217"/>
      <c r="D137" s="60"/>
      <c r="E137" s="61"/>
      <c r="F137" s="61"/>
      <c r="G137" s="60"/>
      <c r="H137" s="61"/>
      <c r="I137" s="61"/>
      <c r="J137" s="60"/>
      <c r="K137" s="66"/>
      <c r="M137" s="60"/>
      <c r="N137" s="66"/>
      <c r="R137" s="30">
        <f>COUNTIF(D134:D136,"4")</f>
        <v>0</v>
      </c>
      <c r="S137" s="30">
        <f>COUNTIF(G134:G136,"4")</f>
        <v>0</v>
      </c>
      <c r="T137" s="30">
        <f>COUNTIF(J134:J136,"4")</f>
        <v>3</v>
      </c>
    </row>
    <row r="138" spans="1:21" ht="18.75" x14ac:dyDescent="0.2">
      <c r="A138" s="281"/>
      <c r="B138" s="67"/>
      <c r="C138" s="218" t="s">
        <v>19</v>
      </c>
      <c r="D138" s="218"/>
      <c r="E138" s="218"/>
      <c r="F138" s="218"/>
      <c r="G138" s="218"/>
      <c r="H138" s="218"/>
      <c r="I138" s="218"/>
      <c r="J138" s="218"/>
      <c r="K138" s="227"/>
      <c r="L138" s="63"/>
      <c r="M138" s="63"/>
      <c r="N138" s="63"/>
      <c r="O138" s="63"/>
    </row>
    <row r="139" spans="1:21" ht="30" customHeight="1" x14ac:dyDescent="0.2">
      <c r="A139" s="281"/>
      <c r="B139" s="59"/>
      <c r="C139" s="48" t="s">
        <v>20</v>
      </c>
      <c r="D139" s="80">
        <v>4</v>
      </c>
      <c r="E139" s="120" t="s">
        <v>348</v>
      </c>
      <c r="F139" s="120" t="s">
        <v>347</v>
      </c>
      <c r="G139" s="135">
        <v>4</v>
      </c>
      <c r="H139" s="121" t="s">
        <v>503</v>
      </c>
      <c r="I139" s="121" t="s">
        <v>347</v>
      </c>
      <c r="J139" s="139">
        <v>4</v>
      </c>
      <c r="K139" s="130" t="s">
        <v>503</v>
      </c>
      <c r="L139" s="130" t="s">
        <v>347</v>
      </c>
      <c r="M139" s="142"/>
      <c r="N139" s="133"/>
      <c r="O139" s="133"/>
      <c r="P139" s="137"/>
      <c r="Q139" s="137"/>
      <c r="R139" s="30">
        <f>COUNTIF(D139:D141,"1")</f>
        <v>1</v>
      </c>
      <c r="S139" s="30">
        <f>COUNTIF(G139:G141,"1")</f>
        <v>1</v>
      </c>
      <c r="T139" s="30">
        <f>COUNTIF(J139:J141,"1")</f>
        <v>1</v>
      </c>
      <c r="U139" s="30">
        <f>COUNTIF(M139:M141,"1")</f>
        <v>0</v>
      </c>
    </row>
    <row r="140" spans="1:21" ht="30" customHeight="1" x14ac:dyDescent="0.2">
      <c r="A140" s="281"/>
      <c r="B140" s="67"/>
      <c r="C140" s="145" t="s">
        <v>21</v>
      </c>
      <c r="D140" s="80">
        <v>1</v>
      </c>
      <c r="E140" s="129" t="s">
        <v>349</v>
      </c>
      <c r="F140" s="120"/>
      <c r="G140" s="135">
        <v>1</v>
      </c>
      <c r="H140" s="124" t="s">
        <v>349</v>
      </c>
      <c r="I140" s="121"/>
      <c r="J140" s="139">
        <v>1</v>
      </c>
      <c r="K140" s="131" t="s">
        <v>349</v>
      </c>
      <c r="L140" s="130"/>
      <c r="M140" s="142"/>
      <c r="N140" s="133"/>
      <c r="O140" s="133"/>
      <c r="P140" s="137"/>
      <c r="Q140" s="137"/>
      <c r="R140" s="30">
        <f>COUNTIF(D139:D141,"2")</f>
        <v>0</v>
      </c>
      <c r="S140" s="30">
        <f>COUNTIF(G139:G141,"2")</f>
        <v>0</v>
      </c>
      <c r="T140" s="30">
        <f>COUNTIF(J139:J141,"2")</f>
        <v>0</v>
      </c>
      <c r="U140" s="30">
        <f>COUNTIF(M139:M141,"2")</f>
        <v>0</v>
      </c>
    </row>
    <row r="141" spans="1:21" ht="30" customHeight="1" x14ac:dyDescent="0.2">
      <c r="A141" s="281"/>
      <c r="B141" s="67"/>
      <c r="C141" s="41" t="s">
        <v>22</v>
      </c>
      <c r="D141" s="80">
        <v>3</v>
      </c>
      <c r="E141" s="129" t="s">
        <v>350</v>
      </c>
      <c r="F141" s="120" t="s">
        <v>347</v>
      </c>
      <c r="G141" s="135">
        <v>3</v>
      </c>
      <c r="H141" s="124" t="s">
        <v>350</v>
      </c>
      <c r="I141" s="121" t="s">
        <v>347</v>
      </c>
      <c r="J141" s="139">
        <v>4</v>
      </c>
      <c r="K141" s="131" t="s">
        <v>350</v>
      </c>
      <c r="L141" s="130" t="s">
        <v>347</v>
      </c>
      <c r="M141" s="142"/>
      <c r="N141" s="133"/>
      <c r="O141" s="133"/>
      <c r="P141" s="137"/>
      <c r="Q141" s="137"/>
      <c r="R141" s="30">
        <f>COUNTIF(D139:D141,"3")</f>
        <v>1</v>
      </c>
      <c r="S141" s="30">
        <f>COUNTIF(G139:G141,"3")</f>
        <v>1</v>
      </c>
      <c r="T141" s="30">
        <f>COUNTIF(J139:J141,"3")</f>
        <v>0</v>
      </c>
      <c r="U141" s="30">
        <f>COUNTIF(M139:M141,"3")</f>
        <v>0</v>
      </c>
    </row>
    <row r="142" spans="1:21" x14ac:dyDescent="0.2">
      <c r="R142" s="30">
        <f>COUNTIF(D139:D141,"4")</f>
        <v>1</v>
      </c>
      <c r="S142" s="30">
        <f>COUNTIF(G139:G141,"4")</f>
        <v>1</v>
      </c>
      <c r="T142" s="30">
        <f>COUNTIF(J139:J141,"4")</f>
        <v>2</v>
      </c>
    </row>
    <row r="65530" spans="2:6" ht="15" x14ac:dyDescent="0.25">
      <c r="B65530" s="271" t="s">
        <v>29</v>
      </c>
      <c r="C65530" s="271"/>
      <c r="D65530" s="271"/>
      <c r="E65530" s="271"/>
      <c r="F65530" s="43"/>
    </row>
    <row r="65531" spans="2:6" x14ac:dyDescent="0.2">
      <c r="B65531" s="270" t="s">
        <v>30</v>
      </c>
      <c r="C65531" s="270"/>
      <c r="D65531" s="270"/>
      <c r="E65531" s="270"/>
      <c r="F65531" s="78"/>
    </row>
    <row r="65532" spans="2:6" x14ac:dyDescent="0.2">
      <c r="B65532" s="270" t="s">
        <v>31</v>
      </c>
      <c r="C65532" s="270"/>
      <c r="D65532" s="270"/>
      <c r="E65532" s="270"/>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2">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74:G79 D89:D95 G98:G99 G102:G111 D102:D111 M128:M131 G47:G50 G36:G44 G30:G33 G20:G27 G13:G17 G7:G10 J7:J10 D13:D17 D7:D10 J20:J27 J30:J33 D20:D27 J36:J44 D30:D33 J47:J50 D36:D44 D47:D50 G68:G71 J13:J17 D74:D79 J62:J65 D68:D71 D55:D59 G62:G65 G55:G59 J55:J59 J68:J71 J74:J79 D114:D117 G128:G132 D128:D131 G89:G95 D122:D125 G122:G125 J114:J117 G114:G117 J139:J141 G139:G141 J122:J125 J128:J131 M134:M136 M102:M111 M98:M99 M89:M95 M84:M86 M7:M10 M20:M27 M30:M33 M36:M44 M47:M50 M13:M17 M62:M65 M55:M59 M68:M71 M74:M79 M114:M117 M139:M141 M122:M125 G134:G136">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M2" sqref="M2:P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2" t="s">
        <v>27</v>
      </c>
      <c r="C2" s="301" t="s">
        <v>264</v>
      </c>
      <c r="D2" s="301"/>
      <c r="E2" s="301"/>
      <c r="F2" s="301"/>
      <c r="G2" s="2"/>
      <c r="H2" s="299" t="s">
        <v>355</v>
      </c>
      <c r="I2" s="299"/>
      <c r="J2" s="299"/>
      <c r="K2" s="299"/>
      <c r="L2" s="3"/>
      <c r="M2" s="300" t="s">
        <v>356</v>
      </c>
      <c r="N2" s="300"/>
      <c r="O2" s="300"/>
      <c r="P2" s="300"/>
      <c r="Q2" s="113"/>
      <c r="R2" s="308" t="s">
        <v>178</v>
      </c>
      <c r="S2" s="308"/>
      <c r="T2" s="308"/>
      <c r="U2" s="308"/>
      <c r="V2" s="29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3"/>
      <c r="C3" s="4">
        <v>1</v>
      </c>
      <c r="D3" s="4">
        <v>2</v>
      </c>
      <c r="E3" s="5">
        <v>3</v>
      </c>
      <c r="F3" s="6">
        <v>4</v>
      </c>
      <c r="G3" s="306"/>
      <c r="H3" s="4">
        <v>1</v>
      </c>
      <c r="I3" s="4">
        <v>2</v>
      </c>
      <c r="J3" s="5">
        <v>3</v>
      </c>
      <c r="K3" s="6">
        <v>4</v>
      </c>
      <c r="L3" s="304"/>
      <c r="M3" s="4">
        <v>1</v>
      </c>
      <c r="N3" s="4">
        <v>2</v>
      </c>
      <c r="O3" s="5">
        <v>3</v>
      </c>
      <c r="P3" s="6">
        <v>4</v>
      </c>
      <c r="Q3" s="113"/>
      <c r="R3" s="4">
        <v>1</v>
      </c>
      <c r="S3" s="4">
        <v>2</v>
      </c>
      <c r="T3" s="5">
        <v>3</v>
      </c>
      <c r="U3" s="6">
        <v>4</v>
      </c>
      <c r="V3" s="29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73</v>
      </c>
      <c r="C4" s="89">
        <f>Autoevaluación!R7/SUM(Autoevaluación!R7:R10)</f>
        <v>0</v>
      </c>
      <c r="D4" s="8">
        <f>Autoevaluación!R8/SUM(Autoevaluación!R7:R10)</f>
        <v>0</v>
      </c>
      <c r="E4" s="8">
        <f>Autoevaluación!R9/SUM(Autoevaluación!R7:R10)</f>
        <v>0.25</v>
      </c>
      <c r="F4" s="8">
        <f>Autoevaluación!R10/SUM(Autoevaluación!R7:R10)</f>
        <v>0.75</v>
      </c>
      <c r="G4" s="307"/>
      <c r="H4" s="8">
        <f>Autoevaluación!S7/SUM(Autoevaluación!S7:S10)</f>
        <v>0</v>
      </c>
      <c r="I4" s="8">
        <f>Autoevaluación!S8/SUM(Autoevaluación!S7:S10)</f>
        <v>0</v>
      </c>
      <c r="J4" s="8">
        <f>Autoevaluación!S9/SUM(Autoevaluación!S7:S10)</f>
        <v>0.25</v>
      </c>
      <c r="K4" s="8">
        <f>Autoevaluación!S10/SUM(Autoevaluación!S7:S10)</f>
        <v>0.75</v>
      </c>
      <c r="L4" s="305"/>
      <c r="M4" s="8">
        <f>Autoevaluación!T7/SUM(Autoevaluación!T7:T10)</f>
        <v>0</v>
      </c>
      <c r="N4" s="8">
        <f>Autoevaluación!T8/SUM(Autoevaluación!T7:T10)</f>
        <v>0</v>
      </c>
      <c r="O4" s="8">
        <f>Autoevaluación!T9/SUM(Autoevaluación!T7:T10)</f>
        <v>0</v>
      </c>
      <c r="P4" s="8">
        <f>Autoevaluación!T10/SUM(Autoevaluación!T7:T10)</f>
        <v>1</v>
      </c>
      <c r="Q4" s="111"/>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72</v>
      </c>
      <c r="C5" s="89">
        <f>Autoevaluación!R13/SUM(Autoevaluación!R13:R16)</f>
        <v>0</v>
      </c>
      <c r="D5" s="8">
        <f>Autoevaluación!R14/SUM(Autoevaluación!R13:R16)</f>
        <v>0</v>
      </c>
      <c r="E5" s="8">
        <f>Autoevaluación!R15/SUM(Autoevaluación!R13:R16)</f>
        <v>0.6</v>
      </c>
      <c r="F5" s="8">
        <f>Autoevaluación!R16/SUM(Autoevaluación!R13:R16)</f>
        <v>0.4</v>
      </c>
      <c r="G5" s="307"/>
      <c r="H5" s="8">
        <f>Autoevaluación!S13/SUM(Autoevaluación!S13:S16)</f>
        <v>0</v>
      </c>
      <c r="I5" s="8">
        <f>Autoevaluación!S14/SUM(Autoevaluación!S13:S16)</f>
        <v>0</v>
      </c>
      <c r="J5" s="8">
        <f>Autoevaluación!S15/SUM(Autoevaluación!S13:S16)</f>
        <v>0.2</v>
      </c>
      <c r="K5" s="8">
        <f>Autoevaluación!S16/SUM(Autoevaluación!S13:S16)</f>
        <v>0.8</v>
      </c>
      <c r="L5" s="305"/>
      <c r="M5" s="8">
        <f>Autoevaluación!T13/SUM(Autoevaluación!T13:T16)</f>
        <v>0</v>
      </c>
      <c r="N5" s="8">
        <f>Autoevaluación!T14/SUM(Autoevaluación!T13:T16)</f>
        <v>0</v>
      </c>
      <c r="O5" s="8">
        <f>Autoevaluación!T15/SUM(Autoevaluación!T13:T16)</f>
        <v>0</v>
      </c>
      <c r="P5" s="8">
        <f>Autoevaluación!T16/SUM(Autoevaluación!T13:T16)</f>
        <v>1</v>
      </c>
      <c r="Q5" s="111"/>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43</v>
      </c>
      <c r="C6" s="89">
        <f>Autoevaluación!R20/SUM(Autoevaluación!R20:R23)</f>
        <v>0</v>
      </c>
      <c r="D6" s="8">
        <f>Autoevaluación!R21/SUM(Autoevaluación!R20:R23)</f>
        <v>0</v>
      </c>
      <c r="E6" s="8">
        <f>Autoevaluación!R22/SUM(Autoevaluación!R20:R23)</f>
        <v>0</v>
      </c>
      <c r="F6" s="8">
        <f>Autoevaluación!R23/SUM(Autoevaluación!R20:R23)</f>
        <v>1</v>
      </c>
      <c r="G6" s="307"/>
      <c r="H6" s="8">
        <f>Autoevaluación!S20/SUM(Autoevaluación!S20:S23)</f>
        <v>0.14285714285714285</v>
      </c>
      <c r="I6" s="8">
        <f>Autoevaluación!S21/SUM(Autoevaluación!S20:S23)</f>
        <v>0</v>
      </c>
      <c r="J6" s="8">
        <f>Autoevaluación!S20/SUM(Autoevaluación!S20:S23)</f>
        <v>0.14285714285714285</v>
      </c>
      <c r="K6" s="8">
        <f>Autoevaluación!S23/SUM(Autoevaluación!S20:S23)</f>
        <v>0.8571428571428571</v>
      </c>
      <c r="L6" s="305"/>
      <c r="M6" s="8">
        <f>Autoevaluación!T20/SUM(Autoevaluación!T20:T23)</f>
        <v>0</v>
      </c>
      <c r="N6" s="8">
        <f>Autoevaluación!T21/SUM(Autoevaluación!T20:T23)</f>
        <v>0.14285714285714285</v>
      </c>
      <c r="O6" s="8">
        <f>Autoevaluación!T22/SUM(Autoevaluación!T20:T23)</f>
        <v>0.42857142857142855</v>
      </c>
      <c r="P6" s="8">
        <f>Autoevaluación!T23/SUM(Autoevaluación!T20:T23)</f>
        <v>0.42857142857142855</v>
      </c>
      <c r="Q6" s="111"/>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52</v>
      </c>
      <c r="C7" s="89">
        <f>Autoevaluación!R30/SUM(Autoevaluación!R30:R33)</f>
        <v>0</v>
      </c>
      <c r="D7" s="8">
        <f>Autoevaluación!R31/SUM(Autoevaluación!R30:R33)</f>
        <v>0</v>
      </c>
      <c r="E7" s="8">
        <f>Autoevaluación!R32/SUM(Autoevaluación!R30:R33)</f>
        <v>0.5</v>
      </c>
      <c r="F7" s="8">
        <f>Autoevaluación!R33/SUM(Autoevaluación!R30:R33)</f>
        <v>0.5</v>
      </c>
      <c r="G7" s="307"/>
      <c r="H7" s="8">
        <f>Autoevaluación!S30/SUM(Autoevaluación!S30:S33)</f>
        <v>0</v>
      </c>
      <c r="I7" s="8">
        <f>Autoevaluación!S31/SUM(Autoevaluación!S30:S33)</f>
        <v>0</v>
      </c>
      <c r="J7" s="8">
        <f>Autoevaluación!S32/SUM(Autoevaluación!S30:S33)</f>
        <v>0.5</v>
      </c>
      <c r="K7" s="8">
        <f>Autoevaluación!S33/SUM(Autoevaluación!S30:S33)</f>
        <v>0.5</v>
      </c>
      <c r="L7" s="305"/>
      <c r="M7" s="8">
        <f>Autoevaluación!T30/SUM(Autoevaluación!T30:T33)</f>
        <v>0</v>
      </c>
      <c r="N7" s="8">
        <f>Autoevaluación!T31/SUM(Autoevaluación!T30:T33)</f>
        <v>0.66666666666666663</v>
      </c>
      <c r="O7" s="8">
        <f>Autoevaluación!T32/SUM(Autoevaluación!T30:T33)</f>
        <v>0</v>
      </c>
      <c r="P7" s="8">
        <f>Autoevaluación!T33/SUM(Autoevaluación!T30:T33)</f>
        <v>0.33333333333333331</v>
      </c>
      <c r="Q7" s="111"/>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1" t="s">
        <v>57</v>
      </c>
      <c r="C8" s="89">
        <f>Autoevaluación!R36/SUM(Autoevaluación!R36:R39)</f>
        <v>0</v>
      </c>
      <c r="D8" s="8">
        <f>Autoevaluación!R37/SUM(Autoevaluación!R36:R39)</f>
        <v>0</v>
      </c>
      <c r="E8" s="8">
        <f>Autoevaluación!R38/SUM(Autoevaluación!R36:R39)</f>
        <v>0.22222222222222221</v>
      </c>
      <c r="F8" s="8">
        <f>Autoevaluación!R39/SUM(Autoevaluación!R36:R39)</f>
        <v>0.77777777777777779</v>
      </c>
      <c r="G8" s="307"/>
      <c r="H8" s="8">
        <f>Autoevaluación!S36/SUM(Autoevaluación!S36:S39)</f>
        <v>0</v>
      </c>
      <c r="I8" s="8">
        <f>Autoevaluación!S37/SUM(Autoevaluación!S36:S39)</f>
        <v>0</v>
      </c>
      <c r="J8" s="8">
        <f>Autoevaluación!S38/SUM(Autoevaluación!S36:S39)</f>
        <v>0.22222222222222221</v>
      </c>
      <c r="K8" s="8">
        <f>Autoevaluación!S39/SUM(Autoevaluación!S36:S39)</f>
        <v>0.77777777777777779</v>
      </c>
      <c r="L8" s="305"/>
      <c r="M8" s="8">
        <f>Autoevaluación!T36/SUM(Autoevaluación!T36:T39)</f>
        <v>0.1111111111111111</v>
      </c>
      <c r="N8" s="8">
        <f>Autoevaluación!T37/SUM(Autoevaluación!T36:T39)</f>
        <v>0.1111111111111111</v>
      </c>
      <c r="O8" s="8">
        <f>Autoevaluación!T38/SUM(Autoevaluación!T36:T39)</f>
        <v>0.33333333333333331</v>
      </c>
      <c r="P8" s="8">
        <f>Autoevaluación!T39/SUM(Autoevaluación!T36:T39)</f>
        <v>0.44444444444444442</v>
      </c>
      <c r="Q8" s="111"/>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1" t="s">
        <v>67</v>
      </c>
      <c r="C9" s="89">
        <f>Autoevaluación!R47/SUM(Autoevaluación!R47:R50)</f>
        <v>0</v>
      </c>
      <c r="D9" s="8">
        <f>Autoevaluación!R48/SUM(Autoevaluación!R47:R50)</f>
        <v>0</v>
      </c>
      <c r="E9" s="8">
        <f>Autoevaluación!R49/SUM(Autoevaluación!R47:R50)</f>
        <v>0.33333333333333331</v>
      </c>
      <c r="F9" s="8">
        <f>Autoevaluación!R50/SUM(Autoevaluación!R47:R50)</f>
        <v>0.66666666666666663</v>
      </c>
      <c r="G9" s="307"/>
      <c r="H9" s="8">
        <f>Autoevaluación!S47/SUM(Autoevaluación!S47:S50)</f>
        <v>0</v>
      </c>
      <c r="I9" s="8">
        <f>Autoevaluación!S48/SUM(Autoevaluación!S47:S50)</f>
        <v>0.33333333333333331</v>
      </c>
      <c r="J9" s="8">
        <f>Autoevaluación!S49/SUM(Autoevaluación!S47:S50)</f>
        <v>0.33333333333333331</v>
      </c>
      <c r="K9" s="8">
        <f>Autoevaluación!S50/SUM(Autoevaluación!S47:S50)</f>
        <v>0.33333333333333331</v>
      </c>
      <c r="L9" s="305"/>
      <c r="M9" s="8">
        <f>Autoevaluación!T47/SUM(Autoevaluación!T47:T50)</f>
        <v>0</v>
      </c>
      <c r="N9" s="8">
        <f>Autoevaluación!T48/SUM(Autoevaluación!T47:T50)</f>
        <v>0</v>
      </c>
      <c r="O9" s="8">
        <f>Autoevaluación!T49/SUM(Autoevaluación!T47:T50)</f>
        <v>0</v>
      </c>
      <c r="P9" s="8">
        <f>Autoevaluación!T50/SUM(Autoevaluación!T47:T50)</f>
        <v>1</v>
      </c>
      <c r="Q9" s="111"/>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90" t="s">
        <v>126</v>
      </c>
      <c r="C10" s="13">
        <f>AVERAGE(C4:C9)</f>
        <v>0</v>
      </c>
      <c r="D10" s="13">
        <f>AVERAGE(D4:D9)</f>
        <v>0</v>
      </c>
      <c r="E10" s="13">
        <f>AVERAGE(E4:E9)</f>
        <v>0.31759259259259259</v>
      </c>
      <c r="F10" s="13">
        <f>AVERAGE(F4:F9)</f>
        <v>0.68240740740740735</v>
      </c>
      <c r="G10" s="10"/>
      <c r="H10" s="13">
        <f>AVERAGE(H4:H9)</f>
        <v>2.3809523809523808E-2</v>
      </c>
      <c r="I10" s="13">
        <f>AVERAGE(I4:I9)</f>
        <v>5.5555555555555552E-2</v>
      </c>
      <c r="J10" s="13">
        <f>AVERAGE(J4:J9)</f>
        <v>0.27473544973544978</v>
      </c>
      <c r="K10" s="13">
        <f>AVERAGE(K4:K9)</f>
        <v>0.6697089947089947</v>
      </c>
      <c r="L10" s="10"/>
      <c r="M10" s="13">
        <f>AVERAGE(M4:M9)</f>
        <v>1.8518518518518517E-2</v>
      </c>
      <c r="N10" s="13">
        <f>AVERAGE(N4:N9)</f>
        <v>0.15343915343915346</v>
      </c>
      <c r="O10" s="13">
        <f>AVERAGE(O4:O9)</f>
        <v>0.12698412698412698</v>
      </c>
      <c r="P10" s="13">
        <f>AVERAGE(P4:P9)</f>
        <v>0.70105820105820105</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3" t="s">
        <v>179</v>
      </c>
      <c r="C12" s="294"/>
      <c r="D12" s="294"/>
      <c r="E12" s="294"/>
      <c r="F12" s="294"/>
      <c r="G12" s="294"/>
      <c r="H12" s="294"/>
      <c r="I12" s="294"/>
      <c r="J12" s="294"/>
      <c r="K12" s="294"/>
      <c r="L12" s="294"/>
      <c r="M12" s="294"/>
      <c r="N12" s="294"/>
      <c r="O12" s="294"/>
      <c r="P12" s="294"/>
      <c r="Q12" s="294"/>
      <c r="R12" s="294"/>
      <c r="S12" s="294"/>
      <c r="T12" s="294"/>
      <c r="U12" s="29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6" t="s">
        <v>28</v>
      </c>
      <c r="C13" s="297"/>
      <c r="D13" s="297"/>
      <c r="E13" s="297"/>
      <c r="F13" s="297"/>
      <c r="G13" s="297"/>
      <c r="H13" s="297"/>
      <c r="I13" s="297"/>
      <c r="J13" s="297"/>
      <c r="K13" s="297"/>
      <c r="L13" s="297"/>
      <c r="M13" s="297"/>
      <c r="N13" s="297"/>
      <c r="O13" s="297"/>
      <c r="P13" s="297"/>
      <c r="Q13" s="297"/>
      <c r="R13" s="297"/>
      <c r="S13" s="297"/>
      <c r="T13" s="297"/>
      <c r="U13" s="29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2"/>
      <c r="C14" s="282"/>
      <c r="D14" s="282"/>
      <c r="E14" s="282"/>
      <c r="F14" s="282"/>
      <c r="G14" s="282"/>
      <c r="H14" s="282"/>
      <c r="I14" s="282"/>
      <c r="J14" s="282"/>
      <c r="K14" s="282"/>
      <c r="L14" s="282"/>
      <c r="M14" s="282"/>
      <c r="N14" s="282"/>
      <c r="O14" s="282"/>
      <c r="P14" s="282"/>
      <c r="Q14" s="282"/>
      <c r="R14" s="282"/>
      <c r="S14" s="282"/>
      <c r="T14" s="282"/>
      <c r="U14" s="282"/>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2"/>
      <c r="C15" s="282"/>
      <c r="D15" s="282"/>
      <c r="E15" s="282"/>
      <c r="F15" s="282"/>
      <c r="G15" s="282"/>
      <c r="H15" s="282"/>
      <c r="I15" s="282"/>
      <c r="J15" s="282"/>
      <c r="K15" s="282"/>
      <c r="L15" s="282"/>
      <c r="M15" s="282"/>
      <c r="N15" s="282"/>
      <c r="O15" s="282"/>
      <c r="P15" s="282"/>
      <c r="Q15" s="282"/>
      <c r="R15" s="282"/>
      <c r="S15" s="282"/>
      <c r="T15" s="282"/>
      <c r="U15" s="282"/>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7" t="s">
        <v>123</v>
      </c>
      <c r="C16" s="288"/>
      <c r="D16" s="288"/>
      <c r="E16" s="288"/>
      <c r="F16" s="288"/>
      <c r="G16" s="288"/>
      <c r="H16" s="288"/>
      <c r="I16" s="288"/>
      <c r="J16" s="288"/>
      <c r="K16" s="288"/>
      <c r="L16" s="288"/>
      <c r="M16" s="288"/>
      <c r="N16" s="288"/>
      <c r="O16" s="288"/>
      <c r="P16" s="288"/>
      <c r="Q16" s="288"/>
      <c r="R16" s="288"/>
      <c r="S16" s="288"/>
      <c r="T16" s="288"/>
      <c r="U16" s="288"/>
    </row>
    <row r="17" spans="2:21" ht="60" customHeight="1" x14ac:dyDescent="0.2">
      <c r="B17" s="282"/>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1" t="s">
        <v>180</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292" t="s">
        <v>28</v>
      </c>
      <c r="C22" s="292"/>
      <c r="D22" s="292"/>
      <c r="E22" s="292"/>
      <c r="F22" s="292"/>
      <c r="G22" s="292"/>
      <c r="H22" s="292"/>
      <c r="I22" s="292"/>
      <c r="J22" s="292"/>
      <c r="K22" s="292"/>
      <c r="L22" s="292"/>
      <c r="M22" s="292"/>
      <c r="N22" s="292"/>
      <c r="O22" s="292"/>
      <c r="P22" s="292"/>
      <c r="Q22" s="292"/>
      <c r="R22" s="292"/>
      <c r="S22" s="292"/>
      <c r="T22" s="292"/>
      <c r="U22" s="292"/>
    </row>
    <row r="23" spans="2:21" ht="60" customHeight="1" x14ac:dyDescent="0.2">
      <c r="B23" s="282"/>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c r="C24" s="282"/>
      <c r="D24" s="282"/>
      <c r="E24" s="282"/>
      <c r="F24" s="282"/>
      <c r="G24" s="282"/>
      <c r="H24" s="282"/>
      <c r="I24" s="282"/>
      <c r="J24" s="282"/>
      <c r="K24" s="282"/>
      <c r="L24" s="282"/>
      <c r="M24" s="282"/>
      <c r="N24" s="282"/>
      <c r="O24" s="282"/>
      <c r="P24" s="282"/>
      <c r="Q24" s="282"/>
      <c r="R24" s="282"/>
      <c r="S24" s="282"/>
      <c r="T24" s="282"/>
      <c r="U24" s="282"/>
    </row>
    <row r="25" spans="2:21" s="15" customFormat="1" ht="24.95" customHeight="1" x14ac:dyDescent="0.25">
      <c r="B25" s="287" t="s">
        <v>123</v>
      </c>
      <c r="C25" s="288"/>
      <c r="D25" s="288"/>
      <c r="E25" s="288"/>
      <c r="F25" s="288"/>
      <c r="G25" s="288"/>
      <c r="H25" s="288"/>
      <c r="I25" s="288"/>
      <c r="J25" s="288"/>
      <c r="K25" s="288"/>
      <c r="L25" s="288"/>
      <c r="M25" s="288"/>
      <c r="N25" s="288"/>
      <c r="O25" s="288"/>
      <c r="P25" s="288"/>
      <c r="Q25" s="288"/>
      <c r="R25" s="288"/>
      <c r="S25" s="288"/>
      <c r="T25" s="288"/>
      <c r="U25" s="288"/>
    </row>
    <row r="26" spans="2:21" ht="60" customHeight="1" x14ac:dyDescent="0.2">
      <c r="B26" s="282"/>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9" t="s">
        <v>180</v>
      </c>
      <c r="C30" s="290"/>
      <c r="D30" s="290"/>
      <c r="E30" s="290"/>
      <c r="F30" s="290"/>
      <c r="G30" s="290"/>
      <c r="H30" s="290"/>
      <c r="I30" s="290"/>
      <c r="J30" s="290"/>
      <c r="K30" s="290"/>
      <c r="L30" s="290"/>
      <c r="M30" s="290"/>
      <c r="N30" s="290"/>
      <c r="O30" s="290"/>
      <c r="P30" s="290"/>
      <c r="Q30" s="290"/>
      <c r="R30" s="290"/>
      <c r="S30" s="290"/>
      <c r="T30" s="290"/>
      <c r="U30" s="290"/>
    </row>
    <row r="31" spans="2:21" ht="24.95" customHeight="1" x14ac:dyDescent="0.2">
      <c r="B31" s="285" t="s">
        <v>28</v>
      </c>
      <c r="C31" s="286"/>
      <c r="D31" s="286"/>
      <c r="E31" s="286"/>
      <c r="F31" s="286"/>
      <c r="G31" s="286"/>
      <c r="H31" s="286"/>
      <c r="I31" s="286"/>
      <c r="J31" s="286"/>
      <c r="K31" s="286"/>
      <c r="L31" s="286"/>
      <c r="M31" s="286"/>
      <c r="N31" s="286"/>
      <c r="O31" s="286"/>
      <c r="P31" s="286"/>
      <c r="Q31" s="286"/>
      <c r="R31" s="286"/>
      <c r="S31" s="286"/>
      <c r="T31" s="286"/>
      <c r="U31" s="286"/>
    </row>
    <row r="32" spans="2:21" ht="60" customHeight="1" x14ac:dyDescent="0.2">
      <c r="B32" s="282"/>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c r="C33" s="282"/>
      <c r="D33" s="282"/>
      <c r="E33" s="282"/>
      <c r="F33" s="282"/>
      <c r="G33" s="282"/>
      <c r="H33" s="282"/>
      <c r="I33" s="282"/>
      <c r="J33" s="282"/>
      <c r="K33" s="282"/>
      <c r="L33" s="282"/>
      <c r="M33" s="282"/>
      <c r="N33" s="282"/>
      <c r="O33" s="282"/>
      <c r="P33" s="282"/>
      <c r="Q33" s="282"/>
      <c r="R33" s="282"/>
      <c r="S33" s="282"/>
      <c r="T33" s="282"/>
      <c r="U33" s="282"/>
    </row>
    <row r="34" spans="2:21" s="15" customFormat="1" ht="24.95" customHeight="1" x14ac:dyDescent="0.25">
      <c r="B34" s="287" t="s">
        <v>123</v>
      </c>
      <c r="C34" s="288"/>
      <c r="D34" s="288"/>
      <c r="E34" s="288"/>
      <c r="F34" s="288"/>
      <c r="G34" s="288"/>
      <c r="H34" s="288"/>
      <c r="I34" s="288"/>
      <c r="J34" s="288"/>
      <c r="K34" s="288"/>
      <c r="L34" s="288"/>
      <c r="M34" s="288"/>
      <c r="N34" s="288"/>
      <c r="O34" s="288"/>
      <c r="P34" s="288"/>
      <c r="Q34" s="288"/>
      <c r="R34" s="288"/>
      <c r="S34" s="288"/>
      <c r="T34" s="288"/>
      <c r="U34" s="288"/>
    </row>
    <row r="35" spans="2:21" ht="60" customHeight="1" x14ac:dyDescent="0.2">
      <c r="B35" s="282"/>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39" spans="2:21" x14ac:dyDescent="0.2">
      <c r="B39" s="283" t="s">
        <v>180</v>
      </c>
      <c r="C39" s="284"/>
      <c r="D39" s="284"/>
      <c r="E39" s="284"/>
      <c r="F39" s="284"/>
      <c r="G39" s="284"/>
      <c r="H39" s="284"/>
      <c r="I39" s="284"/>
      <c r="J39" s="284"/>
      <c r="K39" s="284"/>
      <c r="L39" s="284"/>
      <c r="M39" s="284"/>
      <c r="N39" s="284"/>
      <c r="O39" s="284"/>
      <c r="P39" s="284"/>
      <c r="Q39" s="284"/>
      <c r="R39" s="284"/>
      <c r="S39" s="284"/>
      <c r="T39" s="284"/>
      <c r="U39" s="284"/>
    </row>
    <row r="40" spans="2:21" ht="19.5" x14ac:dyDescent="0.2">
      <c r="B40" s="285" t="s">
        <v>28</v>
      </c>
      <c r="C40" s="286"/>
      <c r="D40" s="286"/>
      <c r="E40" s="286"/>
      <c r="F40" s="286"/>
      <c r="G40" s="286"/>
      <c r="H40" s="286"/>
      <c r="I40" s="286"/>
      <c r="J40" s="286"/>
      <c r="K40" s="286"/>
      <c r="L40" s="286"/>
      <c r="M40" s="286"/>
      <c r="N40" s="286"/>
      <c r="O40" s="286"/>
      <c r="P40" s="286"/>
      <c r="Q40" s="286"/>
      <c r="R40" s="286"/>
      <c r="S40" s="286"/>
      <c r="T40" s="286"/>
      <c r="U40" s="286"/>
    </row>
    <row r="41" spans="2:21" ht="60.7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60"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287" t="s">
        <v>123</v>
      </c>
      <c r="C43" s="288"/>
      <c r="D43" s="288"/>
      <c r="E43" s="288"/>
      <c r="F43" s="288"/>
      <c r="G43" s="288"/>
      <c r="H43" s="288"/>
      <c r="I43" s="288"/>
      <c r="J43" s="288"/>
      <c r="K43" s="288"/>
      <c r="L43" s="288"/>
      <c r="M43" s="288"/>
      <c r="N43" s="288"/>
      <c r="O43" s="288"/>
      <c r="P43" s="288"/>
      <c r="Q43" s="288"/>
      <c r="R43" s="288"/>
      <c r="S43" s="288"/>
      <c r="T43" s="288"/>
      <c r="U43" s="288"/>
    </row>
    <row r="44" spans="2:21" ht="45.7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48"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6.2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2" t="s">
        <v>127</v>
      </c>
      <c r="C2" s="301" t="s">
        <v>177</v>
      </c>
      <c r="D2" s="301"/>
      <c r="E2" s="301"/>
      <c r="F2" s="301"/>
      <c r="G2" s="2"/>
      <c r="H2" s="299" t="s">
        <v>178</v>
      </c>
      <c r="I2" s="299"/>
      <c r="J2" s="299"/>
      <c r="K2" s="299"/>
      <c r="L2" s="3"/>
      <c r="M2" s="300" t="s">
        <v>178</v>
      </c>
      <c r="N2" s="300"/>
      <c r="O2" s="300"/>
      <c r="P2" s="300"/>
      <c r="Q2" s="115"/>
      <c r="R2" s="308" t="s">
        <v>178</v>
      </c>
      <c r="S2" s="308"/>
      <c r="T2" s="308"/>
      <c r="U2" s="308"/>
      <c r="V2" s="29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3"/>
      <c r="C3" s="4">
        <v>1</v>
      </c>
      <c r="D3" s="4">
        <v>2</v>
      </c>
      <c r="E3" s="5">
        <v>3</v>
      </c>
      <c r="F3" s="6">
        <v>4</v>
      </c>
      <c r="G3" s="306"/>
      <c r="H3" s="4">
        <v>1</v>
      </c>
      <c r="I3" s="4">
        <v>2</v>
      </c>
      <c r="J3" s="5">
        <v>3</v>
      </c>
      <c r="K3" s="6">
        <v>4</v>
      </c>
      <c r="L3" s="304"/>
      <c r="M3" s="4">
        <v>1</v>
      </c>
      <c r="N3" s="4">
        <v>2</v>
      </c>
      <c r="O3" s="5">
        <v>3</v>
      </c>
      <c r="P3" s="6">
        <v>4</v>
      </c>
      <c r="Q3" s="116"/>
      <c r="R3" s="4">
        <v>1</v>
      </c>
      <c r="S3" s="4">
        <v>2</v>
      </c>
      <c r="T3" s="5">
        <v>3</v>
      </c>
      <c r="U3" s="6">
        <v>4</v>
      </c>
      <c r="V3" s="29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128</v>
      </c>
      <c r="C4" s="89">
        <f>Autoevaluación!R55/SUM(Autoevaluación!R55:R58)</f>
        <v>0</v>
      </c>
      <c r="D4" s="8">
        <f>Autoevaluación!R56/SUM(Autoevaluación!R55:R58)</f>
        <v>0</v>
      </c>
      <c r="E4" s="8">
        <f>Autoevaluación!R57/SUM(Autoevaluación!R55:R58)</f>
        <v>0</v>
      </c>
      <c r="F4" s="8">
        <f>Autoevaluación!R58/SUM(Autoevaluación!R55:R58)</f>
        <v>1</v>
      </c>
      <c r="G4" s="307"/>
      <c r="H4" s="8">
        <f>Autoevaluación!S55/SUM(Autoevaluación!S55:S59)</f>
        <v>0</v>
      </c>
      <c r="I4" s="8">
        <f>Autoevaluación!S56/SUM(Autoevaluación!S55:S58)</f>
        <v>0</v>
      </c>
      <c r="J4" s="8">
        <f>Autoevaluación!S57/SUM(Autoevaluación!S55:S58)</f>
        <v>0</v>
      </c>
      <c r="K4" s="8">
        <f>Autoevaluación!S58/SUM(Autoevaluación!S55:S58)</f>
        <v>1</v>
      </c>
      <c r="L4" s="305"/>
      <c r="M4" s="8">
        <f>Autoevaluación!T55/SUM(Autoevaluación!T55:T58)</f>
        <v>0</v>
      </c>
      <c r="N4" s="8">
        <f>Autoevaluación!T56/SUM(Autoevaluación!T55:T58)</f>
        <v>0.2</v>
      </c>
      <c r="O4" s="8">
        <f>Autoevaluación!T57/SUM(Autoevaluación!T55:T58)</f>
        <v>0.4</v>
      </c>
      <c r="P4" s="8">
        <f>Autoevaluación!T58/SUM(Autoevaluación!T55:T58)</f>
        <v>0.4</v>
      </c>
      <c r="Q4" s="111"/>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129</v>
      </c>
      <c r="C5" s="89">
        <f>Autoevaluación!R62/SUM(Autoevaluación!R62:R65)</f>
        <v>0</v>
      </c>
      <c r="D5" s="8">
        <f>Autoevaluación!R63/SUM(Autoevaluación!R62:R65)</f>
        <v>0</v>
      </c>
      <c r="E5" s="8">
        <f>Autoevaluación!R64/SUM(Autoevaluación!R62:R65)</f>
        <v>0.75</v>
      </c>
      <c r="F5" s="8">
        <f>Autoevaluación!R65/SUM(Autoevaluación!R62:R65)</f>
        <v>0.25</v>
      </c>
      <c r="G5" s="307"/>
      <c r="H5" s="8">
        <f>Autoevaluación!S62/SUM(Autoevaluación!S62:S65)</f>
        <v>0</v>
      </c>
      <c r="I5" s="8">
        <f>Autoevaluación!S63/SUM(Autoevaluación!S62:S65)</f>
        <v>0</v>
      </c>
      <c r="J5" s="8">
        <f>Autoevaluación!S64/SUM(Autoevaluación!S62:S65)</f>
        <v>1</v>
      </c>
      <c r="K5" s="8">
        <f>Autoevaluación!S65/SUM(Autoevaluación!S62:S65)</f>
        <v>0</v>
      </c>
      <c r="L5" s="305"/>
      <c r="M5" s="8">
        <f>Autoevaluación!T62/SUM(Autoevaluación!T62:T65)</f>
        <v>0</v>
      </c>
      <c r="N5" s="8">
        <f>Autoevaluación!T63/SUM(Autoevaluación!T62:T65)</f>
        <v>0</v>
      </c>
      <c r="O5" s="8">
        <f>Autoevaluación!T64/SUM(Autoevaluación!T62:T65)</f>
        <v>0.5</v>
      </c>
      <c r="P5" s="8">
        <f>Autoevaluación!T65/SUM(Autoevaluación!T62:T65)</f>
        <v>0.5</v>
      </c>
      <c r="Q5" s="111"/>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130</v>
      </c>
      <c r="C6" s="89">
        <f>Autoevaluación!R68/SUM(Autoevaluación!R68:R71)</f>
        <v>0</v>
      </c>
      <c r="D6" s="8">
        <f>Autoevaluación!R69/SUM(Autoevaluación!R68:R71)</f>
        <v>0</v>
      </c>
      <c r="E6" s="8">
        <f>Autoevaluación!R70/SUM(Autoevaluación!R68:R71)</f>
        <v>1</v>
      </c>
      <c r="F6" s="8">
        <f>Autoevaluación!R71/SUM(Autoevaluación!R68:R71)</f>
        <v>0</v>
      </c>
      <c r="G6" s="307"/>
      <c r="H6" s="8">
        <f>Autoevaluación!S68/SUM(Autoevaluación!S68:S71)</f>
        <v>0</v>
      </c>
      <c r="I6" s="8">
        <f>Autoevaluación!S69/SUM(Autoevaluación!S68:S71)</f>
        <v>0</v>
      </c>
      <c r="J6" s="8">
        <f>Autoevaluación!S70/SUM(Autoevaluación!S68:S71)</f>
        <v>0.5</v>
      </c>
      <c r="K6" s="8">
        <f>Autoevaluación!S71/SUM(Autoevaluación!S68:S71)</f>
        <v>0.5</v>
      </c>
      <c r="L6" s="305"/>
      <c r="M6" s="8">
        <f>Autoevaluación!T68/SUM(Autoevaluación!T68:T71)</f>
        <v>0</v>
      </c>
      <c r="N6" s="8">
        <f>Autoevaluación!T69/SUM(Autoevaluación!T68:T71)</f>
        <v>0.75</v>
      </c>
      <c r="O6" s="8">
        <f>Autoevaluación!T70/SUM(Autoevaluación!T68:T71)</f>
        <v>0.25</v>
      </c>
      <c r="P6" s="8">
        <f>Autoevaluación!T71/SUM(Autoevaluación!T68:T71)</f>
        <v>0</v>
      </c>
      <c r="Q6" s="111"/>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131</v>
      </c>
      <c r="C7" s="89">
        <f>Autoevaluación!R74/SUM(Autoevaluación!R74:R77)</f>
        <v>0.33333333333333331</v>
      </c>
      <c r="D7" s="8">
        <f>Autoevaluación!R75/SUM(Autoevaluación!R74:R77)</f>
        <v>0</v>
      </c>
      <c r="E7" s="8">
        <f>Autoevaluación!R76/SUM(Autoevaluación!R74:R77)</f>
        <v>0</v>
      </c>
      <c r="F7" s="8">
        <f>Autoevaluación!R77/SUM(Autoevaluación!R74:R77)</f>
        <v>0.66666666666666663</v>
      </c>
      <c r="G7" s="307"/>
      <c r="H7" s="8">
        <f>Autoevaluación!S74/SUM(Autoevaluación!S74:S77)</f>
        <v>0.16666666666666666</v>
      </c>
      <c r="I7" s="8">
        <f>Autoevaluación!S75/SUM(Autoevaluación!S74:S77)</f>
        <v>0</v>
      </c>
      <c r="J7" s="8">
        <f>Autoevaluación!S76/SUM(Autoevaluación!S74:S77)</f>
        <v>0.83333333333333337</v>
      </c>
      <c r="K7" s="8">
        <f>Autoevaluación!S77/SUM(Autoevaluación!S74:S77)</f>
        <v>0</v>
      </c>
      <c r="L7" s="305"/>
      <c r="M7" s="8">
        <f>Autoevaluación!T74/SUM(Autoevaluación!T74:T77)</f>
        <v>0</v>
      </c>
      <c r="N7" s="8">
        <f>Autoevaluación!T75/SUM(Autoevaluación!T74:T77)</f>
        <v>0</v>
      </c>
      <c r="O7" s="8">
        <f>Autoevaluación!T76/SUM(Autoevaluación!T74:T77)</f>
        <v>0.6</v>
      </c>
      <c r="P7" s="8">
        <f>Autoevaluación!T77/SUM(Autoevaluación!T74:T77)</f>
        <v>0.4</v>
      </c>
      <c r="Q7" s="111"/>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2"/>
      <c r="C8" s="8"/>
      <c r="D8" s="8"/>
      <c r="E8" s="8"/>
      <c r="F8" s="8"/>
      <c r="G8" s="307"/>
      <c r="H8" s="8"/>
      <c r="I8" s="8"/>
      <c r="J8" s="8"/>
      <c r="K8" s="8"/>
      <c r="L8" s="305"/>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7"/>
      <c r="H9" s="8"/>
      <c r="I9" s="8"/>
      <c r="J9" s="8"/>
      <c r="K9" s="8"/>
      <c r="L9" s="305"/>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8.3333333333333329E-2</v>
      </c>
      <c r="D10" s="13">
        <f>AVERAGE(D4:D9)</f>
        <v>0</v>
      </c>
      <c r="E10" s="13">
        <f>AVERAGE(E4:E9)</f>
        <v>0.4375</v>
      </c>
      <c r="F10" s="13">
        <f>AVERAGE(F4:F9)</f>
        <v>0.47916666666666663</v>
      </c>
      <c r="G10" s="10"/>
      <c r="H10" s="13">
        <f>AVERAGE(H4:H9)</f>
        <v>4.1666666666666664E-2</v>
      </c>
      <c r="I10" s="13">
        <f>AVERAGE(I4:I9)</f>
        <v>0</v>
      </c>
      <c r="J10" s="13">
        <f>AVERAGE(J4:J9)</f>
        <v>0.58333333333333337</v>
      </c>
      <c r="K10" s="13">
        <f>AVERAGE(K4:K9)</f>
        <v>0.375</v>
      </c>
      <c r="L10" s="10"/>
      <c r="M10" s="13">
        <f>AVERAGE(M4:M9)</f>
        <v>0</v>
      </c>
      <c r="N10" s="13">
        <f>AVERAGE(N4:N9)</f>
        <v>0.23749999999999999</v>
      </c>
      <c r="O10" s="13">
        <f>AVERAGE(O4:O9)</f>
        <v>0.4375</v>
      </c>
      <c r="P10" s="13">
        <f>AVERAGE(P4:P9)</f>
        <v>0.32500000000000001</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1" t="s">
        <v>177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4" t="s">
        <v>28</v>
      </c>
      <c r="C13" s="314"/>
      <c r="D13" s="314"/>
      <c r="E13" s="314"/>
      <c r="F13" s="314"/>
      <c r="G13" s="314"/>
      <c r="H13" s="314"/>
      <c r="I13" s="314"/>
      <c r="J13" s="314"/>
      <c r="K13" s="314"/>
      <c r="L13" s="314"/>
      <c r="M13" s="314"/>
      <c r="N13" s="314"/>
      <c r="O13" s="314"/>
      <c r="P13" s="314"/>
      <c r="Q13" s="314"/>
      <c r="R13" s="314"/>
      <c r="S13" s="314"/>
      <c r="T13" s="314"/>
      <c r="U13" s="31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9"/>
      <c r="C14" s="309"/>
      <c r="D14" s="309"/>
      <c r="E14" s="309"/>
      <c r="F14" s="309"/>
      <c r="G14" s="309"/>
      <c r="H14" s="309"/>
      <c r="I14" s="309"/>
      <c r="J14" s="309"/>
      <c r="K14" s="309"/>
      <c r="L14" s="309"/>
      <c r="M14" s="309"/>
      <c r="N14" s="309"/>
      <c r="O14" s="309"/>
      <c r="P14" s="309"/>
      <c r="Q14" s="309"/>
      <c r="R14" s="309"/>
      <c r="S14" s="309"/>
      <c r="T14" s="309"/>
      <c r="U14" s="30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9"/>
      <c r="C15" s="309"/>
      <c r="D15" s="309"/>
      <c r="E15" s="309"/>
      <c r="F15" s="309"/>
      <c r="G15" s="309"/>
      <c r="H15" s="309"/>
      <c r="I15" s="309"/>
      <c r="J15" s="309"/>
      <c r="K15" s="309"/>
      <c r="L15" s="309"/>
      <c r="M15" s="309"/>
      <c r="N15" s="309"/>
      <c r="O15" s="309"/>
      <c r="P15" s="309"/>
      <c r="Q15" s="309"/>
      <c r="R15" s="309"/>
      <c r="S15" s="309"/>
      <c r="T15" s="309"/>
      <c r="U15" s="30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309"/>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1" t="s">
        <v>178</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292" t="s">
        <v>28</v>
      </c>
      <c r="C22" s="292"/>
      <c r="D22" s="292"/>
      <c r="E22" s="292"/>
      <c r="F22" s="292"/>
      <c r="G22" s="292"/>
      <c r="H22" s="292"/>
      <c r="I22" s="292"/>
      <c r="J22" s="292"/>
      <c r="K22" s="292"/>
      <c r="L22" s="292"/>
      <c r="M22" s="292"/>
      <c r="N22" s="292"/>
      <c r="O22" s="292"/>
      <c r="P22" s="292"/>
      <c r="Q22" s="292"/>
      <c r="R22" s="292"/>
      <c r="S22" s="292"/>
      <c r="T22" s="292"/>
      <c r="U22" s="292"/>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5"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5"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08" t="s">
        <v>178</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310" t="s">
        <v>28</v>
      </c>
      <c r="C40" s="311"/>
      <c r="D40" s="311"/>
      <c r="E40" s="311"/>
      <c r="F40" s="311"/>
      <c r="G40" s="311"/>
      <c r="H40" s="311"/>
      <c r="I40" s="311"/>
      <c r="J40" s="311"/>
      <c r="K40" s="311"/>
      <c r="L40" s="311"/>
      <c r="M40" s="311"/>
      <c r="N40" s="311"/>
      <c r="O40" s="311"/>
      <c r="P40" s="311"/>
      <c r="Q40" s="311"/>
      <c r="R40" s="311"/>
      <c r="S40" s="311"/>
      <c r="T40" s="311"/>
      <c r="U40" s="311"/>
    </row>
    <row r="41" spans="2:21" ht="51.75" customHeight="1" x14ac:dyDescent="0.2">
      <c r="B41" s="309"/>
      <c r="C41" s="309"/>
      <c r="D41" s="309"/>
      <c r="E41" s="309"/>
      <c r="F41" s="309"/>
      <c r="G41" s="309"/>
      <c r="H41" s="309"/>
      <c r="I41" s="309"/>
      <c r="J41" s="309"/>
      <c r="K41" s="309"/>
      <c r="L41" s="309"/>
      <c r="M41" s="309"/>
      <c r="N41" s="309"/>
      <c r="O41" s="309"/>
      <c r="P41" s="309"/>
      <c r="Q41" s="309"/>
      <c r="R41" s="309"/>
      <c r="S41" s="309"/>
      <c r="T41" s="309"/>
      <c r="U41" s="309"/>
    </row>
    <row r="42" spans="2:21" ht="50.2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12" t="s">
        <v>123</v>
      </c>
      <c r="C43" s="312"/>
      <c r="D43" s="312"/>
      <c r="E43" s="312"/>
      <c r="F43" s="312"/>
      <c r="G43" s="312"/>
      <c r="H43" s="312"/>
      <c r="I43" s="312"/>
      <c r="J43" s="312"/>
      <c r="K43" s="312"/>
      <c r="L43" s="312"/>
      <c r="M43" s="312"/>
      <c r="N43" s="312"/>
      <c r="O43" s="312"/>
      <c r="P43" s="312"/>
      <c r="Q43" s="312"/>
      <c r="R43" s="312"/>
      <c r="S43" s="312"/>
      <c r="T43" s="312"/>
      <c r="U43" s="312"/>
    </row>
    <row r="44" spans="2:21" ht="69.7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60"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9.2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2" t="s">
        <v>137</v>
      </c>
      <c r="C2" s="301" t="s">
        <v>177</v>
      </c>
      <c r="D2" s="301"/>
      <c r="E2" s="301"/>
      <c r="F2" s="301"/>
      <c r="G2" s="2"/>
      <c r="H2" s="299" t="s">
        <v>178</v>
      </c>
      <c r="I2" s="299"/>
      <c r="J2" s="299"/>
      <c r="K2" s="299"/>
      <c r="L2" s="3"/>
      <c r="M2" s="300" t="s">
        <v>178</v>
      </c>
      <c r="N2" s="300"/>
      <c r="O2" s="300"/>
      <c r="P2" s="300"/>
      <c r="Q2" s="115"/>
      <c r="R2" s="308" t="s">
        <v>181</v>
      </c>
      <c r="S2" s="308"/>
      <c r="T2" s="308"/>
      <c r="U2" s="308"/>
      <c r="V2" s="298"/>
      <c r="W2" s="17"/>
      <c r="X2" s="17"/>
      <c r="Y2" s="17"/>
      <c r="Z2" s="17"/>
      <c r="AA2" s="17"/>
      <c r="AB2" s="17"/>
      <c r="AC2" s="17"/>
      <c r="AD2" s="17"/>
      <c r="AE2" s="17"/>
      <c r="AF2" s="17"/>
      <c r="AG2" s="17"/>
      <c r="AH2" s="17"/>
      <c r="AI2" s="17"/>
      <c r="AJ2" s="17"/>
      <c r="AK2" s="17"/>
      <c r="AL2" s="17"/>
      <c r="AM2" s="17"/>
      <c r="AN2" s="17"/>
    </row>
    <row r="3" spans="2:40" ht="24.75" customHeight="1" thickBot="1" x14ac:dyDescent="0.25">
      <c r="B3" s="303"/>
      <c r="C3" s="4">
        <v>1</v>
      </c>
      <c r="D3" s="4">
        <v>2</v>
      </c>
      <c r="E3" s="5">
        <v>3</v>
      </c>
      <c r="F3" s="6">
        <v>4</v>
      </c>
      <c r="G3" s="306"/>
      <c r="H3" s="4">
        <v>1</v>
      </c>
      <c r="I3" s="4">
        <v>2</v>
      </c>
      <c r="J3" s="5">
        <v>3</v>
      </c>
      <c r="K3" s="6">
        <v>4</v>
      </c>
      <c r="L3" s="304"/>
      <c r="M3" s="4">
        <v>1</v>
      </c>
      <c r="N3" s="4">
        <v>2</v>
      </c>
      <c r="O3" s="5">
        <v>3</v>
      </c>
      <c r="P3" s="6">
        <v>4</v>
      </c>
      <c r="Q3" s="116"/>
      <c r="R3" s="4">
        <v>1</v>
      </c>
      <c r="S3" s="4">
        <v>2</v>
      </c>
      <c r="T3" s="5">
        <v>3</v>
      </c>
      <c r="U3" s="6">
        <v>4</v>
      </c>
      <c r="V3" s="29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133</v>
      </c>
      <c r="C4" s="89">
        <f>Autoevaluación!R84/SUM(Autoevaluación!R84:R87)</f>
        <v>0</v>
      </c>
      <c r="D4" s="8">
        <f>Autoevaluación!R85/SUM(Autoevaluación!R84:R87)</f>
        <v>0</v>
      </c>
      <c r="E4" s="8">
        <f>Autoevaluación!R86/SUM(Autoevaluación!R84:R87)</f>
        <v>0.66666666666666663</v>
      </c>
      <c r="F4" s="8">
        <f>Autoevaluación!R87/SUM(Autoevaluación!R84:R87)</f>
        <v>0.33333333333333331</v>
      </c>
      <c r="G4" s="307"/>
      <c r="H4" s="19">
        <f>Autoevaluación!S84/SUM(Autoevaluación!S84:S87)</f>
        <v>0</v>
      </c>
      <c r="I4" s="8">
        <f>Autoevaluación!S85/SUM(Autoevaluación!S84:S87)</f>
        <v>0</v>
      </c>
      <c r="J4" s="8">
        <f>Autoevaluación!S86/SUM(Autoevaluación!S84:S87)</f>
        <v>0</v>
      </c>
      <c r="K4" s="8">
        <f>Autoevaluación!S87/SUM(Autoevaluación!S84:S87)</f>
        <v>1</v>
      </c>
      <c r="L4" s="305"/>
      <c r="M4" s="8">
        <f>Autoevaluación!T84/SUM(Autoevaluación!T84:T87)</f>
        <v>0</v>
      </c>
      <c r="N4" s="8">
        <f>Autoevaluación!T85/SUM(Autoevaluación!T84:T87)</f>
        <v>0</v>
      </c>
      <c r="O4" s="8">
        <f>Autoevaluación!T86/SUM(Autoevaluación!T84:T87)</f>
        <v>0</v>
      </c>
      <c r="P4" s="8">
        <f>Autoevaluación!T87/SUM(Autoevaluación!T84:T87)</f>
        <v>1</v>
      </c>
      <c r="Q4" s="111"/>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3" t="s">
        <v>134</v>
      </c>
      <c r="C5" s="89">
        <f>Autoevaluación!R89/SUM(Autoevaluación!R89:R92)</f>
        <v>0.2857142857142857</v>
      </c>
      <c r="D5" s="8">
        <f>Autoevaluación!R90/SUM(Autoevaluación!R89:R92)</f>
        <v>0</v>
      </c>
      <c r="E5" s="8">
        <f>Autoevaluación!R91/SUM(Autoevaluación!R89:R92)</f>
        <v>0.7142857142857143</v>
      </c>
      <c r="F5" s="8">
        <f>Autoevaluación!R92/SUM(Autoevaluación!R89:R92)</f>
        <v>0</v>
      </c>
      <c r="G5" s="307"/>
      <c r="H5" s="19">
        <f>Autoevaluación!S89/SUM(Autoevaluación!S89:S92)</f>
        <v>0</v>
      </c>
      <c r="I5" s="8">
        <f>Autoevaluación!S90/SUM(Autoevaluación!S89:S92)</f>
        <v>0</v>
      </c>
      <c r="J5" s="8" t="e">
        <f>Autoevaluación!S91/SUM(Autoevaluación!S89:Q92Q13:V16)</f>
        <v>#NAME?</v>
      </c>
      <c r="K5" s="8">
        <f>Autoevaluación!S92/SUM(Autoevaluación!S89:S92)</f>
        <v>0</v>
      </c>
      <c r="L5" s="305"/>
      <c r="M5" s="8">
        <f>Autoevaluación!T89/SUM(Autoevaluación!T89:T92)</f>
        <v>0</v>
      </c>
      <c r="N5" s="8">
        <f>Autoevaluación!T90/SUM(Autoevaluación!T89:T92)</f>
        <v>0</v>
      </c>
      <c r="O5" s="8">
        <f>Autoevaluación!T91/SUM(Autoevaluación!T89:T92)</f>
        <v>1</v>
      </c>
      <c r="P5" s="8">
        <f>Autoevaluación!T92/SUM(Autoevaluación!T89:T92)</f>
        <v>0</v>
      </c>
      <c r="Q5" s="111"/>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3" t="s">
        <v>32</v>
      </c>
      <c r="C6" s="89">
        <f>Autoevaluación!R98/SUM(Autoevaluación!R98:R101)</f>
        <v>0</v>
      </c>
      <c r="D6" s="8">
        <f>Autoevaluación!R99/SUM(Autoevaluación!R98:R101)</f>
        <v>0</v>
      </c>
      <c r="E6" s="8">
        <f>Autoevaluación!R100/SUM(Autoevaluación!R98:R101)</f>
        <v>1</v>
      </c>
      <c r="F6" s="8">
        <f>Autoevaluación!R101/SUM(Autoevaluación!R98:R101)</f>
        <v>0</v>
      </c>
      <c r="G6" s="307"/>
      <c r="H6" s="19">
        <f>Autoevaluación!S98/SUM(Autoevaluación!S98:S101)</f>
        <v>0</v>
      </c>
      <c r="I6" s="8">
        <f>Autoevaluación!S99/SUM(Autoevaluación!S98:S101)</f>
        <v>0</v>
      </c>
      <c r="J6" s="8">
        <f>Autoevaluación!S100/SUM(Autoevaluación!S98:S101)</f>
        <v>1</v>
      </c>
      <c r="K6" s="8">
        <f>Autoevaluación!S10/SUM(Autoevaluación!S98:S101)</f>
        <v>1.5</v>
      </c>
      <c r="L6" s="305"/>
      <c r="M6" s="8">
        <f>Autoevaluación!T98/SUM(Autoevaluación!T98:T101)</f>
        <v>0</v>
      </c>
      <c r="N6" s="8">
        <f>Autoevaluación!T99/SUM(Autoevaluación!T98:T101)</f>
        <v>0</v>
      </c>
      <c r="O6" s="8">
        <f>Autoevaluación!T100/SUM(Autoevaluación!T98:T101)</f>
        <v>0</v>
      </c>
      <c r="P6" s="8">
        <f>Autoevaluación!T101/SUM(Autoevaluación!T98:T101)</f>
        <v>1</v>
      </c>
      <c r="Q6" s="111"/>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135</v>
      </c>
      <c r="C7" s="89">
        <f>Autoevaluación!R102/SUM(Autoevaluación!R102:R105)</f>
        <v>0.1</v>
      </c>
      <c r="D7" s="8">
        <f>Autoevaluación!R103/SUM(Autoevaluación!R102:R105)</f>
        <v>0.1</v>
      </c>
      <c r="E7" s="8">
        <f>Autoevaluación!R104/SUM(Autoevaluación!R102:R105)</f>
        <v>0.6</v>
      </c>
      <c r="F7" s="8">
        <f>Autoevaluación!R105/SUM(Autoevaluación!R102:R105)</f>
        <v>0.2</v>
      </c>
      <c r="G7" s="307"/>
      <c r="H7" s="19">
        <f>Autoevaluación!S102/SUM(Autoevaluación!S102:S105)</f>
        <v>0</v>
      </c>
      <c r="I7" s="8">
        <f>Autoevaluación!S103/SUM(Autoevaluación!S102:S105)</f>
        <v>0</v>
      </c>
      <c r="J7" s="8">
        <f>Autoevaluación!S104/SUM(Autoevaluación!S102:S105)</f>
        <v>0.875</v>
      </c>
      <c r="K7" s="8">
        <f>Autoevaluación!S105/SUM(Autoevaluación!S102:S105)</f>
        <v>0.125</v>
      </c>
      <c r="L7" s="305"/>
      <c r="M7" s="8">
        <f>Autoevaluación!T102/SUM(Autoevaluación!T102:T105)</f>
        <v>0.2</v>
      </c>
      <c r="N7" s="8">
        <f>Autoevaluación!T103/SUM(Autoevaluación!T102:T105)</f>
        <v>0</v>
      </c>
      <c r="O7" s="8">
        <f>Autoevaluación!T104/SUM(Autoevaluación!T102:T105)</f>
        <v>0.1</v>
      </c>
      <c r="P7" s="8">
        <f>Autoevaluación!T105/SUM(Autoevaluación!T102:T105)</f>
        <v>0.7</v>
      </c>
      <c r="Q7" s="111"/>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1" t="s">
        <v>136</v>
      </c>
      <c r="C8" s="89">
        <f>Autoevaluación!R114/SUM(Autoevaluación!R114:R117)</f>
        <v>0</v>
      </c>
      <c r="D8" s="8">
        <f>Autoevaluación!R115/SUM(Autoevaluación!R114:R117)</f>
        <v>0</v>
      </c>
      <c r="E8" s="8">
        <f>Autoevaluación!R116/SUM(Autoevaluación!R114:R117)</f>
        <v>1</v>
      </c>
      <c r="F8" s="8">
        <f>Autoevaluación!R117/SUM(Autoevaluación!R114:R117)</f>
        <v>0</v>
      </c>
      <c r="G8" s="307"/>
      <c r="H8" s="19">
        <f>Autoevaluación!S114/SUM(Autoevaluación!S114:S117)</f>
        <v>0</v>
      </c>
      <c r="I8" s="8">
        <f>Autoevaluación!S115/SUM(Autoevaluación!S114:S117)</f>
        <v>0</v>
      </c>
      <c r="J8" s="8">
        <f>Autoevaluación!S116/SUM(Autoevaluación!S114:S117)</f>
        <v>0.66666666666666663</v>
      </c>
      <c r="K8" s="8">
        <f>Autoevaluación!S117/SUM(Autoevaluación!S114:S117)</f>
        <v>0.33333333333333331</v>
      </c>
      <c r="L8" s="305"/>
      <c r="M8" s="8">
        <f>Autoevaluación!T114/SUM(Autoevaluación!T114:T117)</f>
        <v>0</v>
      </c>
      <c r="N8" s="8">
        <f>Autoevaluación!T115/SUM(Autoevaluación!T114:T117)</f>
        <v>0.66666666666666663</v>
      </c>
      <c r="O8" s="8">
        <f>Autoevaluación!T116/SUM(Autoevaluación!T114:T117)</f>
        <v>0.33333333333333331</v>
      </c>
      <c r="P8" s="8">
        <f>Autoevaluación!T117/SUM(Autoevaluación!T114:T117)</f>
        <v>0</v>
      </c>
      <c r="Q8" s="111"/>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2"/>
      <c r="C9" s="8"/>
      <c r="D9" s="8"/>
      <c r="E9" s="8"/>
      <c r="F9" s="8"/>
      <c r="G9" s="307"/>
      <c r="H9" s="8"/>
      <c r="I9" s="8"/>
      <c r="J9" s="8"/>
      <c r="K9" s="8"/>
      <c r="L9" s="305"/>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7.7142857142857138E-2</v>
      </c>
      <c r="D10" s="13">
        <f>AVERAGE(D4:D9)</f>
        <v>0.02</v>
      </c>
      <c r="E10" s="13">
        <f>AVERAGE(E4:E9)</f>
        <v>0.79619047619047623</v>
      </c>
      <c r="F10" s="13">
        <f>AVERAGE(F4:F9)</f>
        <v>0.10666666666666666</v>
      </c>
      <c r="G10" s="10"/>
      <c r="H10" s="13">
        <f>AVERAGE(H4:H9)</f>
        <v>0</v>
      </c>
      <c r="I10" s="13">
        <f>AVERAGE(I4:I9)</f>
        <v>0</v>
      </c>
      <c r="J10" s="13" t="e">
        <f>AVERAGE(J4:J9)</f>
        <v>#NAME?</v>
      </c>
      <c r="K10" s="13">
        <f>AVERAGE(K4:K9)</f>
        <v>0.59166666666666667</v>
      </c>
      <c r="L10" s="10"/>
      <c r="M10" s="13">
        <f>AVERAGE(M4:M9)</f>
        <v>0.04</v>
      </c>
      <c r="N10" s="13">
        <f>AVERAGE(N4:N9)</f>
        <v>0.13333333333333333</v>
      </c>
      <c r="O10" s="13">
        <f>AVERAGE(O4:O9)</f>
        <v>0.28666666666666668</v>
      </c>
      <c r="P10" s="13">
        <f>AVERAGE(P4:P9)</f>
        <v>0.54</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1" t="s">
        <v>177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4" t="s">
        <v>28</v>
      </c>
      <c r="C13" s="314"/>
      <c r="D13" s="314"/>
      <c r="E13" s="314"/>
      <c r="F13" s="314"/>
      <c r="G13" s="314"/>
      <c r="H13" s="314"/>
      <c r="I13" s="314"/>
      <c r="J13" s="314"/>
      <c r="K13" s="314"/>
      <c r="L13" s="314"/>
      <c r="M13" s="314"/>
      <c r="N13" s="314"/>
      <c r="O13" s="314"/>
      <c r="P13" s="314"/>
      <c r="Q13" s="314"/>
      <c r="R13" s="314"/>
      <c r="S13" s="314"/>
      <c r="T13" s="314"/>
      <c r="U13" s="31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2"/>
      <c r="C14" s="282"/>
      <c r="D14" s="282"/>
      <c r="E14" s="282"/>
      <c r="F14" s="282"/>
      <c r="G14" s="282"/>
      <c r="H14" s="282"/>
      <c r="I14" s="282"/>
      <c r="J14" s="282"/>
      <c r="K14" s="282"/>
      <c r="L14" s="282"/>
      <c r="M14" s="282"/>
      <c r="N14" s="282"/>
      <c r="O14" s="282"/>
      <c r="P14" s="282"/>
      <c r="Q14" s="282"/>
      <c r="R14" s="282"/>
      <c r="S14" s="282"/>
      <c r="T14" s="282"/>
      <c r="U14" s="28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2"/>
      <c r="C15" s="282"/>
      <c r="D15" s="282"/>
      <c r="E15" s="282"/>
      <c r="F15" s="282"/>
      <c r="G15" s="282"/>
      <c r="H15" s="282"/>
      <c r="I15" s="282"/>
      <c r="J15" s="282"/>
      <c r="K15" s="282"/>
      <c r="L15" s="282"/>
      <c r="M15" s="282"/>
      <c r="N15" s="282"/>
      <c r="O15" s="282"/>
      <c r="P15" s="282"/>
      <c r="Q15" s="282"/>
      <c r="R15" s="282"/>
      <c r="S15" s="282"/>
      <c r="T15" s="282"/>
      <c r="U15" s="282"/>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282"/>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1" t="s">
        <v>178</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310"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282"/>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c r="C24" s="282"/>
      <c r="D24" s="282"/>
      <c r="E24" s="282"/>
      <c r="F24" s="282"/>
      <c r="G24" s="282"/>
      <c r="H24" s="282"/>
      <c r="I24" s="282"/>
      <c r="J24" s="282"/>
      <c r="K24" s="282"/>
      <c r="L24" s="282"/>
      <c r="M24" s="282"/>
      <c r="N24" s="282"/>
      <c r="O24" s="282"/>
      <c r="P24" s="282"/>
      <c r="Q24" s="282"/>
      <c r="R24" s="282"/>
      <c r="S24" s="282"/>
      <c r="T24" s="282"/>
      <c r="U24" s="282"/>
    </row>
    <row r="25" spans="2:21" s="15"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82"/>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292" t="s">
        <v>28</v>
      </c>
      <c r="C31" s="292"/>
      <c r="D31" s="292"/>
      <c r="E31" s="292"/>
      <c r="F31" s="292"/>
      <c r="G31" s="292"/>
      <c r="H31" s="292"/>
      <c r="I31" s="292"/>
      <c r="J31" s="292"/>
      <c r="K31" s="292"/>
      <c r="L31" s="292"/>
      <c r="M31" s="292"/>
      <c r="N31" s="292"/>
      <c r="O31" s="292"/>
      <c r="P31" s="292"/>
      <c r="Q31" s="292"/>
      <c r="R31" s="292"/>
      <c r="S31" s="292"/>
      <c r="T31" s="292"/>
      <c r="U31" s="292"/>
    </row>
    <row r="32" spans="2:21" ht="60" customHeight="1" x14ac:dyDescent="0.2">
      <c r="B32" s="282"/>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c r="C33" s="282"/>
      <c r="D33" s="282"/>
      <c r="E33" s="282"/>
      <c r="F33" s="282"/>
      <c r="G33" s="282"/>
      <c r="H33" s="282"/>
      <c r="I33" s="282"/>
      <c r="J33" s="282"/>
      <c r="K33" s="282"/>
      <c r="L33" s="282"/>
      <c r="M33" s="282"/>
      <c r="N33" s="282"/>
      <c r="O33" s="282"/>
      <c r="P33" s="282"/>
      <c r="Q33" s="282"/>
      <c r="R33" s="282"/>
      <c r="S33" s="282"/>
      <c r="T33" s="282"/>
      <c r="U33" s="282"/>
    </row>
    <row r="34" spans="2:21" s="15"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82"/>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39" spans="2:21" x14ac:dyDescent="0.2">
      <c r="B39" s="308" t="s">
        <v>178</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292" t="s">
        <v>28</v>
      </c>
      <c r="C40" s="292"/>
      <c r="D40" s="292"/>
      <c r="E40" s="292"/>
      <c r="F40" s="292"/>
      <c r="G40" s="292"/>
      <c r="H40" s="292"/>
      <c r="I40" s="292"/>
      <c r="J40" s="292"/>
      <c r="K40" s="292"/>
      <c r="L40" s="292"/>
      <c r="M40" s="292"/>
      <c r="N40" s="292"/>
      <c r="O40" s="292"/>
      <c r="P40" s="292"/>
      <c r="Q40" s="292"/>
      <c r="R40" s="292"/>
      <c r="S40" s="292"/>
      <c r="T40" s="292"/>
      <c r="U40" s="292"/>
    </row>
    <row r="41" spans="2:21" ht="50.2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51.7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312" t="s">
        <v>123</v>
      </c>
      <c r="C43" s="312"/>
      <c r="D43" s="312"/>
      <c r="E43" s="312"/>
      <c r="F43" s="312"/>
      <c r="G43" s="312"/>
      <c r="H43" s="312"/>
      <c r="I43" s="312"/>
      <c r="J43" s="312"/>
      <c r="K43" s="312"/>
      <c r="L43" s="312"/>
      <c r="M43" s="312"/>
      <c r="N43" s="312"/>
      <c r="O43" s="312"/>
      <c r="P43" s="312"/>
      <c r="Q43" s="312"/>
      <c r="R43" s="312"/>
      <c r="S43" s="312"/>
      <c r="T43" s="312"/>
      <c r="U43" s="312"/>
    </row>
    <row r="44" spans="2:21" ht="4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52.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5.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2" t="s">
        <v>24</v>
      </c>
      <c r="C2" s="301" t="s">
        <v>177</v>
      </c>
      <c r="D2" s="301"/>
      <c r="E2" s="301"/>
      <c r="F2" s="301"/>
      <c r="G2" s="2"/>
      <c r="H2" s="299" t="s">
        <v>178</v>
      </c>
      <c r="I2" s="299"/>
      <c r="J2" s="299"/>
      <c r="K2" s="299"/>
      <c r="L2" s="3"/>
      <c r="M2" s="300" t="s">
        <v>178</v>
      </c>
      <c r="N2" s="300"/>
      <c r="O2" s="300"/>
      <c r="P2" s="300"/>
      <c r="Q2" s="115"/>
      <c r="R2" s="308" t="s">
        <v>178</v>
      </c>
      <c r="S2" s="308"/>
      <c r="T2" s="308"/>
      <c r="U2" s="308"/>
      <c r="V2" s="298"/>
      <c r="W2" s="17"/>
      <c r="X2" s="17"/>
      <c r="Y2" s="17"/>
      <c r="Z2" s="17"/>
      <c r="AA2" s="17"/>
      <c r="AB2" s="17"/>
      <c r="AC2" s="17"/>
      <c r="AD2" s="17"/>
      <c r="AE2" s="17"/>
      <c r="AF2" s="17"/>
      <c r="AG2" s="17"/>
      <c r="AH2" s="17"/>
      <c r="AI2" s="17"/>
      <c r="AJ2" s="17"/>
      <c r="AK2" s="17"/>
      <c r="AL2" s="17"/>
      <c r="AM2" s="17"/>
      <c r="AN2" s="17"/>
    </row>
    <row r="3" spans="2:40" ht="24.75" customHeight="1" thickBot="1" x14ac:dyDescent="0.25">
      <c r="B3" s="303"/>
      <c r="C3" s="4">
        <v>1</v>
      </c>
      <c r="D3" s="4">
        <v>2</v>
      </c>
      <c r="E3" s="5">
        <v>3</v>
      </c>
      <c r="F3" s="6">
        <v>4</v>
      </c>
      <c r="G3" s="306"/>
      <c r="H3" s="4">
        <v>1</v>
      </c>
      <c r="I3" s="4">
        <v>2</v>
      </c>
      <c r="J3" s="5">
        <v>3</v>
      </c>
      <c r="K3" s="6">
        <v>4</v>
      </c>
      <c r="L3" s="304"/>
      <c r="M3" s="4">
        <v>1</v>
      </c>
      <c r="N3" s="4">
        <v>2</v>
      </c>
      <c r="O3" s="5">
        <v>3</v>
      </c>
      <c r="P3" s="6">
        <v>4</v>
      </c>
      <c r="Q3" s="116"/>
      <c r="R3" s="4">
        <v>1</v>
      </c>
      <c r="S3" s="4">
        <v>2</v>
      </c>
      <c r="T3" s="5">
        <v>3</v>
      </c>
      <c r="U3" s="6">
        <v>4</v>
      </c>
      <c r="V3" s="29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4" t="s">
        <v>5</v>
      </c>
      <c r="C4" s="89">
        <f>Autoevaluación!R122/SUM(Autoevaluación!R122:R125)</f>
        <v>0</v>
      </c>
      <c r="D4" s="8">
        <f>Autoevaluación!R123/SUM(Autoevaluación!R122:R125)</f>
        <v>0</v>
      </c>
      <c r="E4" s="8">
        <f>Autoevaluación!R124/SUM(Autoevaluación!R122:R125)</f>
        <v>0.75</v>
      </c>
      <c r="F4" s="8">
        <f>Autoevaluación!R125/SUM(Autoevaluación!R122:R125)</f>
        <v>0.25</v>
      </c>
      <c r="G4" s="307"/>
      <c r="H4" s="8">
        <f>Autoevaluación!S122/SUM(Autoevaluación!S122:S125)</f>
        <v>0</v>
      </c>
      <c r="I4" s="8">
        <f>Autoevaluación!S123/SUM(Autoevaluación!S122:S125)</f>
        <v>0</v>
      </c>
      <c r="J4" s="8">
        <f>Autoevaluación!S124/SUM(Autoevaluación!S122:S125)</f>
        <v>0.75</v>
      </c>
      <c r="K4" s="8">
        <f>Autoevaluación!S125/SUM(Autoevaluación!S122:S125)</f>
        <v>0.25</v>
      </c>
      <c r="L4" s="305"/>
      <c r="M4" s="8">
        <f>Autoevaluación!T122/SUM(Autoevaluación!T122:T125)</f>
        <v>0</v>
      </c>
      <c r="N4" s="8">
        <f>Autoevaluación!T123/SUM(Autoevaluación!T122:T125)</f>
        <v>0</v>
      </c>
      <c r="O4" s="8">
        <f>Autoevaluación!T124/SUM(Autoevaluación!T122:T125)</f>
        <v>0.5</v>
      </c>
      <c r="P4" s="8">
        <f>Autoevaluación!T125/SUM(Autoevaluación!T122:T125)</f>
        <v>0.5</v>
      </c>
      <c r="Q4" s="111"/>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5" t="s">
        <v>10</v>
      </c>
      <c r="C5" s="89">
        <f>Autoevaluación!R128/SUM(Autoevaluación!R128:R131)</f>
        <v>0</v>
      </c>
      <c r="D5" s="8">
        <f>Autoevaluación!R129/SUM(Autoevaluación!R128:R131)</f>
        <v>0</v>
      </c>
      <c r="E5" s="8">
        <f>Autoevaluación!R130/SUM(Autoevaluación!R128:R131)</f>
        <v>1</v>
      </c>
      <c r="F5" s="8">
        <f>Autoevaluación!R131/SUM(Autoevaluación!R128:R131)</f>
        <v>0</v>
      </c>
      <c r="G5" s="307"/>
      <c r="H5" s="8">
        <f>Autoevaluación!S128/SUM(Autoevaluación!S128:S131)</f>
        <v>0</v>
      </c>
      <c r="I5" s="8">
        <f>Autoevaluación!S129/SUM(Autoevaluación!S128:S131)</f>
        <v>0</v>
      </c>
      <c r="J5" s="8">
        <f>Autoevaluación!S130/SUM(Autoevaluación!S128:S131)</f>
        <v>1</v>
      </c>
      <c r="K5" s="8">
        <f>Autoevaluación!S131/SUM(Autoevaluación!S128:S131)</f>
        <v>0</v>
      </c>
      <c r="L5" s="305"/>
      <c r="M5" s="8">
        <f>Autoevaluación!T128/SUM(Autoevaluación!T128:T131)</f>
        <v>0</v>
      </c>
      <c r="N5" s="8">
        <f>Autoevaluación!T129/SUM(Autoevaluación!T128:T131)</f>
        <v>0</v>
      </c>
      <c r="O5" s="8">
        <f>Autoevaluación!T130/SUM(Autoevaluación!T128:T131)</f>
        <v>0.5</v>
      </c>
      <c r="P5" s="8">
        <f>Autoevaluación!T131/SUM(Autoevaluación!T128:T131)</f>
        <v>0.5</v>
      </c>
      <c r="Q5" s="111"/>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5" t="s">
        <v>15</v>
      </c>
      <c r="C6" s="89">
        <f>Autoevaluación!R134/SUM(Autoevaluación!R134:R137)</f>
        <v>0</v>
      </c>
      <c r="D6" s="8">
        <f>Autoevaluación!R135/SUM(Autoevaluación!R134:R137)</f>
        <v>0</v>
      </c>
      <c r="E6" s="8">
        <f>Autoevaluación!R136/SUM(Autoevaluación!R134:R137)</f>
        <v>1</v>
      </c>
      <c r="F6" s="8">
        <f>Autoevaluación!R137/SUM(Autoevaluación!R134:R137)</f>
        <v>0</v>
      </c>
      <c r="G6" s="307"/>
      <c r="H6" s="8">
        <f>Autoevaluación!S134/SUM(Autoevaluación!S134:S137)</f>
        <v>0</v>
      </c>
      <c r="I6" s="8">
        <f>Autoevaluación!S135/SUM(Autoevaluación!S134:S137)</f>
        <v>0</v>
      </c>
      <c r="J6" s="8">
        <f>Autoevaluación!S136/SUM(Autoevaluación!S134:S137)</f>
        <v>1</v>
      </c>
      <c r="K6" s="8">
        <f>Autoevaluación!S137/SUM(Autoevaluación!S134:S137)</f>
        <v>0</v>
      </c>
      <c r="L6" s="305"/>
      <c r="M6" s="8">
        <f>Autoevaluación!T134/SUM(Autoevaluación!T134:T137)</f>
        <v>0</v>
      </c>
      <c r="N6" s="8">
        <f>Autoevaluación!T135/SUM(Autoevaluación!T134:T137)</f>
        <v>0</v>
      </c>
      <c r="O6" s="8">
        <f>Autoevaluación!T136/SUM(Autoevaluación!T134:T137)</f>
        <v>0</v>
      </c>
      <c r="P6" s="8">
        <f>Autoevaluación!T137/SUM(Autoevaluación!T134:T137)</f>
        <v>1</v>
      </c>
      <c r="Q6" s="111"/>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4" t="s">
        <v>19</v>
      </c>
      <c r="C7" s="89">
        <f>Autoevaluación!R139/SUM(Autoevaluación!R139:R142)</f>
        <v>0.33333333333333331</v>
      </c>
      <c r="D7" s="8">
        <f>Autoevaluación!R140/SUM(Autoevaluación!R139:R142)</f>
        <v>0</v>
      </c>
      <c r="E7" s="8">
        <f>Autoevaluación!R141/SUM(Autoevaluación!R139:R142)</f>
        <v>0.33333333333333331</v>
      </c>
      <c r="F7" s="8">
        <f>Autoevaluación!R142/SUM(Autoevaluación!R139:R142)</f>
        <v>0.33333333333333331</v>
      </c>
      <c r="G7" s="307"/>
      <c r="H7" s="8">
        <f>Autoevaluación!S139/SUM(Autoevaluación!S139:S142)</f>
        <v>0.33333333333333331</v>
      </c>
      <c r="I7" s="8">
        <f>Autoevaluación!S140/SUM(Autoevaluación!S139:S142)</f>
        <v>0</v>
      </c>
      <c r="J7" s="8">
        <f>Autoevaluación!S141/SUM(Autoevaluación!S139:S142)</f>
        <v>0.33333333333333331</v>
      </c>
      <c r="K7" s="8">
        <f>Autoevaluación!S142/SUM(Autoevaluación!S139:S142)</f>
        <v>0.33333333333333331</v>
      </c>
      <c r="L7" s="305"/>
      <c r="M7" s="8">
        <f>Autoevaluación!T139/SUM(Autoevaluación!T139:T142)</f>
        <v>0.33333333333333331</v>
      </c>
      <c r="N7" s="8">
        <f>Autoevaluación!T140/SUM(Autoevaluación!T139:T142)</f>
        <v>0</v>
      </c>
      <c r="O7" s="8">
        <f>Autoevaluación!T141/SUM(Autoevaluación!T139:T142)</f>
        <v>0</v>
      </c>
      <c r="P7" s="8">
        <f>Autoevaluación!T142/SUM(Autoevaluación!T139:T142)</f>
        <v>0.66666666666666663</v>
      </c>
      <c r="Q7" s="111"/>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2"/>
      <c r="C8" s="8"/>
      <c r="D8" s="8"/>
      <c r="E8" s="8"/>
      <c r="F8" s="8"/>
      <c r="G8" s="307"/>
      <c r="H8" s="8"/>
      <c r="I8" s="8"/>
      <c r="J8" s="8"/>
      <c r="K8" s="8"/>
      <c r="L8" s="305"/>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7"/>
      <c r="H9" s="8"/>
      <c r="I9" s="8"/>
      <c r="J9" s="8"/>
      <c r="K9" s="8"/>
      <c r="L9" s="305"/>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8.3333333333333329E-2</v>
      </c>
      <c r="D10" s="13">
        <f>AVERAGE(D4:D9)</f>
        <v>0</v>
      </c>
      <c r="E10" s="13">
        <f>AVERAGE(E4:E9)</f>
        <v>0.77083333333333337</v>
      </c>
      <c r="F10" s="13">
        <f>AVERAGE(F4:F9)</f>
        <v>0.14583333333333331</v>
      </c>
      <c r="G10" s="10"/>
      <c r="H10" s="13">
        <f>AVERAGE(H4:H9)</f>
        <v>8.3333333333333329E-2</v>
      </c>
      <c r="I10" s="13">
        <f>AVERAGE(I4:I9)</f>
        <v>0</v>
      </c>
      <c r="J10" s="13">
        <f>AVERAGE(J4:J9)</f>
        <v>0.77083333333333337</v>
      </c>
      <c r="K10" s="13">
        <f>AVERAGE(K4:K9)</f>
        <v>0.14583333333333331</v>
      </c>
      <c r="L10" s="10"/>
      <c r="M10" s="13">
        <f>AVERAGE(M4:M9)</f>
        <v>8.3333333333333329E-2</v>
      </c>
      <c r="N10" s="13">
        <f>AVERAGE(N4:N9)</f>
        <v>0</v>
      </c>
      <c r="O10" s="13">
        <f>AVERAGE(O4:O9)</f>
        <v>0.25</v>
      </c>
      <c r="P10" s="13">
        <f>AVERAGE(P4:P9)</f>
        <v>0.66666666666666663</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1" t="s">
        <v>177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4" t="s">
        <v>28</v>
      </c>
      <c r="C13" s="314"/>
      <c r="D13" s="314"/>
      <c r="E13" s="314"/>
      <c r="F13" s="314"/>
      <c r="G13" s="314"/>
      <c r="H13" s="314"/>
      <c r="I13" s="314"/>
      <c r="J13" s="314"/>
      <c r="K13" s="314"/>
      <c r="L13" s="314"/>
      <c r="M13" s="314"/>
      <c r="N13" s="314"/>
      <c r="O13" s="314"/>
      <c r="P13" s="314"/>
      <c r="Q13" s="314"/>
      <c r="R13" s="314"/>
      <c r="S13" s="314"/>
      <c r="T13" s="314"/>
      <c r="U13" s="31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2"/>
      <c r="C14" s="282"/>
      <c r="D14" s="282"/>
      <c r="E14" s="282"/>
      <c r="F14" s="282"/>
      <c r="G14" s="282"/>
      <c r="H14" s="282"/>
      <c r="I14" s="282"/>
      <c r="J14" s="282"/>
      <c r="K14" s="282"/>
      <c r="L14" s="282"/>
      <c r="M14" s="282"/>
      <c r="N14" s="282"/>
      <c r="O14" s="282"/>
      <c r="P14" s="282"/>
      <c r="Q14" s="282"/>
      <c r="R14" s="282"/>
      <c r="S14" s="282"/>
      <c r="T14" s="282"/>
      <c r="U14" s="28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2"/>
      <c r="C15" s="282"/>
      <c r="D15" s="282"/>
      <c r="E15" s="282"/>
      <c r="F15" s="282"/>
      <c r="G15" s="282"/>
      <c r="H15" s="282"/>
      <c r="I15" s="282"/>
      <c r="J15" s="282"/>
      <c r="K15" s="282"/>
      <c r="L15" s="282"/>
      <c r="M15" s="282"/>
      <c r="N15" s="282"/>
      <c r="O15" s="282"/>
      <c r="P15" s="282"/>
      <c r="Q15" s="282"/>
      <c r="R15" s="282"/>
      <c r="S15" s="282"/>
      <c r="T15" s="282"/>
      <c r="U15" s="282"/>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282"/>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1" t="s">
        <v>178</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292" t="s">
        <v>28</v>
      </c>
      <c r="C22" s="292"/>
      <c r="D22" s="292"/>
      <c r="E22" s="292"/>
      <c r="F22" s="292"/>
      <c r="G22" s="292"/>
      <c r="H22" s="292"/>
      <c r="I22" s="292"/>
      <c r="J22" s="292"/>
      <c r="K22" s="292"/>
      <c r="L22" s="292"/>
      <c r="M22" s="292"/>
      <c r="N22" s="292"/>
      <c r="O22" s="292"/>
      <c r="P22" s="292"/>
      <c r="Q22" s="292"/>
      <c r="R22" s="292"/>
      <c r="S22" s="292"/>
      <c r="T22" s="292"/>
      <c r="U22" s="292"/>
    </row>
    <row r="23" spans="2:21" ht="60" customHeight="1" x14ac:dyDescent="0.2">
      <c r="B23" s="282"/>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c r="C24" s="282"/>
      <c r="D24" s="282"/>
      <c r="E24" s="282"/>
      <c r="F24" s="282"/>
      <c r="G24" s="282"/>
      <c r="H24" s="282"/>
      <c r="I24" s="282"/>
      <c r="J24" s="282"/>
      <c r="K24" s="282"/>
      <c r="L24" s="282"/>
      <c r="M24" s="282"/>
      <c r="N24" s="282"/>
      <c r="O24" s="282"/>
      <c r="P24" s="282"/>
      <c r="Q24" s="282"/>
      <c r="R24" s="282"/>
      <c r="S24" s="282"/>
      <c r="T24" s="282"/>
      <c r="U24" s="282"/>
    </row>
    <row r="25" spans="2:21" s="15"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82"/>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282"/>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c r="C33" s="282"/>
      <c r="D33" s="282"/>
      <c r="E33" s="282"/>
      <c r="F33" s="282"/>
      <c r="G33" s="282"/>
      <c r="H33" s="282"/>
      <c r="I33" s="282"/>
      <c r="J33" s="282"/>
      <c r="K33" s="282"/>
      <c r="L33" s="282"/>
      <c r="M33" s="282"/>
      <c r="N33" s="282"/>
      <c r="O33" s="282"/>
      <c r="P33" s="282"/>
      <c r="Q33" s="282"/>
      <c r="R33" s="282"/>
      <c r="S33" s="282"/>
      <c r="T33" s="282"/>
      <c r="U33" s="282"/>
    </row>
    <row r="34" spans="2:21" s="15"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82"/>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40" spans="2:21" x14ac:dyDescent="0.2">
      <c r="B40" s="308" t="s">
        <v>178</v>
      </c>
      <c r="C40" s="308"/>
      <c r="D40" s="308"/>
      <c r="E40" s="308"/>
      <c r="F40" s="308"/>
      <c r="G40" s="308"/>
      <c r="H40" s="308"/>
      <c r="I40" s="308"/>
      <c r="J40" s="308"/>
      <c r="K40" s="308"/>
      <c r="L40" s="308"/>
      <c r="M40" s="308"/>
      <c r="N40" s="308"/>
      <c r="O40" s="308"/>
      <c r="P40" s="308"/>
      <c r="Q40" s="308"/>
      <c r="R40" s="308"/>
      <c r="S40" s="308"/>
      <c r="T40" s="308"/>
      <c r="U40" s="308"/>
    </row>
    <row r="41" spans="2:21" ht="19.5" x14ac:dyDescent="0.2">
      <c r="B41" s="310" t="s">
        <v>28</v>
      </c>
      <c r="C41" s="311"/>
      <c r="D41" s="311"/>
      <c r="E41" s="311"/>
      <c r="F41" s="311"/>
      <c r="G41" s="311"/>
      <c r="H41" s="311"/>
      <c r="I41" s="311"/>
      <c r="J41" s="311"/>
      <c r="K41" s="311"/>
      <c r="L41" s="311"/>
      <c r="M41" s="311"/>
      <c r="N41" s="311"/>
      <c r="O41" s="311"/>
      <c r="P41" s="311"/>
      <c r="Q41" s="311"/>
      <c r="R41" s="311"/>
      <c r="S41" s="311"/>
      <c r="T41" s="311"/>
      <c r="U41" s="311"/>
    </row>
    <row r="42" spans="2:21" ht="62.2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64.5" customHeight="1" x14ac:dyDescent="0.2">
      <c r="B43" s="282"/>
      <c r="C43" s="282"/>
      <c r="D43" s="282"/>
      <c r="E43" s="282"/>
      <c r="F43" s="282"/>
      <c r="G43" s="282"/>
      <c r="H43" s="282"/>
      <c r="I43" s="282"/>
      <c r="J43" s="282"/>
      <c r="K43" s="282"/>
      <c r="L43" s="282"/>
      <c r="M43" s="282"/>
      <c r="N43" s="282"/>
      <c r="O43" s="282"/>
      <c r="P43" s="282"/>
      <c r="Q43" s="282"/>
      <c r="R43" s="282"/>
      <c r="S43" s="282"/>
      <c r="T43" s="282"/>
      <c r="U43" s="282"/>
    </row>
    <row r="44" spans="2:21" ht="19.5" x14ac:dyDescent="0.2">
      <c r="B44" s="312" t="s">
        <v>123</v>
      </c>
      <c r="C44" s="312"/>
      <c r="D44" s="312"/>
      <c r="E44" s="312"/>
      <c r="F44" s="312"/>
      <c r="G44" s="312"/>
      <c r="H44" s="312"/>
      <c r="I44" s="312"/>
      <c r="J44" s="312"/>
      <c r="K44" s="312"/>
      <c r="L44" s="312"/>
      <c r="M44" s="312"/>
      <c r="N44" s="312"/>
      <c r="O44" s="312"/>
      <c r="P44" s="312"/>
      <c r="Q44" s="312"/>
      <c r="R44" s="312"/>
      <c r="S44" s="312"/>
      <c r="T44" s="312"/>
      <c r="U44" s="312"/>
    </row>
    <row r="45" spans="2:21" ht="54.7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61.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47" spans="2:21" ht="64.5" customHeight="1" x14ac:dyDescent="0.2">
      <c r="B47" s="282"/>
      <c r="C47" s="282"/>
      <c r="D47" s="282"/>
      <c r="E47" s="282"/>
      <c r="F47" s="282"/>
      <c r="G47" s="282"/>
      <c r="H47" s="282"/>
      <c r="I47" s="282"/>
      <c r="J47" s="282"/>
      <c r="K47" s="282"/>
      <c r="L47" s="282"/>
      <c r="M47" s="282"/>
      <c r="N47" s="282"/>
      <c r="O47" s="282"/>
      <c r="P47" s="282"/>
      <c r="Q47" s="282"/>
      <c r="R47" s="282"/>
      <c r="S47" s="282"/>
      <c r="T47" s="282"/>
      <c r="U47" s="28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ALUMNO</cp:lastModifiedBy>
  <cp:lastPrinted>2011-10-07T14:16:27Z</cp:lastPrinted>
  <dcterms:created xsi:type="dcterms:W3CDTF">2010-02-23T19:10:51Z</dcterms:created>
  <dcterms:modified xsi:type="dcterms:W3CDTF">2025-04-03T20:49:33Z</dcterms:modified>
</cp:coreProperties>
</file>