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i unidad\MI TRABAJO RECTOR\ENJAMBRE 2025\GESTIN DE LA EVALUACIÓN\"/>
    </mc:Choice>
  </mc:AlternateContent>
  <xr:revisionPtr revIDLastSave="0" documentId="13_ncr:1_{054B844D-B052-4474-9670-DA933136C10A}" xr6:coauthVersionLast="36" xr6:coauthVersionMax="36" xr10:uidLastSave="{00000000-0000-0000-0000-000000000000}"/>
  <bookViews>
    <workbookView xWindow="0" yWindow="0" windowWidth="19200" windowHeight="7550" firstSheet="1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U100" i="1" l="1"/>
  <c r="T6" i="6" s="1"/>
  <c r="U98" i="1"/>
  <c r="U99" i="1"/>
  <c r="U6" i="6" s="1"/>
  <c r="U101" i="1"/>
  <c r="U87" i="1"/>
  <c r="U92" i="1"/>
  <c r="U5" i="6" s="1"/>
  <c r="U89" i="1"/>
  <c r="T5" i="6" s="1"/>
  <c r="U90" i="1"/>
  <c r="S5" i="6" s="1"/>
  <c r="U91" i="1"/>
  <c r="R7" i="1"/>
  <c r="C4" i="2" s="1"/>
  <c r="R8" i="1"/>
  <c r="R9" i="1"/>
  <c r="R10" i="1"/>
  <c r="S7" i="1"/>
  <c r="T7" i="1"/>
  <c r="T8" i="1"/>
  <c r="T9" i="1"/>
  <c r="T10" i="1"/>
  <c r="O4" i="2" s="1"/>
  <c r="O10" i="2" s="1"/>
  <c r="U7" i="1"/>
  <c r="R4" i="2" s="1"/>
  <c r="S8" i="1"/>
  <c r="U8" i="1"/>
  <c r="S4" i="2" s="1"/>
  <c r="U9" i="1"/>
  <c r="U10" i="1"/>
  <c r="S9" i="1"/>
  <c r="S10" i="1"/>
  <c r="S98" i="1"/>
  <c r="S99" i="1"/>
  <c r="S100" i="1"/>
  <c r="S101" i="1"/>
  <c r="I6" i="6" s="1"/>
  <c r="Q11" i="1"/>
  <c r="R11" i="1"/>
  <c r="S11" i="1"/>
  <c r="R13" i="1"/>
  <c r="E5" i="2" s="1"/>
  <c r="S13" i="1"/>
  <c r="T13" i="1"/>
  <c r="M5" i="2" s="1"/>
  <c r="U13" i="1"/>
  <c r="R14" i="1"/>
  <c r="S14" i="1"/>
  <c r="T14" i="1"/>
  <c r="N5" i="2" s="1"/>
  <c r="T15" i="1"/>
  <c r="O5" i="2" s="1"/>
  <c r="T16" i="1"/>
  <c r="U14" i="1"/>
  <c r="U15" i="1"/>
  <c r="T5" i="2" s="1"/>
  <c r="U16" i="1"/>
  <c r="U5" i="2" s="1"/>
  <c r="R15" i="1"/>
  <c r="S15" i="1"/>
  <c r="S16" i="1"/>
  <c r="R16" i="1"/>
  <c r="R20" i="1"/>
  <c r="S20" i="1"/>
  <c r="T20" i="1"/>
  <c r="P6" i="2" s="1"/>
  <c r="U20" i="1"/>
  <c r="R21" i="1"/>
  <c r="D6" i="2" s="1"/>
  <c r="S21" i="1"/>
  <c r="S22" i="1"/>
  <c r="S23" i="1"/>
  <c r="T21" i="1"/>
  <c r="T22" i="1"/>
  <c r="T23" i="1"/>
  <c r="U21" i="1"/>
  <c r="T6" i="2" s="1"/>
  <c r="R22" i="1"/>
  <c r="C6" i="2" s="1"/>
  <c r="R23" i="1"/>
  <c r="O6" i="2"/>
  <c r="U22" i="1"/>
  <c r="U23" i="1"/>
  <c r="R30" i="1"/>
  <c r="R31" i="1"/>
  <c r="R32" i="1"/>
  <c r="R33" i="1"/>
  <c r="F7" i="2" s="1"/>
  <c r="C7" i="2"/>
  <c r="S30" i="1"/>
  <c r="T30" i="1"/>
  <c r="M7" i="2" s="1"/>
  <c r="T31" i="1"/>
  <c r="N7" i="2" s="1"/>
  <c r="T32" i="1"/>
  <c r="T33" i="1"/>
  <c r="U30" i="1"/>
  <c r="S7" i="2" s="1"/>
  <c r="U31" i="1"/>
  <c r="U32" i="1"/>
  <c r="U33" i="1"/>
  <c r="D7" i="2"/>
  <c r="S31" i="1"/>
  <c r="S32" i="1"/>
  <c r="S33" i="1"/>
  <c r="E7" i="2"/>
  <c r="U7" i="2"/>
  <c r="R36" i="1"/>
  <c r="C8" i="2" s="1"/>
  <c r="R37" i="1"/>
  <c r="D8" i="2" s="1"/>
  <c r="R38" i="1"/>
  <c r="E8" i="2" s="1"/>
  <c r="R39" i="1"/>
  <c r="S36" i="1"/>
  <c r="T36" i="1"/>
  <c r="M8" i="2" s="1"/>
  <c r="T37" i="1"/>
  <c r="T38" i="1"/>
  <c r="T39" i="1"/>
  <c r="U36" i="1"/>
  <c r="R8" i="2" s="1"/>
  <c r="S37" i="1"/>
  <c r="U37" i="1"/>
  <c r="S8" i="2" s="1"/>
  <c r="U38" i="1"/>
  <c r="T8" i="2" s="1"/>
  <c r="U39" i="1"/>
  <c r="S38" i="1"/>
  <c r="S39" i="1"/>
  <c r="R47" i="1"/>
  <c r="C9" i="2" s="1"/>
  <c r="R48" i="1"/>
  <c r="R49" i="1"/>
  <c r="R50" i="1"/>
  <c r="F9" i="2" s="1"/>
  <c r="S47" i="1"/>
  <c r="S48" i="1"/>
  <c r="S49" i="1"/>
  <c r="S50" i="1"/>
  <c r="T47" i="1"/>
  <c r="T48" i="1"/>
  <c r="N9" i="2" s="1"/>
  <c r="T49" i="1"/>
  <c r="O9" i="2" s="1"/>
  <c r="T50" i="1"/>
  <c r="U47" i="1"/>
  <c r="R9" i="2" s="1"/>
  <c r="U48" i="1"/>
  <c r="U49" i="1"/>
  <c r="U50" i="1"/>
  <c r="U9" i="2"/>
  <c r="R55" i="1"/>
  <c r="R56" i="1"/>
  <c r="R57" i="1"/>
  <c r="R58" i="1"/>
  <c r="S55" i="1"/>
  <c r="S56" i="1"/>
  <c r="S57" i="1"/>
  <c r="S58" i="1"/>
  <c r="K4" i="4" s="1"/>
  <c r="T55" i="1"/>
  <c r="U55" i="1"/>
  <c r="U56" i="1"/>
  <c r="U4" i="4" s="1"/>
  <c r="U10" i="4" s="1"/>
  <c r="U57" i="1"/>
  <c r="U58" i="1"/>
  <c r="T56" i="1"/>
  <c r="N4" i="4" s="1"/>
  <c r="N10" i="4" s="1"/>
  <c r="T57" i="1"/>
  <c r="T58" i="1"/>
  <c r="T4" i="4"/>
  <c r="T10" i="4" s="1"/>
  <c r="R62" i="1"/>
  <c r="C5" i="4" s="1"/>
  <c r="S62" i="1"/>
  <c r="S63" i="1"/>
  <c r="S64" i="1"/>
  <c r="S65" i="1"/>
  <c r="K5" i="4" s="1"/>
  <c r="T62" i="1"/>
  <c r="M5" i="4" s="1"/>
  <c r="T63" i="1"/>
  <c r="T64" i="1"/>
  <c r="O5" i="4" s="1"/>
  <c r="T65" i="1"/>
  <c r="P5" i="4" s="1"/>
  <c r="U62" i="1"/>
  <c r="R63" i="1"/>
  <c r="R64" i="1"/>
  <c r="R65" i="1"/>
  <c r="U63" i="1"/>
  <c r="R5" i="4" s="1"/>
  <c r="U64" i="1"/>
  <c r="T5" i="4" s="1"/>
  <c r="U65" i="1"/>
  <c r="R68" i="1"/>
  <c r="C6" i="4" s="1"/>
  <c r="S68" i="1"/>
  <c r="S69" i="1"/>
  <c r="S70" i="1"/>
  <c r="S71" i="1"/>
  <c r="I6" i="4"/>
  <c r="T68" i="1"/>
  <c r="M6" i="4" s="1"/>
  <c r="T69" i="1"/>
  <c r="T70" i="1"/>
  <c r="P6" i="4" s="1"/>
  <c r="T71" i="1"/>
  <c r="U68" i="1"/>
  <c r="R6" i="4" s="1"/>
  <c r="U69" i="1"/>
  <c r="S6" i="4" s="1"/>
  <c r="U70" i="1"/>
  <c r="U71" i="1"/>
  <c r="R69" i="1"/>
  <c r="D6" i="4" s="1"/>
  <c r="R70" i="1"/>
  <c r="R71" i="1"/>
  <c r="F6" i="4" s="1"/>
  <c r="R74" i="1"/>
  <c r="R76" i="1"/>
  <c r="R75" i="1"/>
  <c r="R77" i="1"/>
  <c r="E7" i="4"/>
  <c r="S74" i="1"/>
  <c r="S75" i="1"/>
  <c r="S76" i="1"/>
  <c r="K7" i="4" s="1"/>
  <c r="S77" i="1"/>
  <c r="T74" i="1"/>
  <c r="P7" i="4" s="1"/>
  <c r="U74" i="1"/>
  <c r="R7" i="4" s="1"/>
  <c r="U75" i="1"/>
  <c r="U76" i="1"/>
  <c r="U77" i="1"/>
  <c r="U7" i="4" s="1"/>
  <c r="D7" i="4"/>
  <c r="T75" i="1"/>
  <c r="N7" i="4" s="1"/>
  <c r="S7" i="4"/>
  <c r="T76" i="1"/>
  <c r="T77" i="1"/>
  <c r="R84" i="1"/>
  <c r="R85" i="1"/>
  <c r="R86" i="1"/>
  <c r="R87" i="1"/>
  <c r="S84" i="1"/>
  <c r="T84" i="1"/>
  <c r="O4" i="6" s="1"/>
  <c r="O10" i="6" s="1"/>
  <c r="T85" i="1"/>
  <c r="N4" i="6" s="1"/>
  <c r="N10" i="6" s="1"/>
  <c r="T86" i="1"/>
  <c r="T87" i="1"/>
  <c r="U84" i="1"/>
  <c r="U4" i="6" s="1"/>
  <c r="U10" i="6" s="1"/>
  <c r="S85" i="1"/>
  <c r="S86" i="1"/>
  <c r="J4" i="6" s="1"/>
  <c r="S87" i="1"/>
  <c r="K4" i="6" s="1"/>
  <c r="U85" i="1"/>
  <c r="U86" i="1"/>
  <c r="P4" i="6"/>
  <c r="P10" i="6" s="1"/>
  <c r="R89" i="1"/>
  <c r="S89" i="1"/>
  <c r="S90" i="1"/>
  <c r="S91" i="1"/>
  <c r="J5" i="6" s="1"/>
  <c r="S92" i="1"/>
  <c r="T89" i="1"/>
  <c r="T90" i="1"/>
  <c r="T91" i="1"/>
  <c r="T92" i="1"/>
  <c r="O5" i="6" s="1"/>
  <c r="M5" i="6"/>
  <c r="R90" i="1"/>
  <c r="N5" i="6"/>
  <c r="R91" i="1"/>
  <c r="R92" i="1"/>
  <c r="R98" i="1"/>
  <c r="C6" i="6" s="1"/>
  <c r="R99" i="1"/>
  <c r="R100" i="1"/>
  <c r="R101" i="1"/>
  <c r="F6" i="6" s="1"/>
  <c r="T98" i="1"/>
  <c r="T101" i="1"/>
  <c r="P6" i="6" s="1"/>
  <c r="T99" i="1"/>
  <c r="N6" i="6" s="1"/>
  <c r="T100" i="1"/>
  <c r="M6" i="6" s="1"/>
  <c r="R102" i="1"/>
  <c r="R103" i="1"/>
  <c r="R104" i="1"/>
  <c r="R105" i="1"/>
  <c r="D7" i="6" s="1"/>
  <c r="S102" i="1"/>
  <c r="H7" i="6" s="1"/>
  <c r="T102" i="1"/>
  <c r="T103" i="1"/>
  <c r="N7" i="6" s="1"/>
  <c r="T104" i="1"/>
  <c r="O7" i="6" s="1"/>
  <c r="T105" i="1"/>
  <c r="P7" i="6" s="1"/>
  <c r="U102" i="1"/>
  <c r="R7" i="6" s="1"/>
  <c r="S103" i="1"/>
  <c r="I7" i="6" s="1"/>
  <c r="S104" i="1"/>
  <c r="J7" i="6" s="1"/>
  <c r="S105" i="1"/>
  <c r="K7" i="6" s="1"/>
  <c r="U103" i="1"/>
  <c r="U104" i="1"/>
  <c r="U105" i="1"/>
  <c r="U7" i="6" s="1"/>
  <c r="R114" i="1"/>
  <c r="R115" i="1"/>
  <c r="R116" i="1"/>
  <c r="R117" i="1"/>
  <c r="F8" i="6" s="1"/>
  <c r="S114" i="1"/>
  <c r="S115" i="1"/>
  <c r="S116" i="1"/>
  <c r="S117" i="1"/>
  <c r="K8" i="6" s="1"/>
  <c r="H8" i="6"/>
  <c r="T114" i="1"/>
  <c r="U114" i="1"/>
  <c r="R8" i="6" s="1"/>
  <c r="T115" i="1"/>
  <c r="P8" i="6" s="1"/>
  <c r="T116" i="1"/>
  <c r="T117" i="1"/>
  <c r="U115" i="1"/>
  <c r="U8" i="6" s="1"/>
  <c r="U116" i="1"/>
  <c r="U117" i="1"/>
  <c r="T8" i="6"/>
  <c r="R122" i="1"/>
  <c r="E4" i="5" s="1"/>
  <c r="S122" i="1"/>
  <c r="H4" i="5" s="1"/>
  <c r="T122" i="1"/>
  <c r="T123" i="1"/>
  <c r="M4" i="5" s="1"/>
  <c r="M10" i="5" s="1"/>
  <c r="T124" i="1"/>
  <c r="O4" i="5" s="1"/>
  <c r="O10" i="5" s="1"/>
  <c r="T125" i="1"/>
  <c r="P4" i="5" s="1"/>
  <c r="P10" i="5" s="1"/>
  <c r="U122" i="1"/>
  <c r="U4" i="5" s="1"/>
  <c r="U10" i="5" s="1"/>
  <c r="U125" i="1"/>
  <c r="U123" i="1"/>
  <c r="U124" i="1"/>
  <c r="T4" i="5" s="1"/>
  <c r="T10" i="5" s="1"/>
  <c r="R123" i="1"/>
  <c r="S123" i="1"/>
  <c r="S124" i="1"/>
  <c r="S125" i="1"/>
  <c r="N4" i="5"/>
  <c r="N10" i="5" s="1"/>
  <c r="R124" i="1"/>
  <c r="R125" i="1"/>
  <c r="F4" i="5" s="1"/>
  <c r="K4" i="5"/>
  <c r="R128" i="1"/>
  <c r="R129" i="1"/>
  <c r="R130" i="1"/>
  <c r="R131" i="1"/>
  <c r="F5" i="5" s="1"/>
  <c r="S128" i="1"/>
  <c r="S130" i="1"/>
  <c r="S129" i="1"/>
  <c r="S131" i="1"/>
  <c r="K5" i="5" s="1"/>
  <c r="T128" i="1"/>
  <c r="U128" i="1"/>
  <c r="T129" i="1"/>
  <c r="T130" i="1"/>
  <c r="O5" i="5" s="1"/>
  <c r="T131" i="1"/>
  <c r="P5" i="5" s="1"/>
  <c r="N5" i="5"/>
  <c r="U129" i="1"/>
  <c r="U130" i="1"/>
  <c r="U131" i="1"/>
  <c r="T5" i="5"/>
  <c r="R134" i="1"/>
  <c r="S134" i="1"/>
  <c r="S135" i="1"/>
  <c r="S136" i="1"/>
  <c r="J6" i="5" s="1"/>
  <c r="S137" i="1"/>
  <c r="K6" i="5" s="1"/>
  <c r="T134" i="1"/>
  <c r="M6" i="5" s="1"/>
  <c r="T135" i="1"/>
  <c r="T136" i="1"/>
  <c r="O6" i="5" s="1"/>
  <c r="T137" i="1"/>
  <c r="P6" i="5" s="1"/>
  <c r="U134" i="1"/>
  <c r="R135" i="1"/>
  <c r="R136" i="1"/>
  <c r="R137" i="1"/>
  <c r="F6" i="5" s="1"/>
  <c r="U135" i="1"/>
  <c r="U136" i="1"/>
  <c r="R6" i="5" s="1"/>
  <c r="U6" i="5"/>
  <c r="R139" i="1"/>
  <c r="R140" i="1"/>
  <c r="R141" i="1"/>
  <c r="R142" i="1"/>
  <c r="F7" i="5" s="1"/>
  <c r="S139" i="1"/>
  <c r="S140" i="1"/>
  <c r="S141" i="1"/>
  <c r="S142" i="1"/>
  <c r="T139" i="1"/>
  <c r="U139" i="1"/>
  <c r="U7" i="5" s="1"/>
  <c r="T140" i="1"/>
  <c r="U140" i="1"/>
  <c r="S7" i="5" s="1"/>
  <c r="T141" i="1"/>
  <c r="P7" i="5" s="1"/>
  <c r="T142" i="1"/>
  <c r="U141" i="1"/>
  <c r="T7" i="5" s="1"/>
  <c r="R4" i="4"/>
  <c r="R10" i="4" s="1"/>
  <c r="S5" i="5"/>
  <c r="O7" i="4"/>
  <c r="P5" i="2"/>
  <c r="P8" i="2"/>
  <c r="K6" i="4"/>
  <c r="O8" i="2"/>
  <c r="M7" i="4"/>
  <c r="T6" i="4"/>
  <c r="S6" i="2"/>
  <c r="R6" i="2"/>
  <c r="F6" i="2"/>
  <c r="N8" i="6"/>
  <c r="U5" i="5"/>
  <c r="C7" i="4"/>
  <c r="E9" i="2"/>
  <c r="F7" i="4"/>
  <c r="R4" i="6"/>
  <c r="R10" i="6" s="1"/>
  <c r="T6" i="5"/>
  <c r="R5" i="5"/>
  <c r="S6" i="5"/>
  <c r="S9" i="2"/>
  <c r="D5" i="2"/>
  <c r="E7" i="6" l="1"/>
  <c r="F5" i="6"/>
  <c r="E5" i="6"/>
  <c r="E8" i="6"/>
  <c r="D8" i="6"/>
  <c r="C7" i="6"/>
  <c r="D6" i="6"/>
  <c r="E6" i="6"/>
  <c r="E4" i="6"/>
  <c r="C4" i="6"/>
  <c r="F4" i="6"/>
  <c r="H7" i="5"/>
  <c r="D7" i="5"/>
  <c r="C7" i="5"/>
  <c r="K7" i="5"/>
  <c r="J7" i="5"/>
  <c r="C6" i="5"/>
  <c r="E6" i="5"/>
  <c r="I6" i="5"/>
  <c r="F10" i="5"/>
  <c r="D6" i="5"/>
  <c r="H5" i="5"/>
  <c r="D5" i="5"/>
  <c r="K10" i="5"/>
  <c r="I5" i="5"/>
  <c r="J5" i="5"/>
  <c r="E5" i="5"/>
  <c r="D4" i="5"/>
  <c r="J4" i="5"/>
  <c r="I4" i="5"/>
  <c r="I8" i="6"/>
  <c r="J8" i="6"/>
  <c r="J6" i="6"/>
  <c r="K6" i="6"/>
  <c r="J10" i="6"/>
  <c r="H5" i="6"/>
  <c r="K5" i="6"/>
  <c r="K10" i="6"/>
  <c r="J7" i="4"/>
  <c r="H7" i="4"/>
  <c r="I7" i="4"/>
  <c r="K10" i="4"/>
  <c r="J6" i="4"/>
  <c r="E6" i="4"/>
  <c r="D5" i="4"/>
  <c r="F5" i="4"/>
  <c r="E5" i="4"/>
  <c r="J5" i="4"/>
  <c r="J4" i="4"/>
  <c r="J10" i="4" s="1"/>
  <c r="I4" i="4"/>
  <c r="I10" i="4" s="1"/>
  <c r="D4" i="4"/>
  <c r="D10" i="4" s="1"/>
  <c r="E4" i="4"/>
  <c r="E10" i="4" s="1"/>
  <c r="J9" i="2"/>
  <c r="I9" i="2"/>
  <c r="H9" i="2"/>
  <c r="K8" i="2"/>
  <c r="I8" i="2"/>
  <c r="H7" i="2"/>
  <c r="I7" i="2"/>
  <c r="J7" i="2"/>
  <c r="H6" i="2"/>
  <c r="I6" i="2"/>
  <c r="J6" i="2"/>
  <c r="J5" i="2"/>
  <c r="K5" i="2"/>
  <c r="H5" i="2"/>
  <c r="S5" i="2"/>
  <c r="I5" i="2"/>
  <c r="N4" i="2"/>
  <c r="N10" i="2" s="1"/>
  <c r="M4" i="2"/>
  <c r="M10" i="2" s="1"/>
  <c r="J4" i="2"/>
  <c r="S10" i="2"/>
  <c r="R5" i="6"/>
  <c r="I4" i="2"/>
  <c r="D4" i="2"/>
  <c r="D10" i="2" s="1"/>
  <c r="U6" i="4"/>
  <c r="M7" i="5"/>
  <c r="I4" i="6"/>
  <c r="I10" i="6" s="1"/>
  <c r="J8" i="2"/>
  <c r="N7" i="5"/>
  <c r="S8" i="6"/>
  <c r="F7" i="6"/>
  <c r="M7" i="6"/>
  <c r="O6" i="6"/>
  <c r="I5" i="6"/>
  <c r="S5" i="4"/>
  <c r="F4" i="4"/>
  <c r="H4" i="4"/>
  <c r="H10" i="4" s="1"/>
  <c r="P9" i="2"/>
  <c r="M9" i="2"/>
  <c r="E6" i="2"/>
  <c r="C5" i="2"/>
  <c r="C10" i="2" s="1"/>
  <c r="T7" i="4"/>
  <c r="D5" i="6"/>
  <c r="R4" i="5"/>
  <c r="R10" i="5" s="1"/>
  <c r="K9" i="2"/>
  <c r="R5" i="2"/>
  <c r="R10" i="2" s="1"/>
  <c r="E4" i="2"/>
  <c r="F4" i="2"/>
  <c r="S7" i="6"/>
  <c r="H6" i="6"/>
  <c r="N6" i="4"/>
  <c r="F5" i="2"/>
  <c r="N6" i="2"/>
  <c r="D4" i="6"/>
  <c r="H8" i="2"/>
  <c r="E7" i="5"/>
  <c r="C5" i="5"/>
  <c r="I5" i="4"/>
  <c r="T9" i="2"/>
  <c r="U8" i="2"/>
  <c r="N8" i="2"/>
  <c r="R7" i="2"/>
  <c r="T7" i="6"/>
  <c r="R7" i="5"/>
  <c r="N6" i="5"/>
  <c r="M8" i="6"/>
  <c r="C8" i="6"/>
  <c r="P5" i="6"/>
  <c r="M4" i="6"/>
  <c r="M10" i="6" s="1"/>
  <c r="O4" i="4"/>
  <c r="O10" i="4" s="1"/>
  <c r="K7" i="2"/>
  <c r="M6" i="2"/>
  <c r="M4" i="4"/>
  <c r="M10" i="4" s="1"/>
  <c r="H4" i="6"/>
  <c r="H10" i="6" s="1"/>
  <c r="F8" i="2"/>
  <c r="C4" i="5"/>
  <c r="C10" i="5" s="1"/>
  <c r="T7" i="2"/>
  <c r="S6" i="6"/>
  <c r="S4" i="4"/>
  <c r="S10" i="4" s="1"/>
  <c r="K4" i="2"/>
  <c r="T4" i="2"/>
  <c r="T10" i="2" s="1"/>
  <c r="S4" i="5"/>
  <c r="S10" i="5" s="1"/>
  <c r="H6" i="5"/>
  <c r="H10" i="5" s="1"/>
  <c r="P7" i="2"/>
  <c r="H4" i="2"/>
  <c r="P4" i="4"/>
  <c r="P10" i="4" s="1"/>
  <c r="U6" i="2"/>
  <c r="R6" i="6"/>
  <c r="T4" i="6"/>
  <c r="T10" i="6" s="1"/>
  <c r="N5" i="4"/>
  <c r="C5" i="6"/>
  <c r="D9" i="2"/>
  <c r="M5" i="5"/>
  <c r="I7" i="5"/>
  <c r="C4" i="4"/>
  <c r="C10" i="4" s="1"/>
  <c r="O7" i="2"/>
  <c r="U4" i="2"/>
  <c r="U10" i="2" s="1"/>
  <c r="H5" i="4"/>
  <c r="O6" i="4"/>
  <c r="P4" i="2"/>
  <c r="P10" i="2" s="1"/>
  <c r="S4" i="6"/>
  <c r="S10" i="6" s="1"/>
  <c r="O7" i="5"/>
  <c r="U5" i="4"/>
  <c r="O8" i="6"/>
  <c r="K6" i="2"/>
  <c r="H6" i="4"/>
  <c r="E10" i="6" l="1"/>
  <c r="F10" i="6"/>
  <c r="D10" i="6"/>
  <c r="C10" i="6"/>
  <c r="E10" i="5"/>
  <c r="J10" i="5"/>
  <c r="I10" i="5"/>
  <c r="D10" i="5"/>
  <c r="F10" i="4"/>
  <c r="I10" i="2"/>
  <c r="K10" i="2"/>
  <c r="J10" i="2"/>
  <c r="H10" i="2"/>
  <c r="F10" i="2"/>
  <c r="E10" i="2"/>
</calcChain>
</file>

<file path=xl/sharedStrings.xml><?xml version="1.0" encoding="utf-8"?>
<sst xmlns="http://schemas.openxmlformats.org/spreadsheetml/2006/main" count="732" uniqueCount="504">
  <si>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</si>
  <si>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</si>
  <si>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</si>
  <si>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</si>
  <si>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</si>
  <si>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</si>
  <si>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</si>
  <si>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</si>
  <si>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</si>
  <si>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</si>
  <si>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</si>
  <si>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</si>
  <si>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</si>
  <si>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</si>
  <si>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</si>
  <si>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</si>
  <si>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</si>
  <si>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</si>
  <si>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</si>
  <si>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</si>
  <si>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</si>
  <si>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</si>
  <si>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</si>
  <si>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</si>
  <si>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</si>
  <si>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</si>
  <si>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</si>
  <si>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</si>
  <si>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</si>
  <si>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</si>
  <si>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</si>
  <si>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</si>
  <si>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</si>
  <si>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</si>
  <si>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</si>
  <si>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</si>
  <si>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</si>
  <si>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</si>
  <si>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</si>
  <si>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</si>
  <si>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</si>
  <si>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</si>
  <si>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</si>
  <si>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</si>
  <si>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</si>
  <si>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</si>
  <si>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</si>
  <si>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</si>
  <si>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</si>
  <si>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</si>
  <si>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</si>
  <si>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</si>
  <si>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</si>
  <si>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</si>
  <si>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</si>
  <si>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</si>
  <si>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</si>
  <si>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</si>
  <si>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</si>
  <si>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</si>
  <si>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</si>
  <si>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</si>
  <si>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</si>
  <si>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</si>
  <si>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</si>
  <si>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</si>
  <si>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</si>
  <si>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</si>
  <si>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</si>
  <si>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</si>
  <si>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</si>
  <si>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</si>
  <si>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</si>
  <si>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</si>
  <si>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</si>
  <si>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</si>
  <si>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</si>
  <si>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</si>
  <si>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</si>
  <si>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</si>
  <si>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</si>
  <si>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</si>
  <si>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</si>
  <si>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</si>
  <si>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</si>
  <si>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</si>
  <si>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</si>
  <si>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</si>
  <si>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</si>
  <si>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</si>
  <si>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</si>
  <si>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</si>
  <si>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</si>
  <si>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</si>
  <si>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</si>
  <si>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</si>
  <si>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</si>
  <si>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</si>
  <si>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</si>
  <si>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</si>
  <si>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</si>
  <si>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</si>
  <si>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</si>
  <si>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</si>
  <si>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</si>
  <si>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</si>
  <si>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</si>
  <si>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</si>
  <si>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</si>
  <si>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</si>
  <si>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</si>
  <si>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</si>
  <si>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</si>
  <si>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</si>
  <si>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</si>
  <si>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</si>
  <si>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</si>
  <si>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</si>
  <si>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</si>
  <si>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</si>
  <si>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</si>
  <si>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</si>
  <si>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</si>
  <si>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</si>
  <si>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</si>
  <si>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</si>
  <si>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</si>
  <si>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</si>
  <si>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</si>
  <si>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</si>
  <si>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</si>
  <si>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</si>
  <si>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</si>
  <si>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</si>
  <si>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</si>
  <si>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</si>
  <si>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</si>
  <si>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</si>
  <si>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</si>
  <si>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</si>
  <si>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</si>
  <si>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</si>
  <si>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</si>
  <si>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</si>
  <si>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</si>
  <si>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</si>
  <si>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</si>
  <si>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</si>
  <si>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</si>
  <si>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</si>
  <si>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</si>
  <si>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</si>
  <si>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</si>
  <si>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</si>
  <si>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</si>
  <si>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</si>
  <si>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</si>
  <si>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</si>
  <si>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</si>
  <si>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</si>
  <si>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</si>
  <si>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</si>
  <si>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</si>
  <si>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</si>
  <si>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</si>
  <si>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</si>
  <si>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</si>
  <si>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</si>
  <si>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</si>
  <si>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</si>
  <si>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</si>
  <si>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</si>
  <si>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</si>
  <si>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</si>
  <si>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</si>
  <si>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</si>
  <si>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</si>
  <si>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2016</t>
  </si>
  <si>
    <t>AÑO 2017</t>
  </si>
  <si>
    <t>AÑO  2015</t>
  </si>
  <si>
    <t>AÑO 2023</t>
  </si>
  <si>
    <t>AÑO 2024</t>
  </si>
  <si>
    <t>AÑO 2025</t>
  </si>
  <si>
    <t>AÑO 2026</t>
  </si>
  <si>
    <t>Institución Educativa Rural San José de Castro</t>
  </si>
  <si>
    <t>Arboledas</t>
  </si>
  <si>
    <t>Corregimiento de Castro</t>
  </si>
  <si>
    <t>iersanjosedecastro@gmail.com</t>
  </si>
  <si>
    <t>Ronal Yamid Peñaloza Figueroa</t>
  </si>
  <si>
    <t>Lucyta Astrid Suarez Ascanio</t>
  </si>
  <si>
    <t xml:space="preserve">Francelina Gelves Carrillo </t>
  </si>
  <si>
    <t>Gladys Belen Gelves Granado</t>
  </si>
  <si>
    <t xml:space="preserve">Nicolas Diaz Leal </t>
  </si>
  <si>
    <t xml:space="preserve">Luis Gonzaga Silva </t>
  </si>
  <si>
    <t>Rector</t>
  </si>
  <si>
    <t>Docente de aula</t>
  </si>
  <si>
    <t>Docente PTA</t>
  </si>
  <si>
    <t>ronyamid@gmail.com</t>
  </si>
  <si>
    <t>lucynathaerick@hotmail.com</t>
  </si>
  <si>
    <t xml:space="preserve">francegel@hotmail.com </t>
  </si>
  <si>
    <t>gladysbelengelvesgranados@gmail.com</t>
  </si>
  <si>
    <t>nicolasd425@hotmail.com</t>
  </si>
  <si>
    <t>lugos33@gmail.com</t>
  </si>
  <si>
    <t xml:space="preserve">Academica </t>
  </si>
  <si>
    <t>Francelina Gelves Carrillo</t>
  </si>
  <si>
    <t>Directiva</t>
  </si>
  <si>
    <t>Gladys Belen Gelves Granados</t>
  </si>
  <si>
    <t>Comunitaria</t>
  </si>
  <si>
    <t>Nicolas Diaz Leal</t>
  </si>
  <si>
    <t>Administrativa y financiera</t>
  </si>
  <si>
    <t>Luis Gonzaga Silva</t>
  </si>
  <si>
    <t>los elementos han sido apropiados parcialmente por toda la comunidad educativa.</t>
  </si>
  <si>
    <t>reuniones, actas, folletos y carteleras .</t>
  </si>
  <si>
    <t xml:space="preserve">las metas corresponden a sus objetivos y son ejecutadas en practica </t>
  </si>
  <si>
    <t>PMI, PEI, planes de area.</t>
  </si>
  <si>
    <t>La comunidad educativa conoce y comparte el direccionamiento estratégico. Esto se evidencia en la identidad institucional y la unidad de propósitos entre sus miembros.</t>
  </si>
  <si>
    <t xml:space="preserve"> comunicados, carteleras, murales, talleres,
grupos de encuentro, conversatorios.</t>
  </si>
  <si>
    <t>La institución tiene una estrategia articulada para promover inclusión de personas de diferentes grupos poblacionales o diversidad cultural, que es conocida por todos los
estamentos de la comunidad educativa para direccionar las acciones en este sentido.</t>
  </si>
  <si>
    <t>PEI, manual de convivencia y evidencia fotografica de actos culturales.</t>
  </si>
  <si>
    <t>Los criterios básicos sobre el manejo del establecimiento educativo y la atención a la diversidad fueron definidos de manera participativa y permiten el trabajo en equipo, pero no han sido evaluados para establecer su eficacia.</t>
  </si>
  <si>
    <t>actas de reuniones y evidencia fotografica.</t>
  </si>
  <si>
    <t>La mayoría de planes, proyectos y acciones están articulados al planteamiento estratégico de la institución integrada e inclusiva y eventualmente se  trabaja en equipo para articular las acciones.</t>
  </si>
  <si>
    <t>PEI,proyectos pedagogicos y   servicio social.</t>
  </si>
  <si>
    <t>La estrategia pedagógica es coherente con la misión, la visión y los principios institucionales, y es aplicada de manera articulada en las diferentes sedes, niveles y grados.</t>
  </si>
  <si>
    <t>reuniones, actas, folletos , carteleras,talleres y  conversatorios.</t>
  </si>
  <si>
    <t xml:space="preserve">La institución utiliza sistemáticamente la información de los resultados de sus autoevaluaciones de la calidad, la inclusión y de las evaluaciones de desempeño de los docentes y personal administrativo. Además, emplea sus resultados en las evaluaciones externas (pruebas SABER y examen de Estado) para elaborar sus planes y programas de trabajo. </t>
  </si>
  <si>
    <t>PMI,prebas externas,talleres y guias.</t>
  </si>
  <si>
    <t>La institución implementa un proceso de autoevaluación integral que abarca las diferentes sedes, empleando instrumentos y procedimientos claros. Además, cuenta con la
participación de los diferentes estamentos de la comunidad educativa.</t>
  </si>
  <si>
    <t>formatos y actas.</t>
  </si>
  <si>
    <t>El consejo directivo tiene una agenda y un cronograma de trabajo para orientar los procesos de planeación y el seguimiento a las acciones institucionales. Sin embargo, no se
reúne con regularidad.</t>
  </si>
  <si>
    <t>cronogramas y  actas de reunion.</t>
  </si>
  <si>
    <t>El consejo académico se reúne periódicamente para garantizar que el proyecto pedagógico sea coherente con las necesidades de la diversidad y se implemente en todas las sedes, áreas y niveles. Sin embargo, no hace seguimiento suficiente al mismo.</t>
  </si>
  <si>
    <t>planes de area  y actas de reunion.</t>
  </si>
  <si>
    <t>La comisión de evaluación y promoción está conformada en el marco de la integración y la atención a la diversidad institucional, y se reúne oportunamente para analizar y tomar las decisiones pertinentes.</t>
  </si>
  <si>
    <t>actas de conformacion, reuniones y evidencia fotografica.</t>
  </si>
  <si>
    <t>El comité de convivencia está conformado, pero no se reúne periódicamente para analizar los casos que le son remitidos.</t>
  </si>
  <si>
    <t>El consejo estudiantil se reúne periódicamente y es reconocido como la instancia de representación de los intereses de todos y todas los estudiantes de la institución</t>
  </si>
  <si>
    <t>El personero elegido desarrolla proyectos y programas a favor de todas y todos los estudiantes y su labor es reconocida en los diferentes estamentos de la comunidad educativa.</t>
  </si>
  <si>
    <t>actas de eleccion, reuniones y evidencia fotografica.</t>
  </si>
  <si>
    <t>Está conformada la asamblea de padres de familia, pero ésta no se reúne periódicamente para deliberar y tomar decisiones sobre los temas de su competencia</t>
  </si>
  <si>
    <t>El consejo de padres de familia solamente se reúne esporádicamente para trabajar sobre los asuntos de su competencia.</t>
  </si>
  <si>
    <t>La institución utiliza diferentes medios de comunicación, previamente identificados, para informar, actualizar y motivar a cada uno de los estamentos de la comunidad educativa en el proceso de mejoramiento institucional. Reconoce y garantiza el acceso a los medios de comunicación, ajustados a las necesidades de la diversidad de la comunidad educativa.</t>
  </si>
  <si>
    <t>correos , mesajeria , radio ,telofinia.redes sociales.</t>
  </si>
  <si>
    <t>La institución integrada cuenta con una estrategia para fortalecer el trabajo en equipo en los diferentes proyectos institucionales. Además, se cuenta con una metodología para realizar reuniones efectivas.</t>
  </si>
  <si>
    <t>fotografias, actas , asistencia  y actividades.</t>
  </si>
  <si>
    <t>menciones, diplomas y medallas.</t>
  </si>
  <si>
    <t>La institución realiza reuniones ocasionales para identificar y socializar los mejores desempeños en el ámbito pedagógico y administrativo.</t>
  </si>
  <si>
    <t>actas de reunionesy fotografias.</t>
  </si>
  <si>
    <t>La institución cuenta con algunas formas de reconocimiento de los logros de docentes y  estudiantes, pero éstas no se aplican de manera organizada, y son suministradas con dinero propios de docentes mas no de la institucion.
ni sistemática.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</si>
  <si>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</si>
  <si>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actas de reuniones, menciones de participacion, fotografias.</t>
  </si>
  <si>
    <t>Algunas sedes de la institución tienen áreas insuficientes y poco organizadas, lo que conlleva al hacinamiento y a un sentimiento de escasa estimulación y apropiación. La dotación es precaria.</t>
  </si>
  <si>
    <t>formatos de lista de necesidades, formatos de entrega ,fotografias.</t>
  </si>
  <si>
    <t>Las sedes poseen espacios amplios y suficientes, y éstos se encuentran adecuadamente dotados, organizados y decorados y señalizados, lo que propicia un buen ambiente para el aprendizaje y la convivencia de la diversidad de sus miembros, incluso de aquellos que requieren adaptaciones para su movilidad y ubicación en el espacio. Las plantas físicas son usadas adecuadamente fuera de la jornada escolar ordinaria.</t>
  </si>
  <si>
    <t xml:space="preserve">actas de reunion, talleres , conversatorios , folletos, manual de convivencia y fotografias </t>
  </si>
  <si>
    <t>En todas las sedes de la institución se observan el entusiasmo y una elevada motivación hacia el aprendizaje, lo que se refleja en toda la comunidad educativa.</t>
  </si>
  <si>
    <t>actvidades culturales, preubas, fotografias.</t>
  </si>
  <si>
    <t>La institución revisa periódicamente el manual de convivencia en relación con su papel en la gestión del clima institucional y orienta los ajustes y mejoramientos al mismo.</t>
  </si>
  <si>
    <t>manual de convivencia , actas de reuniones.</t>
  </si>
  <si>
    <t>Algunas sedes realizan actividades extracurriculares (culturales, deportivas, sociales), pero éstas no se enmarcan en una política institucional.</t>
  </si>
  <si>
    <t>actas de reunoin fotografia , actividades culturales, mencionesy  cronograma.</t>
  </si>
  <si>
    <t>La institución realiza acciones organizadas para propiciar el bienestar de todas y todos los estudiantes, logrando buena calidad y cobertura, pero éstas no siempre se ejecutan de manera oportuna y articulada con las ofertas brindadas por otras entidades.</t>
  </si>
  <si>
    <t>comité de restaurante escolar, actas reuniones. Actas de entrega y fotografias .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</si>
  <si>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educativa.</t>
  </si>
  <si>
    <t>manual de convivencia ,actas del comité de convivencia,  observadores, actas de reuniones , actas de compromiso.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</si>
  <si>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</si>
  <si>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>manual de convivencia ,actas del comité de convivencia,  observadores,actas de compromisos, observadores y oficios de remision a la entidad competente.</t>
  </si>
  <si>
    <t>La institución realiza un intercambio muy ágil y fluido de información con las familias o acudientes en el marco de la política definida, lo que facilita la solución oportuna de los problemas.</t>
  </si>
  <si>
    <t>actas de reuion , observador, actas de compromiso, citaciones, llamadas y mensajeria.</t>
  </si>
  <si>
    <t>La institución realiza un intercambio fluido de información con las autoridades educativas en el marco de la política definida, lo que facilita la ejecución de las actividades y la solución oportuna de los problemas.</t>
  </si>
  <si>
    <t>correos, documentos , radicaciones.</t>
  </si>
  <si>
    <t>La institución establece acuerdos ocasionales con otras entidades: bibliotecas, puestos de salud, hospitales, granjas, casas de cultura y centros de recreación para desarrollar
algunas actividades pedagógicas.</t>
  </si>
  <si>
    <t xml:space="preserve">oficios, cartas , encuentros, fotografias y actividades. </t>
  </si>
  <si>
    <t>La institución no  establece relaciones esporádicas con el sector productivo;por su mal manejo y organización de la region  en ninguna ocasion realizan aportes y donaciones, y no brindan , talleres y espacios recreativos</t>
  </si>
  <si>
    <t>oficios.</t>
  </si>
  <si>
    <t>la institucion educativa rural trabaja con periocidad en el ajuste del PEI,y demas estamentos institucionales segun  los lineamientos del MEN,en función de los nuevos retos. Implemetando los ajustes pertinentes de acuerdo a la estrategia pedagogicas, apropiando y direccionado al mejoramiento con participacion de toda la comunidad educativa. asegurando que la inclusión y la calidad
sean el centro de su desarrollo</t>
  </si>
  <si>
    <t>La institución educativa rural utiliza la información de los resultados de sus autoevaluaciones de la calidad y  evaluaciones de desempeño de los docentes. Además, emplea sus resultados en las evaluaciones externas para elaborar sus planes y programas de trabajo, aplicando una estrategia pedagógica coherente con la misión, la visión y los principios institucionales, realizando los cambios y ajustes necesarios mediante trabajo en equipo.</t>
  </si>
  <si>
    <t>La institución educativa rural creara un sistema de estímulos y reconocimientos de los logros de los docentes y estudiantes , aprobado  por el consejo directivo y apropiado por la comunidad educativa como parte de la cultura y practicas inclusivas.Divulgando y documentando las buenas prácticas pedagógicas y reconociendo la diversidad de la población. propiciando que este intercambio de experiencias den mejoramiento y motivacion a la educacion.</t>
  </si>
  <si>
    <t>la institucion educativa rural establecera convenios o alianzas con otras entidades como el sena, sector productivo y recreación municipal para desarrollar algunas actividades pedagógicas que apoyen la ejecución de sus proyecto y el fortalecimiento del proceso educativo con la participación de los diferentes estamentos de la comunidad educativa.</t>
  </si>
  <si>
    <t>Reuniones, actas.</t>
  </si>
  <si>
    <t>Se realizaron ajustes a la misión, visión y principios, aprobado por  consejo académico y consejo Directivo. Falta socializar a toda la comunidad educativa.</t>
  </si>
  <si>
    <t>Las metas estan establecidas, se estan aplicando estrategias para atención a capacidades diversas pero no en su totalidad.</t>
  </si>
  <si>
    <t>PEI, PIAR Ajustes razonables).</t>
  </si>
  <si>
    <t>Socializar y divulgar por medio de charlas, carteleras el horizonte institucional  a todos los miembros de la comunidad educativa para fomentar el sentido de pertenencia.</t>
  </si>
  <si>
    <t>Socialización y resignificación del PEI ante el consejo académico. Actas.</t>
  </si>
  <si>
    <t>La institución promueve la inclusión de personas  de diferentes grupos poblacionales a través centros de interés enfocados al arte.</t>
  </si>
  <si>
    <t>Docentes de apoyo, evidencias fotográficas de las actividades.</t>
  </si>
  <si>
    <t>Actas de reuniones, evidencia fotográfica.</t>
  </si>
  <si>
    <t>PEI,proyectos pedagogicos, servicio social.</t>
  </si>
  <si>
    <t>reuniones, actas, guías pedagógicas, talleres, aprendizaje cooperativo.</t>
  </si>
  <si>
    <t>La estrategia pedagógica es coherente con la misión, la visión y los principios institucionales, y es aplicada de manera articulada en las diferentes sedes, niveles y grados, buscando mejorar la motivación y comprensión del estudiante.</t>
  </si>
  <si>
    <t>PMI,pruebas externas,talleres y guias.</t>
  </si>
  <si>
    <t>El consejo directivo se reune perióddicamente de acuerdo con un cronograma establecido y sesiona con el aporte activo de todos sus miembros. Hace seguimiento sistemático al plan de trabajo para garantizar su cumplimiento.</t>
  </si>
  <si>
    <t>El consejo académico se reune con regularidad para garantizar que el proyecto pedagógico sea coherente con las necesidades de la diversidad y se implemente en todas las sedes, áreas y niveles. Sin embargo, no hace seguimiento suficiente al mismo.</t>
  </si>
  <si>
    <t>La comisión de evaluación y promoción está conformada pero sus miembros no se reunen oportunamente ni se toman las ddecisiones que le corresponde.</t>
  </si>
  <si>
    <t>El comité de convivencia está conformado pero no se reune periódicamente para analizar los casos que le son remitidos.</t>
  </si>
  <si>
    <t>Actas de conformacion, reuniones y evidencia fotografica.</t>
  </si>
  <si>
    <t>La institución educativa cuenta con un personero elegido democráticamente que representa a todos los estudiantes de todas las sedes.</t>
  </si>
  <si>
    <t>La asamblea de padres de familia se reune periodicamente y es reconocida como la estancia de representación de estos integrantes de la comunidad educativa.</t>
  </si>
  <si>
    <t>Está conformado el consejo de padres de familia pero este no se reune para deliberar sobre los temas de su competencia.</t>
  </si>
  <si>
    <t>acta de conformacion.</t>
  </si>
  <si>
    <t>correos , mensajeria , radio ,telofinía. Redes sociales.</t>
  </si>
  <si>
    <t>La institución desarrolla los diferentes proyectos institucionales con el apoyo de equipos que tienen una metodología de trabajo clara orientados a responder por resultados y que generan una ambiente de comunicación y confianza en el qie todos y todas se sientes acogidos y pueden expresar sus sentimientos y emociones.</t>
  </si>
  <si>
    <t>Actas de reunionesy fotografias.</t>
  </si>
  <si>
    <t>Actas de reuniones, planillas de asistencia y fotografías</t>
  </si>
  <si>
    <t xml:space="preserve">Casi todas las sedes de la institución poseen espacios suficientes para realizar las labores académicas, administratrivas y recreativas y estas se mantienen limpias y adecuadas. </t>
  </si>
  <si>
    <t>Fotografías de las plantas físicas de la mayoría de las sedes. Inventarios.</t>
  </si>
  <si>
    <t xml:space="preserve">La institución cuenta con un programa de inducción y de acogida, apoiyada en materiales y estrategias que se adaptan a las condiciones personales, sociales y culturales de todos los integrantes. La inducción se hace al inicio del año escolar a todos los estudiantes nuevos. </t>
  </si>
  <si>
    <t xml:space="preserve">Cronograma de actividades y fotografías. Formato de seguimiento de actividades. </t>
  </si>
  <si>
    <t>La mayoría de los estudiantes de la insticuión manifiestan entusiamo y ganas de aprender.</t>
  </si>
  <si>
    <t>Pruebas SABER, trimestrales, estrategias didácticas.</t>
  </si>
  <si>
    <t>El manual de convivencia es conocido y utilizado frecuentemente como un instrumento que orientea los principios, valore,s estratégias y actuaciones que favorecen un clima organizacional entre los diferentes intergranteseducativa, fomentando el respeto y la valoración de la diversidad.</t>
  </si>
  <si>
    <t>Manual de convivencia, actas de reuniones.</t>
  </si>
  <si>
    <t>La institución tiene una política definida con respecto a las actividades extracurriculares las cuales se articulan a los procesos de formación de los estudiantes.sin embargo estas solamente se aplñican en algunas sedes.</t>
  </si>
  <si>
    <t>Actas de reuniones, fotografías, actividades culturales. Gronogramas, menciones.</t>
  </si>
  <si>
    <t>Correos, documentos , radicaciones.</t>
  </si>
  <si>
    <t>La institución  establece relaciones esporádicas con el sector productivo; en ocasiones se reciben aportes y donaciones y en otros casos cuenta con talleres y espaios recreativos.</t>
  </si>
  <si>
    <t>Oficios, fotografías.</t>
  </si>
  <si>
    <t>La Institución educativa Rural presenta una matrícula permanente y constante, donde se resalta y reconoce el rendimiento académico y participación actividades que realiza la Institución.</t>
  </si>
  <si>
    <t>la institucion ejecutara los recursos de gratuidad en su totalidad  con su vigencia y gestionara recursos con entidades municipales y departamentales para adecuacion de las plantas fisicas ademas de dotacion de material educativo,didactico y recreativo necesario para el desarrollo de los estudiantes. Buscando propiciar un buen ambiente para el aprendizaje y la convivencia.</t>
  </si>
  <si>
    <t>La Instituciónn Educativa Rural San José de Castro cuenta en su mayoría con un equipo Docente y Directivo Docente en propiedad, el cual se encuentra cualificado, competente para llevar a cabo procesos de enseñanza aprendizaje significativos. Ejecutó los recursos atendiendo las necesidades prioritarias de las diferentes sedes.</t>
  </si>
  <si>
    <t>La Institución educativa estableció convenio o alianza con el SENA por medio de la estrategia campeSENA denominado producción agropecuaria para fortalecer los talentos y conocimientos del estudiantado y propiciar el desarrollo de la región.</t>
  </si>
  <si>
    <t>La institución educativa llevará a cabo consejos de promoción y evaluación con el fin de analizar y evaluar los diferentes casos de rendimiento académico deficientes y las diferentes oportunidades de mejora que se presenten.</t>
  </si>
  <si>
    <t>La Institución educativa creará un cronograma de actividades para dar funcionalidad a los casos que se presenten en el comité de convivencia.</t>
  </si>
  <si>
    <t>La institución cuenta con un sistema de estímulos y reconocimientos a los logros de docentes y estudiantes que aplica de manera coherente y organizada.</t>
  </si>
  <si>
    <t xml:space="preserve">La Institución educativa establecerá convenios con el fin de que los estudiantes puedan acceder a una técnica definida y así mejorar los procesos académicos, y proporcionar experiencias para fortalecer su proyecto de vida. </t>
  </si>
  <si>
    <t xml:space="preserve">1, Existe un plan de estudios definido que contempla lo referente de calidad educativa y la normativa vigsente. </t>
  </si>
  <si>
    <t xml:space="preserve">2. La institución tiene una política sobre el uso apropiado de los tiempos destinados a los aprendizajes y  está articulada con las actividades pedagógicas y La forrmacion integral.
</t>
  </si>
  <si>
    <t>1. Los docentes cuentan con una herramienta de planeación muy general en la que se explicitan: (1) los contenidos del aprendizaje; (2) los desempeños; y (3) los recursos didácticos.</t>
  </si>
  <si>
    <t>2. La institución tiene una política sobre el uso de los recursos para el aprendizaje, pero ésta no está articulada con la propuesta pedagógica.</t>
  </si>
  <si>
    <t>3. El seguimiento que se hace a los resultados académicos de los estudiantes es aislado e individual,  se generan acciones pero falta más seguimiento.</t>
  </si>
  <si>
    <t>Guias, d, asistencia, registro de calificaciones, observador del estudiante, planes de área y plan de aula.</t>
  </si>
  <si>
    <t>Plan de estudios, actas.</t>
  </si>
  <si>
    <t>Se cuenta con un plan de estudio que  responde en parte  a las políticas trazadas en el PEI,  fundamentados en los referentes de calidad.</t>
  </si>
  <si>
    <t>Plan de estudio y actas.</t>
  </si>
  <si>
    <t>La institución ha definido parcialmente
un enfoque metodológico
que hace explícitos
los métodos de enseñanza por
áreas o grados.</t>
  </si>
  <si>
    <t>Documrento PEI, Diseño y elaboración de guías, Diarios de campo</t>
  </si>
  <si>
    <t>Documrento PEI, Diseño y elaboración de guías.</t>
  </si>
  <si>
    <t>Ocasionalmente se han establecido
procesos administrativos
para la dotación, el uso y el mantenimiento
de los recursos para
el aprendizaje. Cuando existen,
se aplican esporádicamente.</t>
  </si>
  <si>
    <t>Materiales para guías, impresoras</t>
  </si>
  <si>
    <t>La institución posee mecanismos
aislados para ejecutar el
control de las horas efectivas
de clase recibidas por los estudiantes.</t>
  </si>
  <si>
    <t>Actas, Horarios.</t>
  </si>
  <si>
    <t>La evaluación del desempeño
académico de los estudiantes
responde a criterios individuales
o de áreas.</t>
  </si>
  <si>
    <t xml:space="preserve">Evaluaciones, SIEE,   </t>
  </si>
  <si>
    <t>La institución ha definido parcialmente
cuáles son las opciones
didácticas que emplea.
Éstas son usadas individualmente
por los docentes.</t>
  </si>
  <si>
    <t>Guías de aprendizaje, Evidencias fotográficas, videos.</t>
  </si>
  <si>
    <t>La institución reconoce que las
tareas escolares tienen una gran
importancia pedagógica; sin
embargo, los docentes las manejan
bajo criterios individuales.</t>
  </si>
  <si>
    <t>Actividades de las guías</t>
  </si>
  <si>
    <t>La institución tiene una política
sobre el uso de los recursos
para el aprendizaje, pero ésta
no está articulada con la propuesta
pedagógica.</t>
  </si>
  <si>
    <t>Guías, textos del Programa Todos a Aprender, recursos digitales de colombiaaprende.</t>
  </si>
  <si>
    <t>La institución tiene una política sobre
el uso apropiado de los tiempos
destinados a los aprendizajes,
pero ésta no está articulada con
las actividades pedagógicas. La
organización y división del tiempo
es deficiente, lo que se traduce en
frecuentes improvisaciones.</t>
  </si>
  <si>
    <t>Horarios, evidencias fotográficas, visitas de rectoría.</t>
  </si>
  <si>
    <t xml:space="preserve">Hay un reconocimiento de la
importancia de las interacciones eficaces.
</t>
  </si>
  <si>
    <t>Evidencias fotográficas de las aulas de clase, libros reglamentarios por cada sede.</t>
  </si>
  <si>
    <t>Hay un reconocimiento de la
importancia de las interacciones eficaces.</t>
  </si>
  <si>
    <t>Los docentes cuentan con una
herramienta de planeación
muy general en la que se explicitan:
(1) los contenidos del
aprendizaje; (2) los desempeños; y
(3) los recursos didácticos.</t>
  </si>
  <si>
    <t>Planes  de área, planes de aula,  guías de aprendizaje</t>
  </si>
  <si>
    <t>Se hace un esfuerzo por alternar las clases magistrales con otras estrategias.</t>
  </si>
  <si>
    <t>Materiales didácticos utilizados.</t>
  </si>
  <si>
    <t>Se hace uso pedagógico de la evaluación y la retroalimentación pero de manera esporádica.</t>
  </si>
  <si>
    <t>SIEE, Evaluaciones, evidencias fotográficas.</t>
  </si>
  <si>
    <t>El seguimiento que se hace
a los resultados académicos
de los estudiantes es aislado
e individual,  se generan acciones pero falta más seguimiento.</t>
  </si>
  <si>
    <t>Informes académicos, planes de mejora por estudiante.</t>
  </si>
  <si>
    <t>Los resultados de las evaluaciones
externas (pruebas SABER y
exámenes de Estado) son conocidos
por los docentesy estudiantes y se generan  acciones de mejoramiento a partir de los mismos.</t>
  </si>
  <si>
    <t>Análisis de resultados pruebas Saber 11, análisis de pruebas evaluar para avanzar, Planes de fortalecimiento académico y pedagógico.</t>
  </si>
  <si>
    <t>Análisis de resultados pruebas Saber 11. Planes de fortalecimiento académico y pedagógico.</t>
  </si>
  <si>
    <t>La institución tiene algunas
estrategias para controlar el
ausentismo, como comunicación con padres de familia, entre otros.</t>
  </si>
  <si>
    <t>Control de asisitencia</t>
  </si>
  <si>
    <t>Los docentes realizan acciones de recuperación con estrategias que conllevan al mejoramiento de los aprendizajes.</t>
  </si>
  <si>
    <t>Planes de apoyo y recuperación y mejoramiento.</t>
  </si>
  <si>
    <t>Por iniciativa individual, algunos
docentes se ocupan de los
casos de bajo rendimiento y
problemas de aprendizaje de
los estudiantes.</t>
  </si>
  <si>
    <t>Por iniciativa individual  y la asesoria de la docente de apoyo, algunos 
docentes se ocupan de los
casos de bajo rendimiento y
problemas de aprendizaje de
los estudiantes.</t>
  </si>
  <si>
    <t>Planes de apoyo, recuperación y mejoramiento, diagnóstico y  remisión a los especialista .</t>
  </si>
  <si>
    <t>La institución no cuenta con un seguimiento estructurado a los egresados.</t>
  </si>
  <si>
    <t>La institución tiene un plan
para realizar el seguimiento a
sus egresados, pero la infor-
mación no es sistemática, ni
permite el análisis para aportar
al mejoramiento institucional.</t>
  </si>
  <si>
    <t>Grupo de whatsapp, directorio</t>
  </si>
  <si>
    <t>La institución hace seguimiento a los egresados de manera regular, y utiliza indicadores para orientar sus acciones pedagógicas. Además, promueve su participación y organización, y cuenta con una base de datos que le permite tener información sobre su destino (estudios postsecundarios y/o vinculación al mercado laboral)</t>
  </si>
  <si>
    <t>Formato de matrícula, SIMAT, Listados, Novedades. Enlace de prematricula</t>
  </si>
  <si>
    <t>La institución tiene un sistema de archivo que
le permite disponer de la información de los
estudiantes de todas las sedes, así como expedir
constancias y certificados de manera
ágil, confiable y oportuna.</t>
  </si>
  <si>
    <t>Archivo digital, listado, constancias,carpetas, documentos, folios de notas, enlace de eficiencia interna</t>
  </si>
  <si>
    <t>La institución revisa periódicamente el sistema de expedición de boletines de calificaciones e imple_x0002_menta acciones para</t>
  </si>
  <si>
    <t>Software, boletines, planillas y plataforma educolombia.</t>
  </si>
  <si>
    <t>La institución asegura los recursos para cumplir el programa de mantenimiento de su planta física</t>
  </si>
  <si>
    <t>Plan de compras, plan de necesidades, archivo, actas de recibido.</t>
  </si>
  <si>
    <t>El programa de adecuación, accesibilidad y embellecimiento de la planta física se lleva a cabo periódicamente y cuenta con la par_x0002_ticipación de los diferentes estamentos de la comunidad educativa.</t>
  </si>
  <si>
    <t>La institución realiza una programación cohe_x0002_rente de las actividades que se llevan a cabo en cada uno de sus espacios físicos, basada en indicadores de utilización de los mismos</t>
  </si>
  <si>
    <t xml:space="preserve"> Manual de funciones y procedimientos, elaborado por la gestion directiva.</t>
  </si>
  <si>
    <t>La institucion tiene un plan organizado para la adquisicion de recursos para el aprendizaje, según las necesidades de los docentes y estudiantes.</t>
  </si>
  <si>
    <t>Plan de adquisicion de necesidades educativa y presupuesto anual. De forma digital e impresa.</t>
  </si>
  <si>
    <t>La institución cuenta con un plan para la adquisición de los recursos para el aprendizaje que consulta las demandas de su direccionamiento estratégi_x0002_co y las necesidades de los do_x0002_centes y estudiantes</t>
  </si>
  <si>
    <t>Solicitud de mantenimiento y lista de necesidades adecuadas a las sedes.</t>
  </si>
  <si>
    <t>El mantenimiento de los equipos
y otros recursos para el
aprendizaje sólo se realiza
cuando éstos sufren algún
daño. Los manuales de los
equipos no están disponibles
para los usuarios.</t>
  </si>
  <si>
    <t>Diagnóstico del estado actual de los equipos</t>
  </si>
  <si>
    <t>La institución ha levantado el
panorama completo de los
riesgos físicos.</t>
  </si>
  <si>
    <t xml:space="preserve">Listado y evidencias fotogáficas de riesgos de las sedes. </t>
  </si>
  <si>
    <t>Los servicios complementarios y recursos que ofrece la comunidad y los Establecimientos Educativos, se distribuyen de forma equitati_x0002_va, se ofrecen oportunamente teniendo en cuenta la calidad requerida . Cada sede tiene programas sensibles a las demandas de los estudiantes, y la institución cuenta con el apo_x0002_yo de otras entidades para su pr</t>
  </si>
  <si>
    <t>Constancias del restaurante escolar, listado de alimentacion,  actas de visitas, constancias de transporte escolar, fotocopias  de contratos</t>
  </si>
  <si>
    <t>La estrategia para apoyar a los estudiantes que presentan bajo desempeño académico o con dificultades de interacción, es aplicada en todas las sedes y es conocida por toda la co_x0002_munidad educativa. Además, está articulada con los servicios prestados por otras entidades o profesionales de apoyo</t>
  </si>
  <si>
    <t>Planes de clase, planes de area,  PIAR, DUAR, Colegio Abierto, PEI, SIE, plan  de apoyo, boletines, Actas, listados de asistencia, documento de las diferentes pruebas y estrategias evaluativas.</t>
  </si>
  <si>
    <t>Los perfiles con que cuenta la institución se
usan para la toma de decisiones de personal
y son coherentes con su estructura organizativa.
Además, su uso en procesos de selección,
solicitud e inducción del personal facilita el
desempeño de las personas que se vinculan
laboralmente a la institución.</t>
  </si>
  <si>
    <t>Hojas de vida de cada docente, asignación académica, resoluciones.</t>
  </si>
  <si>
    <t xml:space="preserve">La institucion cuenta con una estrategia organizada para la inducción y acogida del personal nuevo, que incluye todos los documentos institucionales, </t>
  </si>
  <si>
    <t>Drive institucional.</t>
  </si>
  <si>
    <t>La institucion cuenta con lineamientos que permiten procesos de formación de sus integgrantes.</t>
  </si>
  <si>
    <t>Documentos y certificados de estudios.</t>
  </si>
  <si>
    <t>La institución cuenta con criterios de asignación académica de los docentes realizando ajustes  pertinentes.</t>
  </si>
  <si>
    <t>Plan de asignación académica y circular de la misma.</t>
  </si>
  <si>
    <t>El personal vinculado está identificado con la
institución: comparte la filosofía, principios,
valores y objetivos, y está dispuesto a realizar
actividades complementarias que sean necesarias
para cualificar su labor.</t>
  </si>
  <si>
    <t>Cronograma, plan de mejoramiento, proyectos, actas de actividades institucionales.</t>
  </si>
  <si>
    <t>l proceso de evaluación de docentes, direc_x0002_tivos y personal administrativo permite la im_x0002_plementación de acciones de mejoramiento y de desarrollo profesional. Además, es conoci_x0002_do por la comunidad y cuenta con un respaldo amplio de los miembros de la institución.</t>
  </si>
  <si>
    <t>Protocolos de desempeño.</t>
  </si>
  <si>
    <t>La estrategia de reconocimiento al personal 
vinculado es aplicada cabalmente y es parte 
fundamental de la cultura institucional</t>
  </si>
  <si>
    <t>Situaciones que ameritan estimulos adoptadas en el S.I.E.</t>
  </si>
  <si>
    <t>La institución cuenta con una política de apoyo a la inves_x0002_tigación y a la producción de materiales relacionados con la misma; además se han defini_x0002_do temas y áreas de interés en concordancia con el PEI.</t>
  </si>
  <si>
    <t>Centro de interés, Ciencia, tecnología  e investigación.</t>
  </si>
  <si>
    <t>La institución dispone de estrategias claras
para mediación y solución de conflictos y éstos
se resuelven a través del diálogo y la negociación
permanente. Esto contribuye a que
exista un buen clima laboral.</t>
  </si>
  <si>
    <t>Manual de convivencia,  pactos de aula, actas de compromiso, actas de mediacion, observador, ficha de seguimiento.</t>
  </si>
  <si>
    <t>La intitucion cuenta con un programa de bienestar del personal vinculado y es conocido por la comunidad educativa.</t>
  </si>
  <si>
    <t>Comité de binestar social.</t>
  </si>
  <si>
    <t>Existen procedimientos establecidos para que las sedes y los niveles puedan elaborar el pre_x0002_supuesto de forma acorde con las actividades y metas establecidas en el Plan Operativo Anual. Además, el plan de ingresos y egresos está relacionado con los flujos de caja. El pre_x0002_supuesto es un instrumento de planeación y gestión financiera que opera coherentemente con otros procesos institucionales</t>
  </si>
  <si>
    <t>Archivo fotografico, plan de necesidades, plan de compras, plan de mejoramiento, actas de entrega, movimiento contable</t>
  </si>
  <si>
    <t>La  contabilidad cuenta con todos los soportes y los informes dinancieros, presentandose oportunamente en los plazos establecidos.</t>
  </si>
  <si>
    <t>soportes de contabilidad.</t>
  </si>
  <si>
    <t>La institucion cuenta con un proceso para el recaudo de ingresos y gastos y los registros coinciden con el plan de ingresos y gastos planeados por ela institución.</t>
  </si>
  <si>
    <t>Plan de ingresos y egresos.</t>
  </si>
  <si>
    <t>La institución revisa y hace seguimiento a los re_x0002_sultados de los informes financieros, para que éstos sean un elemento clave en el momento de planear las acciones, tomar decisiones y evaluar los resultados de las mismas</t>
  </si>
  <si>
    <t>registros y soportes financieros. Plataforma Drive institucional.</t>
  </si>
  <si>
    <t>Las sedes y los niveles de la institución conocen la política de atención a la población que expe_x0002_rimenta barreras para el aprendizaje y la parti_x0002_cipación, trabajan conjuntamente para diseñar modelos pedagógicos flexibles que permitan la inclusión y la atención a estas personas, y los dan a conocer a la comunidad.</t>
  </si>
  <si>
    <t>Matricula.</t>
  </si>
  <si>
    <t>Las sedes y los niveles de la institución conocen la política de atención a la población que experimenta barreras para el aprendizaje y la participación, trabajan conjuntamente para diseñar modelos pedagógicos flexibles que permitan la inclusión y la  atención a estas personas, y los dan a conocer a la comunidad</t>
  </si>
  <si>
    <t>Documento institucional  (matricula)</t>
  </si>
  <si>
    <t>La institución conoce los requerimientos
educativos de las poblaciones pertenecientes a los grupos étnicos y ha diseñado estrategias pedagógicas para
atenderlas en concordancia con
el PEI y la normatividad vigente</t>
  </si>
  <si>
    <t>Matrícula actualizada</t>
  </si>
  <si>
    <t>La institución conoce los requerimientos educativos de las poblaciones pertenecientes a los grupos étnicos y ha diseñado estrategias pedagógicas para atenderlas en concordancia con el PEI y la normatividad vigente.</t>
  </si>
  <si>
    <t>Matricula</t>
  </si>
  <si>
    <t>la institucion no cuenta adecuadamente con informacion adecuadamente sistematizada respecto de las necesidades y espectativas de los estudiantes; por ello su sentido der pertyenenciaes bajo, y es alta la insidencia de ausentismo y la dessercion.</t>
  </si>
  <si>
    <t>seguiimiento por ausentismo (fallas)</t>
  </si>
  <si>
    <t>La institución conoce las características de su entorno y procura dar respuestas a éstas mediante acciones que buscan acercar los estudiantes a la institución, en concordancia con el PEI.</t>
  </si>
  <si>
    <t>manual de covivencia</t>
  </si>
  <si>
    <t>Existen en la institucion algunas  iniciativas para apoyar a los estudiantes en la formulacion de sus proyectos de vida.pero estas no estan a otros procersos.</t>
  </si>
  <si>
    <t>encuesta.</t>
  </si>
  <si>
    <t>Existen en la institución algunas iniciativas para apoyar a los estudiantes en la formulación de sus proyectos de vida, pero éstas no están articuladas a otros procesos.</t>
  </si>
  <si>
    <t>documento en ejecucion</t>
  </si>
  <si>
    <t>La escuela de padres es un programa pedagógico institucional que orienta a los inte_x0002_grantes de la familia respecto 
de la mejor manera de ayudar 
a sus hijos en el desarrollo de 
competencias académicas o 
sociales y apoyar la institución 
en sus diferentes procesos.</t>
  </si>
  <si>
    <t>Planillas de asistencia. Fotografías.</t>
  </si>
  <si>
    <t>La escuela de padres es un programa pedagógico institucional que orienta a los integrantes de la familia respecto de la mejor manera de ayudar a sus hijos en el desarrollo de competencias académicas o sociales y apoyar la institución en sus diferentes procesos.</t>
  </si>
  <si>
    <t>Evidencias fotograficas</t>
  </si>
  <si>
    <t>La institucion cuenta con una estrategia de interaccion con la comunidad que orienta, da ssentido a las  acciones  que se planean conjuntamente y dan respuesta a problematicas y neceasidades que apuntan al mejoramiento de las condiciones de vida de la comunidad y los estudiantes.</t>
  </si>
  <si>
    <t>Base de datos de estudiantes y padres de familia.</t>
  </si>
  <si>
    <t>La institución cuenta con una estrategia de interacción con la comunidad que orienta, da sentido a las acciones que se planean conjuntamente y dan respuesta a problemáticas y necesidades que apuntan al mejoramiento de las condiciones de vida de la comunidad y los estudiantes.</t>
  </si>
  <si>
    <t>evidencias fotograficas y de asistencia</t>
  </si>
  <si>
    <t>La institución pone a disposición de la comunidad algunos de sus recursos físicos, (aulas, comedor, espacios deportivos) como respuesta a solicitudes de la comunidad.</t>
  </si>
  <si>
    <t xml:space="preserve">Fotografías de reuniones de reuniones comunitarias, actividades de primera infancia, eventos deportivos. </t>
  </si>
  <si>
    <t>La institución tiene programas que permiten que la comunidad use algunos de sus recursos físicos (silleteria,el espacio parqa reuniones etc)</t>
  </si>
  <si>
    <t>fotografias</t>
  </si>
  <si>
    <t>El servicio social estudiantil es valorado por la comunidad y los estudiantes han desarrollado una capacidad de empatía e integración con ésta en la medida en que éstos contribuyen a la solución de sus necesidades a través de programas interesantes y debidamente organizados.</t>
  </si>
  <si>
    <t>Documento SSEO, informes escritos de proyectos realizados estudiantes  y fotografías que evidencian su labor.</t>
  </si>
  <si>
    <t>El servicio social obligatorio de los estudiantes es un requisito, pero se encuentra desarticulado de la institución y su entorno.</t>
  </si>
  <si>
    <t>documento</t>
  </si>
  <si>
    <t>Los mecanismos y escenarios de participación de la institución son utilizados por los estu_x0002_diantes de forma continua y con sentido. No solamente se cumplen las normas legales, sino que se ha logrado la participación real de los estudiantes en el apoyo a su propia forma_x0002_ción ciudadana.</t>
  </si>
  <si>
    <t>fotografías de elecciones escolares, actas de escrutinio, listados de comités organizados.</t>
  </si>
  <si>
    <t>Los mecanismos y escenarios de participación de la institución son utilizados por los estudiantes de forma continua y con sentido. No solamente se cumplen las normas legales, sino que se ha logrado la participación real de los estudiantes en el apoyo a su propia formación ciudadana.</t>
  </si>
  <si>
    <t>fotografias de eleccion del personero estudiantil y contralor. Organización de los comites a los diferentes crgos consej directivo ,academico de restaurante, etc.</t>
  </si>
  <si>
    <t>La asamblea de padres funciona
de acuerdo con lo estipulado
en la normatividad vigente y el
consejo de padres participa en
algunas decisiones relativas al
mejoramiento de la institución.</t>
  </si>
  <si>
    <t>Fotografías de asambleas de padres de familia, formatos de asistencia, actas.</t>
  </si>
  <si>
    <t>La asamblea de padres funciona de acuerdo con lo estipulado en la normatividad vigente y el consejo de padres participa en algunas decisiones relativas al mejoramiento de la institución.</t>
  </si>
  <si>
    <t>Evidencias fotograficas y actas</t>
  </si>
  <si>
    <t>La institución tiene propuestas
para estimular la participación
de de las familias como mecanismo de apoyo a acciones pedagógicas y culturales, que si bien son pertinentes para la institución y están en
concordancia con el PEI, no
han sido diseñadas con base
en su participación.</t>
  </si>
  <si>
    <t>Fotografías de las actividades culturales que involucran a la comunidad educativa.</t>
  </si>
  <si>
    <t>evidncias fotograficas ,Fiestade SanJse.</t>
  </si>
  <si>
    <t>La institucion cuenta con programas para la prevencion de riesgos fisicos que hacen parte de los proyectos trasversales (educacion ambiental, movilidad segura) y son coherentes con el Ppei.</t>
  </si>
  <si>
    <t>fotografias,doc del proyecto.diagnostico de infraestrcutua de las sedes con sus fotografias.</t>
  </si>
  <si>
    <t>Los programas de prevencion de riesgos fisicos son reconocidos  por la comunidad y sus benefisios irradian hacia los hogares el mejoramiento de las condiciones de seguridad se orienta a la formacion de la cultura del autocuidado, lasolidaridad y la prevencion frente a las condiciones de riesgo fisico a las que puedan estar expuestos a los miembros de la comunidad.</t>
  </si>
  <si>
    <t>La institucion cuenta con programas organizados con el apoyo de otras entidades (secretaria de salud, hospital, comisaria de familia), que buscan favorrcer los aprendizajes de los estudiantes y de la comunidad sobre los riesgos a que estan expuestos y crear una cultura del auto cuidado y de la prevencion , los estudantes y ka comunidad se vinculan a estos programas.</t>
  </si>
  <si>
    <t>Actas y talleres sobre prevención de consumo de sustancias psicoactivas, suicidio y embarazo en adolecentes.</t>
  </si>
  <si>
    <t>La institución cuenta con programas organizados con el apoyo de otras entidades (secretaría de salud, hospitales, universidades) que buscan favorecer los aprendizajes de los estudiantes y de la comunidad sobre los riesgos a que están expuestos y crear una cultura del autocuidado y de la prevención. Los estudiantes y la comunidad se vinculan a estos programas. Existen mecanismos de seguimiento a los factores de riesgo identificados como significativos para la comunidad y los estudiantes.</t>
  </si>
  <si>
    <t>la institucion cuenta con planes de evaciacion frente a desastres naturales ocsimilares y posee un sistem de monitoreo de las condiciones minimas de seguradad que verifica el estado de su infraestructura y alerta sobre posibles accidentes.</t>
  </si>
  <si>
    <t>evidencias fotograficas, ficha diagnostica sobre el estado de riesgo de las sedes.</t>
  </si>
  <si>
    <t>La institución cuenta con algunos planes de acción frente a accidentes o desastres naturales solamente para algunas sedes o ciertos riesgos; el estado de la infraestructura física no es sujeto de monitoreo ni de evaluación.</t>
  </si>
  <si>
    <t>fotografias.</t>
  </si>
  <si>
    <t>EL EQUIPO DE GESTION COMUNITARIA SE HA ORGANIZADO DE MANERA RESPONSABLE PARA EL DESARROLLO DE LAS DIFRENTES ACTIVIDADES INSTITUCIONES PLANTEADAS LOGRANDO UNA PARTICIPACION ACTIVA DE LOS ESTUDIANTES Y PADRES DE FAMILIA (FESTIVAL DE LA CANCION, DESFILE Y VIACRUCIS ECOLOGICO, FERIA DE LA CIENCIA Y TECNOLOGIA, CONCURSO Y FOTOGRAFIA.</t>
  </si>
  <si>
    <t>SE LOGRO LCON LA PARTICIPACION DE LOS DOCENTES DE LAS SEDES EN CUANTA A LA RECOLECCION DE INFORMACION DE LA SITUACION ACTUAL DE INFRAESTRUCTURA DE LAS SEDES.</t>
  </si>
  <si>
    <t>ELABORACION DEL PROYECTO PARA REDICACION EN BUSCA DE RECUSOS PARA LAS MEJORAS EDUCATIVAS.</t>
  </si>
  <si>
    <t>CONTINUAR CON LAS ACTIVIDADES PROPIAS DE LA GESTION COMUNITARIA (ACTIVIDADES INSTITUCIONALES)</t>
  </si>
  <si>
    <t>La institución cuenta con un proceso de matrícula
ágil y oportuno que tiene en cuenta las
necesidades de los estudiantes y los padres de
familia, y que es reconocido por la comunidad
educativa.</t>
  </si>
  <si>
    <t>Formato de matrícula, SIMAT, Listados, Novedades.</t>
  </si>
  <si>
    <t>Archivo digital, listado, constancias,carpetas, documentos y folios de notas.</t>
  </si>
  <si>
    <t>La institución revisa periódicamente la calidad y
disponibilidad del archivo académico y ajusta y
mejora este sistema.</t>
  </si>
  <si>
    <t>Software, boletines y planillas. Se continua mejorando.</t>
  </si>
  <si>
    <t>El mantenimiento de la planta
física se realiza ocasionalmente,
sin obedecer a una planeación
sistemática.</t>
  </si>
  <si>
    <t>La institución realiza actividades
aisladas y ocasionales de
adecuación, accesibilidad y
embellecimiento de su planta
física, y recibe apoyos puntuales
de la comunidad educativa
para realizarlas.</t>
  </si>
  <si>
    <t>La institucion cuenta con un sistema de registro y seguimiento al uso de los espacios físicos.</t>
  </si>
  <si>
    <t>El proceso para determinar la adquisición de recursos, para las necesidade,s  se realiza mediante una propuesta participativa  de las sedes.</t>
  </si>
  <si>
    <t xml:space="preserve"> Plan de adquisición de necesidades, presupuesto anual firmado por el consejo directivo de manera inpresa, digital y en el secop II</t>
  </si>
  <si>
    <t>Fotografías, inventario, solicitud de mantenimiento.</t>
  </si>
  <si>
    <t>La institución cuenta con programas
definidos para algunos
servicios complementarios como, restaurante y transporte escolar. 
Los presta con la calidad y la
regularidad necesarias para
atender los requerimientos del
estudiantado. Además, hay
una articulación con la oferta
externa.</t>
  </si>
  <si>
    <t>La institución tiene una estra
tegia definida para prestar 
apoyos pertinentes a los es
tudiantes que presentan bajo  
desempeño académico o con 
dificultades de interacción, 
pero esta no es conocida ni 
aplicada por todos.</t>
  </si>
  <si>
    <t>Planes de clase, planes de area, PEI, SIE, plan  de apoyo, boletines, Actas, listados de asistencia, documento de las diferentes pruebas y estrategias evaluativas.</t>
  </si>
  <si>
    <t>La institución ha implementado un proceso de desenpeño para docentes y directivos y es conocido por todos.</t>
  </si>
  <si>
    <t>La institución ha definido una estrategia de reconocimiento al personal vinculado, pero ésta no siempre es llevada a la práctica.</t>
  </si>
  <si>
    <t>La investigación en la institución
se encuentra en estado
incipiente; carece de apoyo y
seguimiento a las iniciativas
de los docentes.</t>
  </si>
  <si>
    <t>Ninguna</t>
  </si>
  <si>
    <t>Manual de convivencia, actas de compromiso, actas de mediacion, observador, ficha de seguimiento</t>
  </si>
  <si>
    <t>La intitucion cuenta con un programa de bienestar del personal vinculao y es conocido por la comunidad educativa.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</si>
</sst>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63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4" borderId="2" xfId="0" applyFont="1" applyFill="1" applyBorder="1" applyAlignment="1" applyProtection="1">
      <alignment horizontal="left" vertical="justify" wrapText="1"/>
      <protection locked="0"/>
    </xf>
    <xf numFmtId="0" fontId="0" fillId="14" borderId="3" xfId="0" applyFont="1" applyFill="1" applyBorder="1" applyAlignment="1" applyProtection="1">
      <alignment horizontal="left" vertical="justify" wrapText="1"/>
      <protection locked="0"/>
    </xf>
    <xf numFmtId="0" fontId="0" fillId="14" borderId="3" xfId="0" applyFont="1" applyFill="1" applyBorder="1" applyAlignment="1" applyProtection="1">
      <alignment horizontal="left" vertical="top" wrapText="1"/>
      <protection locked="0"/>
    </xf>
    <xf numFmtId="0" fontId="0" fillId="14" borderId="2" xfId="0" applyFont="1" applyFill="1" applyBorder="1" applyAlignment="1" applyProtection="1">
      <alignment horizontal="left" vertical="top" wrapText="1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5" fillId="14" borderId="3" xfId="0" applyNumberFormat="1" applyFont="1" applyFill="1" applyBorder="1" applyAlignment="1" applyProtection="1">
      <alignment horizontal="left" vertical="justify" wrapText="1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5" fillId="14" borderId="3" xfId="0" applyNumberFormat="1" applyFont="1" applyFill="1" applyBorder="1" applyAlignment="1" applyProtection="1">
      <alignment horizontal="left" vertical="justify" wrapText="1"/>
      <protection locked="0"/>
    </xf>
    <xf numFmtId="0" fontId="35" fillId="14" borderId="2" xfId="0" applyNumberFormat="1" applyFont="1" applyFill="1" applyBorder="1" applyAlignment="1" applyProtection="1">
      <alignment horizontal="left" vertical="justify" wrapText="1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5" fillId="14" borderId="3" xfId="0" applyNumberFormat="1" applyFont="1" applyFill="1" applyBorder="1" applyAlignment="1" applyProtection="1">
      <alignment horizontal="left" vertical="justify" wrapText="1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5" fillId="14" borderId="2" xfId="0" applyNumberFormat="1" applyFont="1" applyFill="1" applyBorder="1" applyAlignment="1" applyProtection="1">
      <alignment horizontal="left" vertical="justify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29" fillId="0" borderId="6" xfId="0" applyFont="1" applyBorder="1" applyAlignment="1" applyProtection="1">
      <alignment horizontal="center" vertical="top" wrapText="1"/>
      <protection locked="0"/>
    </xf>
    <xf numFmtId="0" fontId="29" fillId="0" borderId="7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0.25</c:v>
                </c:pt>
                <c:pt idx="1">
                  <c:v>0.375</c:v>
                </c:pt>
                <c:pt idx="2">
                  <c:v>0.25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0.1111111111111111</c:v>
                </c:pt>
                <c:pt idx="2">
                  <c:v>0.55555555555555558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0.1111111111111111</c:v>
                </c:pt>
                <c:pt idx="2">
                  <c:v>0.55555555555555558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0.1111111111111111</c:v>
                </c:pt>
                <c:pt idx="2">
                  <c:v>0.55555555555555558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0.25</c:v>
                </c:pt>
                <c:pt idx="1">
                  <c:v>0.375</c:v>
                </c:pt>
                <c:pt idx="2">
                  <c:v>0.25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32" Type="http://schemas.openxmlformats.org/officeDocument/2006/relationships/image" Target="../media/image13.png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4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5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6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44450</xdr:colOff>
      <xdr:row>54</xdr:row>
      <xdr:rowOff>19050</xdr:rowOff>
    </xdr:to>
    <xdr:pic>
      <xdr:nvPicPr>
        <xdr:cNvPr id="23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EE3E45A5-4767-4C3B-86D8-CC1B0DB3F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21104225"/>
          <a:ext cx="390525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25400</xdr:colOff>
      <xdr:row>67</xdr:row>
      <xdr:rowOff>28575</xdr:rowOff>
    </xdr:to>
    <xdr:pic>
      <xdr:nvPicPr>
        <xdr:cNvPr id="24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5DFB4BD8-3ABD-4D40-B1DF-6DE19CFEB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5184100"/>
          <a:ext cx="390525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53975</xdr:colOff>
      <xdr:row>73</xdr:row>
      <xdr:rowOff>19050</xdr:rowOff>
    </xdr:to>
    <xdr:pic>
      <xdr:nvPicPr>
        <xdr:cNvPr id="25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EE73F20A-CAC3-4110-BF6F-64D0FA384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27012900"/>
          <a:ext cx="400050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2895600</xdr:colOff>
      <xdr:row>82</xdr:row>
      <xdr:rowOff>6350</xdr:rowOff>
    </xdr:from>
    <xdr:ext cx="254000" cy="241300"/>
    <xdr:pic>
      <xdr:nvPicPr>
        <xdr:cNvPr id="26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AFFA1E2D-8C71-4245-8720-F2913FA9E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0314900"/>
          <a:ext cx="260350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2895600</xdr:colOff>
      <xdr:row>82</xdr:row>
      <xdr:rowOff>6350</xdr:rowOff>
    </xdr:from>
    <xdr:ext cx="254000" cy="241300"/>
    <xdr:pic>
      <xdr:nvPicPr>
        <xdr:cNvPr id="2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6C53CB2-F545-4E51-8EC2-34FEC7B28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0314900"/>
          <a:ext cx="260350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666750</xdr:colOff>
      <xdr:row>96</xdr:row>
      <xdr:rowOff>6350</xdr:rowOff>
    </xdr:from>
    <xdr:ext cx="260350" cy="228600"/>
    <xdr:pic>
      <xdr:nvPicPr>
        <xdr:cNvPr id="28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833457AF-1DD0-4EB4-B278-ABADCB5A3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3450" y="34899600"/>
          <a:ext cx="2603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666750</xdr:colOff>
      <xdr:row>96</xdr:row>
      <xdr:rowOff>6350</xdr:rowOff>
    </xdr:from>
    <xdr:ext cx="260350" cy="228600"/>
    <xdr:pic>
      <xdr:nvPicPr>
        <xdr:cNvPr id="2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B590BAE8-63BD-4F32-A1EF-72512BAD5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3450" y="34899600"/>
          <a:ext cx="2603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26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26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26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26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26</xdr:row>
      <xdr:rowOff>371475</xdr:rowOff>
    </xdr:from>
    <xdr:to>
      <xdr:col>27</xdr:col>
      <xdr:colOff>0</xdr:colOff>
      <xdr:row>31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26</xdr:row>
      <xdr:rowOff>371475</xdr:rowOff>
    </xdr:from>
    <xdr:to>
      <xdr:col>32</xdr:col>
      <xdr:colOff>742950</xdr:colOff>
      <xdr:row>31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26</xdr:row>
      <xdr:rowOff>371475</xdr:rowOff>
    </xdr:from>
    <xdr:to>
      <xdr:col>38</xdr:col>
      <xdr:colOff>733425</xdr:colOff>
      <xdr:row>31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26</xdr:row>
      <xdr:rowOff>371475</xdr:rowOff>
    </xdr:from>
    <xdr:to>
      <xdr:col>52</xdr:col>
      <xdr:colOff>533400</xdr:colOff>
      <xdr:row>31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32</xdr:row>
      <xdr:rowOff>123825</xdr:rowOff>
    </xdr:from>
    <xdr:to>
      <xdr:col>26</xdr:col>
      <xdr:colOff>752475</xdr:colOff>
      <xdr:row>36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32</xdr:row>
      <xdr:rowOff>123825</xdr:rowOff>
    </xdr:from>
    <xdr:to>
      <xdr:col>32</xdr:col>
      <xdr:colOff>733425</xdr:colOff>
      <xdr:row>36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32</xdr:row>
      <xdr:rowOff>123825</xdr:rowOff>
    </xdr:from>
    <xdr:to>
      <xdr:col>38</xdr:col>
      <xdr:colOff>723900</xdr:colOff>
      <xdr:row>36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32</xdr:row>
      <xdr:rowOff>76200</xdr:rowOff>
    </xdr:from>
    <xdr:to>
      <xdr:col>52</xdr:col>
      <xdr:colOff>609600</xdr:colOff>
      <xdr:row>36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26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26</xdr:row>
      <xdr:rowOff>409575</xdr:rowOff>
    </xdr:from>
    <xdr:to>
      <xdr:col>44</xdr:col>
      <xdr:colOff>238125</xdr:colOff>
      <xdr:row>31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32</xdr:row>
      <xdr:rowOff>114300</xdr:rowOff>
    </xdr:from>
    <xdr:to>
      <xdr:col>44</xdr:col>
      <xdr:colOff>257175</xdr:colOff>
      <xdr:row>36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sqref="A1:B3"/>
    </sheetView>
  </sheetViews>
  <sheetFormatPr baseColWidth="10" defaultColWidth="11.453125" defaultRowHeight="14" x14ac:dyDescent="0.3"/>
  <cols>
    <col min="1" max="2" width="11.453125" style="18"/>
    <col min="3" max="3" width="15.90625" style="18" customWidth="1"/>
    <col min="4" max="4" width="21.08984375" style="18" customWidth="1"/>
    <col min="5" max="5" width="14.90625" style="18" customWidth="1"/>
    <col min="6" max="6" width="8.54296875" style="18" customWidth="1"/>
    <col min="7" max="7" width="10.36328125" style="18" customWidth="1"/>
    <col min="8" max="8" width="16.36328125" style="18" customWidth="1"/>
    <col min="9" max="9" width="18.36328125" style="18" customWidth="1"/>
    <col min="10" max="10" width="3.36328125" style="18" customWidth="1"/>
    <col min="11" max="11" width="46.36328125" style="18" bestFit="1" customWidth="1"/>
    <col min="12" max="12" width="85.453125" style="18" customWidth="1"/>
    <col min="13" max="13" width="33.54296875" style="18" customWidth="1"/>
    <col min="14" max="16384" width="11.453125" style="18"/>
  </cols>
  <sheetData>
    <row r="1" spans="1:13" ht="27" customHeight="1" x14ac:dyDescent="0.35">
      <c r="A1" s="194"/>
      <c r="B1" s="195"/>
      <c r="C1" s="202" t="s">
        <v>169</v>
      </c>
      <c r="D1" s="203"/>
      <c r="E1" s="203"/>
      <c r="F1" s="203"/>
      <c r="G1" s="203"/>
      <c r="H1" s="200" t="s">
        <v>170</v>
      </c>
      <c r="I1" s="201"/>
    </row>
    <row r="2" spans="1:13" ht="18.75" customHeight="1" x14ac:dyDescent="0.35">
      <c r="A2" s="196"/>
      <c r="B2" s="197"/>
      <c r="C2" s="202" t="s">
        <v>171</v>
      </c>
      <c r="D2" s="203"/>
      <c r="E2" s="203"/>
      <c r="F2" s="203"/>
      <c r="G2" s="203"/>
      <c r="H2" s="44">
        <v>41241</v>
      </c>
      <c r="I2" s="45" t="s">
        <v>175</v>
      </c>
    </row>
    <row r="3" spans="1:13" ht="21" customHeight="1" x14ac:dyDescent="0.35">
      <c r="A3" s="198"/>
      <c r="B3" s="199"/>
      <c r="C3" s="202" t="s">
        <v>172</v>
      </c>
      <c r="D3" s="203"/>
      <c r="E3" s="203"/>
      <c r="F3" s="203"/>
      <c r="G3" s="203"/>
      <c r="H3" s="200" t="s">
        <v>173</v>
      </c>
      <c r="I3" s="201"/>
    </row>
    <row r="4" spans="1:13" ht="5.25" customHeight="1" x14ac:dyDescent="0.3"/>
    <row r="5" spans="1:13" ht="34.5" customHeight="1" x14ac:dyDescent="0.3">
      <c r="A5" s="229" t="s">
        <v>164</v>
      </c>
      <c r="B5" s="229"/>
      <c r="C5" s="229"/>
      <c r="D5" s="229"/>
      <c r="E5" s="229"/>
      <c r="F5" s="229"/>
      <c r="G5" s="229"/>
      <c r="H5" s="229"/>
      <c r="I5" s="229"/>
      <c r="K5" s="230" t="s">
        <v>140</v>
      </c>
      <c r="L5" s="230"/>
      <c r="M5" s="230"/>
    </row>
    <row r="6" spans="1:13" ht="23.25" customHeight="1" x14ac:dyDescent="0.3">
      <c r="A6" s="231" t="s">
        <v>162</v>
      </c>
      <c r="B6" s="232"/>
      <c r="C6" s="232"/>
      <c r="D6" s="232"/>
      <c r="E6" s="232"/>
      <c r="F6" s="207" t="s">
        <v>141</v>
      </c>
      <c r="G6" s="208"/>
      <c r="H6" s="208"/>
      <c r="I6" s="208"/>
      <c r="K6" s="47" t="s">
        <v>142</v>
      </c>
      <c r="L6" s="48" t="s">
        <v>143</v>
      </c>
      <c r="M6" s="49" t="s">
        <v>144</v>
      </c>
    </row>
    <row r="7" spans="1:13" ht="20.149999999999999" customHeight="1" x14ac:dyDescent="0.3">
      <c r="A7" s="233" t="s">
        <v>184</v>
      </c>
      <c r="B7" s="234"/>
      <c r="C7" s="234"/>
      <c r="D7" s="234"/>
      <c r="E7" s="234"/>
      <c r="F7" s="209"/>
      <c r="G7" s="209"/>
      <c r="H7" s="209"/>
      <c r="I7" s="209"/>
      <c r="K7" s="235" t="s">
        <v>166</v>
      </c>
      <c r="L7" s="57" t="s">
        <v>145</v>
      </c>
      <c r="M7" s="236" t="s">
        <v>146</v>
      </c>
    </row>
    <row r="8" spans="1:13" ht="33.75" customHeight="1" x14ac:dyDescent="0.3">
      <c r="A8" s="233" t="s">
        <v>184</v>
      </c>
      <c r="B8" s="234"/>
      <c r="C8" s="234"/>
      <c r="D8" s="234"/>
      <c r="E8" s="234"/>
      <c r="F8" s="237" t="s">
        <v>160</v>
      </c>
      <c r="G8" s="238"/>
      <c r="H8" s="239">
        <v>254051000821</v>
      </c>
      <c r="I8" s="240"/>
      <c r="K8" s="236"/>
      <c r="L8" s="57" t="s">
        <v>159</v>
      </c>
      <c r="M8" s="236"/>
    </row>
    <row r="9" spans="1:13" ht="20.149999999999999" customHeight="1" x14ac:dyDescent="0.3">
      <c r="A9" s="42" t="s">
        <v>147</v>
      </c>
      <c r="B9" s="43"/>
      <c r="C9" s="213" t="s">
        <v>186</v>
      </c>
      <c r="D9" s="213"/>
      <c r="E9" s="214"/>
      <c r="F9" s="215" t="s">
        <v>163</v>
      </c>
      <c r="G9" s="216"/>
      <c r="H9" s="243" t="s">
        <v>185</v>
      </c>
      <c r="I9" s="244"/>
      <c r="K9" s="236"/>
      <c r="L9" s="57" t="s">
        <v>148</v>
      </c>
      <c r="M9" s="236" t="s">
        <v>149</v>
      </c>
    </row>
    <row r="10" spans="1:13" ht="20.149999999999999" customHeight="1" x14ac:dyDescent="0.3">
      <c r="A10" s="211" t="s">
        <v>168</v>
      </c>
      <c r="B10" s="212"/>
      <c r="C10" s="213" t="s">
        <v>187</v>
      </c>
      <c r="D10" s="213"/>
      <c r="E10" s="213"/>
      <c r="F10" s="214"/>
      <c r="G10" s="46" t="s">
        <v>150</v>
      </c>
      <c r="H10" s="241">
        <v>3219897984</v>
      </c>
      <c r="I10" s="242"/>
      <c r="K10" s="236"/>
      <c r="L10" s="57" t="s">
        <v>151</v>
      </c>
      <c r="M10" s="236"/>
    </row>
    <row r="11" spans="1:13" ht="20.149999999999999" customHeight="1" x14ac:dyDescent="0.3">
      <c r="A11" s="211" t="s">
        <v>165</v>
      </c>
      <c r="B11" s="212"/>
      <c r="C11" s="213" t="s">
        <v>188</v>
      </c>
      <c r="D11" s="213"/>
      <c r="E11" s="213"/>
      <c r="F11" s="214"/>
      <c r="G11" s="46" t="s">
        <v>174</v>
      </c>
      <c r="H11" s="223"/>
      <c r="I11" s="224"/>
      <c r="K11" s="225"/>
      <c r="L11" s="58"/>
      <c r="M11" s="58"/>
    </row>
    <row r="12" spans="1:13" ht="19.5" customHeight="1" x14ac:dyDescent="0.3">
      <c r="A12" s="226" t="s">
        <v>152</v>
      </c>
      <c r="B12" s="227"/>
      <c r="C12" s="227"/>
      <c r="D12" s="227"/>
      <c r="E12" s="227"/>
      <c r="F12" s="227"/>
      <c r="G12" s="227"/>
      <c r="H12" s="227"/>
      <c r="I12" s="228"/>
      <c r="K12" s="222"/>
      <c r="L12" s="58"/>
      <c r="M12" s="222"/>
    </row>
    <row r="13" spans="1:13" ht="20.149999999999999" customHeight="1" x14ac:dyDescent="0.3">
      <c r="A13" s="219" t="s">
        <v>153</v>
      </c>
      <c r="B13" s="219"/>
      <c r="C13" s="219"/>
      <c r="D13" s="219" t="s">
        <v>154</v>
      </c>
      <c r="E13" s="219"/>
      <c r="F13" s="219"/>
      <c r="G13" s="219" t="s">
        <v>161</v>
      </c>
      <c r="H13" s="219"/>
      <c r="I13" s="219"/>
      <c r="K13" s="222"/>
      <c r="L13" s="58"/>
      <c r="M13" s="222"/>
    </row>
    <row r="14" spans="1:13" ht="20.149999999999999" customHeight="1" x14ac:dyDescent="0.3">
      <c r="A14" s="210" t="s">
        <v>188</v>
      </c>
      <c r="B14" s="210"/>
      <c r="C14" s="210"/>
      <c r="D14" s="210" t="s">
        <v>194</v>
      </c>
      <c r="E14" s="210"/>
      <c r="F14" s="210"/>
      <c r="G14" s="210" t="s">
        <v>197</v>
      </c>
      <c r="H14" s="210"/>
      <c r="I14" s="210"/>
      <c r="K14" s="222"/>
      <c r="L14" s="58"/>
      <c r="M14" s="222"/>
    </row>
    <row r="15" spans="1:13" ht="20.149999999999999" customHeight="1" x14ac:dyDescent="0.3">
      <c r="A15" s="210" t="s">
        <v>189</v>
      </c>
      <c r="B15" s="210"/>
      <c r="C15" s="210"/>
      <c r="D15" s="210" t="s">
        <v>195</v>
      </c>
      <c r="E15" s="210"/>
      <c r="F15" s="210"/>
      <c r="G15" s="210" t="s">
        <v>198</v>
      </c>
      <c r="H15" s="210"/>
      <c r="I15" s="210"/>
      <c r="K15" s="222"/>
      <c r="L15" s="58"/>
      <c r="M15" s="58"/>
    </row>
    <row r="16" spans="1:13" ht="20.149999999999999" customHeight="1" x14ac:dyDescent="0.3">
      <c r="A16" s="210" t="s">
        <v>190</v>
      </c>
      <c r="B16" s="210"/>
      <c r="C16" s="210"/>
      <c r="D16" s="210" t="s">
        <v>195</v>
      </c>
      <c r="E16" s="210"/>
      <c r="F16" s="210"/>
      <c r="G16" s="210" t="s">
        <v>199</v>
      </c>
      <c r="H16" s="210"/>
      <c r="I16" s="210"/>
      <c r="K16" s="222"/>
      <c r="L16" s="58"/>
      <c r="M16" s="58"/>
    </row>
    <row r="17" spans="1:13" ht="20.149999999999999" customHeight="1" x14ac:dyDescent="0.3">
      <c r="A17" s="210" t="s">
        <v>191</v>
      </c>
      <c r="B17" s="210"/>
      <c r="C17" s="210"/>
      <c r="D17" s="210" t="s">
        <v>195</v>
      </c>
      <c r="E17" s="210"/>
      <c r="F17" s="210"/>
      <c r="G17" s="210" t="s">
        <v>200</v>
      </c>
      <c r="H17" s="210"/>
      <c r="I17" s="210"/>
      <c r="K17" s="222"/>
      <c r="L17" s="58"/>
      <c r="M17" s="58"/>
    </row>
    <row r="18" spans="1:13" ht="20.149999999999999" customHeight="1" x14ac:dyDescent="0.3">
      <c r="A18" s="210" t="s">
        <v>192</v>
      </c>
      <c r="B18" s="210"/>
      <c r="C18" s="210"/>
      <c r="D18" s="210" t="s">
        <v>195</v>
      </c>
      <c r="E18" s="210"/>
      <c r="F18" s="210"/>
      <c r="G18" s="210" t="s">
        <v>201</v>
      </c>
      <c r="H18" s="210"/>
      <c r="I18" s="210"/>
      <c r="K18" s="221"/>
      <c r="L18" s="58"/>
      <c r="M18" s="58"/>
    </row>
    <row r="19" spans="1:13" ht="20.149999999999999" customHeight="1" x14ac:dyDescent="0.3">
      <c r="A19" s="210" t="s">
        <v>193</v>
      </c>
      <c r="B19" s="210"/>
      <c r="C19" s="210"/>
      <c r="D19" s="210" t="s">
        <v>196</v>
      </c>
      <c r="E19" s="210"/>
      <c r="F19" s="210"/>
      <c r="G19" s="210" t="s">
        <v>202</v>
      </c>
      <c r="H19" s="210"/>
      <c r="I19" s="210"/>
      <c r="K19" s="222"/>
      <c r="L19" s="58"/>
      <c r="M19" s="58"/>
    </row>
    <row r="20" spans="1:13" ht="20.149999999999999" customHeight="1" x14ac:dyDescent="0.3">
      <c r="A20" s="210"/>
      <c r="B20" s="210"/>
      <c r="C20" s="210"/>
      <c r="D20" s="210"/>
      <c r="E20" s="210"/>
      <c r="F20" s="210"/>
      <c r="G20" s="210"/>
      <c r="H20" s="210"/>
      <c r="I20" s="210"/>
      <c r="K20" s="222"/>
      <c r="L20" s="58"/>
      <c r="M20" s="58"/>
    </row>
    <row r="21" spans="1:13" ht="20.149999999999999" customHeight="1" x14ac:dyDescent="0.3">
      <c r="A21" s="210"/>
      <c r="B21" s="210"/>
      <c r="C21" s="210"/>
      <c r="D21" s="210"/>
      <c r="E21" s="210"/>
      <c r="F21" s="210"/>
      <c r="G21" s="210"/>
      <c r="H21" s="210"/>
      <c r="I21" s="210"/>
      <c r="K21" s="222"/>
      <c r="L21" s="58"/>
      <c r="M21" s="59"/>
    </row>
    <row r="22" spans="1:13" ht="20.149999999999999" customHeight="1" x14ac:dyDescent="0.3">
      <c r="A22" s="210"/>
      <c r="B22" s="210"/>
      <c r="C22" s="210"/>
      <c r="D22" s="210"/>
      <c r="E22" s="210"/>
      <c r="F22" s="210"/>
      <c r="G22" s="210"/>
      <c r="H22" s="210"/>
      <c r="I22" s="210"/>
    </row>
    <row r="23" spans="1:13" s="19" customFormat="1" ht="20" x14ac:dyDescent="0.4">
      <c r="A23" s="220"/>
      <c r="B23" s="220"/>
      <c r="C23" s="220"/>
      <c r="D23" s="220"/>
      <c r="E23" s="220"/>
      <c r="F23" s="220"/>
      <c r="G23" s="220"/>
      <c r="H23" s="220"/>
      <c r="I23" s="220"/>
      <c r="K23" s="217"/>
      <c r="L23" s="217"/>
    </row>
    <row r="24" spans="1:13" ht="30" customHeight="1" x14ac:dyDescent="0.3">
      <c r="A24" s="218" t="s">
        <v>155</v>
      </c>
      <c r="B24" s="218"/>
      <c r="C24" s="218"/>
      <c r="D24" s="218"/>
      <c r="E24" s="218"/>
      <c r="F24" s="218"/>
      <c r="G24" s="218"/>
      <c r="H24" s="218"/>
      <c r="I24" s="218"/>
      <c r="K24" s="20"/>
      <c r="L24" s="20"/>
    </row>
    <row r="25" spans="1:13" ht="33.75" customHeight="1" x14ac:dyDescent="0.3">
      <c r="A25" s="219" t="s">
        <v>153</v>
      </c>
      <c r="B25" s="219"/>
      <c r="C25" s="219"/>
      <c r="D25" s="219" t="s">
        <v>154</v>
      </c>
      <c r="E25" s="219"/>
      <c r="F25" s="219"/>
      <c r="G25" s="219" t="s">
        <v>23</v>
      </c>
      <c r="H25" s="219"/>
      <c r="I25" s="219"/>
      <c r="K25" s="21"/>
      <c r="L25" s="22"/>
      <c r="M25" s="18" t="s">
        <v>156</v>
      </c>
    </row>
    <row r="26" spans="1:13" ht="20.149999999999999" customHeight="1" x14ac:dyDescent="0.3">
      <c r="A26" s="210" t="s">
        <v>189</v>
      </c>
      <c r="B26" s="210"/>
      <c r="C26" s="210"/>
      <c r="D26" s="210" t="s">
        <v>195</v>
      </c>
      <c r="E26" s="210"/>
      <c r="F26" s="210"/>
      <c r="G26" s="210" t="s">
        <v>203</v>
      </c>
      <c r="H26" s="210"/>
      <c r="I26" s="210"/>
      <c r="K26" s="21"/>
      <c r="L26" s="22"/>
    </row>
    <row r="27" spans="1:13" ht="20.149999999999999" customHeight="1" x14ac:dyDescent="0.3">
      <c r="A27" s="210" t="s">
        <v>204</v>
      </c>
      <c r="B27" s="210"/>
      <c r="C27" s="210"/>
      <c r="D27" s="210" t="s">
        <v>195</v>
      </c>
      <c r="E27" s="210"/>
      <c r="F27" s="210"/>
      <c r="G27" s="210" t="s">
        <v>205</v>
      </c>
      <c r="H27" s="210"/>
      <c r="I27" s="210"/>
      <c r="K27" s="21"/>
      <c r="L27" s="23"/>
    </row>
    <row r="28" spans="1:13" ht="20.149999999999999" customHeight="1" x14ac:dyDescent="0.3">
      <c r="A28" s="210" t="s">
        <v>206</v>
      </c>
      <c r="B28" s="210"/>
      <c r="C28" s="210"/>
      <c r="D28" s="210" t="s">
        <v>195</v>
      </c>
      <c r="E28" s="210"/>
      <c r="F28" s="210"/>
      <c r="G28" s="210" t="s">
        <v>207</v>
      </c>
      <c r="H28" s="210"/>
      <c r="I28" s="210"/>
      <c r="K28" s="21"/>
      <c r="L28" s="23"/>
    </row>
    <row r="29" spans="1:13" ht="20.149999999999999" customHeight="1" x14ac:dyDescent="0.3">
      <c r="A29" s="210" t="s">
        <v>208</v>
      </c>
      <c r="B29" s="210"/>
      <c r="C29" s="210"/>
      <c r="D29" s="210" t="s">
        <v>195</v>
      </c>
      <c r="E29" s="210"/>
      <c r="F29" s="210"/>
      <c r="G29" s="210" t="s">
        <v>209</v>
      </c>
      <c r="H29" s="210"/>
      <c r="I29" s="210"/>
      <c r="K29" s="21"/>
      <c r="L29" s="22"/>
    </row>
    <row r="30" spans="1:13" ht="20.149999999999999" customHeight="1" x14ac:dyDescent="0.3">
      <c r="A30" s="210" t="s">
        <v>210</v>
      </c>
      <c r="B30" s="210"/>
      <c r="C30" s="210"/>
      <c r="D30" s="210" t="s">
        <v>196</v>
      </c>
      <c r="E30" s="210"/>
      <c r="F30" s="210"/>
      <c r="G30" s="210" t="s">
        <v>203</v>
      </c>
      <c r="H30" s="210"/>
      <c r="I30" s="210"/>
      <c r="K30" s="21"/>
      <c r="L30" s="23"/>
    </row>
    <row r="31" spans="1:13" ht="20.149999999999999" customHeight="1" x14ac:dyDescent="0.3">
      <c r="A31" s="210"/>
      <c r="B31" s="210"/>
      <c r="C31" s="210"/>
      <c r="D31" s="210"/>
      <c r="E31" s="210"/>
      <c r="F31" s="210"/>
      <c r="G31" s="210"/>
      <c r="H31" s="210"/>
      <c r="I31" s="210"/>
      <c r="K31" s="21"/>
      <c r="L31" s="24"/>
    </row>
    <row r="32" spans="1:13" ht="20.149999999999999" customHeight="1" x14ac:dyDescent="0.3">
      <c r="A32" s="210"/>
      <c r="B32" s="210"/>
      <c r="C32" s="210"/>
      <c r="D32" s="210"/>
      <c r="E32" s="210"/>
      <c r="F32" s="210"/>
      <c r="G32" s="210"/>
      <c r="H32" s="210"/>
      <c r="I32" s="210"/>
      <c r="K32" s="204"/>
      <c r="L32" s="22"/>
    </row>
    <row r="33" spans="11:12" ht="15.5" x14ac:dyDescent="0.35">
      <c r="K33" s="204"/>
      <c r="L33" s="25"/>
    </row>
    <row r="34" spans="11:12" ht="19.5" customHeight="1" x14ac:dyDescent="0.3"/>
    <row r="35" spans="11:12" ht="51" customHeight="1" x14ac:dyDescent="0.3"/>
    <row r="36" spans="11:12" ht="51.75" customHeight="1" x14ac:dyDescent="0.3"/>
    <row r="37" spans="11:12" ht="42.75" customHeight="1" x14ac:dyDescent="0.3"/>
    <row r="38" spans="11:12" ht="107.25" customHeight="1" x14ac:dyDescent="0.3"/>
    <row r="39" spans="11:12" ht="58.5" customHeight="1" x14ac:dyDescent="0.3"/>
    <row r="40" spans="11:12" ht="30.75" customHeight="1" x14ac:dyDescent="0.3"/>
    <row r="41" spans="11:12" ht="30.75" customHeight="1" x14ac:dyDescent="0.3"/>
    <row r="42" spans="11:12" ht="47.25" customHeight="1" x14ac:dyDescent="0.3"/>
    <row r="65526" spans="1:5" x14ac:dyDescent="0.3">
      <c r="A65526" s="205" t="s">
        <v>29</v>
      </c>
      <c r="B65526" s="205"/>
      <c r="C65526" s="205"/>
      <c r="D65526" s="205"/>
      <c r="E65526" s="205"/>
    </row>
    <row r="65527" spans="1:5" x14ac:dyDescent="0.3">
      <c r="A65527" s="206" t="s">
        <v>30</v>
      </c>
      <c r="B65527" s="206"/>
      <c r="C65527" s="206"/>
      <c r="D65527" s="206"/>
      <c r="E65527" s="206"/>
    </row>
    <row r="65528" spans="1:5" x14ac:dyDescent="0.3">
      <c r="A65528" s="206" t="s">
        <v>31</v>
      </c>
      <c r="B65528" s="206"/>
      <c r="C65528" s="206"/>
      <c r="D65528" s="206"/>
      <c r="E65528" s="206"/>
    </row>
    <row r="65529" spans="1:5" x14ac:dyDescent="0.3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A84" zoomScale="40" zoomScaleNormal="40" workbookViewId="0">
      <selection activeCell="D102" sqref="D102:F111"/>
    </sheetView>
  </sheetViews>
  <sheetFormatPr baseColWidth="10" defaultColWidth="11.453125" defaultRowHeight="14" x14ac:dyDescent="0.3"/>
  <cols>
    <col min="1" max="1" width="0.453125" style="86" customWidth="1"/>
    <col min="2" max="2" width="1.453125" style="86" customWidth="1"/>
    <col min="3" max="3" width="44.6328125" style="86" customWidth="1"/>
    <col min="4" max="4" width="11.6328125" style="139" customWidth="1"/>
    <col min="5" max="6" width="33.6328125" style="121" customWidth="1"/>
    <col min="7" max="7" width="11.6328125" style="139" customWidth="1"/>
    <col min="8" max="9" width="33.6328125" style="121" customWidth="1"/>
    <col min="10" max="10" width="11.6328125" style="139" customWidth="1"/>
    <col min="11" max="12" width="33.6328125" style="121" customWidth="1"/>
    <col min="13" max="13" width="11.6328125" style="139" customWidth="1"/>
    <col min="14" max="15" width="33.6328125" style="121" customWidth="1"/>
    <col min="16" max="16" width="3.08984375" style="86" customWidth="1"/>
    <col min="17" max="17" width="2.453125" style="86" customWidth="1"/>
    <col min="18" max="18" width="7.453125" style="86" hidden="1" customWidth="1"/>
    <col min="19" max="20" width="7.08984375" style="86" hidden="1" customWidth="1"/>
    <col min="21" max="21" width="7" style="86" hidden="1" customWidth="1"/>
    <col min="22" max="22" width="11.453125" style="86"/>
    <col min="23" max="23" width="13" style="86" customWidth="1"/>
    <col min="24" max="24" width="15.90625" style="86" customWidth="1"/>
    <col min="25" max="25" width="13" style="86" customWidth="1"/>
    <col min="26" max="27" width="11.453125" style="86" customWidth="1"/>
    <col min="28" max="16384" width="11.453125" style="86"/>
  </cols>
  <sheetData>
    <row r="1" spans="1:21" ht="33" customHeight="1" x14ac:dyDescent="0.3">
      <c r="B1" s="269" t="s">
        <v>124</v>
      </c>
      <c r="C1" s="269"/>
      <c r="D1" s="269"/>
      <c r="E1" s="269"/>
      <c r="F1" s="269"/>
      <c r="G1" s="269"/>
      <c r="H1" s="269"/>
      <c r="I1" s="269"/>
      <c r="J1" s="270"/>
      <c r="K1" s="270"/>
      <c r="L1" s="87"/>
      <c r="M1" s="87"/>
      <c r="N1" s="87"/>
      <c r="O1" s="87"/>
    </row>
    <row r="2" spans="1:21" ht="15.5" x14ac:dyDescent="0.3">
      <c r="B2" s="271" t="s">
        <v>27</v>
      </c>
      <c r="C2" s="271"/>
      <c r="D2" s="308" t="s">
        <v>180</v>
      </c>
      <c r="E2" s="308"/>
      <c r="F2" s="308"/>
      <c r="G2" s="309" t="s">
        <v>181</v>
      </c>
      <c r="H2" s="309"/>
      <c r="I2" s="309"/>
      <c r="J2" s="310" t="s">
        <v>182</v>
      </c>
      <c r="K2" s="310"/>
      <c r="L2" s="310"/>
      <c r="M2" s="252" t="s">
        <v>183</v>
      </c>
      <c r="N2" s="252"/>
      <c r="O2" s="252"/>
      <c r="Q2" s="86">
        <v>1</v>
      </c>
    </row>
    <row r="3" spans="1:21" ht="15" customHeight="1" x14ac:dyDescent="0.3">
      <c r="B3" s="271"/>
      <c r="C3" s="271"/>
      <c r="D3" s="311" t="s">
        <v>34</v>
      </c>
      <c r="E3" s="307" t="s">
        <v>122</v>
      </c>
      <c r="F3" s="307" t="s">
        <v>125</v>
      </c>
      <c r="G3" s="263" t="s">
        <v>34</v>
      </c>
      <c r="H3" s="307" t="s">
        <v>122</v>
      </c>
      <c r="I3" s="307" t="s">
        <v>125</v>
      </c>
      <c r="J3" s="263" t="s">
        <v>34</v>
      </c>
      <c r="K3" s="265" t="s">
        <v>122</v>
      </c>
      <c r="L3" s="267" t="s">
        <v>125</v>
      </c>
      <c r="M3" s="263" t="s">
        <v>34</v>
      </c>
      <c r="N3" s="265" t="s">
        <v>122</v>
      </c>
      <c r="O3" s="267" t="s">
        <v>125</v>
      </c>
      <c r="Q3" s="86">
        <v>2</v>
      </c>
    </row>
    <row r="4" spans="1:21" ht="15.75" customHeight="1" x14ac:dyDescent="0.3">
      <c r="B4" s="271"/>
      <c r="C4" s="271"/>
      <c r="D4" s="312"/>
      <c r="E4" s="267"/>
      <c r="F4" s="267"/>
      <c r="G4" s="264"/>
      <c r="H4" s="267"/>
      <c r="I4" s="267"/>
      <c r="J4" s="264"/>
      <c r="K4" s="266"/>
      <c r="L4" s="268"/>
      <c r="M4" s="264"/>
      <c r="N4" s="266"/>
      <c r="O4" s="268"/>
      <c r="Q4" s="86">
        <v>3</v>
      </c>
    </row>
    <row r="5" spans="1:21" ht="15.5" x14ac:dyDescent="0.3">
      <c r="B5" s="271"/>
      <c r="C5" s="271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7.5" x14ac:dyDescent="0.3">
      <c r="A6" s="313"/>
      <c r="B6" s="292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" customHeight="1" x14ac:dyDescent="0.3">
      <c r="A7" s="313"/>
      <c r="B7" s="293"/>
      <c r="C7" s="96" t="s">
        <v>33</v>
      </c>
      <c r="D7" s="26">
        <v>3</v>
      </c>
      <c r="E7" s="60" t="s">
        <v>211</v>
      </c>
      <c r="F7" s="60" t="s">
        <v>212</v>
      </c>
      <c r="G7" s="79">
        <v>3</v>
      </c>
      <c r="H7" s="61" t="s">
        <v>280</v>
      </c>
      <c r="I7" s="61" t="s">
        <v>279</v>
      </c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1</v>
      </c>
      <c r="T7" s="86">
        <f>COUNTIF(J7:J10,"1")</f>
        <v>0</v>
      </c>
      <c r="U7" s="86">
        <f>COUNTIF(M7:M10,"1")</f>
        <v>0</v>
      </c>
    </row>
    <row r="8" spans="1:21" ht="39.9" customHeight="1" x14ac:dyDescent="0.3">
      <c r="A8" s="313"/>
      <c r="B8" s="293"/>
      <c r="C8" s="97" t="s">
        <v>35</v>
      </c>
      <c r="D8" s="26">
        <v>3</v>
      </c>
      <c r="E8" s="60" t="s">
        <v>213</v>
      </c>
      <c r="F8" s="60" t="s">
        <v>214</v>
      </c>
      <c r="G8" s="79">
        <v>3</v>
      </c>
      <c r="H8" s="66" t="s">
        <v>281</v>
      </c>
      <c r="I8" s="61" t="s">
        <v>282</v>
      </c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" customHeight="1" x14ac:dyDescent="0.3">
      <c r="A9" s="313"/>
      <c r="B9" s="293"/>
      <c r="C9" s="98" t="s">
        <v>36</v>
      </c>
      <c r="D9" s="26">
        <v>3</v>
      </c>
      <c r="E9" s="60" t="s">
        <v>215</v>
      </c>
      <c r="F9" s="60" t="s">
        <v>216</v>
      </c>
      <c r="G9" s="79">
        <v>1</v>
      </c>
      <c r="H9" s="66" t="s">
        <v>283</v>
      </c>
      <c r="I9" s="61" t="s">
        <v>284</v>
      </c>
      <c r="J9" s="82"/>
      <c r="K9" s="67"/>
      <c r="L9" s="63"/>
      <c r="M9" s="84"/>
      <c r="N9" s="68"/>
      <c r="O9" s="65"/>
      <c r="R9" s="86">
        <f>COUNTIF(D7:D10,"3")</f>
        <v>4</v>
      </c>
      <c r="S9" s="86">
        <f>COUNTIF(G7:G10,"3")</f>
        <v>3</v>
      </c>
      <c r="T9" s="86">
        <f>COUNTIF(J7:J10,"3")</f>
        <v>0</v>
      </c>
      <c r="U9" s="86">
        <f>COUNTIF(M7:M10,"3")</f>
        <v>1</v>
      </c>
    </row>
    <row r="10" spans="1:21" ht="39.9" customHeight="1" x14ac:dyDescent="0.3">
      <c r="A10" s="313"/>
      <c r="B10" s="294"/>
      <c r="C10" s="98" t="s">
        <v>37</v>
      </c>
      <c r="D10" s="26">
        <v>3</v>
      </c>
      <c r="E10" s="60" t="s">
        <v>217</v>
      </c>
      <c r="F10" s="60" t="s">
        <v>218</v>
      </c>
      <c r="G10" s="79">
        <v>3</v>
      </c>
      <c r="H10" s="66" t="s">
        <v>285</v>
      </c>
      <c r="I10" s="61" t="s">
        <v>286</v>
      </c>
      <c r="J10" s="82"/>
      <c r="K10" s="67"/>
      <c r="L10" s="63"/>
      <c r="M10" s="84">
        <v>3</v>
      </c>
      <c r="N10" s="68"/>
      <c r="O10" s="65"/>
      <c r="R10" s="86">
        <f>COUNTIF(D7:D10,"4")</f>
        <v>0</v>
      </c>
      <c r="S10" s="86">
        <f>COUNTIF(G7:G10,"4")</f>
        <v>0</v>
      </c>
      <c r="T10" s="86">
        <f>COUNTIF(J7:J10,"4")</f>
        <v>0</v>
      </c>
      <c r="U10" s="86">
        <f>COUNTIF(M7:M10,"4")</f>
        <v>0</v>
      </c>
    </row>
    <row r="11" spans="1:21" ht="6" customHeight="1" x14ac:dyDescent="0.3">
      <c r="B11" s="283"/>
      <c r="C11" s="284"/>
      <c r="D11" s="284"/>
      <c r="E11" s="284"/>
      <c r="F11" s="284"/>
      <c r="G11" s="284"/>
      <c r="H11" s="284"/>
      <c r="I11" s="284"/>
      <c r="J11" s="284"/>
      <c r="K11" s="285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4</v>
      </c>
    </row>
    <row r="12" spans="1:21" ht="17.5" x14ac:dyDescent="0.3">
      <c r="A12" s="313"/>
      <c r="B12" s="280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" customHeight="1" x14ac:dyDescent="0.3">
      <c r="A13" s="313"/>
      <c r="B13" s="281"/>
      <c r="C13" s="105" t="s">
        <v>38</v>
      </c>
      <c r="D13" s="27">
        <v>3</v>
      </c>
      <c r="E13" s="60" t="s">
        <v>219</v>
      </c>
      <c r="F13" s="69" t="s">
        <v>220</v>
      </c>
      <c r="G13" s="80">
        <v>3</v>
      </c>
      <c r="H13" s="61" t="s">
        <v>219</v>
      </c>
      <c r="I13" s="61" t="s">
        <v>287</v>
      </c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" customHeight="1" x14ac:dyDescent="0.3">
      <c r="A14" s="313"/>
      <c r="B14" s="281"/>
      <c r="C14" s="97" t="s">
        <v>39</v>
      </c>
      <c r="D14" s="27">
        <v>2</v>
      </c>
      <c r="E14" s="74" t="s">
        <v>221</v>
      </c>
      <c r="F14" s="69" t="s">
        <v>222</v>
      </c>
      <c r="G14" s="80">
        <v>2</v>
      </c>
      <c r="H14" s="66" t="s">
        <v>221</v>
      </c>
      <c r="I14" s="61" t="s">
        <v>288</v>
      </c>
      <c r="J14" s="83"/>
      <c r="K14" s="71"/>
      <c r="L14" s="71"/>
      <c r="M14" s="85"/>
      <c r="N14" s="73"/>
      <c r="O14" s="73"/>
      <c r="R14" s="86">
        <f>COUNTIF(D13:D17,"2")</f>
        <v>1</v>
      </c>
      <c r="S14" s="86">
        <f>COUNTIF(G13:G17,"2")</f>
        <v>1</v>
      </c>
      <c r="T14" s="86">
        <f>COUNTIF(J13:J17,"2")</f>
        <v>0</v>
      </c>
      <c r="U14" s="86">
        <f>COUNTIF(M13:M17,"2")</f>
        <v>0</v>
      </c>
    </row>
    <row r="15" spans="1:21" ht="39.9" customHeight="1" x14ac:dyDescent="0.3">
      <c r="A15" s="313"/>
      <c r="B15" s="281"/>
      <c r="C15" s="97" t="s">
        <v>40</v>
      </c>
      <c r="D15" s="27">
        <v>3</v>
      </c>
      <c r="E15" s="74" t="s">
        <v>223</v>
      </c>
      <c r="F15" s="69" t="s">
        <v>224</v>
      </c>
      <c r="G15" s="80">
        <v>3</v>
      </c>
      <c r="H15" s="66" t="s">
        <v>290</v>
      </c>
      <c r="I15" s="61" t="s">
        <v>289</v>
      </c>
      <c r="J15" s="83"/>
      <c r="K15" s="71"/>
      <c r="L15" s="71"/>
      <c r="M15" s="85"/>
      <c r="N15" s="73"/>
      <c r="O15" s="73"/>
      <c r="R15" s="86">
        <f>COUNTIF(D13:D17,"3")</f>
        <v>4</v>
      </c>
      <c r="S15" s="86">
        <f>COUNTIF(G13:G17,"3")</f>
        <v>4</v>
      </c>
      <c r="T15" s="86">
        <f>COUNTIF(J13:J17,"3")</f>
        <v>0</v>
      </c>
      <c r="U15" s="86">
        <f>COUNTIF(M13:M17,"3")</f>
        <v>0</v>
      </c>
    </row>
    <row r="16" spans="1:21" ht="39.9" customHeight="1" x14ac:dyDescent="0.3">
      <c r="A16" s="313"/>
      <c r="B16" s="281"/>
      <c r="C16" s="98" t="s">
        <v>41</v>
      </c>
      <c r="D16" s="27">
        <v>3</v>
      </c>
      <c r="E16" s="74" t="s">
        <v>225</v>
      </c>
      <c r="F16" s="69" t="s">
        <v>226</v>
      </c>
      <c r="G16" s="80">
        <v>3</v>
      </c>
      <c r="H16" s="66" t="s">
        <v>225</v>
      </c>
      <c r="I16" s="61" t="s">
        <v>291</v>
      </c>
      <c r="J16" s="83"/>
      <c r="K16" s="71"/>
      <c r="L16" s="71"/>
      <c r="M16" s="85"/>
      <c r="N16" s="73"/>
      <c r="O16" s="73"/>
      <c r="R16" s="86">
        <f>COUNTIF(D13:D17,"4")</f>
        <v>0</v>
      </c>
      <c r="S16" s="86">
        <f>COUNTIF(G13:G17,"4")</f>
        <v>0</v>
      </c>
      <c r="T16" s="86">
        <f>COUNTIF(J13:J17,"4")</f>
        <v>0</v>
      </c>
      <c r="U16" s="86">
        <f>COUNTIF(M13:M17,"4")</f>
        <v>0</v>
      </c>
    </row>
    <row r="17" spans="1:21" ht="39.9" customHeight="1" x14ac:dyDescent="0.3">
      <c r="A17" s="313"/>
      <c r="B17" s="282"/>
      <c r="C17" s="97" t="s">
        <v>42</v>
      </c>
      <c r="D17" s="27">
        <v>3</v>
      </c>
      <c r="E17" s="74" t="s">
        <v>227</v>
      </c>
      <c r="F17" s="69" t="s">
        <v>228</v>
      </c>
      <c r="G17" s="80">
        <v>3</v>
      </c>
      <c r="H17" s="66" t="s">
        <v>227</v>
      </c>
      <c r="I17" s="61" t="s">
        <v>228</v>
      </c>
      <c r="J17" s="83"/>
      <c r="K17" s="71"/>
      <c r="L17" s="71"/>
      <c r="M17" s="85"/>
      <c r="N17" s="73"/>
      <c r="O17" s="73"/>
    </row>
    <row r="18" spans="1:21" ht="7.5" customHeight="1" x14ac:dyDescent="0.3">
      <c r="B18" s="295"/>
      <c r="C18" s="296"/>
      <c r="D18" s="296"/>
      <c r="E18" s="296"/>
      <c r="F18" s="296"/>
      <c r="G18" s="296"/>
      <c r="H18" s="296"/>
      <c r="I18" s="296"/>
      <c r="J18" s="296"/>
      <c r="K18" s="297"/>
      <c r="L18" s="99"/>
      <c r="M18" s="100"/>
      <c r="N18" s="99"/>
      <c r="O18" s="99"/>
    </row>
    <row r="19" spans="1:21" ht="17.5" x14ac:dyDescent="0.3">
      <c r="A19" s="313"/>
      <c r="B19" s="280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" customHeight="1" x14ac:dyDescent="0.3">
      <c r="A20" s="313"/>
      <c r="B20" s="298"/>
      <c r="C20" s="106" t="s">
        <v>44</v>
      </c>
      <c r="D20" s="27">
        <v>3</v>
      </c>
      <c r="E20" s="60" t="s">
        <v>229</v>
      </c>
      <c r="F20" s="60" t="s">
        <v>230</v>
      </c>
      <c r="G20" s="80">
        <v>4</v>
      </c>
      <c r="H20" s="61" t="s">
        <v>292</v>
      </c>
      <c r="I20" s="61" t="s">
        <v>230</v>
      </c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2</v>
      </c>
      <c r="T20" s="86">
        <f>COUNTIF(J20:J27,"1")</f>
        <v>0</v>
      </c>
      <c r="U20" s="86">
        <f>COUNTIF(M20:M27,"1")</f>
        <v>0</v>
      </c>
    </row>
    <row r="21" spans="1:21" ht="39.9" customHeight="1" x14ac:dyDescent="0.3">
      <c r="A21" s="313"/>
      <c r="B21" s="298"/>
      <c r="C21" s="107" t="s">
        <v>45</v>
      </c>
      <c r="D21" s="27">
        <v>2</v>
      </c>
      <c r="E21" s="74" t="s">
        <v>231</v>
      </c>
      <c r="F21" s="60" t="s">
        <v>232</v>
      </c>
      <c r="G21" s="80">
        <v>2</v>
      </c>
      <c r="H21" s="66" t="s">
        <v>293</v>
      </c>
      <c r="I21" s="61" t="s">
        <v>232</v>
      </c>
      <c r="J21" s="83"/>
      <c r="K21" s="76"/>
      <c r="L21" s="76"/>
      <c r="M21" s="85"/>
      <c r="N21" s="78"/>
      <c r="O21" s="78"/>
      <c r="R21" s="86">
        <f>COUNTIF(D20:D27,"2")</f>
        <v>4</v>
      </c>
      <c r="S21" s="86">
        <f>COUNTIF(G20:G27,"2")</f>
        <v>3</v>
      </c>
      <c r="T21" s="86">
        <f>COUNTIF(J20:J27,"2")</f>
        <v>0</v>
      </c>
      <c r="U21" s="86">
        <f>COUNTIF(M20:M27,"2")</f>
        <v>0</v>
      </c>
    </row>
    <row r="22" spans="1:21" ht="39.9" customHeight="1" x14ac:dyDescent="0.3">
      <c r="A22" s="313"/>
      <c r="B22" s="298"/>
      <c r="C22" s="107" t="s">
        <v>46</v>
      </c>
      <c r="D22" s="27">
        <v>2</v>
      </c>
      <c r="E22" s="74" t="s">
        <v>233</v>
      </c>
      <c r="F22" s="60" t="s">
        <v>234</v>
      </c>
      <c r="G22" s="80">
        <v>1</v>
      </c>
      <c r="H22" s="66" t="s">
        <v>294</v>
      </c>
      <c r="I22" s="61" t="s">
        <v>234</v>
      </c>
      <c r="J22" s="83"/>
      <c r="K22" s="76"/>
      <c r="L22" s="76"/>
      <c r="M22" s="85"/>
      <c r="N22" s="78"/>
      <c r="O22" s="78"/>
      <c r="R22" s="86">
        <f>COUNTIF(D20:D27,"3")</f>
        <v>4</v>
      </c>
      <c r="S22" s="86">
        <f>COUNTIF(G20:G27,"3")</f>
        <v>2</v>
      </c>
      <c r="T22" s="86">
        <f>COUNTIF(J20:J27,"3")</f>
        <v>0</v>
      </c>
      <c r="U22" s="86">
        <f>COUNTIF(M20:M27,"3")</f>
        <v>0</v>
      </c>
    </row>
    <row r="23" spans="1:21" ht="39.9" customHeight="1" x14ac:dyDescent="0.3">
      <c r="A23" s="313"/>
      <c r="B23" s="298"/>
      <c r="C23" s="107" t="s">
        <v>47</v>
      </c>
      <c r="D23" s="27">
        <v>3</v>
      </c>
      <c r="E23" s="74" t="s">
        <v>235</v>
      </c>
      <c r="F23" s="60" t="s">
        <v>234</v>
      </c>
      <c r="G23" s="80">
        <v>2</v>
      </c>
      <c r="H23" s="66" t="s">
        <v>295</v>
      </c>
      <c r="I23" s="61" t="s">
        <v>296</v>
      </c>
      <c r="J23" s="83"/>
      <c r="K23" s="76"/>
      <c r="L23" s="76"/>
      <c r="M23" s="85"/>
      <c r="N23" s="78"/>
      <c r="O23" s="78"/>
      <c r="R23" s="86">
        <f>COUNTIF(D20:D27,"4")</f>
        <v>0</v>
      </c>
      <c r="S23" s="86">
        <f>COUNTIF(G20:G27,"4")</f>
        <v>1</v>
      </c>
      <c r="T23" s="86">
        <f>COUNTIF(J20:J27,"4")</f>
        <v>0</v>
      </c>
      <c r="U23" s="86">
        <f>COUNTIF(M20:M27,"4")</f>
        <v>0</v>
      </c>
    </row>
    <row r="24" spans="1:21" ht="39.9" customHeight="1" x14ac:dyDescent="0.3">
      <c r="A24" s="313"/>
      <c r="B24" s="298"/>
      <c r="C24" s="107" t="s">
        <v>48</v>
      </c>
      <c r="D24" s="27">
        <v>3</v>
      </c>
      <c r="E24" s="74" t="s">
        <v>236</v>
      </c>
      <c r="F24" s="60" t="s">
        <v>234</v>
      </c>
      <c r="G24" s="80">
        <v>3</v>
      </c>
      <c r="H24" s="66" t="s">
        <v>236</v>
      </c>
      <c r="I24" s="61" t="s">
        <v>234</v>
      </c>
      <c r="J24" s="83"/>
      <c r="K24" s="76"/>
      <c r="L24" s="76"/>
      <c r="M24" s="85"/>
      <c r="N24" s="78"/>
      <c r="O24" s="78"/>
    </row>
    <row r="25" spans="1:21" ht="39.9" customHeight="1" x14ac:dyDescent="0.3">
      <c r="A25" s="313"/>
      <c r="B25" s="298"/>
      <c r="C25" s="107" t="s">
        <v>49</v>
      </c>
      <c r="D25" s="27">
        <v>3</v>
      </c>
      <c r="E25" s="74" t="s">
        <v>237</v>
      </c>
      <c r="F25" s="60" t="s">
        <v>238</v>
      </c>
      <c r="G25" s="80">
        <v>2</v>
      </c>
      <c r="H25" s="66" t="s">
        <v>297</v>
      </c>
      <c r="I25" s="61" t="s">
        <v>238</v>
      </c>
      <c r="J25" s="83"/>
      <c r="K25" s="76"/>
      <c r="L25" s="76"/>
      <c r="M25" s="85"/>
      <c r="N25" s="78"/>
      <c r="O25" s="78"/>
    </row>
    <row r="26" spans="1:21" ht="39.9" customHeight="1" x14ac:dyDescent="0.3">
      <c r="A26" s="313"/>
      <c r="B26" s="298"/>
      <c r="C26" s="107" t="s">
        <v>50</v>
      </c>
      <c r="D26" s="27">
        <v>2</v>
      </c>
      <c r="E26" s="74" t="s">
        <v>239</v>
      </c>
      <c r="F26" s="60" t="s">
        <v>234</v>
      </c>
      <c r="G26" s="80">
        <v>3</v>
      </c>
      <c r="H26" s="66" t="s">
        <v>298</v>
      </c>
      <c r="I26" s="61" t="s">
        <v>234</v>
      </c>
      <c r="J26" s="83"/>
      <c r="K26" s="76"/>
      <c r="L26" s="76"/>
      <c r="M26" s="85"/>
      <c r="N26" s="78"/>
      <c r="O26" s="78"/>
    </row>
    <row r="27" spans="1:21" ht="39.9" customHeight="1" x14ac:dyDescent="0.3">
      <c r="A27" s="313"/>
      <c r="B27" s="299"/>
      <c r="C27" s="107" t="s">
        <v>51</v>
      </c>
      <c r="D27" s="27">
        <v>2</v>
      </c>
      <c r="E27" s="74" t="s">
        <v>240</v>
      </c>
      <c r="F27" s="60" t="s">
        <v>234</v>
      </c>
      <c r="G27" s="80">
        <v>1</v>
      </c>
      <c r="H27" s="66" t="s">
        <v>299</v>
      </c>
      <c r="I27" s="61" t="s">
        <v>300</v>
      </c>
      <c r="J27" s="83"/>
      <c r="K27" s="76"/>
      <c r="L27" s="76"/>
      <c r="M27" s="85"/>
      <c r="N27" s="78"/>
      <c r="O27" s="78"/>
    </row>
    <row r="28" spans="1:21" ht="7.5" customHeight="1" x14ac:dyDescent="0.3">
      <c r="B28" s="260"/>
      <c r="C28" s="261"/>
      <c r="D28" s="261"/>
      <c r="E28" s="261"/>
      <c r="F28" s="261"/>
      <c r="G28" s="261"/>
      <c r="H28" s="261"/>
      <c r="I28" s="261"/>
      <c r="J28" s="261"/>
      <c r="K28" s="300"/>
      <c r="L28" s="99"/>
      <c r="M28" s="100"/>
      <c r="N28" s="99"/>
      <c r="O28" s="99"/>
    </row>
    <row r="29" spans="1:21" ht="17.5" x14ac:dyDescent="0.3">
      <c r="A29" s="313"/>
      <c r="B29" s="280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" customHeight="1" x14ac:dyDescent="0.3">
      <c r="A30" s="313"/>
      <c r="B30" s="281"/>
      <c r="C30" s="105" t="s">
        <v>53</v>
      </c>
      <c r="D30" s="27">
        <v>3</v>
      </c>
      <c r="E30" s="60" t="s">
        <v>241</v>
      </c>
      <c r="F30" s="60" t="s">
        <v>242</v>
      </c>
      <c r="G30" s="80">
        <v>3</v>
      </c>
      <c r="H30" s="61" t="s">
        <v>241</v>
      </c>
      <c r="I30" s="61" t="s">
        <v>301</v>
      </c>
      <c r="J30" s="83"/>
      <c r="K30" s="75"/>
      <c r="L30" s="76"/>
      <c r="M30" s="85"/>
      <c r="N30" s="77"/>
      <c r="O30" s="78"/>
      <c r="R30" s="86">
        <f>COUNTIF(D30:D33,"1")</f>
        <v>2</v>
      </c>
      <c r="S30" s="86">
        <f>COUNTIF(G30:G33,"1")</f>
        <v>1</v>
      </c>
      <c r="T30" s="86">
        <f>COUNTIF(J30:J33,"1")</f>
        <v>0</v>
      </c>
      <c r="U30" s="86">
        <f>COUNTIF(M30:M33,"1")</f>
        <v>0</v>
      </c>
    </row>
    <row r="31" spans="1:21" ht="39.9" customHeight="1" x14ac:dyDescent="0.3">
      <c r="A31" s="313"/>
      <c r="B31" s="281"/>
      <c r="C31" s="97" t="s">
        <v>54</v>
      </c>
      <c r="D31" s="27">
        <v>2</v>
      </c>
      <c r="E31" s="74" t="s">
        <v>243</v>
      </c>
      <c r="F31" s="60" t="s">
        <v>244</v>
      </c>
      <c r="G31" s="80">
        <v>3</v>
      </c>
      <c r="H31" s="66" t="s">
        <v>302</v>
      </c>
      <c r="I31" s="61" t="s">
        <v>244</v>
      </c>
      <c r="J31" s="83"/>
      <c r="K31" s="76"/>
      <c r="L31" s="76"/>
      <c r="M31" s="85"/>
      <c r="N31" s="78"/>
      <c r="O31" s="78"/>
      <c r="R31" s="86">
        <f>COUNTIF(D30:D33,"2")</f>
        <v>1</v>
      </c>
      <c r="S31" s="86">
        <f>COUNTIF(G30:G33,"2")</f>
        <v>1</v>
      </c>
      <c r="T31" s="86">
        <f>COUNTIF(J30:J33,"2")</f>
        <v>0</v>
      </c>
      <c r="U31" s="86">
        <f>COUNTIF(M30:M33,"2")</f>
        <v>0</v>
      </c>
    </row>
    <row r="32" spans="1:21" ht="39.9" customHeight="1" x14ac:dyDescent="0.3">
      <c r="A32" s="313"/>
      <c r="B32" s="281"/>
      <c r="C32" s="97" t="s">
        <v>55</v>
      </c>
      <c r="D32" s="27">
        <v>1</v>
      </c>
      <c r="E32" s="74" t="s">
        <v>248</v>
      </c>
      <c r="F32" s="60" t="s">
        <v>245</v>
      </c>
      <c r="G32" s="80">
        <v>2</v>
      </c>
      <c r="H32" s="66" t="s">
        <v>324</v>
      </c>
      <c r="I32" s="61" t="s">
        <v>245</v>
      </c>
      <c r="J32" s="83"/>
      <c r="K32" s="76"/>
      <c r="L32" s="76"/>
      <c r="M32" s="85"/>
      <c r="N32" s="78"/>
      <c r="O32" s="78"/>
      <c r="R32" s="86">
        <f>COUNTIF(D30:D33,"3")</f>
        <v>1</v>
      </c>
      <c r="S32" s="86">
        <f>COUNTIF(G30:G33,"3")</f>
        <v>2</v>
      </c>
      <c r="T32" s="86">
        <f>COUNTIF(J30:J33,"31")</f>
        <v>0</v>
      </c>
      <c r="U32" s="86">
        <f>COUNTIF(M30:M33,"3")</f>
        <v>0</v>
      </c>
    </row>
    <row r="33" spans="1:21" ht="39.9" customHeight="1" x14ac:dyDescent="0.3">
      <c r="A33" s="313"/>
      <c r="B33" s="282"/>
      <c r="C33" s="97" t="s">
        <v>56</v>
      </c>
      <c r="D33" s="27">
        <v>1</v>
      </c>
      <c r="E33" s="74" t="s">
        <v>246</v>
      </c>
      <c r="F33" s="60" t="s">
        <v>247</v>
      </c>
      <c r="G33" s="80">
        <v>1</v>
      </c>
      <c r="H33" s="66" t="s">
        <v>246</v>
      </c>
      <c r="I33" s="61" t="s">
        <v>303</v>
      </c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3">
      <c r="B34" s="295"/>
      <c r="C34" s="296"/>
      <c r="D34" s="296"/>
      <c r="E34" s="296"/>
      <c r="F34" s="296"/>
      <c r="G34" s="296"/>
      <c r="H34" s="296"/>
      <c r="I34" s="296"/>
      <c r="J34" s="296"/>
      <c r="K34" s="297"/>
      <c r="L34" s="99"/>
      <c r="M34" s="100"/>
      <c r="N34" s="99"/>
      <c r="O34" s="99"/>
    </row>
    <row r="35" spans="1:21" ht="17.5" x14ac:dyDescent="0.3">
      <c r="A35" s="313"/>
      <c r="B35" s="280"/>
      <c r="C35" s="108" t="s">
        <v>57</v>
      </c>
      <c r="D35" s="301"/>
      <c r="E35" s="301"/>
      <c r="F35" s="301"/>
      <c r="G35" s="301"/>
      <c r="H35" s="301"/>
      <c r="I35" s="301"/>
      <c r="J35" s="301"/>
      <c r="K35" s="301"/>
      <c r="L35" s="109"/>
      <c r="M35" s="110"/>
      <c r="N35" s="110"/>
      <c r="O35" s="109"/>
    </row>
    <row r="36" spans="1:21" ht="39.9" customHeight="1" x14ac:dyDescent="0.3">
      <c r="A36" s="313"/>
      <c r="B36" s="281"/>
      <c r="C36" s="105" t="s">
        <v>58</v>
      </c>
      <c r="D36" s="27">
        <v>3</v>
      </c>
      <c r="E36" s="60" t="s">
        <v>249</v>
      </c>
      <c r="F36" s="60" t="s">
        <v>250</v>
      </c>
      <c r="G36" s="80">
        <v>3</v>
      </c>
      <c r="H36" s="61" t="s">
        <v>249</v>
      </c>
      <c r="I36" s="61" t="s">
        <v>304</v>
      </c>
      <c r="J36" s="83"/>
      <c r="K36" s="75"/>
      <c r="L36" s="76"/>
      <c r="M36" s="85"/>
      <c r="N36" s="77"/>
      <c r="O36" s="78"/>
      <c r="R36" s="86">
        <f>COUNTIF(D36:D44,"1")</f>
        <v>2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" customHeight="1" x14ac:dyDescent="0.3">
      <c r="A37" s="313"/>
      <c r="B37" s="281"/>
      <c r="C37" s="97" t="s">
        <v>59</v>
      </c>
      <c r="D37" s="27">
        <v>1</v>
      </c>
      <c r="E37" s="74" t="s">
        <v>251</v>
      </c>
      <c r="F37" s="60" t="s">
        <v>252</v>
      </c>
      <c r="G37" s="80">
        <v>2</v>
      </c>
      <c r="H37" s="66" t="s">
        <v>305</v>
      </c>
      <c r="I37" s="61" t="s">
        <v>306</v>
      </c>
      <c r="J37" s="83"/>
      <c r="K37" s="76"/>
      <c r="L37" s="76"/>
      <c r="M37" s="85"/>
      <c r="N37" s="78"/>
      <c r="O37" s="78"/>
      <c r="R37" s="86">
        <f>COUNTIF(D36:D44,"2")</f>
        <v>1</v>
      </c>
      <c r="S37" s="86">
        <f>COUNTIF(G36:G44,"2")</f>
        <v>4</v>
      </c>
      <c r="T37" s="86">
        <f>COUNTIF(J36:J44,"2")</f>
        <v>0</v>
      </c>
      <c r="U37" s="86">
        <f>COUNTIF(M36:M44,"2")</f>
        <v>0</v>
      </c>
    </row>
    <row r="38" spans="1:21" ht="39.9" customHeight="1" x14ac:dyDescent="0.3">
      <c r="A38" s="313"/>
      <c r="B38" s="281"/>
      <c r="C38" s="97" t="s">
        <v>60</v>
      </c>
      <c r="D38" s="27">
        <v>3</v>
      </c>
      <c r="E38" s="74" t="s">
        <v>253</v>
      </c>
      <c r="F38" s="60" t="s">
        <v>254</v>
      </c>
      <c r="G38" s="80">
        <v>3</v>
      </c>
      <c r="H38" s="66" t="s">
        <v>307</v>
      </c>
      <c r="I38" s="61" t="s">
        <v>308</v>
      </c>
      <c r="J38" s="83"/>
      <c r="K38" s="76"/>
      <c r="L38" s="76"/>
      <c r="M38" s="85"/>
      <c r="N38" s="78"/>
      <c r="O38" s="78"/>
      <c r="R38" s="86">
        <f>COUNTIF(D36:D44,"3")</f>
        <v>5</v>
      </c>
      <c r="S38" s="86">
        <f>COUNTIF(G36:G44,"3")</f>
        <v>5</v>
      </c>
      <c r="T38" s="86">
        <f>COUNTIF(J36:J44,"3")</f>
        <v>0</v>
      </c>
      <c r="U38" s="86">
        <f>COUNTIF(M36:M44,"3")</f>
        <v>0</v>
      </c>
    </row>
    <row r="39" spans="1:21" ht="39.9" customHeight="1" x14ac:dyDescent="0.3">
      <c r="A39" s="313"/>
      <c r="B39" s="281"/>
      <c r="C39" s="97" t="s">
        <v>61</v>
      </c>
      <c r="D39" s="27">
        <v>3</v>
      </c>
      <c r="E39" s="74" t="s">
        <v>255</v>
      </c>
      <c r="F39" s="60" t="s">
        <v>256</v>
      </c>
      <c r="G39" s="80">
        <v>2</v>
      </c>
      <c r="H39" s="66" t="s">
        <v>309</v>
      </c>
      <c r="I39" s="61" t="s">
        <v>310</v>
      </c>
      <c r="J39" s="83"/>
      <c r="K39" s="76"/>
      <c r="L39" s="76"/>
      <c r="M39" s="85"/>
      <c r="N39" s="78"/>
      <c r="O39" s="78"/>
      <c r="R39" s="86">
        <f>COUNTIF(D36:D44,"4")</f>
        <v>1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" customHeight="1" x14ac:dyDescent="0.3">
      <c r="A40" s="313"/>
      <c r="B40" s="281"/>
      <c r="C40" s="97" t="s">
        <v>62</v>
      </c>
      <c r="D40" s="27">
        <v>4</v>
      </c>
      <c r="E40" s="74" t="s">
        <v>257</v>
      </c>
      <c r="F40" s="60" t="s">
        <v>258</v>
      </c>
      <c r="G40" s="80">
        <v>3</v>
      </c>
      <c r="H40" s="66" t="s">
        <v>311</v>
      </c>
      <c r="I40" s="61" t="s">
        <v>312</v>
      </c>
      <c r="J40" s="83"/>
      <c r="K40" s="76"/>
      <c r="L40" s="76"/>
      <c r="M40" s="85"/>
      <c r="N40" s="78"/>
      <c r="O40" s="78"/>
    </row>
    <row r="41" spans="1:21" ht="39.9" customHeight="1" x14ac:dyDescent="0.3">
      <c r="A41" s="313"/>
      <c r="B41" s="281"/>
      <c r="C41" s="97" t="s">
        <v>63</v>
      </c>
      <c r="D41" s="27">
        <v>1</v>
      </c>
      <c r="E41" s="74" t="s">
        <v>259</v>
      </c>
      <c r="F41" s="60" t="s">
        <v>260</v>
      </c>
      <c r="G41" s="80">
        <v>2</v>
      </c>
      <c r="H41" s="66" t="s">
        <v>313</v>
      </c>
      <c r="I41" s="61" t="s">
        <v>314</v>
      </c>
      <c r="J41" s="83"/>
      <c r="K41" s="76"/>
      <c r="L41" s="76"/>
      <c r="M41" s="85"/>
      <c r="N41" s="78"/>
      <c r="O41" s="78"/>
    </row>
    <row r="42" spans="1:21" ht="39.9" customHeight="1" x14ac:dyDescent="0.3">
      <c r="A42" s="313"/>
      <c r="B42" s="281"/>
      <c r="C42" s="97" t="s">
        <v>64</v>
      </c>
      <c r="D42" s="27">
        <v>2</v>
      </c>
      <c r="E42" s="74" t="s">
        <v>261</v>
      </c>
      <c r="F42" s="60" t="s">
        <v>262</v>
      </c>
      <c r="G42" s="80">
        <v>2</v>
      </c>
      <c r="H42" s="66" t="s">
        <v>261</v>
      </c>
      <c r="I42" s="61" t="s">
        <v>262</v>
      </c>
      <c r="J42" s="83"/>
      <c r="K42" s="76"/>
      <c r="L42" s="76"/>
      <c r="M42" s="85"/>
      <c r="N42" s="78"/>
      <c r="O42" s="78"/>
    </row>
    <row r="43" spans="1:21" ht="39.9" customHeight="1" x14ac:dyDescent="0.3">
      <c r="A43" s="313"/>
      <c r="B43" s="281"/>
      <c r="C43" s="97" t="s">
        <v>65</v>
      </c>
      <c r="D43" s="27">
        <v>3</v>
      </c>
      <c r="E43" s="74" t="s">
        <v>263</v>
      </c>
      <c r="F43" s="60" t="s">
        <v>264</v>
      </c>
      <c r="G43" s="80">
        <v>3</v>
      </c>
      <c r="H43" s="66" t="s">
        <v>263</v>
      </c>
      <c r="I43" s="61" t="s">
        <v>264</v>
      </c>
      <c r="J43" s="83"/>
      <c r="K43" s="76"/>
      <c r="L43" s="76"/>
      <c r="M43" s="85"/>
      <c r="N43" s="78"/>
      <c r="O43" s="78"/>
    </row>
    <row r="44" spans="1:21" ht="39.9" customHeight="1" x14ac:dyDescent="0.3">
      <c r="A44" s="313"/>
      <c r="B44" s="282"/>
      <c r="C44" s="97" t="s">
        <v>66</v>
      </c>
      <c r="D44" s="27">
        <v>3</v>
      </c>
      <c r="E44" s="74" t="s">
        <v>265</v>
      </c>
      <c r="F44" s="60" t="s">
        <v>266</v>
      </c>
      <c r="G44" s="80">
        <v>3</v>
      </c>
      <c r="H44" s="66" t="s">
        <v>265</v>
      </c>
      <c r="I44" s="61" t="s">
        <v>266</v>
      </c>
      <c r="J44" s="83"/>
      <c r="K44" s="76"/>
      <c r="L44" s="76"/>
      <c r="M44" s="85"/>
      <c r="N44" s="78"/>
      <c r="O44" s="78"/>
    </row>
    <row r="45" spans="1:21" ht="6.75" customHeight="1" x14ac:dyDescent="0.3">
      <c r="B45" s="295"/>
      <c r="C45" s="296"/>
      <c r="D45" s="296"/>
      <c r="E45" s="296"/>
      <c r="F45" s="296"/>
      <c r="G45" s="296"/>
      <c r="H45" s="296"/>
      <c r="I45" s="296"/>
      <c r="J45" s="296"/>
      <c r="K45" s="297"/>
      <c r="L45" s="99"/>
      <c r="M45" s="100"/>
      <c r="N45" s="99"/>
      <c r="O45" s="99"/>
    </row>
    <row r="46" spans="1:21" ht="17.5" x14ac:dyDescent="0.3">
      <c r="A46" s="313"/>
      <c r="B46" s="280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" customHeight="1" x14ac:dyDescent="0.3">
      <c r="A47" s="313"/>
      <c r="B47" s="281"/>
      <c r="C47" s="105" t="s">
        <v>68</v>
      </c>
      <c r="D47" s="27">
        <v>3</v>
      </c>
      <c r="E47" s="30" t="s">
        <v>267</v>
      </c>
      <c r="F47" s="30" t="s">
        <v>268</v>
      </c>
      <c r="G47" s="28">
        <v>3</v>
      </c>
      <c r="H47" s="32" t="s">
        <v>267</v>
      </c>
      <c r="I47" s="32" t="s">
        <v>268</v>
      </c>
      <c r="J47" s="29"/>
      <c r="K47" s="34"/>
      <c r="L47" s="35"/>
      <c r="M47" s="52"/>
      <c r="N47" s="50"/>
      <c r="O47" s="51"/>
      <c r="R47" s="86">
        <f>COUNTIF(D47:D50,"1")</f>
        <v>2</v>
      </c>
      <c r="S47" s="86">
        <f>COUNTIF(G47:G50,"1")</f>
        <v>2</v>
      </c>
      <c r="T47" s="86">
        <f>COUNTIF(J47:J50,"1")</f>
        <v>0</v>
      </c>
      <c r="U47" s="86">
        <f>COUNTIF(M47:M50,"1")</f>
        <v>0</v>
      </c>
    </row>
    <row r="48" spans="1:21" ht="39.9" customHeight="1" x14ac:dyDescent="0.3">
      <c r="A48" s="313"/>
      <c r="B48" s="281"/>
      <c r="C48" s="97" t="s">
        <v>69</v>
      </c>
      <c r="D48" s="27">
        <v>3</v>
      </c>
      <c r="E48" s="31" t="s">
        <v>269</v>
      </c>
      <c r="F48" s="30" t="s">
        <v>270</v>
      </c>
      <c r="G48" s="28">
        <v>3</v>
      </c>
      <c r="H48" s="33" t="s">
        <v>269</v>
      </c>
      <c r="I48" s="32" t="s">
        <v>315</v>
      </c>
      <c r="J48" s="29"/>
      <c r="K48" s="35"/>
      <c r="L48" s="35"/>
      <c r="M48" s="52"/>
      <c r="N48" s="51"/>
      <c r="O48" s="51"/>
      <c r="R48" s="86">
        <f>COUNTIF(D47:D50,"2")</f>
        <v>0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39.9" customHeight="1" x14ac:dyDescent="0.3">
      <c r="A49" s="313"/>
      <c r="B49" s="281"/>
      <c r="C49" s="97" t="s">
        <v>70</v>
      </c>
      <c r="D49" s="27">
        <v>1</v>
      </c>
      <c r="E49" s="31" t="s">
        <v>271</v>
      </c>
      <c r="F49" s="30" t="s">
        <v>272</v>
      </c>
      <c r="G49" s="28">
        <v>1</v>
      </c>
      <c r="H49" s="33" t="s">
        <v>271</v>
      </c>
      <c r="I49" s="32" t="s">
        <v>272</v>
      </c>
      <c r="J49" s="29"/>
      <c r="K49" s="35"/>
      <c r="L49" s="35"/>
      <c r="M49" s="52"/>
      <c r="N49" s="51"/>
      <c r="O49" s="51"/>
      <c r="R49" s="86">
        <f>COUNTIF(D47:D50,"3")</f>
        <v>2</v>
      </c>
      <c r="S49" s="86">
        <f>COUNTIF(G47:G50,"3")</f>
        <v>2</v>
      </c>
      <c r="T49" s="86">
        <f>COUNTIF(J47:J50,"3")</f>
        <v>0</v>
      </c>
      <c r="U49" s="86">
        <f>COUNTIF(M47:M50,"3")</f>
        <v>0</v>
      </c>
    </row>
    <row r="50" spans="1:21" ht="39.9" customHeight="1" x14ac:dyDescent="0.3">
      <c r="A50" s="313"/>
      <c r="B50" s="282"/>
      <c r="C50" s="97" t="s">
        <v>71</v>
      </c>
      <c r="D50" s="27">
        <v>1</v>
      </c>
      <c r="E50" s="31" t="s">
        <v>273</v>
      </c>
      <c r="F50" s="30" t="s">
        <v>274</v>
      </c>
      <c r="G50" s="28">
        <v>1</v>
      </c>
      <c r="H50" s="33" t="s">
        <v>316</v>
      </c>
      <c r="I50" s="32" t="s">
        <v>317</v>
      </c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3">
      <c r="B51" s="295"/>
      <c r="C51" s="296"/>
      <c r="D51" s="296"/>
      <c r="E51" s="296"/>
      <c r="F51" s="296"/>
      <c r="G51" s="296"/>
      <c r="H51" s="296"/>
      <c r="I51" s="296"/>
      <c r="J51" s="296"/>
      <c r="K51" s="297"/>
      <c r="L51" s="99"/>
      <c r="M51" s="100"/>
      <c r="N51" s="99"/>
      <c r="O51" s="99"/>
    </row>
    <row r="52" spans="1:21" ht="24" customHeight="1" x14ac:dyDescent="0.3">
      <c r="B52" s="272" t="s">
        <v>26</v>
      </c>
      <c r="C52" s="273"/>
      <c r="D52" s="249">
        <v>2023</v>
      </c>
      <c r="E52" s="250"/>
      <c r="F52" s="251"/>
      <c r="G52" s="286">
        <v>2024</v>
      </c>
      <c r="H52" s="287"/>
      <c r="I52" s="288"/>
      <c r="J52" s="289">
        <v>2017</v>
      </c>
      <c r="K52" s="290"/>
      <c r="L52" s="291"/>
      <c r="M52" s="253">
        <v>2018</v>
      </c>
      <c r="N52" s="254"/>
      <c r="O52" s="255"/>
    </row>
    <row r="53" spans="1:21" ht="33" customHeight="1" x14ac:dyDescent="0.3">
      <c r="B53" s="274"/>
      <c r="C53" s="275"/>
      <c r="D53" s="111" t="s">
        <v>34</v>
      </c>
      <c r="E53" s="112" t="s">
        <v>122</v>
      </c>
      <c r="F53" s="112" t="s">
        <v>125</v>
      </c>
      <c r="G53" s="111" t="s">
        <v>34</v>
      </c>
      <c r="H53" s="112" t="s">
        <v>122</v>
      </c>
      <c r="I53" s="112" t="s">
        <v>125</v>
      </c>
      <c r="J53" s="111" t="s">
        <v>34</v>
      </c>
      <c r="K53" s="112" t="s">
        <v>122</v>
      </c>
      <c r="L53" s="113" t="s">
        <v>125</v>
      </c>
      <c r="M53" s="111"/>
      <c r="N53" s="112"/>
      <c r="O53" s="113"/>
    </row>
    <row r="54" spans="1:21" ht="17.5" x14ac:dyDescent="0.3">
      <c r="A54" s="313"/>
      <c r="B54" s="114"/>
      <c r="C54" s="248" t="s">
        <v>74</v>
      </c>
      <c r="D54" s="247"/>
      <c r="E54" s="247"/>
      <c r="F54" s="247"/>
      <c r="G54" s="247"/>
      <c r="H54" s="247"/>
      <c r="I54" s="247"/>
      <c r="J54" s="247"/>
      <c r="K54" s="247"/>
      <c r="L54" s="115"/>
      <c r="M54" s="116"/>
      <c r="N54" s="116"/>
      <c r="O54" s="115"/>
    </row>
    <row r="55" spans="1:21" ht="30" customHeight="1" x14ac:dyDescent="0.3">
      <c r="A55" s="313"/>
      <c r="B55" s="117"/>
      <c r="C55" s="105" t="s">
        <v>75</v>
      </c>
      <c r="D55" s="27">
        <v>3</v>
      </c>
      <c r="E55" s="60" t="s">
        <v>331</v>
      </c>
      <c r="F55" s="60" t="s">
        <v>332</v>
      </c>
      <c r="G55" s="80">
        <v>3</v>
      </c>
      <c r="H55" s="61" t="s">
        <v>333</v>
      </c>
      <c r="I55" s="61" t="s">
        <v>334</v>
      </c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3">
      <c r="A56" s="313"/>
      <c r="B56" s="117"/>
      <c r="C56" s="97" t="s">
        <v>76</v>
      </c>
      <c r="D56" s="27">
        <v>3</v>
      </c>
      <c r="E56" s="74" t="s">
        <v>335</v>
      </c>
      <c r="F56" s="60" t="s">
        <v>336</v>
      </c>
      <c r="G56" s="80">
        <v>2</v>
      </c>
      <c r="H56" s="66" t="s">
        <v>335</v>
      </c>
      <c r="I56" s="61" t="s">
        <v>337</v>
      </c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1</v>
      </c>
      <c r="T56" s="86">
        <f>COUNTIF(J55:J59,"2")</f>
        <v>0</v>
      </c>
      <c r="U56" s="86">
        <f>COUNTIF(M55:M59,"2")</f>
        <v>0</v>
      </c>
    </row>
    <row r="57" spans="1:21" ht="30" customHeight="1" x14ac:dyDescent="0.3">
      <c r="A57" s="313"/>
      <c r="B57" s="117"/>
      <c r="C57" s="97" t="s">
        <v>77</v>
      </c>
      <c r="D57" s="27">
        <v>3</v>
      </c>
      <c r="E57" s="74" t="s">
        <v>338</v>
      </c>
      <c r="F57" s="60" t="s">
        <v>339</v>
      </c>
      <c r="G57" s="80">
        <v>3</v>
      </c>
      <c r="H57" s="66" t="s">
        <v>338</v>
      </c>
      <c r="I57" s="61" t="s">
        <v>339</v>
      </c>
      <c r="J57" s="83"/>
      <c r="K57" s="76"/>
      <c r="L57" s="76"/>
      <c r="M57" s="85"/>
      <c r="N57" s="78"/>
      <c r="O57" s="78"/>
      <c r="R57" s="86">
        <f>COUNTIF(D55:D59,"3")</f>
        <v>5</v>
      </c>
      <c r="S57" s="86">
        <f>COUNTIF(G55:G59,"3")</f>
        <v>4</v>
      </c>
      <c r="T57" s="86">
        <f>COUNTIF(J55:J59,"3")</f>
        <v>0</v>
      </c>
      <c r="U57" s="86">
        <f>COUNTIF(M55:M59,"3")</f>
        <v>0</v>
      </c>
    </row>
    <row r="58" spans="1:21" ht="30" customHeight="1" x14ac:dyDescent="0.3">
      <c r="A58" s="313"/>
      <c r="B58" s="117"/>
      <c r="C58" s="97" t="s">
        <v>78</v>
      </c>
      <c r="D58" s="27">
        <v>3</v>
      </c>
      <c r="E58" s="74" t="s">
        <v>340</v>
      </c>
      <c r="F58" s="60" t="s">
        <v>341</v>
      </c>
      <c r="G58" s="80">
        <v>3</v>
      </c>
      <c r="H58" s="66" t="s">
        <v>340</v>
      </c>
      <c r="I58" s="61" t="s">
        <v>341</v>
      </c>
      <c r="J58" s="83"/>
      <c r="K58" s="76"/>
      <c r="L58" s="76"/>
      <c r="M58" s="85"/>
      <c r="N58" s="78"/>
      <c r="O58" s="78"/>
      <c r="R58" s="86">
        <f>COUNTIF(D55:D59,"4")</f>
        <v>0</v>
      </c>
      <c r="S58" s="86">
        <f>COUNTIF(G55:G59,"4")</f>
        <v>0</v>
      </c>
      <c r="T58" s="86">
        <f>COUNTIF(J55:J59,"4")</f>
        <v>0</v>
      </c>
      <c r="U58" s="86">
        <f>COUNTIF(M55:M59,"4")</f>
        <v>0</v>
      </c>
    </row>
    <row r="59" spans="1:21" ht="30" customHeight="1" x14ac:dyDescent="0.3">
      <c r="A59" s="313"/>
      <c r="B59" s="118"/>
      <c r="C59" s="97" t="s">
        <v>79</v>
      </c>
      <c r="D59" s="27">
        <v>3</v>
      </c>
      <c r="E59" s="74" t="s">
        <v>342</v>
      </c>
      <c r="F59" s="60" t="s">
        <v>343</v>
      </c>
      <c r="G59" s="80">
        <v>3</v>
      </c>
      <c r="H59" s="66" t="s">
        <v>342</v>
      </c>
      <c r="I59" s="61" t="s">
        <v>343</v>
      </c>
      <c r="J59" s="83"/>
      <c r="K59" s="76"/>
      <c r="L59" s="76"/>
      <c r="M59" s="85"/>
      <c r="N59" s="78"/>
      <c r="O59" s="78"/>
    </row>
    <row r="60" spans="1:21" ht="6.75" customHeight="1" x14ac:dyDescent="0.3">
      <c r="B60" s="245"/>
      <c r="C60" s="246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7.5" x14ac:dyDescent="0.3">
      <c r="A61" s="313"/>
      <c r="B61" s="114"/>
      <c r="C61" s="248" t="s">
        <v>80</v>
      </c>
      <c r="D61" s="247"/>
      <c r="E61" s="247"/>
      <c r="F61" s="247"/>
      <c r="G61" s="247"/>
      <c r="H61" s="247"/>
      <c r="I61" s="247"/>
      <c r="J61" s="247"/>
      <c r="K61" s="256"/>
      <c r="L61" s="116"/>
      <c r="M61" s="116"/>
      <c r="N61" s="116"/>
      <c r="O61" s="116"/>
    </row>
    <row r="62" spans="1:21" ht="30" customHeight="1" x14ac:dyDescent="0.3">
      <c r="A62" s="313"/>
      <c r="B62" s="122"/>
      <c r="C62" s="96" t="s">
        <v>81</v>
      </c>
      <c r="D62" s="27">
        <v>2</v>
      </c>
      <c r="E62" s="60" t="s">
        <v>344</v>
      </c>
      <c r="F62" s="60" t="s">
        <v>345</v>
      </c>
      <c r="G62" s="80">
        <v>2</v>
      </c>
      <c r="H62" s="61" t="s">
        <v>344</v>
      </c>
      <c r="I62" s="61" t="s">
        <v>345</v>
      </c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3">
      <c r="A63" s="313"/>
      <c r="B63" s="117"/>
      <c r="C63" s="97" t="s">
        <v>82</v>
      </c>
      <c r="D63" s="27">
        <v>3</v>
      </c>
      <c r="E63" s="74" t="s">
        <v>346</v>
      </c>
      <c r="F63" s="60" t="s">
        <v>347</v>
      </c>
      <c r="G63" s="80">
        <v>3</v>
      </c>
      <c r="H63" s="66" t="s">
        <v>346</v>
      </c>
      <c r="I63" s="61" t="s">
        <v>347</v>
      </c>
      <c r="J63" s="83"/>
      <c r="K63" s="76"/>
      <c r="L63" s="76"/>
      <c r="M63" s="85"/>
      <c r="N63" s="78"/>
      <c r="O63" s="78"/>
      <c r="R63" s="86">
        <f>COUNTIF(D62:D65,"2")</f>
        <v>2</v>
      </c>
      <c r="S63" s="86">
        <f>COUNTIF(G62:G65,"2")</f>
        <v>2</v>
      </c>
      <c r="T63" s="86">
        <f>COUNTIF(J62:J65,"2")</f>
        <v>0</v>
      </c>
      <c r="U63" s="86">
        <f>COUNTIF(M62:M65,"2")</f>
        <v>0</v>
      </c>
    </row>
    <row r="64" spans="1:21" ht="30" customHeight="1" x14ac:dyDescent="0.3">
      <c r="A64" s="313"/>
      <c r="B64" s="117"/>
      <c r="C64" s="97" t="s">
        <v>83</v>
      </c>
      <c r="D64" s="27">
        <v>2</v>
      </c>
      <c r="E64" s="74" t="s">
        <v>348</v>
      </c>
      <c r="F64" s="60" t="s">
        <v>349</v>
      </c>
      <c r="G64" s="80">
        <v>2</v>
      </c>
      <c r="H64" s="66" t="s">
        <v>348</v>
      </c>
      <c r="I64" s="61" t="s">
        <v>349</v>
      </c>
      <c r="J64" s="83"/>
      <c r="K64" s="76"/>
      <c r="L64" s="76"/>
      <c r="M64" s="85"/>
      <c r="N64" s="78"/>
      <c r="O64" s="78"/>
      <c r="R64" s="86">
        <f>COUNTIF(D62:D65,"3")</f>
        <v>2</v>
      </c>
      <c r="S64" s="86">
        <f>COUNTIF(G62:G65,"3")</f>
        <v>2</v>
      </c>
      <c r="T64" s="86">
        <f>COUNTIF(J62:J65,"3")</f>
        <v>0</v>
      </c>
      <c r="U64" s="86">
        <f>COUNTIF(M62:M65,"3")</f>
        <v>0</v>
      </c>
    </row>
    <row r="65" spans="1:21" ht="30" customHeight="1" x14ac:dyDescent="0.3">
      <c r="A65" s="313"/>
      <c r="B65" s="118"/>
      <c r="C65" s="97" t="s">
        <v>84</v>
      </c>
      <c r="D65" s="27">
        <v>3</v>
      </c>
      <c r="E65" s="74" t="s">
        <v>350</v>
      </c>
      <c r="F65" s="60" t="s">
        <v>351</v>
      </c>
      <c r="G65" s="80">
        <v>3</v>
      </c>
      <c r="H65" s="66" t="s">
        <v>350</v>
      </c>
      <c r="I65" s="61" t="s">
        <v>351</v>
      </c>
      <c r="J65" s="83"/>
      <c r="K65" s="76"/>
      <c r="L65" s="76"/>
      <c r="M65" s="85"/>
      <c r="N65" s="78"/>
      <c r="O65" s="78"/>
      <c r="R65" s="86">
        <f>COUNTIF(D62:D65,"4")</f>
        <v>0</v>
      </c>
      <c r="S65" s="86">
        <f>COUNTIF(G62:G65,"4")</f>
        <v>0</v>
      </c>
      <c r="T65" s="86">
        <f>COUNTIF(J62:J65,"4")</f>
        <v>0</v>
      </c>
      <c r="U65" s="86">
        <f>COUNTIF(M62:M65,"4")</f>
        <v>0</v>
      </c>
    </row>
    <row r="66" spans="1:21" ht="9" customHeight="1" x14ac:dyDescent="0.3">
      <c r="B66" s="260"/>
      <c r="C66" s="261"/>
      <c r="D66" s="261"/>
      <c r="E66" s="261"/>
      <c r="F66" s="261"/>
      <c r="G66" s="261"/>
      <c r="H66" s="261"/>
      <c r="I66" s="261"/>
      <c r="J66" s="261"/>
      <c r="K66" s="262"/>
      <c r="L66" s="99"/>
      <c r="M66" s="100"/>
      <c r="N66" s="99"/>
      <c r="O66" s="99"/>
    </row>
    <row r="67" spans="1:21" ht="17.5" x14ac:dyDescent="0.3">
      <c r="A67" s="313"/>
      <c r="B67" s="114"/>
      <c r="C67" s="248" t="s">
        <v>167</v>
      </c>
      <c r="D67" s="247"/>
      <c r="E67" s="247"/>
      <c r="F67" s="247"/>
      <c r="G67" s="247"/>
      <c r="H67" s="247"/>
      <c r="I67" s="247"/>
      <c r="J67" s="247"/>
      <c r="K67" s="256"/>
      <c r="L67" s="123"/>
      <c r="M67" s="123"/>
      <c r="N67" s="123"/>
      <c r="O67" s="123"/>
    </row>
    <row r="68" spans="1:21" ht="30" customHeight="1" x14ac:dyDescent="0.3">
      <c r="A68" s="313"/>
      <c r="B68" s="117"/>
      <c r="C68" s="105" t="s">
        <v>85</v>
      </c>
      <c r="D68" s="27">
        <v>3</v>
      </c>
      <c r="E68" s="69" t="s">
        <v>352</v>
      </c>
      <c r="F68" s="60" t="s">
        <v>353</v>
      </c>
      <c r="G68" s="80">
        <v>3</v>
      </c>
      <c r="H68" s="61" t="s">
        <v>354</v>
      </c>
      <c r="I68" s="61" t="s">
        <v>353</v>
      </c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3">
      <c r="A69" s="313"/>
      <c r="B69" s="117"/>
      <c r="C69" s="97" t="s">
        <v>86</v>
      </c>
      <c r="D69" s="27">
        <v>2</v>
      </c>
      <c r="E69" s="81" t="s">
        <v>355</v>
      </c>
      <c r="F69" s="60" t="s">
        <v>356</v>
      </c>
      <c r="G69" s="80">
        <v>2</v>
      </c>
      <c r="H69" s="66" t="s">
        <v>355</v>
      </c>
      <c r="I69" s="61" t="s">
        <v>356</v>
      </c>
      <c r="J69" s="83"/>
      <c r="K69" s="76"/>
      <c r="L69" s="76"/>
      <c r="M69" s="85"/>
      <c r="N69" s="78"/>
      <c r="O69" s="78"/>
      <c r="R69" s="86">
        <f>COUNTIF(D68:D71,"2")</f>
        <v>3</v>
      </c>
      <c r="S69" s="86">
        <f>COUNTIF(G68:G71,"2")</f>
        <v>3</v>
      </c>
      <c r="T69" s="86">
        <f>COUNTIF(J68:J71,"2")</f>
        <v>0</v>
      </c>
      <c r="U69" s="86">
        <f>COUNTIF(M68:M71,"2")</f>
        <v>0</v>
      </c>
    </row>
    <row r="70" spans="1:21" ht="30" customHeight="1" x14ac:dyDescent="0.3">
      <c r="A70" s="313"/>
      <c r="B70" s="117"/>
      <c r="C70" s="97" t="s">
        <v>87</v>
      </c>
      <c r="D70" s="27">
        <v>2</v>
      </c>
      <c r="E70" s="81" t="s">
        <v>357</v>
      </c>
      <c r="F70" s="60" t="s">
        <v>358</v>
      </c>
      <c r="G70" s="80">
        <v>2</v>
      </c>
      <c r="H70" s="66" t="s">
        <v>357</v>
      </c>
      <c r="I70" s="61" t="s">
        <v>358</v>
      </c>
      <c r="J70" s="83"/>
      <c r="K70" s="76"/>
      <c r="L70" s="76"/>
      <c r="M70" s="85"/>
      <c r="N70" s="78"/>
      <c r="O70" s="78"/>
      <c r="R70" s="86">
        <f>COUNTIF(D68:D71,"3")</f>
        <v>1</v>
      </c>
      <c r="S70" s="86">
        <f>COUNTIF(G68:G71,"3")</f>
        <v>1</v>
      </c>
      <c r="T70" s="86">
        <f>COUNTIF(J68:J71,"3")</f>
        <v>0</v>
      </c>
      <c r="U70" s="86">
        <f>COUNTIF(M68:M71,"3")</f>
        <v>0</v>
      </c>
    </row>
    <row r="71" spans="1:21" ht="30" customHeight="1" x14ac:dyDescent="0.3">
      <c r="A71" s="313"/>
      <c r="B71" s="118"/>
      <c r="C71" s="97" t="s">
        <v>88</v>
      </c>
      <c r="D71" s="27">
        <v>2</v>
      </c>
      <c r="E71" s="81" t="s">
        <v>359</v>
      </c>
      <c r="F71" s="60" t="s">
        <v>360</v>
      </c>
      <c r="G71" s="80">
        <v>2</v>
      </c>
      <c r="H71" s="66" t="s">
        <v>359</v>
      </c>
      <c r="I71" s="61" t="s">
        <v>360</v>
      </c>
      <c r="J71" s="83"/>
      <c r="K71" s="76"/>
      <c r="L71" s="76"/>
      <c r="M71" s="85"/>
      <c r="N71" s="78"/>
      <c r="O71" s="78"/>
      <c r="R71" s="86">
        <f>COUNTIF(D68:D71,"4")</f>
        <v>0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3">
      <c r="B72" s="260"/>
      <c r="C72" s="261"/>
      <c r="D72" s="261"/>
      <c r="E72" s="261"/>
      <c r="F72" s="261"/>
      <c r="G72" s="261"/>
      <c r="H72" s="261"/>
      <c r="I72" s="261"/>
      <c r="J72" s="261"/>
      <c r="K72" s="262"/>
      <c r="L72" s="99"/>
      <c r="M72" s="100"/>
      <c r="N72" s="99"/>
      <c r="O72" s="99"/>
    </row>
    <row r="73" spans="1:21" ht="17.5" x14ac:dyDescent="0.3">
      <c r="A73" s="313"/>
      <c r="B73" s="114"/>
      <c r="C73" s="248" t="s">
        <v>89</v>
      </c>
      <c r="D73" s="247"/>
      <c r="E73" s="247"/>
      <c r="F73" s="247"/>
      <c r="G73" s="247"/>
      <c r="H73" s="247"/>
      <c r="I73" s="247"/>
      <c r="J73" s="247"/>
      <c r="K73" s="256"/>
      <c r="L73" s="116"/>
      <c r="M73" s="116"/>
      <c r="N73" s="116"/>
      <c r="O73" s="116"/>
    </row>
    <row r="74" spans="1:21" ht="30" customHeight="1" x14ac:dyDescent="0.3">
      <c r="A74" s="313"/>
      <c r="B74" s="117"/>
      <c r="C74" s="105" t="s">
        <v>90</v>
      </c>
      <c r="D74" s="27">
        <v>2</v>
      </c>
      <c r="E74" s="60" t="s">
        <v>361</v>
      </c>
      <c r="F74" s="60" t="s">
        <v>362</v>
      </c>
      <c r="G74" s="80">
        <v>2</v>
      </c>
      <c r="H74" s="61" t="s">
        <v>361</v>
      </c>
      <c r="I74" s="61" t="s">
        <v>362</v>
      </c>
      <c r="J74" s="83"/>
      <c r="K74" s="76"/>
      <c r="L74" s="76"/>
      <c r="M74" s="85"/>
      <c r="N74" s="78"/>
      <c r="O74" s="78"/>
      <c r="R74" s="86">
        <f>COUNTIF(D74:D79,"1")</f>
        <v>2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3">
      <c r="A75" s="313"/>
      <c r="B75" s="117"/>
      <c r="C75" s="97" t="s">
        <v>91</v>
      </c>
      <c r="D75" s="27">
        <v>3</v>
      </c>
      <c r="E75" s="74" t="s">
        <v>363</v>
      </c>
      <c r="F75" s="60" t="s">
        <v>364</v>
      </c>
      <c r="G75" s="80">
        <v>3</v>
      </c>
      <c r="H75" s="66" t="s">
        <v>363</v>
      </c>
      <c r="I75" s="61" t="s">
        <v>365</v>
      </c>
      <c r="J75" s="83"/>
      <c r="K75" s="76"/>
      <c r="L75" s="76"/>
      <c r="M75" s="85"/>
      <c r="N75" s="78"/>
      <c r="O75" s="78"/>
      <c r="R75" s="86">
        <f>COUNTIF(D74:D79,"2")</f>
        <v>1</v>
      </c>
      <c r="S75" s="86">
        <f>COUNTIF(G74:G79,"2")</f>
        <v>3</v>
      </c>
      <c r="T75" s="86">
        <f>COUNTIF(J74:J79,"2")</f>
        <v>0</v>
      </c>
      <c r="U75" s="86">
        <f>COUNTIF(M74:M79,"2")</f>
        <v>0</v>
      </c>
    </row>
    <row r="76" spans="1:21" ht="30" customHeight="1" x14ac:dyDescent="0.3">
      <c r="A76" s="313"/>
      <c r="B76" s="117"/>
      <c r="C76" s="97" t="s">
        <v>92</v>
      </c>
      <c r="D76" s="27">
        <v>3</v>
      </c>
      <c r="E76" s="74" t="s">
        <v>366</v>
      </c>
      <c r="F76" s="60" t="s">
        <v>367</v>
      </c>
      <c r="G76" s="80">
        <v>3</v>
      </c>
      <c r="H76" s="66" t="s">
        <v>366</v>
      </c>
      <c r="I76" s="61" t="s">
        <v>367</v>
      </c>
      <c r="J76" s="83"/>
      <c r="K76" s="76"/>
      <c r="L76" s="76"/>
      <c r="M76" s="85"/>
      <c r="N76" s="78"/>
      <c r="O76" s="78"/>
      <c r="R76" s="86">
        <f>COUNTIF(D74:D79,"2")</f>
        <v>1</v>
      </c>
      <c r="S76" s="86">
        <f>COUNTIF(G74:G79,"3")</f>
        <v>3</v>
      </c>
      <c r="T76" s="86">
        <f>COUNTIF(J74:J79,"3")</f>
        <v>0</v>
      </c>
      <c r="U76" s="86">
        <f>COUNTIF(M74:M79,"3")</f>
        <v>0</v>
      </c>
    </row>
    <row r="77" spans="1:21" ht="30" customHeight="1" x14ac:dyDescent="0.3">
      <c r="A77" s="313"/>
      <c r="B77" s="117"/>
      <c r="C77" s="97" t="s">
        <v>93</v>
      </c>
      <c r="D77" s="27">
        <v>3</v>
      </c>
      <c r="E77" s="74" t="s">
        <v>368</v>
      </c>
      <c r="F77" s="60" t="s">
        <v>369</v>
      </c>
      <c r="G77" s="80">
        <v>3</v>
      </c>
      <c r="H77" s="66" t="s">
        <v>368</v>
      </c>
      <c r="I77" s="61" t="s">
        <v>369</v>
      </c>
      <c r="J77" s="83"/>
      <c r="K77" s="76"/>
      <c r="L77" s="76"/>
      <c r="M77" s="85"/>
      <c r="N77" s="78"/>
      <c r="O77" s="78"/>
      <c r="R77" s="86">
        <f>COUNTIF(D74:D79,"4")</f>
        <v>0</v>
      </c>
      <c r="S77" s="86">
        <f>COUNTIF(G74:G79,"4")</f>
        <v>0</v>
      </c>
      <c r="T77" s="86">
        <f>COUNTIF(J74:J79,"4")</f>
        <v>0</v>
      </c>
      <c r="U77" s="86">
        <f>COUNTIF(M74:M79,"4")</f>
        <v>0</v>
      </c>
    </row>
    <row r="78" spans="1:21" ht="30" customHeight="1" x14ac:dyDescent="0.3">
      <c r="A78" s="313"/>
      <c r="B78" s="122"/>
      <c r="C78" s="98" t="s">
        <v>94</v>
      </c>
      <c r="D78" s="27">
        <v>1</v>
      </c>
      <c r="E78" s="74" t="s">
        <v>370</v>
      </c>
      <c r="F78" s="60" t="s">
        <v>369</v>
      </c>
      <c r="G78" s="80">
        <v>2</v>
      </c>
      <c r="H78" s="66" t="s">
        <v>371</v>
      </c>
      <c r="I78" s="61" t="s">
        <v>372</v>
      </c>
      <c r="J78" s="83"/>
      <c r="K78" s="76"/>
      <c r="L78" s="76"/>
      <c r="M78" s="85"/>
      <c r="N78" s="78"/>
      <c r="O78" s="78"/>
    </row>
    <row r="79" spans="1:21" ht="30" customHeight="1" x14ac:dyDescent="0.3">
      <c r="A79" s="313"/>
      <c r="B79" s="118"/>
      <c r="C79" s="97" t="s">
        <v>95</v>
      </c>
      <c r="D79" s="27">
        <v>1</v>
      </c>
      <c r="E79" s="74" t="s">
        <v>373</v>
      </c>
      <c r="F79" s="60"/>
      <c r="G79" s="80">
        <v>2</v>
      </c>
      <c r="H79" s="66" t="s">
        <v>374</v>
      </c>
      <c r="I79" s="61" t="s">
        <v>375</v>
      </c>
      <c r="J79" s="83"/>
      <c r="K79" s="76"/>
      <c r="L79" s="76"/>
      <c r="M79" s="85"/>
      <c r="N79" s="78"/>
      <c r="O79" s="78"/>
    </row>
    <row r="80" spans="1:21" ht="9" customHeight="1" x14ac:dyDescent="0.3">
      <c r="B80" s="245"/>
      <c r="C80" s="246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3">
      <c r="B81" s="276" t="s">
        <v>96</v>
      </c>
      <c r="C81" s="277"/>
      <c r="D81" s="249" t="s">
        <v>179</v>
      </c>
      <c r="E81" s="250"/>
      <c r="F81" s="251"/>
      <c r="G81" s="286">
        <v>2016</v>
      </c>
      <c r="H81" s="287"/>
      <c r="I81" s="288"/>
      <c r="J81" s="289">
        <v>2017</v>
      </c>
      <c r="K81" s="290"/>
      <c r="L81" s="291"/>
      <c r="M81" s="253">
        <v>2018</v>
      </c>
      <c r="N81" s="254"/>
      <c r="O81" s="255"/>
    </row>
    <row r="82" spans="1:21" ht="34.5" customHeight="1" x14ac:dyDescent="0.3">
      <c r="B82" s="278"/>
      <c r="C82" s="279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125</v>
      </c>
      <c r="J82" s="111" t="s">
        <v>34</v>
      </c>
      <c r="K82" s="112" t="s">
        <v>122</v>
      </c>
      <c r="L82" s="113" t="s">
        <v>125</v>
      </c>
      <c r="M82" s="111" t="s">
        <v>34</v>
      </c>
      <c r="N82" s="112" t="s">
        <v>122</v>
      </c>
      <c r="O82" s="113" t="s">
        <v>125</v>
      </c>
    </row>
    <row r="83" spans="1:21" ht="17.5" x14ac:dyDescent="0.3">
      <c r="A83" s="313"/>
      <c r="B83" s="125"/>
      <c r="C83" s="247" t="s">
        <v>97</v>
      </c>
      <c r="D83" s="247"/>
      <c r="E83" s="247"/>
      <c r="F83" s="247"/>
      <c r="G83" s="247"/>
      <c r="H83" s="247"/>
      <c r="I83" s="247"/>
      <c r="J83" s="247"/>
      <c r="K83" s="247"/>
      <c r="L83" s="126"/>
      <c r="M83" s="127"/>
      <c r="N83" s="127"/>
      <c r="O83" s="126"/>
    </row>
    <row r="84" spans="1:21" ht="30" customHeight="1" x14ac:dyDescent="0.3">
      <c r="A84" s="313"/>
      <c r="B84" s="118"/>
      <c r="C84" s="105" t="s">
        <v>98</v>
      </c>
      <c r="D84" s="187">
        <v>3</v>
      </c>
      <c r="E84" s="191" t="s">
        <v>484</v>
      </c>
      <c r="F84" s="188" t="s">
        <v>485</v>
      </c>
      <c r="G84" s="80">
        <v>3</v>
      </c>
      <c r="H84" s="161" t="s">
        <v>376</v>
      </c>
      <c r="I84" s="61" t="s">
        <v>377</v>
      </c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3">
      <c r="A85" s="313"/>
      <c r="B85" s="125"/>
      <c r="C85" s="97" t="s">
        <v>99</v>
      </c>
      <c r="D85" s="187">
        <v>3</v>
      </c>
      <c r="E85" s="191" t="s">
        <v>378</v>
      </c>
      <c r="F85" s="188" t="s">
        <v>486</v>
      </c>
      <c r="G85" s="80">
        <v>3</v>
      </c>
      <c r="H85" s="161" t="s">
        <v>378</v>
      </c>
      <c r="I85" s="61" t="s">
        <v>379</v>
      </c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3">
      <c r="A86" s="313"/>
      <c r="B86" s="125"/>
      <c r="C86" s="97" t="s">
        <v>100</v>
      </c>
      <c r="D86" s="187">
        <v>4</v>
      </c>
      <c r="E86" s="191" t="s">
        <v>487</v>
      </c>
      <c r="F86" s="188" t="s">
        <v>488</v>
      </c>
      <c r="G86" s="80">
        <v>4</v>
      </c>
      <c r="H86" s="161" t="s">
        <v>380</v>
      </c>
      <c r="I86" s="61" t="s">
        <v>381</v>
      </c>
      <c r="J86" s="83"/>
      <c r="K86" s="76"/>
      <c r="L86" s="76"/>
      <c r="M86" s="85"/>
      <c r="N86" s="78"/>
      <c r="O86" s="78"/>
      <c r="R86" s="86">
        <f>COUNTIF(D84:D86,"3")</f>
        <v>2</v>
      </c>
      <c r="S86" s="86">
        <f>COUNTIF(G84:G86,"3")</f>
        <v>2</v>
      </c>
      <c r="T86" s="86">
        <f>COUNTIF(J84:J86,"3")</f>
        <v>0</v>
      </c>
      <c r="U86" s="86">
        <f>COUNTIF(M84:M86,"3")</f>
        <v>0</v>
      </c>
    </row>
    <row r="87" spans="1:21" ht="21" customHeight="1" x14ac:dyDescent="0.3">
      <c r="B87" s="245"/>
      <c r="C87" s="246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1</v>
      </c>
      <c r="S87" s="86">
        <f>COUNTIF(G84:G86,"4")</f>
        <v>1</v>
      </c>
      <c r="T87" s="86">
        <f>COUNTIF(J84:J86,"4")</f>
        <v>0</v>
      </c>
      <c r="U87" s="86">
        <f>COUNTIF(M84:M86,"4")</f>
        <v>0</v>
      </c>
    </row>
    <row r="88" spans="1:21" ht="17.5" x14ac:dyDescent="0.35">
      <c r="A88" s="313"/>
      <c r="B88" s="128"/>
      <c r="C88" s="257" t="s">
        <v>101</v>
      </c>
      <c r="D88" s="258"/>
      <c r="E88" s="258"/>
      <c r="F88" s="258"/>
      <c r="G88" s="258"/>
      <c r="H88" s="258"/>
      <c r="I88" s="258"/>
      <c r="J88" s="258"/>
      <c r="K88" s="259"/>
      <c r="L88" s="116"/>
      <c r="M88" s="116"/>
      <c r="N88" s="116"/>
      <c r="O88" s="116"/>
    </row>
    <row r="89" spans="1:21" ht="30" customHeight="1" x14ac:dyDescent="0.3">
      <c r="A89" s="313"/>
      <c r="B89" s="118"/>
      <c r="C89" s="96" t="s">
        <v>102</v>
      </c>
      <c r="D89" s="187">
        <v>1</v>
      </c>
      <c r="E89" s="188" t="s">
        <v>489</v>
      </c>
      <c r="F89" s="188" t="s">
        <v>383</v>
      </c>
      <c r="G89" s="80">
        <v>3</v>
      </c>
      <c r="H89" s="162" t="s">
        <v>382</v>
      </c>
      <c r="I89" s="61" t="s">
        <v>383</v>
      </c>
      <c r="J89" s="83"/>
      <c r="K89" s="76"/>
      <c r="L89" s="76"/>
      <c r="M89" s="85"/>
      <c r="N89" s="78"/>
      <c r="O89" s="78"/>
      <c r="R89" s="86">
        <f>COUNTIF(D89:D95,"1")</f>
        <v>3</v>
      </c>
      <c r="S89" s="86">
        <f>COUNTIF(G89:G95,"1")</f>
        <v>1</v>
      </c>
      <c r="T89" s="86">
        <f>COUNTIF(J89:J95,"1")</f>
        <v>0</v>
      </c>
      <c r="U89" s="86">
        <f>COUNTIF(M89:M95,"1")</f>
        <v>0</v>
      </c>
    </row>
    <row r="90" spans="1:21" ht="30" customHeight="1" x14ac:dyDescent="0.3">
      <c r="A90" s="313"/>
      <c r="B90" s="129"/>
      <c r="C90" s="98" t="s">
        <v>103</v>
      </c>
      <c r="D90" s="187">
        <v>1</v>
      </c>
      <c r="E90" s="191" t="s">
        <v>490</v>
      </c>
      <c r="F90" s="188" t="s">
        <v>383</v>
      </c>
      <c r="G90" s="80">
        <v>3</v>
      </c>
      <c r="H90" s="161" t="s">
        <v>384</v>
      </c>
      <c r="I90" s="61" t="s">
        <v>383</v>
      </c>
      <c r="J90" s="83"/>
      <c r="K90" s="76"/>
      <c r="L90" s="76"/>
      <c r="M90" s="85"/>
      <c r="N90" s="78"/>
      <c r="O90" s="78"/>
      <c r="R90" s="86">
        <f>COUNTIF(D89:D95,"2")</f>
        <v>2</v>
      </c>
      <c r="S90" s="86">
        <f>COUNTIF(G89:G95,"2")</f>
        <v>1</v>
      </c>
      <c r="T90" s="86">
        <f>COUNTIF(J89:J95,"2")</f>
        <v>0</v>
      </c>
      <c r="U90" s="86">
        <f>COUNTIF(M89:M95,"2")</f>
        <v>0</v>
      </c>
    </row>
    <row r="91" spans="1:21" ht="30" customHeight="1" x14ac:dyDescent="0.3">
      <c r="A91" s="313"/>
      <c r="B91" s="125"/>
      <c r="C91" s="97" t="s">
        <v>104</v>
      </c>
      <c r="D91" s="187">
        <v>2</v>
      </c>
      <c r="E91" s="191" t="s">
        <v>491</v>
      </c>
      <c r="F91" s="188" t="s">
        <v>386</v>
      </c>
      <c r="G91" s="80">
        <v>3</v>
      </c>
      <c r="H91" s="161" t="s">
        <v>385</v>
      </c>
      <c r="I91" s="61" t="s">
        <v>386</v>
      </c>
      <c r="J91" s="83"/>
      <c r="K91" s="76"/>
      <c r="L91" s="76"/>
      <c r="M91" s="85"/>
      <c r="N91" s="78"/>
      <c r="O91" s="78"/>
      <c r="R91" s="86">
        <f>COUNTIF(D89:D95,"3")</f>
        <v>2</v>
      </c>
      <c r="S91" s="86">
        <f>COUNTIF(G89:G95,"3")</f>
        <v>5</v>
      </c>
      <c r="T91" s="86">
        <f>COUNTIF(J89:J95,"3")</f>
        <v>0</v>
      </c>
      <c r="U91" s="86">
        <f>COUNTIF(M89:M95,"3")</f>
        <v>0</v>
      </c>
    </row>
    <row r="92" spans="1:21" ht="30" customHeight="1" x14ac:dyDescent="0.3">
      <c r="A92" s="313"/>
      <c r="B92" s="125"/>
      <c r="C92" s="98" t="s">
        <v>105</v>
      </c>
      <c r="D92" s="187">
        <v>3</v>
      </c>
      <c r="E92" s="191" t="s">
        <v>387</v>
      </c>
      <c r="F92" s="188" t="s">
        <v>388</v>
      </c>
      <c r="G92" s="80">
        <v>3</v>
      </c>
      <c r="H92" s="66" t="s">
        <v>387</v>
      </c>
      <c r="I92" s="61" t="s">
        <v>388</v>
      </c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3">
      <c r="A93" s="313"/>
      <c r="B93" s="125"/>
      <c r="C93" s="97" t="s">
        <v>106</v>
      </c>
      <c r="D93" s="187">
        <v>3</v>
      </c>
      <c r="E93" s="191" t="s">
        <v>492</v>
      </c>
      <c r="F93" s="188" t="s">
        <v>493</v>
      </c>
      <c r="G93" s="80">
        <v>3</v>
      </c>
      <c r="H93" s="161" t="s">
        <v>389</v>
      </c>
      <c r="I93" s="61" t="s">
        <v>390</v>
      </c>
      <c r="J93" s="83"/>
      <c r="K93" s="76"/>
      <c r="L93" s="76"/>
      <c r="M93" s="85"/>
      <c r="N93" s="78"/>
      <c r="O93" s="78"/>
    </row>
    <row r="94" spans="1:21" ht="30" customHeight="1" x14ac:dyDescent="0.3">
      <c r="A94" s="313"/>
      <c r="B94" s="129"/>
      <c r="C94" s="98" t="s">
        <v>107</v>
      </c>
      <c r="D94" s="187">
        <v>1</v>
      </c>
      <c r="E94" s="191" t="s">
        <v>391</v>
      </c>
      <c r="F94" s="188" t="s">
        <v>494</v>
      </c>
      <c r="G94" s="80">
        <v>1</v>
      </c>
      <c r="H94" s="66" t="s">
        <v>391</v>
      </c>
      <c r="I94" s="61" t="s">
        <v>392</v>
      </c>
      <c r="J94" s="83"/>
      <c r="K94" s="76"/>
      <c r="L94" s="76"/>
      <c r="M94" s="85"/>
      <c r="N94" s="78"/>
      <c r="O94" s="78"/>
    </row>
    <row r="95" spans="1:21" ht="30" customHeight="1" x14ac:dyDescent="0.3">
      <c r="A95" s="313"/>
      <c r="B95" s="125"/>
      <c r="C95" s="97" t="s">
        <v>108</v>
      </c>
      <c r="D95" s="187">
        <v>2</v>
      </c>
      <c r="E95" s="191" t="s">
        <v>393</v>
      </c>
      <c r="F95" s="188" t="s">
        <v>394</v>
      </c>
      <c r="G95" s="80">
        <v>2</v>
      </c>
      <c r="H95" s="66" t="s">
        <v>393</v>
      </c>
      <c r="I95" s="61" t="s">
        <v>394</v>
      </c>
      <c r="J95" s="83"/>
      <c r="K95" s="76"/>
      <c r="L95" s="76"/>
      <c r="M95" s="85"/>
      <c r="N95" s="78"/>
      <c r="O95" s="78"/>
    </row>
    <row r="96" spans="1:21" ht="5.25" customHeight="1" x14ac:dyDescent="0.3">
      <c r="B96" s="245"/>
      <c r="C96" s="246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7.5" x14ac:dyDescent="0.3">
      <c r="A97" s="313"/>
      <c r="B97" s="114"/>
      <c r="C97" s="248" t="s">
        <v>25</v>
      </c>
      <c r="D97" s="247"/>
      <c r="E97" s="247"/>
      <c r="F97" s="247"/>
      <c r="G97" s="247"/>
      <c r="H97" s="247"/>
      <c r="I97" s="247"/>
      <c r="J97" s="247"/>
      <c r="K97" s="247"/>
      <c r="L97" s="247"/>
      <c r="M97" s="130"/>
      <c r="N97" s="130"/>
      <c r="O97" s="131"/>
    </row>
    <row r="98" spans="1:21" ht="145" x14ac:dyDescent="0.3">
      <c r="A98" s="313"/>
      <c r="B98" s="122"/>
      <c r="C98" s="96" t="s">
        <v>109</v>
      </c>
      <c r="D98" s="187">
        <v>2</v>
      </c>
      <c r="E98" s="30" t="s">
        <v>495</v>
      </c>
      <c r="F98" s="30" t="s">
        <v>396</v>
      </c>
      <c r="G98" s="28">
        <v>3</v>
      </c>
      <c r="H98" s="163" t="s">
        <v>395</v>
      </c>
      <c r="I98" s="32" t="s">
        <v>396</v>
      </c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130.5" x14ac:dyDescent="0.3">
      <c r="A99" s="313"/>
      <c r="B99" s="132"/>
      <c r="C99" s="98" t="s">
        <v>110</v>
      </c>
      <c r="D99" s="187">
        <v>2</v>
      </c>
      <c r="E99" s="31" t="s">
        <v>496</v>
      </c>
      <c r="F99" s="30" t="s">
        <v>497</v>
      </c>
      <c r="G99" s="28">
        <v>3</v>
      </c>
      <c r="H99" s="164" t="s">
        <v>397</v>
      </c>
      <c r="I99" s="32" t="s">
        <v>398</v>
      </c>
      <c r="J99" s="29"/>
      <c r="K99" s="35"/>
      <c r="L99" s="35"/>
      <c r="M99" s="52"/>
      <c r="N99" s="51"/>
      <c r="O99" s="51"/>
      <c r="R99" s="86">
        <f>COUNTIF(D98:D99,"2")</f>
        <v>2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3">
      <c r="B100" s="245"/>
      <c r="C100" s="246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0</v>
      </c>
      <c r="S100" s="86">
        <f>COUNTIF(G98:G99,"3")</f>
        <v>2</v>
      </c>
      <c r="T100" s="86">
        <f>COUNTIF(J98:J99,"3")</f>
        <v>0</v>
      </c>
      <c r="U100" s="86">
        <f>COUNTIF(M98:M99,"3")</f>
        <v>0</v>
      </c>
    </row>
    <row r="101" spans="1:21" ht="17.5" x14ac:dyDescent="0.3">
      <c r="A101" s="313"/>
      <c r="B101" s="125"/>
      <c r="C101" s="247" t="s">
        <v>111</v>
      </c>
      <c r="D101" s="247"/>
      <c r="E101" s="247"/>
      <c r="F101" s="247"/>
      <c r="G101" s="247"/>
      <c r="H101" s="247"/>
      <c r="I101" s="247"/>
      <c r="J101" s="247"/>
      <c r="K101" s="256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3">
      <c r="A102" s="313"/>
      <c r="B102" s="118"/>
      <c r="C102" s="105" t="s">
        <v>112</v>
      </c>
      <c r="D102" s="187">
        <v>3</v>
      </c>
      <c r="E102" s="188" t="s">
        <v>399</v>
      </c>
      <c r="F102" s="188" t="s">
        <v>400</v>
      </c>
      <c r="G102" s="80">
        <v>3</v>
      </c>
      <c r="H102" s="61" t="s">
        <v>399</v>
      </c>
      <c r="I102" s="61" t="s">
        <v>400</v>
      </c>
      <c r="J102" s="83"/>
      <c r="K102" s="76"/>
      <c r="L102" s="76"/>
      <c r="M102" s="85"/>
      <c r="N102" s="78"/>
      <c r="O102" s="78"/>
      <c r="R102" s="86">
        <f>COUNTIF(D102:D111,"1")</f>
        <v>1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3">
      <c r="A103" s="313"/>
      <c r="B103" s="125"/>
      <c r="C103" s="97" t="s">
        <v>113</v>
      </c>
      <c r="D103" s="187">
        <v>3</v>
      </c>
      <c r="E103" s="191" t="s">
        <v>401</v>
      </c>
      <c r="F103" s="188" t="s">
        <v>402</v>
      </c>
      <c r="G103" s="80">
        <v>3</v>
      </c>
      <c r="H103" s="66" t="s">
        <v>401</v>
      </c>
      <c r="I103" s="61" t="s">
        <v>402</v>
      </c>
      <c r="J103" s="83"/>
      <c r="K103" s="76"/>
      <c r="L103" s="76"/>
      <c r="M103" s="85"/>
      <c r="N103" s="78"/>
      <c r="O103" s="78"/>
      <c r="R103" s="86">
        <f>COUNTIF(D102:D111,"2")</f>
        <v>2</v>
      </c>
      <c r="S103" s="86">
        <f>COUNTIF(G102:G111,"2")</f>
        <v>1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3">
      <c r="A104" s="313"/>
      <c r="B104" s="125"/>
      <c r="C104" s="97" t="s">
        <v>114</v>
      </c>
      <c r="D104" s="187">
        <v>3</v>
      </c>
      <c r="E104" s="191" t="s">
        <v>403</v>
      </c>
      <c r="F104" s="188" t="s">
        <v>404</v>
      </c>
      <c r="G104" s="80">
        <v>3</v>
      </c>
      <c r="H104" s="66" t="s">
        <v>403</v>
      </c>
      <c r="I104" s="61" t="s">
        <v>404</v>
      </c>
      <c r="J104" s="83"/>
      <c r="K104" s="76"/>
      <c r="L104" s="76"/>
      <c r="M104" s="85"/>
      <c r="N104" s="78"/>
      <c r="O104" s="78"/>
      <c r="R104" s="86">
        <f>COUNTIF(D102:D111,"3")</f>
        <v>7</v>
      </c>
      <c r="S104" s="86">
        <f>COUNTIF(G102:G111,"3")</f>
        <v>9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3">
      <c r="A105" s="313"/>
      <c r="B105" s="125"/>
      <c r="C105" s="97" t="s">
        <v>115</v>
      </c>
      <c r="D105" s="187">
        <v>3</v>
      </c>
      <c r="E105" s="191" t="s">
        <v>405</v>
      </c>
      <c r="F105" s="188" t="s">
        <v>406</v>
      </c>
      <c r="G105" s="80">
        <v>3</v>
      </c>
      <c r="H105" s="66" t="s">
        <v>405</v>
      </c>
      <c r="I105" s="61" t="s">
        <v>406</v>
      </c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3">
      <c r="A106" s="313"/>
      <c r="B106" s="125"/>
      <c r="C106" s="97" t="s">
        <v>116</v>
      </c>
      <c r="D106" s="187">
        <v>3</v>
      </c>
      <c r="E106" s="191" t="s">
        <v>407</v>
      </c>
      <c r="F106" s="188" t="s">
        <v>408</v>
      </c>
      <c r="G106" s="80">
        <v>3</v>
      </c>
      <c r="H106" s="66" t="s">
        <v>407</v>
      </c>
      <c r="I106" s="61" t="s">
        <v>408</v>
      </c>
      <c r="J106" s="83"/>
      <c r="K106" s="76"/>
      <c r="L106" s="76"/>
      <c r="M106" s="85"/>
      <c r="N106" s="78"/>
      <c r="O106" s="78"/>
    </row>
    <row r="107" spans="1:21" ht="30" customHeight="1" x14ac:dyDescent="0.3">
      <c r="A107" s="313"/>
      <c r="B107" s="125"/>
      <c r="C107" s="97" t="s">
        <v>117</v>
      </c>
      <c r="D107" s="187">
        <v>2</v>
      </c>
      <c r="E107" s="191" t="s">
        <v>498</v>
      </c>
      <c r="F107" s="188" t="s">
        <v>410</v>
      </c>
      <c r="G107" s="80">
        <v>3</v>
      </c>
      <c r="H107" s="161" t="s">
        <v>409</v>
      </c>
      <c r="I107" s="61" t="s">
        <v>410</v>
      </c>
      <c r="J107" s="83"/>
      <c r="K107" s="76"/>
      <c r="L107" s="76"/>
      <c r="M107" s="85"/>
      <c r="N107" s="78"/>
      <c r="O107" s="78"/>
    </row>
    <row r="108" spans="1:21" ht="30" customHeight="1" x14ac:dyDescent="0.3">
      <c r="A108" s="313"/>
      <c r="B108" s="125"/>
      <c r="C108" s="97" t="s">
        <v>118</v>
      </c>
      <c r="D108" s="187">
        <v>2</v>
      </c>
      <c r="E108" s="191" t="s">
        <v>499</v>
      </c>
      <c r="F108" s="188" t="s">
        <v>412</v>
      </c>
      <c r="G108" s="80">
        <v>3</v>
      </c>
      <c r="H108" s="66" t="s">
        <v>411</v>
      </c>
      <c r="I108" s="61" t="s">
        <v>412</v>
      </c>
      <c r="J108" s="83"/>
      <c r="K108" s="76"/>
      <c r="L108" s="76"/>
      <c r="M108" s="85"/>
      <c r="N108" s="78"/>
      <c r="O108" s="78"/>
    </row>
    <row r="109" spans="1:21" ht="30" customHeight="1" x14ac:dyDescent="0.3">
      <c r="A109" s="313"/>
      <c r="B109" s="125"/>
      <c r="C109" s="97" t="s">
        <v>119</v>
      </c>
      <c r="D109" s="187">
        <v>1</v>
      </c>
      <c r="E109" s="191" t="s">
        <v>500</v>
      </c>
      <c r="F109" s="188" t="s">
        <v>501</v>
      </c>
      <c r="G109" s="80">
        <v>2</v>
      </c>
      <c r="H109" s="161" t="s">
        <v>413</v>
      </c>
      <c r="I109" s="61" t="s">
        <v>414</v>
      </c>
      <c r="J109" s="83"/>
      <c r="K109" s="76"/>
      <c r="L109" s="76"/>
      <c r="M109" s="85"/>
      <c r="N109" s="78"/>
      <c r="O109" s="78"/>
    </row>
    <row r="110" spans="1:21" ht="30" customHeight="1" x14ac:dyDescent="0.3">
      <c r="A110" s="313"/>
      <c r="B110" s="125"/>
      <c r="C110" s="97" t="s">
        <v>120</v>
      </c>
      <c r="D110" s="187">
        <v>3</v>
      </c>
      <c r="E110" s="191" t="s">
        <v>415</v>
      </c>
      <c r="F110" s="188" t="s">
        <v>502</v>
      </c>
      <c r="G110" s="80">
        <v>3</v>
      </c>
      <c r="H110" s="66" t="s">
        <v>415</v>
      </c>
      <c r="I110" s="61" t="s">
        <v>416</v>
      </c>
      <c r="J110" s="83"/>
      <c r="K110" s="76"/>
      <c r="L110" s="76"/>
      <c r="M110" s="85"/>
      <c r="N110" s="78"/>
      <c r="O110" s="78"/>
    </row>
    <row r="111" spans="1:21" ht="30" customHeight="1" x14ac:dyDescent="0.3">
      <c r="A111" s="313"/>
      <c r="B111" s="125"/>
      <c r="C111" s="97" t="s">
        <v>121</v>
      </c>
      <c r="D111" s="187">
        <v>3</v>
      </c>
      <c r="E111" s="191" t="s">
        <v>503</v>
      </c>
      <c r="F111" s="188" t="s">
        <v>418</v>
      </c>
      <c r="G111" s="80">
        <v>3</v>
      </c>
      <c r="H111" s="66" t="s">
        <v>417</v>
      </c>
      <c r="I111" s="61" t="s">
        <v>418</v>
      </c>
      <c r="J111" s="83"/>
      <c r="K111" s="76"/>
      <c r="L111" s="76"/>
      <c r="M111" s="85"/>
      <c r="N111" s="78"/>
      <c r="O111" s="78"/>
    </row>
    <row r="112" spans="1:21" ht="5.25" customHeight="1" x14ac:dyDescent="0.3">
      <c r="B112" s="304"/>
      <c r="C112" s="305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7.5" x14ac:dyDescent="0.3">
      <c r="A113" s="313"/>
      <c r="B113" s="125"/>
      <c r="C113" s="247" t="s">
        <v>0</v>
      </c>
      <c r="D113" s="247"/>
      <c r="E113" s="247"/>
      <c r="F113" s="247"/>
      <c r="G113" s="247"/>
      <c r="H113" s="247"/>
      <c r="I113" s="247"/>
      <c r="J113" s="247"/>
      <c r="K113" s="256"/>
      <c r="L113" s="116"/>
      <c r="M113" s="116"/>
      <c r="N113" s="116"/>
      <c r="O113" s="116"/>
    </row>
    <row r="114" spans="1:21" ht="30" customHeight="1" x14ac:dyDescent="0.3">
      <c r="A114" s="313"/>
      <c r="B114" s="129"/>
      <c r="C114" s="98" t="s">
        <v>1</v>
      </c>
      <c r="D114" s="27"/>
      <c r="E114" s="74"/>
      <c r="F114" s="60"/>
      <c r="G114" s="80">
        <v>3</v>
      </c>
      <c r="H114" s="161" t="s">
        <v>419</v>
      </c>
      <c r="I114" s="61" t="s">
        <v>420</v>
      </c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3">
      <c r="A115" s="313"/>
      <c r="B115" s="125"/>
      <c r="C115" s="97" t="s">
        <v>2</v>
      </c>
      <c r="D115" s="27"/>
      <c r="E115" s="74"/>
      <c r="F115" s="60"/>
      <c r="G115" s="80">
        <v>4</v>
      </c>
      <c r="H115" s="66" t="s">
        <v>421</v>
      </c>
      <c r="I115" s="61" t="s">
        <v>422</v>
      </c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1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3">
      <c r="A116" s="313"/>
      <c r="B116" s="125"/>
      <c r="C116" s="97" t="s">
        <v>3</v>
      </c>
      <c r="D116" s="27"/>
      <c r="E116" s="74"/>
      <c r="F116" s="60"/>
      <c r="G116" s="80">
        <v>2</v>
      </c>
      <c r="H116" s="66" t="s">
        <v>423</v>
      </c>
      <c r="I116" s="61" t="s">
        <v>424</v>
      </c>
      <c r="J116" s="83"/>
      <c r="K116" s="76"/>
      <c r="L116" s="76"/>
      <c r="M116" s="85"/>
      <c r="N116" s="78"/>
      <c r="O116" s="78"/>
      <c r="R116" s="86">
        <f>COUNTIF(D114:D117,"3")</f>
        <v>0</v>
      </c>
      <c r="S116" s="86">
        <f>COUNTIF(G114:G117,"3")</f>
        <v>1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3">
      <c r="A117" s="313"/>
      <c r="B117" s="125"/>
      <c r="C117" s="97" t="s">
        <v>4</v>
      </c>
      <c r="D117" s="27"/>
      <c r="E117" s="74"/>
      <c r="F117" s="60"/>
      <c r="G117" s="80">
        <v>4</v>
      </c>
      <c r="H117" s="161" t="s">
        <v>425</v>
      </c>
      <c r="I117" s="61" t="s">
        <v>426</v>
      </c>
      <c r="J117" s="83"/>
      <c r="K117" s="76"/>
      <c r="L117" s="76"/>
      <c r="M117" s="85"/>
      <c r="N117" s="78"/>
      <c r="O117" s="78"/>
      <c r="R117" s="86">
        <f>COUNTIF(D114:D117,"4")</f>
        <v>0</v>
      </c>
      <c r="S117" s="86">
        <f>COUNTIF(G114:G117,"4")</f>
        <v>2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3">
      <c r="B118" s="245"/>
      <c r="C118" s="246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3">
      <c r="B119" s="272" t="s">
        <v>24</v>
      </c>
      <c r="C119" s="273"/>
      <c r="D119" s="249" t="s">
        <v>179</v>
      </c>
      <c r="E119" s="250"/>
      <c r="F119" s="251"/>
      <c r="G119" s="286" t="s">
        <v>177</v>
      </c>
      <c r="H119" s="287"/>
      <c r="I119" s="288"/>
      <c r="J119" s="306" t="s">
        <v>178</v>
      </c>
      <c r="K119" s="306"/>
      <c r="L119" s="306"/>
      <c r="M119" s="252" t="s">
        <v>176</v>
      </c>
      <c r="N119" s="252"/>
      <c r="O119" s="252"/>
    </row>
    <row r="120" spans="1:21" ht="15.75" customHeight="1" x14ac:dyDescent="0.3">
      <c r="B120" s="274"/>
      <c r="C120" s="275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/>
      <c r="J120" s="111" t="s">
        <v>34</v>
      </c>
      <c r="K120" s="112" t="s">
        <v>122</v>
      </c>
      <c r="L120" s="136" t="s">
        <v>125</v>
      </c>
      <c r="M120" s="111" t="s">
        <v>34</v>
      </c>
      <c r="N120" s="112" t="s">
        <v>122</v>
      </c>
      <c r="O120" s="136"/>
    </row>
    <row r="121" spans="1:21" ht="17.5" x14ac:dyDescent="0.35">
      <c r="A121" s="313"/>
      <c r="B121" s="128"/>
      <c r="C121" s="247" t="s">
        <v>5</v>
      </c>
      <c r="D121" s="247"/>
      <c r="E121" s="247"/>
      <c r="F121" s="247"/>
      <c r="G121" s="247"/>
      <c r="H121" s="247"/>
      <c r="I121" s="247"/>
      <c r="J121" s="247"/>
      <c r="K121" s="256"/>
      <c r="L121" s="116"/>
      <c r="M121" s="116"/>
      <c r="N121" s="116"/>
      <c r="O121" s="116"/>
    </row>
    <row r="122" spans="1:21" ht="39" customHeight="1" x14ac:dyDescent="0.3">
      <c r="A122" s="313"/>
      <c r="B122" s="132"/>
      <c r="C122" s="137" t="s">
        <v>6</v>
      </c>
      <c r="D122" s="165">
        <v>3</v>
      </c>
      <c r="E122" s="166" t="s">
        <v>427</v>
      </c>
      <c r="F122" s="166" t="s">
        <v>428</v>
      </c>
      <c r="G122" s="170">
        <v>3</v>
      </c>
      <c r="H122" s="171" t="s">
        <v>429</v>
      </c>
      <c r="I122" s="167" t="s">
        <v>430</v>
      </c>
      <c r="J122" s="83"/>
      <c r="K122" s="76"/>
      <c r="L122" s="76"/>
      <c r="M122" s="85"/>
      <c r="N122" s="78"/>
      <c r="O122" s="78"/>
      <c r="R122" s="86">
        <f>COUNTIF(D122:D125,"1")</f>
        <v>2</v>
      </c>
      <c r="S122" s="86">
        <f>COUNTIF(G122:G125,"1")</f>
        <v>1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3">
      <c r="A123" s="313"/>
      <c r="B123" s="129"/>
      <c r="C123" s="98" t="s">
        <v>7</v>
      </c>
      <c r="D123" s="165">
        <v>2</v>
      </c>
      <c r="E123" s="169" t="s">
        <v>431</v>
      </c>
      <c r="F123" s="166" t="s">
        <v>432</v>
      </c>
      <c r="G123" s="170">
        <v>2</v>
      </c>
      <c r="H123" s="168" t="s">
        <v>433</v>
      </c>
      <c r="I123" s="167" t="s">
        <v>434</v>
      </c>
      <c r="J123" s="83"/>
      <c r="K123" s="76"/>
      <c r="L123" s="76"/>
      <c r="M123" s="85"/>
      <c r="N123" s="78"/>
      <c r="O123" s="78"/>
      <c r="R123" s="86">
        <f>COUNTIF(D122:D125,"2")</f>
        <v>1</v>
      </c>
      <c r="S123" s="86">
        <f>COUNTIF(G122:G125,"2")</f>
        <v>2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3">
      <c r="A124" s="313"/>
      <c r="B124" s="125"/>
      <c r="C124" s="98" t="s">
        <v>8</v>
      </c>
      <c r="D124" s="165">
        <v>1</v>
      </c>
      <c r="E124" s="169" t="s">
        <v>435</v>
      </c>
      <c r="F124" s="166" t="s">
        <v>436</v>
      </c>
      <c r="G124" s="170">
        <v>2</v>
      </c>
      <c r="H124" s="168" t="s">
        <v>437</v>
      </c>
      <c r="I124" s="167" t="s">
        <v>438</v>
      </c>
      <c r="J124" s="83"/>
      <c r="K124" s="76"/>
      <c r="L124" s="76"/>
      <c r="M124" s="85"/>
      <c r="N124" s="78"/>
      <c r="O124" s="78"/>
      <c r="R124" s="86">
        <f>COUNTIF(D122:D125,"3")</f>
        <v>1</v>
      </c>
      <c r="S124" s="86">
        <f>COUNTIF(G122:G125,"3")</f>
        <v>1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3">
      <c r="A125" s="313"/>
      <c r="B125" s="125"/>
      <c r="C125" s="97" t="s">
        <v>9</v>
      </c>
      <c r="D125" s="165">
        <v>1</v>
      </c>
      <c r="E125" s="169" t="s">
        <v>439</v>
      </c>
      <c r="F125" s="166" t="s">
        <v>440</v>
      </c>
      <c r="G125" s="170">
        <v>1</v>
      </c>
      <c r="H125" s="168" t="s">
        <v>441</v>
      </c>
      <c r="I125" s="167" t="s">
        <v>442</v>
      </c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3">
      <c r="B126" s="245"/>
      <c r="C126" s="246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7.5" x14ac:dyDescent="0.3">
      <c r="A127" s="313"/>
      <c r="B127" s="125"/>
      <c r="C127" s="247" t="s">
        <v>10</v>
      </c>
      <c r="D127" s="247"/>
      <c r="E127" s="247"/>
      <c r="F127" s="247"/>
      <c r="G127" s="247"/>
      <c r="H127" s="247"/>
      <c r="I127" s="247"/>
      <c r="J127" s="247"/>
      <c r="K127" s="256"/>
      <c r="L127" s="116"/>
      <c r="M127" s="116"/>
      <c r="N127" s="116"/>
      <c r="O127" s="116"/>
    </row>
    <row r="128" spans="1:21" ht="30" customHeight="1" x14ac:dyDescent="0.3">
      <c r="A128" s="313"/>
      <c r="B128" s="118"/>
      <c r="C128" s="105" t="s">
        <v>11</v>
      </c>
      <c r="D128" s="172">
        <v>2</v>
      </c>
      <c r="E128" s="173" t="s">
        <v>443</v>
      </c>
      <c r="F128" s="173" t="s">
        <v>444</v>
      </c>
      <c r="G128" s="177">
        <v>2</v>
      </c>
      <c r="H128" s="178" t="s">
        <v>445</v>
      </c>
      <c r="I128" s="174" t="s">
        <v>446</v>
      </c>
      <c r="J128" s="83"/>
      <c r="K128" s="76"/>
      <c r="L128" s="76"/>
      <c r="M128" s="85"/>
      <c r="N128" s="78"/>
      <c r="O128" s="78"/>
      <c r="R128" s="86">
        <f>COUNTIF(D128:D131,"1")</f>
        <v>1</v>
      </c>
      <c r="S128" s="86">
        <f>COUNTIF(G128:G131,"1")</f>
        <v>1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3">
      <c r="A129" s="313"/>
      <c r="B129" s="125"/>
      <c r="C129" s="97" t="s">
        <v>12</v>
      </c>
      <c r="D129" s="172">
        <v>3</v>
      </c>
      <c r="E129" s="176" t="s">
        <v>447</v>
      </c>
      <c r="F129" s="173" t="s">
        <v>448</v>
      </c>
      <c r="G129" s="177">
        <v>3</v>
      </c>
      <c r="H129" s="179" t="s">
        <v>449</v>
      </c>
      <c r="I129" s="174" t="s">
        <v>450</v>
      </c>
      <c r="J129" s="83"/>
      <c r="K129" s="76"/>
      <c r="L129" s="76"/>
      <c r="M129" s="85"/>
      <c r="N129" s="78"/>
      <c r="O129" s="78"/>
      <c r="R129" s="86">
        <f>COUNTIF(D128:D131,"2")</f>
        <v>1</v>
      </c>
      <c r="S129" s="86">
        <f>COUNTIF(G128:G131,"2")</f>
        <v>2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3">
      <c r="A130" s="313"/>
      <c r="B130" s="125"/>
      <c r="C130" s="97" t="s">
        <v>13</v>
      </c>
      <c r="D130" s="172">
        <v>1</v>
      </c>
      <c r="E130" s="176" t="s">
        <v>451</v>
      </c>
      <c r="F130" s="173" t="s">
        <v>452</v>
      </c>
      <c r="G130" s="177">
        <v>2</v>
      </c>
      <c r="H130" s="175" t="s">
        <v>453</v>
      </c>
      <c r="I130" s="174" t="s">
        <v>454</v>
      </c>
      <c r="J130" s="83"/>
      <c r="K130" s="76"/>
      <c r="L130" s="76"/>
      <c r="M130" s="85"/>
      <c r="N130" s="78"/>
      <c r="O130" s="78"/>
      <c r="R130" s="86">
        <f>COUNTIF(D128:D131,"3")</f>
        <v>2</v>
      </c>
      <c r="S130" s="86">
        <f>COUNTIF(G128:G131,"3")</f>
        <v>1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3">
      <c r="A131" s="313"/>
      <c r="B131" s="125"/>
      <c r="C131" s="97" t="s">
        <v>14</v>
      </c>
      <c r="D131" s="172">
        <v>3</v>
      </c>
      <c r="E131" s="176" t="s">
        <v>455</v>
      </c>
      <c r="F131" s="173" t="s">
        <v>456</v>
      </c>
      <c r="G131" s="177">
        <v>1</v>
      </c>
      <c r="H131" s="175" t="s">
        <v>457</v>
      </c>
      <c r="I131" s="174" t="s">
        <v>458</v>
      </c>
      <c r="J131" s="83"/>
      <c r="K131" s="76"/>
      <c r="L131" s="76"/>
      <c r="M131" s="85"/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3">
      <c r="B132" s="245"/>
      <c r="C132" s="246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7.5" x14ac:dyDescent="0.3">
      <c r="A133" s="313"/>
      <c r="B133" s="125"/>
      <c r="C133" s="247" t="s">
        <v>15</v>
      </c>
      <c r="D133" s="247"/>
      <c r="E133" s="247"/>
      <c r="F133" s="247"/>
      <c r="G133" s="247"/>
      <c r="H133" s="247"/>
      <c r="I133" s="247"/>
      <c r="J133" s="247"/>
      <c r="K133" s="256"/>
      <c r="L133" s="116"/>
      <c r="M133" s="116"/>
      <c r="N133" s="116"/>
      <c r="O133" s="116"/>
    </row>
    <row r="134" spans="1:21" ht="30" customHeight="1" x14ac:dyDescent="0.3">
      <c r="A134" s="313"/>
      <c r="B134" s="118"/>
      <c r="C134" s="105" t="s">
        <v>16</v>
      </c>
      <c r="D134" s="180">
        <v>3</v>
      </c>
      <c r="E134" s="181" t="s">
        <v>459</v>
      </c>
      <c r="F134" s="181" t="s">
        <v>460</v>
      </c>
      <c r="G134" s="185">
        <v>3</v>
      </c>
      <c r="H134" s="186" t="s">
        <v>461</v>
      </c>
      <c r="I134" s="182" t="s">
        <v>462</v>
      </c>
      <c r="J134" s="83"/>
      <c r="K134" s="76"/>
      <c r="L134" s="76"/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3">
      <c r="A135" s="313"/>
      <c r="B135" s="125"/>
      <c r="C135" s="97" t="s">
        <v>17</v>
      </c>
      <c r="D135" s="180">
        <v>2</v>
      </c>
      <c r="E135" s="181" t="s">
        <v>463</v>
      </c>
      <c r="F135" s="181" t="s">
        <v>464</v>
      </c>
      <c r="G135" s="185">
        <v>2</v>
      </c>
      <c r="H135" s="183" t="s">
        <v>465</v>
      </c>
      <c r="I135" s="182" t="s">
        <v>466</v>
      </c>
      <c r="J135" s="83"/>
      <c r="K135" s="76"/>
      <c r="L135" s="76"/>
      <c r="M135" s="85"/>
      <c r="N135" s="78"/>
      <c r="O135" s="78"/>
      <c r="R135" s="86">
        <f>COUNTIF(D134:D136,"2")</f>
        <v>2</v>
      </c>
      <c r="S135" s="86">
        <f>COUNTIF(G134:G136,"2")</f>
        <v>2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3">
      <c r="A136" s="313"/>
      <c r="B136" s="125"/>
      <c r="C136" s="97" t="s">
        <v>18</v>
      </c>
      <c r="D136" s="180">
        <v>2</v>
      </c>
      <c r="E136" s="184" t="s">
        <v>467</v>
      </c>
      <c r="F136" s="181" t="s">
        <v>468</v>
      </c>
      <c r="G136" s="185">
        <v>2</v>
      </c>
      <c r="H136" s="183" t="s">
        <v>467</v>
      </c>
      <c r="I136" s="182" t="s">
        <v>469</v>
      </c>
      <c r="J136" s="83"/>
      <c r="K136" s="76"/>
      <c r="L136" s="76"/>
      <c r="M136" s="85"/>
      <c r="N136" s="78"/>
      <c r="O136" s="78"/>
      <c r="R136" s="86">
        <f>COUNTIF(D134:D136,"3")</f>
        <v>1</v>
      </c>
      <c r="S136" s="86">
        <f>COUNTIF(G134:G136,"3")</f>
        <v>1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3">
      <c r="B137" s="245"/>
      <c r="C137" s="246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7.5" x14ac:dyDescent="0.3">
      <c r="A138" s="313"/>
      <c r="B138" s="125"/>
      <c r="C138" s="247" t="s">
        <v>19</v>
      </c>
      <c r="D138" s="247"/>
      <c r="E138" s="247"/>
      <c r="F138" s="247"/>
      <c r="G138" s="247"/>
      <c r="H138" s="247"/>
      <c r="I138" s="247"/>
      <c r="J138" s="247"/>
      <c r="K138" s="256"/>
      <c r="L138" s="116"/>
      <c r="M138" s="116"/>
      <c r="N138" s="116"/>
      <c r="O138" s="116"/>
    </row>
    <row r="139" spans="1:21" ht="30" customHeight="1" x14ac:dyDescent="0.3">
      <c r="A139" s="313"/>
      <c r="B139" s="118"/>
      <c r="C139" s="105" t="s">
        <v>20</v>
      </c>
      <c r="D139" s="187">
        <v>2</v>
      </c>
      <c r="E139" s="188" t="s">
        <v>470</v>
      </c>
      <c r="F139" s="188" t="s">
        <v>471</v>
      </c>
      <c r="G139" s="192">
        <v>3</v>
      </c>
      <c r="H139" s="189" t="s">
        <v>472</v>
      </c>
      <c r="I139" s="189" t="s">
        <v>471</v>
      </c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1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3">
      <c r="A140" s="313"/>
      <c r="B140" s="125"/>
      <c r="C140" s="97" t="s">
        <v>21</v>
      </c>
      <c r="D140" s="187">
        <v>3</v>
      </c>
      <c r="E140" s="191" t="s">
        <v>473</v>
      </c>
      <c r="F140" s="188" t="s">
        <v>474</v>
      </c>
      <c r="G140" s="192">
        <v>3</v>
      </c>
      <c r="H140" s="193" t="s">
        <v>475</v>
      </c>
      <c r="I140" s="189" t="s">
        <v>474</v>
      </c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2</v>
      </c>
      <c r="S140" s="86">
        <f>COUNTIF(G139:G141,"2")</f>
        <v>0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3">
      <c r="A141" s="313"/>
      <c r="B141" s="125"/>
      <c r="C141" s="97" t="s">
        <v>22</v>
      </c>
      <c r="D141" s="187">
        <v>2</v>
      </c>
      <c r="E141" s="191" t="s">
        <v>476</v>
      </c>
      <c r="F141" s="188" t="s">
        <v>477</v>
      </c>
      <c r="G141" s="192">
        <v>1</v>
      </c>
      <c r="H141" s="190" t="s">
        <v>478</v>
      </c>
      <c r="I141" s="189" t="s">
        <v>479</v>
      </c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1</v>
      </c>
      <c r="S141" s="86">
        <f>COUNTIF(G139:G141,"3")</f>
        <v>2</v>
      </c>
      <c r="T141" s="86">
        <f>COUNTIF(J139:J141,"3")</f>
        <v>0</v>
      </c>
      <c r="U141" s="86">
        <f>COUNTIF(M139:M141,"3")</f>
        <v>0</v>
      </c>
    </row>
    <row r="142" spans="1:21" x14ac:dyDescent="0.3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x14ac:dyDescent="0.3">
      <c r="B65530" s="303" t="s">
        <v>29</v>
      </c>
      <c r="C65530" s="303"/>
      <c r="D65530" s="303"/>
      <c r="E65530" s="303"/>
      <c r="F65530" s="99"/>
    </row>
    <row r="65531" spans="2:6" x14ac:dyDescent="0.3">
      <c r="B65531" s="302" t="s">
        <v>30</v>
      </c>
      <c r="C65531" s="302"/>
      <c r="D65531" s="302"/>
      <c r="E65531" s="302"/>
      <c r="F65531" s="140"/>
    </row>
    <row r="65532" spans="2:6" x14ac:dyDescent="0.3">
      <c r="B65532" s="302" t="s">
        <v>31</v>
      </c>
      <c r="C65532" s="302"/>
      <c r="D65532" s="302"/>
      <c r="E65532" s="302"/>
      <c r="F65532" s="140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7">
      <iconSet iconSet="4TrafficLights">
        <cfvo type="percent" val="0"/>
        <cfvo type="num" val="1"/>
        <cfvo type="num" val="3"/>
        <cfvo type="num" val="4"/>
      </iconSet>
    </cfRule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7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48" stopIfTrue="1" operator="lessThan">
      <formula>$Q$7</formula>
    </cfRule>
  </conditionalFormatting>
  <conditionalFormatting sqref="D55:D59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8"/>
  <sheetViews>
    <sheetView showGridLines="0" zoomScale="25" zoomScaleNormal="25" workbookViewId="0">
      <selection activeCell="B29" sqref="B29:U29"/>
    </sheetView>
  </sheetViews>
  <sheetFormatPr baseColWidth="10" defaultColWidth="11.453125" defaultRowHeight="15" x14ac:dyDescent="0.3"/>
  <cols>
    <col min="1" max="1" width="1.453125" style="141" customWidth="1"/>
    <col min="2" max="2" width="34.6328125" style="141" customWidth="1"/>
    <col min="3" max="6" width="7.6328125" style="141" customWidth="1"/>
    <col min="7" max="7" width="1.6328125" style="141" customWidth="1"/>
    <col min="8" max="11" width="7.6328125" style="141" customWidth="1"/>
    <col min="12" max="12" width="1.6328125" style="141" customWidth="1"/>
    <col min="13" max="16" width="7.6328125" style="141" customWidth="1"/>
    <col min="17" max="17" width="2.08984375" style="141" customWidth="1"/>
    <col min="18" max="21" width="7.6328125" style="141" customWidth="1"/>
    <col min="22" max="27" width="11.453125" style="141"/>
    <col min="28" max="28" width="2" style="141" customWidth="1"/>
    <col min="29" max="33" width="11.453125" style="141"/>
    <col min="34" max="34" width="1.90625" style="141" customWidth="1"/>
    <col min="35" max="16384" width="11.453125" style="141"/>
  </cols>
  <sheetData>
    <row r="1" spans="2:22" ht="6" customHeight="1" x14ac:dyDescent="0.3"/>
    <row r="2" spans="2:22" ht="22.5" customHeight="1" x14ac:dyDescent="0.3">
      <c r="B2" s="337" t="s">
        <v>27</v>
      </c>
      <c r="C2" s="336" t="s">
        <v>180</v>
      </c>
      <c r="D2" s="336"/>
      <c r="E2" s="336"/>
      <c r="F2" s="336"/>
      <c r="G2" s="142"/>
      <c r="H2" s="334" t="s">
        <v>181</v>
      </c>
      <c r="I2" s="334"/>
      <c r="J2" s="334"/>
      <c r="K2" s="334"/>
      <c r="L2" s="142"/>
      <c r="M2" s="335" t="s">
        <v>182</v>
      </c>
      <c r="N2" s="335"/>
      <c r="O2" s="335"/>
      <c r="P2" s="335"/>
      <c r="Q2" s="143"/>
      <c r="R2" s="343" t="s">
        <v>183</v>
      </c>
      <c r="S2" s="343"/>
      <c r="T2" s="343"/>
      <c r="U2" s="343"/>
      <c r="V2" s="333"/>
    </row>
    <row r="3" spans="2:22" ht="24.75" customHeight="1" thickBot="1" x14ac:dyDescent="0.35">
      <c r="B3" s="338"/>
      <c r="C3" s="144">
        <v>1</v>
      </c>
      <c r="D3" s="144">
        <v>2</v>
      </c>
      <c r="E3" s="145">
        <v>3</v>
      </c>
      <c r="F3" s="146">
        <v>4</v>
      </c>
      <c r="G3" s="341"/>
      <c r="H3" s="144">
        <v>1</v>
      </c>
      <c r="I3" s="144">
        <v>2</v>
      </c>
      <c r="J3" s="145">
        <v>3</v>
      </c>
      <c r="K3" s="146">
        <v>4</v>
      </c>
      <c r="L3" s="339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333"/>
    </row>
    <row r="4" spans="2:22" ht="38.15" customHeight="1" thickTop="1" thickBot="1" x14ac:dyDescent="0.3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1</v>
      </c>
      <c r="F4" s="149">
        <f>Autoevaluación!R10/SUM(Autoevaluación!R7:R10)</f>
        <v>0</v>
      </c>
      <c r="G4" s="342"/>
      <c r="H4" s="149">
        <f>Autoevaluación!S7/SUM(Autoevaluación!S7:S10)</f>
        <v>0.25</v>
      </c>
      <c r="I4" s="149">
        <f>Autoevaluación!S8/SUM(Autoevaluación!S7:S10)</f>
        <v>0</v>
      </c>
      <c r="J4" s="149">
        <f>Autoevaluación!S9/SUM(Autoevaluación!S7:S10)</f>
        <v>0.75</v>
      </c>
      <c r="K4" s="149">
        <f>Autoevaluación!S10/SUM(Autoevaluación!S7:S10)</f>
        <v>0</v>
      </c>
      <c r="L4" s="340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>
        <f>Autoevaluación!U7/SUM(Autoevaluación!U7:U10)</f>
        <v>0</v>
      </c>
      <c r="S4" s="149">
        <f>Autoevaluación!U8/SUM(Autoevaluación!U7:U10)</f>
        <v>0</v>
      </c>
      <c r="T4" s="149">
        <f>Autoevaluación!U9/SUM(Autoevaluación!U7:U10)</f>
        <v>1</v>
      </c>
      <c r="U4" s="149">
        <f>Autoevaluación!U10/SUM(Autoevaluación!U7:U10)</f>
        <v>0</v>
      </c>
    </row>
    <row r="5" spans="2:22" ht="38.15" customHeight="1" thickTop="1" thickBot="1" x14ac:dyDescent="0.3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0.2</v>
      </c>
      <c r="E5" s="149">
        <f>Autoevaluación!R15/SUM(Autoevaluación!R13:R16)</f>
        <v>0.8</v>
      </c>
      <c r="F5" s="149">
        <f>Autoevaluación!R16/SUM(Autoevaluación!R13:R16)</f>
        <v>0</v>
      </c>
      <c r="G5" s="342"/>
      <c r="H5" s="149">
        <f>Autoevaluación!S13/SUM(Autoevaluación!S13:S16)</f>
        <v>0</v>
      </c>
      <c r="I5" s="149">
        <f>Autoevaluación!S14/SUM(Autoevaluación!S13:S16)</f>
        <v>0.2</v>
      </c>
      <c r="J5" s="149">
        <f>Autoevaluación!S15/SUM(Autoevaluación!S13:S16)</f>
        <v>0.8</v>
      </c>
      <c r="K5" s="149">
        <f>Autoevaluación!S16/SUM(Autoevaluación!S13:S16)</f>
        <v>0</v>
      </c>
      <c r="L5" s="340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5" customHeight="1" thickTop="1" thickBot="1" x14ac:dyDescent="0.3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0.5</v>
      </c>
      <c r="E6" s="149">
        <f>Autoevaluación!R22/SUM(Autoevaluación!R20:R23)</f>
        <v>0.5</v>
      </c>
      <c r="F6" s="149">
        <f>Autoevaluación!R23/SUM(Autoevaluación!R20:R23)</f>
        <v>0</v>
      </c>
      <c r="G6" s="342"/>
      <c r="H6" s="149">
        <f>Autoevaluación!S20/SUM(Autoevaluación!S20:S23)</f>
        <v>0.25</v>
      </c>
      <c r="I6" s="149">
        <f>Autoevaluación!S21/SUM(Autoevaluación!S20:S23)</f>
        <v>0.375</v>
      </c>
      <c r="J6" s="149">
        <f>Autoevaluación!S20/SUM(Autoevaluación!S20:S23)</f>
        <v>0.25</v>
      </c>
      <c r="K6" s="149">
        <f>Autoevaluación!S23/SUM(Autoevaluación!S20:S23)</f>
        <v>0.125</v>
      </c>
      <c r="L6" s="340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5" customHeight="1" thickTop="1" thickBot="1" x14ac:dyDescent="0.35">
      <c r="B7" s="147" t="s">
        <v>52</v>
      </c>
      <c r="C7" s="148">
        <f>Autoevaluación!R30/SUM(Autoevaluación!R30:R33)</f>
        <v>0.5</v>
      </c>
      <c r="D7" s="149">
        <f>Autoevaluación!R31/SUM(Autoevaluación!R30:R33)</f>
        <v>0.25</v>
      </c>
      <c r="E7" s="149">
        <f>Autoevaluación!R32/SUM(Autoevaluación!R30:R33)</f>
        <v>0.25</v>
      </c>
      <c r="F7" s="149">
        <f>Autoevaluación!R33/SUM(Autoevaluación!R30:R33)</f>
        <v>0</v>
      </c>
      <c r="G7" s="342"/>
      <c r="H7" s="149">
        <f>Autoevaluación!S30/SUM(Autoevaluación!S30:S33)</f>
        <v>0.25</v>
      </c>
      <c r="I7" s="149">
        <f>Autoevaluación!S31/SUM(Autoevaluación!S30:S33)</f>
        <v>0.25</v>
      </c>
      <c r="J7" s="149">
        <f>Autoevaluación!S32/SUM(Autoevaluación!S30:S33)</f>
        <v>0.5</v>
      </c>
      <c r="K7" s="149">
        <f>Autoevaluación!S33/SUM(Autoevaluación!S30:S33)</f>
        <v>0</v>
      </c>
      <c r="L7" s="340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5" customHeight="1" thickTop="1" thickBot="1" x14ac:dyDescent="0.35">
      <c r="B8" s="147" t="s">
        <v>57</v>
      </c>
      <c r="C8" s="148">
        <f>Autoevaluación!R36/SUM(Autoevaluación!R36:R39)</f>
        <v>0.22222222222222221</v>
      </c>
      <c r="D8" s="149">
        <f>Autoevaluación!R37/SUM(Autoevaluación!R36:R39)</f>
        <v>0.1111111111111111</v>
      </c>
      <c r="E8" s="149">
        <f>Autoevaluación!R38/SUM(Autoevaluación!R36:R39)</f>
        <v>0.55555555555555558</v>
      </c>
      <c r="F8" s="149">
        <f>Autoevaluación!R39/SUM(Autoevaluación!R36:R39)</f>
        <v>0.1111111111111111</v>
      </c>
      <c r="G8" s="342"/>
      <c r="H8" s="149">
        <f>Autoevaluación!S36/SUM(Autoevaluación!S36:S39)</f>
        <v>0</v>
      </c>
      <c r="I8" s="149">
        <f>Autoevaluación!S37/SUM(Autoevaluación!S36:S39)</f>
        <v>0.44444444444444442</v>
      </c>
      <c r="J8" s="149">
        <f>Autoevaluación!S38/SUM(Autoevaluación!S36:S39)</f>
        <v>0.55555555555555558</v>
      </c>
      <c r="K8" s="149">
        <f>Autoevaluación!S39/SUM(Autoevaluación!S36:S39)</f>
        <v>0</v>
      </c>
      <c r="L8" s="340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5" customHeight="1" thickTop="1" thickBot="1" x14ac:dyDescent="0.35">
      <c r="B9" s="147" t="s">
        <v>67</v>
      </c>
      <c r="C9" s="148">
        <f>Autoevaluación!R47/SUM(Autoevaluación!R47:R50)</f>
        <v>0.5</v>
      </c>
      <c r="D9" s="149">
        <f>Autoevaluación!R48/SUM(Autoevaluación!R47:R50)</f>
        <v>0</v>
      </c>
      <c r="E9" s="149">
        <f>Autoevaluación!R49/SUM(Autoevaluación!R47:R50)</f>
        <v>0.5</v>
      </c>
      <c r="F9" s="149">
        <f>Autoevaluación!R50/SUM(Autoevaluación!R47:R50)</f>
        <v>0</v>
      </c>
      <c r="G9" s="342"/>
      <c r="H9" s="149">
        <f>Autoevaluación!S47/SUM(Autoevaluación!S47:S50)</f>
        <v>0.5</v>
      </c>
      <c r="I9" s="149">
        <f>Autoevaluación!S48/SUM(Autoevaluación!S47:S50)</f>
        <v>0</v>
      </c>
      <c r="J9" s="149">
        <f>Autoevaluación!S49/SUM(Autoevaluación!S47:S50)</f>
        <v>0.5</v>
      </c>
      <c r="K9" s="149">
        <f>Autoevaluación!S50/SUM(Autoevaluación!S47:S50)</f>
        <v>0</v>
      </c>
      <c r="L9" s="340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5" customHeight="1" thickTop="1" x14ac:dyDescent="0.3">
      <c r="B10" s="152" t="s">
        <v>126</v>
      </c>
      <c r="C10" s="153">
        <f>AVERAGE(C4:C9)</f>
        <v>0.20370370370370372</v>
      </c>
      <c r="D10" s="153">
        <f>AVERAGE(D4:D9)</f>
        <v>0.17685185185185184</v>
      </c>
      <c r="E10" s="153">
        <f>AVERAGE(E4:E9)</f>
        <v>0.60092592592592586</v>
      </c>
      <c r="F10" s="153">
        <f>AVERAGE(F4:F9)</f>
        <v>1.8518518518518517E-2</v>
      </c>
      <c r="G10" s="154"/>
      <c r="H10" s="153">
        <f>AVERAGE(H4:H9)</f>
        <v>0.20833333333333334</v>
      </c>
      <c r="I10" s="153">
        <f>AVERAGE(I4:I9)</f>
        <v>0.21157407407407405</v>
      </c>
      <c r="J10" s="153">
        <f>AVERAGE(J4:J9)</f>
        <v>0.55925925925925923</v>
      </c>
      <c r="K10" s="153">
        <f>AVERAGE(K4:K9)</f>
        <v>2.0833333333333332E-2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3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" customHeight="1" x14ac:dyDescent="0.3">
      <c r="B12" s="328">
        <v>2023</v>
      </c>
      <c r="C12" s="329"/>
      <c r="D12" s="329"/>
      <c r="E12" s="329"/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30"/>
    </row>
    <row r="13" spans="2:22" ht="24.9" customHeight="1" x14ac:dyDescent="0.3">
      <c r="B13" s="331" t="s">
        <v>28</v>
      </c>
      <c r="C13" s="332"/>
      <c r="D13" s="332"/>
      <c r="E13" s="332"/>
      <c r="F13" s="332"/>
      <c r="G13" s="332"/>
      <c r="H13" s="332"/>
      <c r="I13" s="332"/>
      <c r="J13" s="332"/>
      <c r="K13" s="332"/>
      <c r="L13" s="332"/>
      <c r="M13" s="332"/>
      <c r="N13" s="332"/>
      <c r="O13" s="332"/>
      <c r="P13" s="332"/>
      <c r="Q13" s="332"/>
      <c r="R13" s="332"/>
      <c r="S13" s="332"/>
      <c r="T13" s="332"/>
      <c r="U13" s="332"/>
    </row>
    <row r="14" spans="2:22" ht="60" customHeight="1" x14ac:dyDescent="0.3">
      <c r="B14" s="314" t="s">
        <v>275</v>
      </c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</row>
    <row r="15" spans="2:22" ht="60" customHeight="1" x14ac:dyDescent="0.3">
      <c r="B15" s="314" t="s">
        <v>276</v>
      </c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</row>
    <row r="16" spans="2:22" s="157" customFormat="1" ht="24.9" customHeight="1" x14ac:dyDescent="0.35">
      <c r="B16" s="319" t="s">
        <v>123</v>
      </c>
      <c r="C16" s="320"/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</row>
    <row r="17" spans="2:21" ht="60" customHeight="1" x14ac:dyDescent="0.3">
      <c r="B17" s="314" t="s">
        <v>277</v>
      </c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3">
      <c r="B18" s="314" t="s">
        <v>319</v>
      </c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3">
      <c r="B19" s="314" t="s">
        <v>278</v>
      </c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5" customHeight="1" x14ac:dyDescent="0.3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" customHeight="1" x14ac:dyDescent="0.3">
      <c r="B21" s="323">
        <v>2024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" customHeight="1" x14ac:dyDescent="0.3">
      <c r="B22" s="324" t="s">
        <v>28</v>
      </c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</row>
    <row r="23" spans="2:21" ht="60" customHeight="1" x14ac:dyDescent="0.3">
      <c r="B23" s="314" t="s">
        <v>320</v>
      </c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</row>
    <row r="24" spans="2:21" ht="60" customHeight="1" x14ac:dyDescent="0.3">
      <c r="B24" s="325" t="s">
        <v>321</v>
      </c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326"/>
      <c r="O24" s="326"/>
      <c r="P24" s="326"/>
      <c r="Q24" s="326"/>
      <c r="R24" s="326"/>
      <c r="S24" s="326"/>
      <c r="T24" s="326"/>
      <c r="U24" s="327"/>
    </row>
    <row r="25" spans="2:21" ht="60" customHeight="1" x14ac:dyDescent="0.3">
      <c r="B25" s="314" t="s">
        <v>318</v>
      </c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</row>
    <row r="26" spans="2:21" s="157" customFormat="1" ht="24.9" customHeight="1" x14ac:dyDescent="0.35">
      <c r="B26" s="319" t="s">
        <v>123</v>
      </c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</row>
    <row r="27" spans="2:21" ht="60" customHeight="1" x14ac:dyDescent="0.3">
      <c r="B27" s="314" t="s">
        <v>322</v>
      </c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</row>
    <row r="28" spans="2:21" ht="60" customHeight="1" x14ac:dyDescent="0.3">
      <c r="B28" s="314" t="s">
        <v>323</v>
      </c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</row>
    <row r="29" spans="2:21" ht="60" customHeight="1" x14ac:dyDescent="0.3">
      <c r="B29" s="314" t="s">
        <v>325</v>
      </c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</row>
    <row r="30" spans="2:21" ht="16.5" customHeight="1" x14ac:dyDescent="0.3"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</row>
    <row r="31" spans="2:21" ht="21.9" customHeight="1" x14ac:dyDescent="0.3">
      <c r="B31" s="321">
        <v>2025</v>
      </c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</row>
    <row r="32" spans="2:21" ht="24.9" customHeight="1" x14ac:dyDescent="0.3">
      <c r="B32" s="317" t="s">
        <v>28</v>
      </c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318"/>
      <c r="Q32" s="318"/>
      <c r="R32" s="318"/>
      <c r="S32" s="318"/>
      <c r="T32" s="318"/>
      <c r="U32" s="318"/>
    </row>
    <row r="33" spans="2:21" ht="60" customHeight="1" x14ac:dyDescent="0.3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ht="60" customHeight="1" x14ac:dyDescent="0.3">
      <c r="B34" s="31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</row>
    <row r="35" spans="2:21" s="157" customFormat="1" ht="24.9" customHeight="1" x14ac:dyDescent="0.35">
      <c r="B35" s="319" t="s">
        <v>123</v>
      </c>
      <c r="C35" s="320"/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</row>
    <row r="36" spans="2:21" ht="60" customHeight="1" x14ac:dyDescent="0.3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3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38" spans="2:21" ht="60" customHeight="1" x14ac:dyDescent="0.3">
      <c r="B38" s="314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</row>
    <row r="40" spans="2:21" x14ac:dyDescent="0.3">
      <c r="B40" s="315">
        <v>2026</v>
      </c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316"/>
      <c r="N40" s="316"/>
      <c r="O40" s="316"/>
      <c r="P40" s="316"/>
      <c r="Q40" s="316"/>
      <c r="R40" s="316"/>
      <c r="S40" s="316"/>
      <c r="T40" s="316"/>
      <c r="U40" s="316"/>
    </row>
    <row r="41" spans="2:21" ht="19.5" x14ac:dyDescent="0.3">
      <c r="B41" s="317" t="s">
        <v>28</v>
      </c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</row>
    <row r="42" spans="2:21" ht="60.75" customHeight="1" x14ac:dyDescent="0.3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60" customHeight="1" x14ac:dyDescent="0.3"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</row>
    <row r="44" spans="2:21" ht="19.5" x14ac:dyDescent="0.3">
      <c r="B44" s="319" t="s">
        <v>123</v>
      </c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2:21" ht="45.75" customHeight="1" x14ac:dyDescent="0.3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48" customHeight="1" x14ac:dyDescent="0.3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47" spans="2:21" ht="56.25" customHeight="1" x14ac:dyDescent="0.3"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</row>
    <row r="65496" spans="2:22" x14ac:dyDescent="0.3">
      <c r="B65496" s="159" t="s">
        <v>29</v>
      </c>
      <c r="C65496" s="159"/>
      <c r="D65496" s="159"/>
      <c r="E65496" s="159"/>
      <c r="F65496" s="159"/>
      <c r="G65496" s="159"/>
      <c r="H65496" s="159"/>
      <c r="I65496" s="159"/>
      <c r="J65496" s="159"/>
      <c r="K65496" s="159"/>
      <c r="L65496" s="159"/>
      <c r="M65496" s="159"/>
      <c r="N65496" s="159"/>
      <c r="O65496" s="159"/>
      <c r="P65496" s="159"/>
      <c r="Q65496" s="159"/>
      <c r="R65496" s="159"/>
      <c r="S65496" s="159"/>
      <c r="T65496" s="159"/>
      <c r="U65496" s="159"/>
      <c r="V65496" s="159"/>
    </row>
    <row r="65497" spans="2:22" x14ac:dyDescent="0.3">
      <c r="B65497" s="160" t="s">
        <v>30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  <row r="65498" spans="2:22" x14ac:dyDescent="0.3">
      <c r="B65498" s="160" t="s">
        <v>31</v>
      </c>
      <c r="C65498" s="160"/>
      <c r="D65498" s="160"/>
      <c r="E65498" s="160"/>
      <c r="F65498" s="160"/>
      <c r="G65498" s="160"/>
      <c r="H65498" s="160"/>
      <c r="I65498" s="160"/>
      <c r="J65498" s="160"/>
      <c r="K65498" s="160"/>
      <c r="L65498" s="160"/>
      <c r="M65498" s="160"/>
      <c r="N65498" s="160"/>
      <c r="O65498" s="160"/>
      <c r="P65498" s="160"/>
      <c r="Q65498" s="160"/>
      <c r="R65498" s="160"/>
      <c r="S65498" s="160"/>
      <c r="T65498" s="160"/>
      <c r="U65498" s="160"/>
      <c r="V65498" s="160"/>
    </row>
  </sheetData>
  <mergeCells count="41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8:U28"/>
    <mergeCell ref="B29:U29"/>
    <mergeCell ref="B33:U33"/>
    <mergeCell ref="B34:U34"/>
    <mergeCell ref="B26:U26"/>
    <mergeCell ref="B27:U27"/>
    <mergeCell ref="B18:U18"/>
    <mergeCell ref="B19:U19"/>
    <mergeCell ref="B21:U21"/>
    <mergeCell ref="B22:U22"/>
    <mergeCell ref="B23:U23"/>
    <mergeCell ref="B25:U25"/>
    <mergeCell ref="B24:U24"/>
    <mergeCell ref="B35:U35"/>
    <mergeCell ref="B36:U36"/>
    <mergeCell ref="B31:U31"/>
    <mergeCell ref="B32:U32"/>
    <mergeCell ref="B37:U37"/>
    <mergeCell ref="B38:U38"/>
    <mergeCell ref="B46:U46"/>
    <mergeCell ref="B47:U47"/>
    <mergeCell ref="B40:U40"/>
    <mergeCell ref="B41:U41"/>
    <mergeCell ref="B42:U42"/>
    <mergeCell ref="B43:U43"/>
    <mergeCell ref="B44:U44"/>
    <mergeCell ref="B45:U45"/>
  </mergeCells>
  <phoneticPr fontId="2" type="noConversion"/>
  <hyperlinks>
    <hyperlink ref="B65498" r:id="rId1" xr:uid="{00000000-0004-0000-0200-000000000000}"/>
    <hyperlink ref="B65497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2" zoomScale="25" zoomScaleNormal="25" workbookViewId="0">
      <selection activeCell="B26" sqref="B26:U28"/>
    </sheetView>
  </sheetViews>
  <sheetFormatPr baseColWidth="10" defaultColWidth="11.453125" defaultRowHeight="15" x14ac:dyDescent="0.3"/>
  <cols>
    <col min="1" max="1" width="1.453125" style="1" customWidth="1"/>
    <col min="2" max="2" width="34.6328125" style="1" customWidth="1"/>
    <col min="3" max="6" width="7.6328125" style="1" customWidth="1"/>
    <col min="7" max="7" width="1.6328125" style="1" customWidth="1"/>
    <col min="8" max="11" width="7.6328125" style="1" customWidth="1"/>
    <col min="12" max="12" width="1.6328125" style="1" customWidth="1"/>
    <col min="13" max="16" width="7.6328125" style="1" customWidth="1"/>
    <col min="17" max="17" width="2.90625" style="1" customWidth="1"/>
    <col min="18" max="21" width="7.6328125" style="1" customWidth="1"/>
    <col min="22" max="27" width="11.453125" style="1"/>
    <col min="28" max="28" width="2" style="1" customWidth="1"/>
    <col min="29" max="33" width="11.453125" style="1"/>
    <col min="34" max="34" width="1.9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60" t="s">
        <v>127</v>
      </c>
      <c r="C2" s="353" t="s">
        <v>180</v>
      </c>
      <c r="D2" s="353"/>
      <c r="E2" s="353"/>
      <c r="F2" s="353"/>
      <c r="G2" s="2"/>
      <c r="H2" s="354" t="s">
        <v>181</v>
      </c>
      <c r="I2" s="354"/>
      <c r="J2" s="354"/>
      <c r="K2" s="354"/>
      <c r="L2" s="2"/>
      <c r="M2" s="362" t="s">
        <v>182</v>
      </c>
      <c r="N2" s="362"/>
      <c r="O2" s="362"/>
      <c r="P2" s="362"/>
      <c r="Q2" s="55"/>
      <c r="R2" s="345" t="s">
        <v>183</v>
      </c>
      <c r="S2" s="345"/>
      <c r="T2" s="345"/>
      <c r="U2" s="345"/>
      <c r="V2" s="350"/>
    </row>
    <row r="3" spans="2:22" ht="24.75" customHeight="1" thickBot="1" x14ac:dyDescent="0.35">
      <c r="B3" s="361"/>
      <c r="C3" s="3">
        <v>1</v>
      </c>
      <c r="D3" s="3">
        <v>2</v>
      </c>
      <c r="E3" s="4">
        <v>3</v>
      </c>
      <c r="F3" s="5">
        <v>4</v>
      </c>
      <c r="G3" s="358"/>
      <c r="H3" s="3">
        <v>1</v>
      </c>
      <c r="I3" s="3">
        <v>2</v>
      </c>
      <c r="J3" s="4">
        <v>3</v>
      </c>
      <c r="K3" s="5">
        <v>4</v>
      </c>
      <c r="L3" s="35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50"/>
    </row>
    <row r="4" spans="2:22" ht="38.15" customHeight="1" thickTop="1" thickBot="1" x14ac:dyDescent="0.35">
      <c r="B4" s="37" t="s">
        <v>128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359"/>
      <c r="H4" s="7">
        <f>Autoevaluación!S55/SUM(Autoevaluación!S55:S59)</f>
        <v>0</v>
      </c>
      <c r="I4" s="7">
        <f>Autoevaluación!S56/SUM(Autoevaluación!S55:S58)</f>
        <v>0.2</v>
      </c>
      <c r="J4" s="7">
        <f>Autoevaluación!S57/SUM(Autoevaluación!S55:S58)</f>
        <v>0.8</v>
      </c>
      <c r="K4" s="7">
        <f>Autoevaluación!S58/SUM(Autoevaluación!S55:S58)</f>
        <v>0</v>
      </c>
      <c r="L4" s="352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5" customHeight="1" thickTop="1" thickBot="1" x14ac:dyDescent="0.35">
      <c r="B5" s="37" t="s">
        <v>129</v>
      </c>
      <c r="C5" s="36">
        <f>Autoevaluación!R62/SUM(Autoevaluación!R62:R65)</f>
        <v>0</v>
      </c>
      <c r="D5" s="7">
        <f>Autoevaluación!R63/SUM(Autoevaluación!R62:R65)</f>
        <v>0.5</v>
      </c>
      <c r="E5" s="7">
        <f>Autoevaluación!R64/SUM(Autoevaluación!R62:R65)</f>
        <v>0.5</v>
      </c>
      <c r="F5" s="7">
        <f>Autoevaluación!R65/SUM(Autoevaluación!R62:R65)</f>
        <v>0</v>
      </c>
      <c r="G5" s="359"/>
      <c r="H5" s="7">
        <f>Autoevaluación!S62/SUM(Autoevaluación!S62:S65)</f>
        <v>0</v>
      </c>
      <c r="I5" s="7">
        <f>Autoevaluación!S63/SUM(Autoevaluación!S62:S65)</f>
        <v>0.5</v>
      </c>
      <c r="J5" s="7">
        <f>Autoevaluación!S64/SUM(Autoevaluación!S62:S65)</f>
        <v>0.5</v>
      </c>
      <c r="K5" s="7">
        <f>Autoevaluación!S65/SUM(Autoevaluación!S62:S65)</f>
        <v>0</v>
      </c>
      <c r="L5" s="352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5" customHeight="1" thickTop="1" thickBot="1" x14ac:dyDescent="0.35">
      <c r="B6" s="37" t="s">
        <v>130</v>
      </c>
      <c r="C6" s="36">
        <f>Autoevaluación!R68/SUM(Autoevaluación!R68:R71)</f>
        <v>0</v>
      </c>
      <c r="D6" s="7">
        <f>Autoevaluación!R69/SUM(Autoevaluación!R68:R71)</f>
        <v>0.75</v>
      </c>
      <c r="E6" s="7">
        <f>Autoevaluación!R70/SUM(Autoevaluación!R68:R71)</f>
        <v>0.25</v>
      </c>
      <c r="F6" s="7">
        <f>Autoevaluación!R71/SUM(Autoevaluación!R68:R71)</f>
        <v>0</v>
      </c>
      <c r="G6" s="359"/>
      <c r="H6" s="7">
        <f>Autoevaluación!S68/SUM(Autoevaluación!S68:S71)</f>
        <v>0</v>
      </c>
      <c r="I6" s="7">
        <f>Autoevaluación!S69/SUM(Autoevaluación!S68:S71)</f>
        <v>0.75</v>
      </c>
      <c r="J6" s="7">
        <f>Autoevaluación!S70/SUM(Autoevaluación!S68:S71)</f>
        <v>0.25</v>
      </c>
      <c r="K6" s="7">
        <f>Autoevaluación!S71/SUM(Autoevaluación!S68:S71)</f>
        <v>0</v>
      </c>
      <c r="L6" s="352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5" customHeight="1" thickTop="1" thickBot="1" x14ac:dyDescent="0.35">
      <c r="B7" s="37" t="s">
        <v>131</v>
      </c>
      <c r="C7" s="36">
        <f>Autoevaluación!R74/SUM(Autoevaluación!R74:R77)</f>
        <v>0.5</v>
      </c>
      <c r="D7" s="7">
        <f>Autoevaluación!R75/SUM(Autoevaluación!R74:R77)</f>
        <v>0.25</v>
      </c>
      <c r="E7" s="7">
        <f>Autoevaluación!R76/SUM(Autoevaluación!R74:R77)</f>
        <v>0.25</v>
      </c>
      <c r="F7" s="7">
        <f>Autoevaluación!R77/SUM(Autoevaluación!R74:R77)</f>
        <v>0</v>
      </c>
      <c r="G7" s="359"/>
      <c r="H7" s="7">
        <f>Autoevaluación!S74/SUM(Autoevaluación!S74:S77)</f>
        <v>0</v>
      </c>
      <c r="I7" s="7">
        <f>Autoevaluación!S75/SUM(Autoevaluación!S74:S77)</f>
        <v>0.5</v>
      </c>
      <c r="J7" s="7">
        <f>Autoevaluación!S76/SUM(Autoevaluación!S74:S77)</f>
        <v>0.5</v>
      </c>
      <c r="K7" s="7">
        <f>Autoevaluación!S77/SUM(Autoevaluación!S74:S77)</f>
        <v>0</v>
      </c>
      <c r="L7" s="352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5" customHeight="1" thickTop="1" x14ac:dyDescent="0.3">
      <c r="B8" s="38"/>
      <c r="C8" s="7"/>
      <c r="D8" s="7"/>
      <c r="E8" s="7"/>
      <c r="F8" s="7"/>
      <c r="G8" s="359"/>
      <c r="H8" s="7"/>
      <c r="I8" s="7"/>
      <c r="J8" s="7"/>
      <c r="K8" s="7"/>
      <c r="L8" s="352"/>
      <c r="M8" s="7"/>
      <c r="N8" s="7"/>
      <c r="O8" s="7"/>
      <c r="P8" s="7"/>
      <c r="Q8" s="53"/>
      <c r="R8" s="7"/>
      <c r="S8" s="7"/>
      <c r="T8" s="7"/>
      <c r="U8" s="7"/>
    </row>
    <row r="9" spans="2:22" ht="38.15" customHeight="1" x14ac:dyDescent="0.3">
      <c r="B9" s="6"/>
      <c r="C9" s="7"/>
      <c r="D9" s="7"/>
      <c r="E9" s="7"/>
      <c r="F9" s="7"/>
      <c r="G9" s="359"/>
      <c r="H9" s="7"/>
      <c r="I9" s="7"/>
      <c r="J9" s="7"/>
      <c r="K9" s="7"/>
      <c r="L9" s="352"/>
      <c r="M9" s="7"/>
      <c r="N9" s="7"/>
      <c r="O9" s="7"/>
      <c r="P9" s="7"/>
      <c r="Q9" s="53"/>
      <c r="R9" s="7"/>
      <c r="S9" s="7"/>
      <c r="T9" s="7"/>
      <c r="U9" s="7"/>
    </row>
    <row r="10" spans="2:22" ht="38.15" customHeight="1" x14ac:dyDescent="0.3">
      <c r="B10" s="15" t="s">
        <v>132</v>
      </c>
      <c r="C10" s="12">
        <f>AVERAGE(C4:C9)</f>
        <v>0.125</v>
      </c>
      <c r="D10" s="12">
        <f>AVERAGE(D4:D9)</f>
        <v>0.375</v>
      </c>
      <c r="E10" s="12">
        <f>AVERAGE(E4:E9)</f>
        <v>0.5</v>
      </c>
      <c r="F10" s="12">
        <f>AVERAGE(F4:F9)</f>
        <v>0</v>
      </c>
      <c r="G10" s="9"/>
      <c r="H10" s="12">
        <f>AVERAGE(H4:H9)</f>
        <v>0</v>
      </c>
      <c r="I10" s="12">
        <f>AVERAGE(I4:I9)</f>
        <v>0.48749999999999999</v>
      </c>
      <c r="J10" s="12">
        <f>AVERAGE(J4:J9)</f>
        <v>0.51249999999999996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53" t="s">
        <v>180</v>
      </c>
      <c r="C12" s="353"/>
      <c r="D12" s="353"/>
      <c r="E12" s="353"/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</row>
    <row r="13" spans="2:22" ht="24.9" customHeight="1" x14ac:dyDescent="0.3">
      <c r="B13" s="355" t="s">
        <v>28</v>
      </c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</row>
    <row r="14" spans="2:22" ht="60" customHeight="1" x14ac:dyDescent="0.3">
      <c r="B14" s="344"/>
      <c r="C14" s="344"/>
      <c r="D14" s="344"/>
      <c r="E14" s="344"/>
      <c r="F14" s="344"/>
      <c r="G14" s="344"/>
      <c r="H14" s="344"/>
      <c r="I14" s="344"/>
      <c r="J14" s="344"/>
      <c r="K14" s="344"/>
      <c r="L14" s="344"/>
      <c r="M14" s="344"/>
      <c r="N14" s="344"/>
      <c r="O14" s="344"/>
      <c r="P14" s="344"/>
      <c r="Q14" s="344"/>
      <c r="R14" s="344"/>
      <c r="S14" s="344"/>
      <c r="T14" s="344"/>
      <c r="U14" s="344"/>
    </row>
    <row r="15" spans="2:22" ht="60" customHeight="1" x14ac:dyDescent="0.3">
      <c r="B15" s="344"/>
      <c r="C15" s="34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44"/>
      <c r="Q15" s="344"/>
      <c r="R15" s="344"/>
      <c r="S15" s="344"/>
      <c r="T15" s="344"/>
      <c r="U15" s="344"/>
    </row>
    <row r="16" spans="2:22" s="14" customFormat="1" ht="24.9" customHeight="1" x14ac:dyDescent="0.35">
      <c r="B16" s="348" t="s">
        <v>123</v>
      </c>
      <c r="C16" s="348"/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</row>
    <row r="17" spans="2:21" ht="60" customHeight="1" x14ac:dyDescent="0.3">
      <c r="B17" s="344"/>
      <c r="C17" s="344"/>
      <c r="D17" s="344"/>
      <c r="E17" s="344"/>
      <c r="F17" s="344"/>
      <c r="G17" s="344"/>
      <c r="H17" s="344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</row>
    <row r="18" spans="2:21" ht="60" customHeight="1" x14ac:dyDescent="0.3"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</row>
    <row r="19" spans="2:21" ht="60" customHeight="1" x14ac:dyDescent="0.3">
      <c r="B19" s="344"/>
      <c r="C19" s="344"/>
      <c r="D19" s="344"/>
      <c r="E19" s="344"/>
      <c r="F19" s="344"/>
      <c r="G19" s="344"/>
      <c r="H19" s="344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56" t="s">
        <v>181</v>
      </c>
      <c r="C21" s="356"/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</row>
    <row r="22" spans="2:21" ht="24.9" customHeight="1" x14ac:dyDescent="0.3">
      <c r="B22" s="357" t="s">
        <v>28</v>
      </c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57"/>
      <c r="N22" s="357"/>
      <c r="O22" s="357"/>
      <c r="P22" s="357"/>
      <c r="Q22" s="357"/>
      <c r="R22" s="357"/>
      <c r="S22" s="357"/>
      <c r="T22" s="357"/>
      <c r="U22" s="357"/>
    </row>
    <row r="23" spans="2:21" ht="60" customHeight="1" x14ac:dyDescent="0.3">
      <c r="B23" s="344" t="s">
        <v>326</v>
      </c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344"/>
      <c r="N23" s="344"/>
      <c r="O23" s="344"/>
      <c r="P23" s="344"/>
      <c r="Q23" s="344"/>
      <c r="R23" s="344"/>
      <c r="S23" s="344"/>
      <c r="T23" s="344"/>
      <c r="U23" s="344"/>
    </row>
    <row r="24" spans="2:21" ht="60" customHeight="1" x14ac:dyDescent="0.3">
      <c r="B24" s="314" t="s">
        <v>327</v>
      </c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</row>
    <row r="25" spans="2:21" s="14" customFormat="1" ht="24.9" customHeight="1" x14ac:dyDescent="0.35">
      <c r="B25" s="348" t="s">
        <v>123</v>
      </c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</row>
    <row r="26" spans="2:21" ht="60" customHeight="1" x14ac:dyDescent="0.3">
      <c r="B26" s="344" t="s">
        <v>328</v>
      </c>
      <c r="C26" s="344"/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4"/>
    </row>
    <row r="27" spans="2:21" ht="60" customHeight="1" x14ac:dyDescent="0.3">
      <c r="B27" s="344" t="s">
        <v>329</v>
      </c>
      <c r="C27" s="344"/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</row>
    <row r="28" spans="2:21" ht="60" customHeight="1" x14ac:dyDescent="0.3">
      <c r="B28" s="344" t="s">
        <v>330</v>
      </c>
      <c r="C28" s="344"/>
      <c r="D28" s="344"/>
      <c r="E28" s="344"/>
      <c r="F28" s="344"/>
      <c r="G28" s="344"/>
      <c r="H28" s="344"/>
      <c r="I28" s="344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4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49" t="s">
        <v>182</v>
      </c>
      <c r="C30" s="349"/>
      <c r="D30" s="349"/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49"/>
      <c r="Q30" s="349"/>
      <c r="R30" s="349"/>
      <c r="S30" s="349"/>
      <c r="T30" s="349"/>
      <c r="U30" s="349"/>
    </row>
    <row r="31" spans="2:21" ht="24.9" customHeight="1" x14ac:dyDescent="0.3">
      <c r="B31" s="346" t="s">
        <v>28</v>
      </c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</row>
    <row r="32" spans="2:21" ht="60" customHeight="1" x14ac:dyDescent="0.3"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</row>
    <row r="33" spans="2:21" ht="60" customHeight="1" x14ac:dyDescent="0.3">
      <c r="B33" s="344"/>
      <c r="C33" s="344"/>
      <c r="D33" s="344"/>
      <c r="E33" s="344"/>
      <c r="F33" s="344"/>
      <c r="G33" s="344"/>
      <c r="H33" s="344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</row>
    <row r="34" spans="2:21" s="14" customFormat="1" ht="24.9" customHeight="1" x14ac:dyDescent="0.35">
      <c r="B34" s="348" t="s">
        <v>123</v>
      </c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</row>
    <row r="35" spans="2:21" ht="60" customHeight="1" x14ac:dyDescent="0.3"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</row>
    <row r="36" spans="2:21" ht="60" customHeight="1" x14ac:dyDescent="0.3">
      <c r="B36" s="344"/>
      <c r="C36" s="344"/>
      <c r="D36" s="344"/>
      <c r="E36" s="344"/>
      <c r="F36" s="344"/>
      <c r="G36" s="344"/>
      <c r="H36" s="344"/>
      <c r="I36" s="344"/>
      <c r="J36" s="344"/>
      <c r="K36" s="344"/>
      <c r="L36" s="344"/>
      <c r="M36" s="344"/>
      <c r="N36" s="344"/>
      <c r="O36" s="344"/>
      <c r="P36" s="344"/>
      <c r="Q36" s="344"/>
      <c r="R36" s="344"/>
      <c r="S36" s="344"/>
      <c r="T36" s="344"/>
      <c r="U36" s="344"/>
    </row>
    <row r="37" spans="2:21" ht="60" customHeight="1" x14ac:dyDescent="0.3"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</row>
    <row r="39" spans="2:21" x14ac:dyDescent="0.3">
      <c r="B39" s="345" t="s">
        <v>183</v>
      </c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</row>
    <row r="40" spans="2:21" ht="19.5" x14ac:dyDescent="0.3">
      <c r="B40" s="346" t="s">
        <v>28</v>
      </c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</row>
    <row r="41" spans="2:21" ht="51.75" customHeight="1" x14ac:dyDescent="0.3">
      <c r="B41" s="344"/>
      <c r="C41" s="344"/>
      <c r="D41" s="344"/>
      <c r="E41" s="344"/>
      <c r="F41" s="344"/>
      <c r="G41" s="344"/>
      <c r="H41" s="344"/>
      <c r="I41" s="344"/>
      <c r="J41" s="344"/>
      <c r="K41" s="344"/>
      <c r="L41" s="344"/>
      <c r="M41" s="344"/>
      <c r="N41" s="344"/>
      <c r="O41" s="344"/>
      <c r="P41" s="344"/>
      <c r="Q41" s="344"/>
      <c r="R41" s="344"/>
      <c r="S41" s="344"/>
      <c r="T41" s="344"/>
      <c r="U41" s="344"/>
    </row>
    <row r="42" spans="2:21" ht="50.25" customHeight="1" x14ac:dyDescent="0.3">
      <c r="B42" s="344"/>
      <c r="C42" s="344"/>
      <c r="D42" s="344"/>
      <c r="E42" s="344"/>
      <c r="F42" s="344"/>
      <c r="G42" s="344"/>
      <c r="H42" s="344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</row>
    <row r="43" spans="2:21" ht="19.5" x14ac:dyDescent="0.3">
      <c r="B43" s="348" t="s">
        <v>123</v>
      </c>
      <c r="C43" s="348"/>
      <c r="D43" s="348"/>
      <c r="E43" s="348"/>
      <c r="F43" s="348"/>
      <c r="G43" s="348"/>
      <c r="H43" s="348"/>
      <c r="I43" s="348"/>
      <c r="J43" s="348"/>
      <c r="K43" s="348"/>
      <c r="L43" s="348"/>
      <c r="M43" s="348"/>
      <c r="N43" s="348"/>
      <c r="O43" s="348"/>
      <c r="P43" s="348"/>
      <c r="Q43" s="348"/>
      <c r="R43" s="348"/>
      <c r="S43" s="348"/>
      <c r="T43" s="348"/>
      <c r="U43" s="348"/>
    </row>
    <row r="44" spans="2:21" ht="69.75" customHeight="1" x14ac:dyDescent="0.3"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344"/>
      <c r="U44" s="344"/>
    </row>
    <row r="45" spans="2:21" ht="60" customHeight="1" x14ac:dyDescent="0.3">
      <c r="B45" s="344"/>
      <c r="C45" s="344"/>
      <c r="D45" s="344"/>
      <c r="E45" s="344"/>
      <c r="F45" s="344"/>
      <c r="G45" s="344"/>
      <c r="H45" s="344"/>
      <c r="I45" s="344"/>
      <c r="J45" s="344"/>
      <c r="K45" s="344"/>
      <c r="L45" s="344"/>
      <c r="M45" s="344"/>
      <c r="N45" s="344"/>
      <c r="O45" s="344"/>
      <c r="P45" s="344"/>
      <c r="Q45" s="344"/>
      <c r="R45" s="344"/>
      <c r="S45" s="344"/>
      <c r="T45" s="344"/>
      <c r="U45" s="344"/>
    </row>
    <row r="46" spans="2:21" ht="59.25" customHeight="1" x14ac:dyDescent="0.3">
      <c r="B46" s="344"/>
      <c r="C46" s="344"/>
      <c r="D46" s="344"/>
      <c r="E46" s="344"/>
      <c r="F46" s="344"/>
      <c r="G46" s="344"/>
      <c r="H46" s="344"/>
      <c r="I46" s="344"/>
      <c r="J46" s="344"/>
      <c r="K46" s="344"/>
      <c r="L46" s="344"/>
      <c r="M46" s="344"/>
      <c r="N46" s="344"/>
      <c r="O46" s="344"/>
      <c r="P46" s="344"/>
      <c r="Q46" s="344"/>
      <c r="R46" s="344"/>
      <c r="S46" s="344"/>
      <c r="T46" s="344"/>
      <c r="U46" s="344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zoomScale="25" zoomScaleNormal="25" workbookViewId="0">
      <selection activeCell="AP32" sqref="AP32"/>
    </sheetView>
  </sheetViews>
  <sheetFormatPr baseColWidth="10" defaultColWidth="11.453125" defaultRowHeight="15" x14ac:dyDescent="0.3"/>
  <cols>
    <col min="1" max="1" width="1.453125" style="1" customWidth="1"/>
    <col min="2" max="2" width="38.36328125" style="1" customWidth="1"/>
    <col min="3" max="6" width="7.6328125" style="1" customWidth="1"/>
    <col min="7" max="7" width="1.6328125" style="1" customWidth="1"/>
    <col min="8" max="11" width="7.6328125" style="1" customWidth="1"/>
    <col min="12" max="12" width="1.6328125" style="1" customWidth="1"/>
    <col min="13" max="16" width="7.6328125" style="1" customWidth="1"/>
    <col min="17" max="17" width="2.08984375" style="1" customWidth="1"/>
    <col min="18" max="21" width="7.6328125" style="1" customWidth="1"/>
    <col min="22" max="22" width="14.08984375" style="1" bestFit="1" customWidth="1"/>
    <col min="23" max="27" width="11.453125" style="1"/>
    <col min="28" max="28" width="2" style="1" customWidth="1"/>
    <col min="29" max="33" width="11.453125" style="1"/>
    <col min="34" max="34" width="1.9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60" t="s">
        <v>137</v>
      </c>
      <c r="C2" s="353" t="s">
        <v>180</v>
      </c>
      <c r="D2" s="353"/>
      <c r="E2" s="353"/>
      <c r="F2" s="353"/>
      <c r="G2" s="2"/>
      <c r="H2" s="354" t="s">
        <v>181</v>
      </c>
      <c r="I2" s="354"/>
      <c r="J2" s="354"/>
      <c r="K2" s="354"/>
      <c r="L2" s="2"/>
      <c r="M2" s="362" t="s">
        <v>182</v>
      </c>
      <c r="N2" s="362"/>
      <c r="O2" s="362"/>
      <c r="P2" s="362"/>
      <c r="Q2" s="55"/>
      <c r="R2" s="345" t="s">
        <v>183</v>
      </c>
      <c r="S2" s="345"/>
      <c r="T2" s="345"/>
      <c r="U2" s="345"/>
      <c r="V2" s="350"/>
    </row>
    <row r="3" spans="2:22" ht="24.75" customHeight="1" thickBot="1" x14ac:dyDescent="0.35">
      <c r="B3" s="361"/>
      <c r="C3" s="3">
        <v>1</v>
      </c>
      <c r="D3" s="3">
        <v>2</v>
      </c>
      <c r="E3" s="4">
        <v>3</v>
      </c>
      <c r="F3" s="5">
        <v>4</v>
      </c>
      <c r="G3" s="358"/>
      <c r="H3" s="3">
        <v>1</v>
      </c>
      <c r="I3" s="3">
        <v>2</v>
      </c>
      <c r="J3" s="4">
        <v>3</v>
      </c>
      <c r="K3" s="5">
        <v>4</v>
      </c>
      <c r="L3" s="35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50"/>
    </row>
    <row r="4" spans="2:22" ht="38.15" customHeight="1" thickTop="1" thickBot="1" x14ac:dyDescent="0.35">
      <c r="B4" s="37" t="s">
        <v>133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0.66666666666666663</v>
      </c>
      <c r="F4" s="7">
        <f>Autoevaluación!R87/SUM(Autoevaluación!R84:R87)</f>
        <v>0.33333333333333331</v>
      </c>
      <c r="G4" s="359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0.66666666666666663</v>
      </c>
      <c r="K4" s="7">
        <f>Autoevaluación!S87/SUM(Autoevaluación!S84:S87)</f>
        <v>0.33333333333333331</v>
      </c>
      <c r="L4" s="352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5" customHeight="1" thickTop="1" thickBot="1" x14ac:dyDescent="0.4">
      <c r="B5" s="39" t="s">
        <v>134</v>
      </c>
      <c r="C5" s="36">
        <f>Autoevaluación!R89/SUM(Autoevaluación!R89:R92)</f>
        <v>0.42857142857142855</v>
      </c>
      <c r="D5" s="7">
        <f>Autoevaluación!R90/SUM(Autoevaluación!R89:R92)</f>
        <v>0.2857142857142857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359"/>
      <c r="H5" s="17">
        <f>Autoevaluación!S89/SUM(Autoevaluación!S89:S92)</f>
        <v>0.14285714285714285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52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5" customHeight="1" thickTop="1" thickBot="1" x14ac:dyDescent="0.35">
      <c r="B6" s="39" t="s">
        <v>32</v>
      </c>
      <c r="C6" s="36">
        <f>Autoevaluación!R98/SUM(Autoevaluación!R98:R101)</f>
        <v>0</v>
      </c>
      <c r="D6" s="7">
        <f>Autoevaluación!R99/SUM(Autoevaluación!R98:R101)</f>
        <v>1</v>
      </c>
      <c r="E6" s="7">
        <f>Autoevaluación!R100/SUM(Autoevaluación!R98:R101)</f>
        <v>0</v>
      </c>
      <c r="F6" s="7">
        <f>Autoevaluación!R101/SUM(Autoevaluación!R98:R101)</f>
        <v>0</v>
      </c>
      <c r="G6" s="359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0</v>
      </c>
      <c r="L6" s="352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5" customHeight="1" thickTop="1" thickBot="1" x14ac:dyDescent="0.35">
      <c r="B7" s="37" t="s">
        <v>135</v>
      </c>
      <c r="C7" s="36">
        <f>Autoevaluación!R102/SUM(Autoevaluación!R102:R105)</f>
        <v>0.1</v>
      </c>
      <c r="D7" s="7">
        <f>Autoevaluación!R103/SUM(Autoevaluación!R102:R105)</f>
        <v>0.2</v>
      </c>
      <c r="E7" s="7">
        <f>Autoevaluación!R104/SUM(Autoevaluación!R102:R105)</f>
        <v>0.7</v>
      </c>
      <c r="F7" s="7">
        <f>Autoevaluación!R105/SUM(Autoevaluación!R102:R105)</f>
        <v>0</v>
      </c>
      <c r="G7" s="359"/>
      <c r="H7" s="17">
        <f>Autoevaluación!S102/SUM(Autoevaluación!S102:S105)</f>
        <v>0</v>
      </c>
      <c r="I7" s="7">
        <f>Autoevaluación!S103/SUM(Autoevaluación!S102:S105)</f>
        <v>0.1</v>
      </c>
      <c r="J7" s="7">
        <f>Autoevaluación!S104/SUM(Autoevaluación!S102:S105)</f>
        <v>0.9</v>
      </c>
      <c r="K7" s="7">
        <f>Autoevaluación!S105/SUM(Autoevaluación!S102:S105)</f>
        <v>0</v>
      </c>
      <c r="L7" s="352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5" customHeight="1" thickTop="1" thickBot="1" x14ac:dyDescent="0.35">
      <c r="B8" s="37" t="s">
        <v>136</v>
      </c>
      <c r="C8" s="36" t="e">
        <f>Autoevaluación!R114/SUM(Autoevaluación!R114:R117)</f>
        <v>#DIV/0!</v>
      </c>
      <c r="D8" s="7" t="e">
        <f>Autoevaluación!R115/SUM(Autoevaluación!R114:R117)</f>
        <v>#DIV/0!</v>
      </c>
      <c r="E8" s="7" t="e">
        <f>Autoevaluación!R116/SUM(Autoevaluación!R114:R117)</f>
        <v>#DIV/0!</v>
      </c>
      <c r="F8" s="7" t="e">
        <f>Autoevaluación!R117/SUM(Autoevaluación!R114:R117)</f>
        <v>#DIV/0!</v>
      </c>
      <c r="G8" s="359"/>
      <c r="H8" s="17">
        <f>Autoevaluación!S114/SUM(Autoevaluación!S114:S117)</f>
        <v>0</v>
      </c>
      <c r="I8" s="7">
        <f>Autoevaluación!S115/SUM(Autoevaluación!S114:S117)</f>
        <v>0.25</v>
      </c>
      <c r="J8" s="7">
        <f>Autoevaluación!S116/SUM(Autoevaluación!S114:S117)</f>
        <v>0.25</v>
      </c>
      <c r="K8" s="7">
        <f>Autoevaluación!S117/SUM(Autoevaluación!S114:S117)</f>
        <v>0.5</v>
      </c>
      <c r="L8" s="352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5" customHeight="1" thickTop="1" x14ac:dyDescent="0.3">
      <c r="B9" s="38"/>
      <c r="C9" s="7"/>
      <c r="D9" s="7"/>
      <c r="E9" s="7"/>
      <c r="F9" s="7"/>
      <c r="G9" s="359"/>
      <c r="H9" s="7"/>
      <c r="I9" s="7"/>
      <c r="J9" s="7"/>
      <c r="K9" s="7"/>
      <c r="L9" s="352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138</v>
      </c>
      <c r="C10" s="12" t="e">
        <f>AVERAGE(C4:C9)</f>
        <v>#DIV/0!</v>
      </c>
      <c r="D10" s="12" t="e">
        <f>AVERAGE(D4:D9)</f>
        <v>#DIV/0!</v>
      </c>
      <c r="E10" s="12" t="e">
        <f>AVERAGE(E4:E9)</f>
        <v>#DIV/0!</v>
      </c>
      <c r="F10" s="12" t="e">
        <f>AVERAGE(F4:F9)</f>
        <v>#DIV/0!</v>
      </c>
      <c r="G10" s="9"/>
      <c r="H10" s="12">
        <f>AVERAGE(H4:H9)</f>
        <v>2.8571428571428571E-2</v>
      </c>
      <c r="I10" s="12">
        <f>AVERAGE(I4:I9)</f>
        <v>9.8571428571428574E-2</v>
      </c>
      <c r="J10" s="12" t="e">
        <f>AVERAGE(J4:J9)</f>
        <v>#NAME?</v>
      </c>
      <c r="K10" s="12">
        <f>AVERAGE(K4:K9)</f>
        <v>0.16666666666666666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53" t="s">
        <v>180</v>
      </c>
      <c r="C12" s="353"/>
      <c r="D12" s="353"/>
      <c r="E12" s="353"/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</row>
    <row r="13" spans="2:22" ht="24.9" customHeight="1" x14ac:dyDescent="0.3">
      <c r="B13" s="355" t="s">
        <v>28</v>
      </c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</row>
    <row r="14" spans="2:22" ht="60" customHeight="1" x14ac:dyDescent="0.3"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</row>
    <row r="15" spans="2:22" ht="60" customHeight="1" x14ac:dyDescent="0.3"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</row>
    <row r="16" spans="2:22" s="14" customFormat="1" ht="24.9" customHeight="1" x14ac:dyDescent="0.35">
      <c r="B16" s="348" t="s">
        <v>123</v>
      </c>
      <c r="C16" s="348"/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</row>
    <row r="17" spans="2:21" ht="60" customHeight="1" x14ac:dyDescent="0.3"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3"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3"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56" t="s">
        <v>181</v>
      </c>
      <c r="C21" s="356"/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</row>
    <row r="22" spans="2:21" ht="24.9" customHeight="1" x14ac:dyDescent="0.3">
      <c r="B22" s="346" t="s">
        <v>28</v>
      </c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</row>
    <row r="23" spans="2:21" ht="60" customHeight="1" x14ac:dyDescent="0.3"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</row>
    <row r="24" spans="2:21" ht="60" customHeight="1" x14ac:dyDescent="0.3"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</row>
    <row r="25" spans="2:21" s="14" customFormat="1" ht="24.9" customHeight="1" x14ac:dyDescent="0.35">
      <c r="B25" s="348" t="s">
        <v>123</v>
      </c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</row>
    <row r="26" spans="2:21" ht="60" customHeight="1" x14ac:dyDescent="0.3"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</row>
    <row r="27" spans="2:21" ht="60" customHeight="1" x14ac:dyDescent="0.3"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</row>
    <row r="28" spans="2:21" ht="60" customHeight="1" x14ac:dyDescent="0.3"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49" t="s">
        <v>182</v>
      </c>
      <c r="C30" s="349"/>
      <c r="D30" s="349"/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49"/>
      <c r="Q30" s="349"/>
      <c r="R30" s="349"/>
      <c r="S30" s="349"/>
      <c r="T30" s="349"/>
      <c r="U30" s="349"/>
    </row>
    <row r="31" spans="2:21" ht="24.9" customHeight="1" x14ac:dyDescent="0.3">
      <c r="B31" s="357" t="s">
        <v>28</v>
      </c>
      <c r="C31" s="357"/>
      <c r="D31" s="357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</row>
    <row r="32" spans="2:21" ht="60" customHeight="1" x14ac:dyDescent="0.3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</row>
    <row r="33" spans="2:21" ht="60" customHeight="1" x14ac:dyDescent="0.3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4" customFormat="1" ht="24.9" customHeight="1" x14ac:dyDescent="0.35">
      <c r="B34" s="348" t="s">
        <v>123</v>
      </c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</row>
    <row r="35" spans="2:21" ht="60" customHeight="1" x14ac:dyDescent="0.3"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</row>
    <row r="36" spans="2:21" ht="60" customHeight="1" x14ac:dyDescent="0.3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3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39" spans="2:21" x14ac:dyDescent="0.3">
      <c r="B39" s="345" t="s">
        <v>183</v>
      </c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</row>
    <row r="40" spans="2:21" ht="19.5" x14ac:dyDescent="0.3">
      <c r="B40" s="357" t="s">
        <v>28</v>
      </c>
      <c r="C40" s="357"/>
      <c r="D40" s="35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357"/>
      <c r="T40" s="357"/>
      <c r="U40" s="357"/>
    </row>
    <row r="41" spans="2:21" ht="50.25" customHeight="1" x14ac:dyDescent="0.3"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</row>
    <row r="42" spans="2:21" ht="51.75" customHeight="1" x14ac:dyDescent="0.3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19.5" x14ac:dyDescent="0.3">
      <c r="B43" s="348" t="s">
        <v>123</v>
      </c>
      <c r="C43" s="348"/>
      <c r="D43" s="348"/>
      <c r="E43" s="348"/>
      <c r="F43" s="348"/>
      <c r="G43" s="348"/>
      <c r="H43" s="348"/>
      <c r="I43" s="348"/>
      <c r="J43" s="348"/>
      <c r="K43" s="348"/>
      <c r="L43" s="348"/>
      <c r="M43" s="348"/>
      <c r="N43" s="348"/>
      <c r="O43" s="348"/>
      <c r="P43" s="348"/>
      <c r="Q43" s="348"/>
      <c r="R43" s="348"/>
      <c r="S43" s="348"/>
      <c r="T43" s="348"/>
      <c r="U43" s="348"/>
    </row>
    <row r="44" spans="2:21" ht="45" customHeight="1" x14ac:dyDescent="0.3"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</row>
    <row r="45" spans="2:21" ht="52.5" customHeight="1" x14ac:dyDescent="0.3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55.5" customHeight="1" x14ac:dyDescent="0.3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25" zoomScaleNormal="25" workbookViewId="0">
      <selection activeCell="B17" sqref="B17:U19"/>
    </sheetView>
  </sheetViews>
  <sheetFormatPr baseColWidth="10" defaultColWidth="11.453125" defaultRowHeight="15" x14ac:dyDescent="0.3"/>
  <cols>
    <col min="1" max="1" width="1.453125" style="1" customWidth="1"/>
    <col min="2" max="2" width="38.36328125" style="1" customWidth="1"/>
    <col min="3" max="6" width="7.6328125" style="1" customWidth="1"/>
    <col min="7" max="7" width="1.6328125" style="1" customWidth="1"/>
    <col min="8" max="11" width="7.6328125" style="1" customWidth="1"/>
    <col min="12" max="12" width="1.6328125" style="1" customWidth="1"/>
    <col min="13" max="16" width="7.6328125" style="1" customWidth="1"/>
    <col min="17" max="17" width="3.36328125" style="1" customWidth="1"/>
    <col min="18" max="21" width="7.6328125" style="1" customWidth="1"/>
    <col min="22" max="27" width="11.453125" style="1"/>
    <col min="28" max="28" width="2" style="1" customWidth="1"/>
    <col min="29" max="33" width="11.453125" style="1"/>
    <col min="34" max="34" width="1.9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60" t="s">
        <v>24</v>
      </c>
      <c r="C2" s="353" t="s">
        <v>180</v>
      </c>
      <c r="D2" s="353"/>
      <c r="E2" s="353"/>
      <c r="F2" s="353"/>
      <c r="G2" s="2"/>
      <c r="H2" s="354" t="s">
        <v>181</v>
      </c>
      <c r="I2" s="354"/>
      <c r="J2" s="354"/>
      <c r="K2" s="354"/>
      <c r="L2" s="2"/>
      <c r="M2" s="362" t="s">
        <v>182</v>
      </c>
      <c r="N2" s="362"/>
      <c r="O2" s="362"/>
      <c r="P2" s="362"/>
      <c r="Q2" s="55"/>
      <c r="R2" s="345" t="s">
        <v>183</v>
      </c>
      <c r="S2" s="345"/>
      <c r="T2" s="345"/>
      <c r="U2" s="345"/>
      <c r="V2" s="350"/>
    </row>
    <row r="3" spans="2:22" ht="24.75" customHeight="1" thickBot="1" x14ac:dyDescent="0.35">
      <c r="B3" s="361"/>
      <c r="C3" s="3">
        <v>1</v>
      </c>
      <c r="D3" s="3">
        <v>2</v>
      </c>
      <c r="E3" s="4">
        <v>3</v>
      </c>
      <c r="F3" s="5">
        <v>4</v>
      </c>
      <c r="G3" s="358"/>
      <c r="H3" s="3">
        <v>1</v>
      </c>
      <c r="I3" s="3">
        <v>2</v>
      </c>
      <c r="J3" s="4">
        <v>3</v>
      </c>
      <c r="K3" s="5">
        <v>4</v>
      </c>
      <c r="L3" s="35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50"/>
    </row>
    <row r="4" spans="2:22" ht="38.15" customHeight="1" thickTop="1" thickBot="1" x14ac:dyDescent="0.35">
      <c r="B4" s="40" t="s">
        <v>5</v>
      </c>
      <c r="C4" s="36">
        <f>Autoevaluación!R122/SUM(Autoevaluación!R122:R125)</f>
        <v>0.5</v>
      </c>
      <c r="D4" s="7">
        <f>Autoevaluación!R123/SUM(Autoevaluación!R122:R125)</f>
        <v>0.25</v>
      </c>
      <c r="E4" s="7">
        <f>Autoevaluación!R124/SUM(Autoevaluación!R122:R125)</f>
        <v>0.25</v>
      </c>
      <c r="F4" s="7">
        <f>Autoevaluación!R125/SUM(Autoevaluación!R122:R125)</f>
        <v>0</v>
      </c>
      <c r="G4" s="359"/>
      <c r="H4" s="7">
        <f>Autoevaluación!S122/SUM(Autoevaluación!S122:S125)</f>
        <v>0.25</v>
      </c>
      <c r="I4" s="7">
        <f>Autoevaluación!S123/SUM(Autoevaluación!S122:S125)</f>
        <v>0.5</v>
      </c>
      <c r="J4" s="7">
        <f>Autoevaluación!S124/SUM(Autoevaluación!S122:S125)</f>
        <v>0.25</v>
      </c>
      <c r="K4" s="7">
        <f>Autoevaluación!S125/SUM(Autoevaluación!S122:S125)</f>
        <v>0</v>
      </c>
      <c r="L4" s="352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5" customHeight="1" thickTop="1" thickBot="1" x14ac:dyDescent="0.35">
      <c r="B5" s="41" t="s">
        <v>10</v>
      </c>
      <c r="C5" s="36">
        <f>Autoevaluación!R128/SUM(Autoevaluación!R128:R131)</f>
        <v>0.25</v>
      </c>
      <c r="D5" s="7">
        <f>Autoevaluación!R129/SUM(Autoevaluación!R128:R131)</f>
        <v>0.25</v>
      </c>
      <c r="E5" s="7">
        <f>Autoevaluación!R130/SUM(Autoevaluación!R128:R131)</f>
        <v>0.5</v>
      </c>
      <c r="F5" s="7">
        <f>Autoevaluación!R131/SUM(Autoevaluación!R128:R131)</f>
        <v>0</v>
      </c>
      <c r="G5" s="359"/>
      <c r="H5" s="7">
        <f>Autoevaluación!S128/SUM(Autoevaluación!S128:S131)</f>
        <v>0.25</v>
      </c>
      <c r="I5" s="7">
        <f>Autoevaluación!S129/SUM(Autoevaluación!S128:S131)</f>
        <v>0.5</v>
      </c>
      <c r="J5" s="7">
        <f>Autoevaluación!S130/SUM(Autoevaluación!S128:S131)</f>
        <v>0.25</v>
      </c>
      <c r="K5" s="7">
        <f>Autoevaluación!S131/SUM(Autoevaluación!S128:S131)</f>
        <v>0</v>
      </c>
      <c r="L5" s="352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5" customHeight="1" thickTop="1" thickBot="1" x14ac:dyDescent="0.3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0.66666666666666663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359"/>
      <c r="H6" s="7">
        <f>Autoevaluación!S134/SUM(Autoevaluación!S134:S137)</f>
        <v>0</v>
      </c>
      <c r="I6" s="7">
        <f>Autoevaluación!S135/SUM(Autoevaluación!S134:S137)</f>
        <v>0.66666666666666663</v>
      </c>
      <c r="J6" s="7">
        <f>Autoevaluación!S136/SUM(Autoevaluación!S134:S137)</f>
        <v>0.33333333333333331</v>
      </c>
      <c r="K6" s="7">
        <f>Autoevaluación!S137/SUM(Autoevaluación!S134:S137)</f>
        <v>0</v>
      </c>
      <c r="L6" s="352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5" customHeight="1" thickTop="1" thickBot="1" x14ac:dyDescent="0.3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0.66666666666666663</v>
      </c>
      <c r="E7" s="7">
        <f>Autoevaluación!R141/SUM(Autoevaluación!R139:R142)</f>
        <v>0.33333333333333331</v>
      </c>
      <c r="F7" s="7">
        <f>Autoevaluación!R142/SUM(Autoevaluación!R139:R142)</f>
        <v>0</v>
      </c>
      <c r="G7" s="359"/>
      <c r="H7" s="7">
        <f>Autoevaluación!S139/SUM(Autoevaluación!S139:S142)</f>
        <v>0.33333333333333331</v>
      </c>
      <c r="I7" s="7">
        <f>Autoevaluación!S140/SUM(Autoevaluación!S139:S142)</f>
        <v>0</v>
      </c>
      <c r="J7" s="7">
        <f>Autoevaluación!S141/SUM(Autoevaluación!S139:S142)</f>
        <v>0.66666666666666663</v>
      </c>
      <c r="K7" s="7">
        <f>Autoevaluación!S142/SUM(Autoevaluación!S139:S142)</f>
        <v>0</v>
      </c>
      <c r="L7" s="352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5" customHeight="1" thickTop="1" x14ac:dyDescent="0.3">
      <c r="B8" s="38"/>
      <c r="C8" s="7"/>
      <c r="D8" s="7"/>
      <c r="E8" s="7"/>
      <c r="F8" s="7"/>
      <c r="G8" s="359"/>
      <c r="H8" s="7"/>
      <c r="I8" s="7"/>
      <c r="J8" s="7"/>
      <c r="K8" s="7"/>
      <c r="L8" s="352"/>
      <c r="M8" s="7"/>
      <c r="N8" s="7"/>
      <c r="O8" s="7"/>
      <c r="P8" s="7"/>
      <c r="Q8" s="53"/>
      <c r="R8" s="7"/>
      <c r="S8" s="7"/>
      <c r="T8" s="7"/>
      <c r="U8" s="7"/>
    </row>
    <row r="9" spans="2:22" ht="38.15" customHeight="1" x14ac:dyDescent="0.3">
      <c r="B9" s="6"/>
      <c r="C9" s="7"/>
      <c r="D9" s="7"/>
      <c r="E9" s="7"/>
      <c r="F9" s="7"/>
      <c r="G9" s="359"/>
      <c r="H9" s="7"/>
      <c r="I9" s="7"/>
      <c r="J9" s="7"/>
      <c r="K9" s="7"/>
      <c r="L9" s="352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0.1875</v>
      </c>
      <c r="D10" s="12">
        <f>AVERAGE(D4:D9)</f>
        <v>0.45833333333333326</v>
      </c>
      <c r="E10" s="12">
        <f>AVERAGE(E4:E9)</f>
        <v>0.35416666666666663</v>
      </c>
      <c r="F10" s="12">
        <f>AVERAGE(F4:F9)</f>
        <v>0</v>
      </c>
      <c r="G10" s="9"/>
      <c r="H10" s="12">
        <f>AVERAGE(H4:H9)</f>
        <v>0.20833333333333331</v>
      </c>
      <c r="I10" s="12">
        <f>AVERAGE(I4:I9)</f>
        <v>0.41666666666666663</v>
      </c>
      <c r="J10" s="12">
        <f>AVERAGE(J4:J9)</f>
        <v>0.375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53" t="s">
        <v>180</v>
      </c>
      <c r="C12" s="353"/>
      <c r="D12" s="353"/>
      <c r="E12" s="353"/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</row>
    <row r="13" spans="2:22" ht="24.9" customHeight="1" x14ac:dyDescent="0.3">
      <c r="B13" s="355" t="s">
        <v>28</v>
      </c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</row>
    <row r="14" spans="2:22" ht="60" customHeight="1" x14ac:dyDescent="0.3">
      <c r="B14" s="314" t="s">
        <v>480</v>
      </c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</row>
    <row r="15" spans="2:22" ht="60" customHeight="1" x14ac:dyDescent="0.3">
      <c r="B15" s="314" t="s">
        <v>481</v>
      </c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</row>
    <row r="16" spans="2:22" s="14" customFormat="1" ht="24.9" customHeight="1" x14ac:dyDescent="0.35">
      <c r="B16" s="348" t="s">
        <v>123</v>
      </c>
      <c r="C16" s="348"/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</row>
    <row r="17" spans="2:21" ht="60" customHeight="1" x14ac:dyDescent="0.3">
      <c r="B17" s="314" t="s">
        <v>482</v>
      </c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3">
      <c r="B18" s="314" t="s">
        <v>483</v>
      </c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3"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56" t="s">
        <v>181</v>
      </c>
      <c r="C21" s="356"/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</row>
    <row r="22" spans="2:21" ht="24.9" customHeight="1" x14ac:dyDescent="0.3">
      <c r="B22" s="357" t="s">
        <v>28</v>
      </c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57"/>
      <c r="N22" s="357"/>
      <c r="O22" s="357"/>
      <c r="P22" s="357"/>
      <c r="Q22" s="357"/>
      <c r="R22" s="357"/>
      <c r="S22" s="357"/>
      <c r="T22" s="357"/>
      <c r="U22" s="357"/>
    </row>
    <row r="23" spans="2:21" ht="60" customHeight="1" x14ac:dyDescent="0.3"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</row>
    <row r="24" spans="2:21" ht="60" customHeight="1" x14ac:dyDescent="0.3"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</row>
    <row r="25" spans="2:21" s="14" customFormat="1" ht="24.9" customHeight="1" x14ac:dyDescent="0.35">
      <c r="B25" s="348" t="s">
        <v>123</v>
      </c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</row>
    <row r="26" spans="2:21" ht="60" customHeight="1" x14ac:dyDescent="0.3"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</row>
    <row r="27" spans="2:21" ht="60" customHeight="1" x14ac:dyDescent="0.3"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</row>
    <row r="28" spans="2:21" ht="60" customHeight="1" x14ac:dyDescent="0.3"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49" t="s">
        <v>182</v>
      </c>
      <c r="C30" s="349"/>
      <c r="D30" s="349"/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49"/>
      <c r="Q30" s="349"/>
      <c r="R30" s="349"/>
      <c r="S30" s="349"/>
      <c r="T30" s="349"/>
      <c r="U30" s="349"/>
    </row>
    <row r="31" spans="2:21" ht="24.9" customHeight="1" x14ac:dyDescent="0.3">
      <c r="B31" s="346" t="s">
        <v>28</v>
      </c>
      <c r="C31" s="34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</row>
    <row r="32" spans="2:21" ht="60" customHeight="1" x14ac:dyDescent="0.3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</row>
    <row r="33" spans="2:21" ht="60" customHeight="1" x14ac:dyDescent="0.3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4" customFormat="1" ht="24.9" customHeight="1" x14ac:dyDescent="0.35">
      <c r="B34" s="348" t="s">
        <v>123</v>
      </c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</row>
    <row r="35" spans="2:21" ht="60" customHeight="1" x14ac:dyDescent="0.3"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</row>
    <row r="36" spans="2:21" ht="60" customHeight="1" x14ac:dyDescent="0.3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3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40" spans="2:21" x14ac:dyDescent="0.3">
      <c r="B40" s="345" t="s">
        <v>183</v>
      </c>
      <c r="C40" s="345"/>
      <c r="D40" s="345"/>
      <c r="E40" s="345"/>
      <c r="F40" s="345"/>
      <c r="G40" s="345"/>
      <c r="H40" s="345"/>
      <c r="I40" s="345"/>
      <c r="J40" s="345"/>
      <c r="K40" s="345"/>
      <c r="L40" s="345"/>
      <c r="M40" s="345"/>
      <c r="N40" s="345"/>
      <c r="O40" s="345"/>
      <c r="P40" s="345"/>
      <c r="Q40" s="345"/>
      <c r="R40" s="345"/>
      <c r="S40" s="345"/>
      <c r="T40" s="345"/>
      <c r="U40" s="345"/>
    </row>
    <row r="41" spans="2:21" ht="19.5" x14ac:dyDescent="0.3">
      <c r="B41" s="346" t="s">
        <v>28</v>
      </c>
      <c r="C41" s="347"/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</row>
    <row r="42" spans="2:21" ht="62.25" customHeight="1" x14ac:dyDescent="0.3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64.5" customHeight="1" x14ac:dyDescent="0.3"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</row>
    <row r="44" spans="2:21" ht="19.5" x14ac:dyDescent="0.3">
      <c r="B44" s="348" t="s">
        <v>123</v>
      </c>
      <c r="C44" s="348"/>
      <c r="D44" s="348"/>
      <c r="E44" s="348"/>
      <c r="F44" s="348"/>
      <c r="G44" s="348"/>
      <c r="H44" s="348"/>
      <c r="I44" s="348"/>
      <c r="J44" s="348"/>
      <c r="K44" s="348"/>
      <c r="L44" s="348"/>
      <c r="M44" s="348"/>
      <c r="N44" s="348"/>
      <c r="O44" s="348"/>
      <c r="P44" s="348"/>
      <c r="Q44" s="348"/>
      <c r="R44" s="348"/>
      <c r="S44" s="348"/>
      <c r="T44" s="348"/>
      <c r="U44" s="348"/>
    </row>
    <row r="45" spans="2:21" ht="54.75" customHeight="1" x14ac:dyDescent="0.3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61.5" customHeight="1" x14ac:dyDescent="0.3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47" spans="2:21" ht="64.5" customHeight="1" x14ac:dyDescent="0.3"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G3:G9"/>
    <mergeCell ref="B16:U16"/>
    <mergeCell ref="M2:P2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14:U14"/>
    <mergeCell ref="B15:U15"/>
    <mergeCell ref="B17:U17"/>
    <mergeCell ref="B18:U18"/>
    <mergeCell ref="B19:U19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LUIS 	ANTONIO	 ORTGEGA	JACOME</cp:lastModifiedBy>
  <cp:lastPrinted>2011-10-07T14:16:27Z</cp:lastPrinted>
  <dcterms:created xsi:type="dcterms:W3CDTF">2010-02-23T19:10:51Z</dcterms:created>
  <dcterms:modified xsi:type="dcterms:W3CDTF">2025-02-25T17:10:24Z</dcterms:modified>
</cp:coreProperties>
</file>