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EDICOOP\Desktop\"/>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05" yWindow="-105" windowWidth="20850" windowHeight="11115"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s="1"/>
  <c r="A28" i="1" l="1"/>
  <c r="A29" i="1" l="1"/>
  <c r="A30" i="1" l="1"/>
  <c r="A31" i="1" l="1"/>
  <c r="A32" i="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E16" i="4" l="1"/>
  <c r="A69" i="1"/>
  <c r="C19" i="4" s="1"/>
  <c r="B16" i="4" l="1"/>
  <c r="D16" i="4"/>
  <c r="E18" i="4"/>
  <c r="D18" i="4"/>
  <c r="C16" i="4"/>
  <c r="B19" i="4"/>
  <c r="E19" i="4"/>
  <c r="D20" i="4"/>
  <c r="E20" i="4"/>
  <c r="D21" i="4"/>
  <c r="C24" i="4"/>
  <c r="C26" i="4"/>
  <c r="C28" i="4"/>
  <c r="E17" i="4"/>
  <c r="C17" i="4"/>
  <c r="D19" i="4"/>
  <c r="C18" i="4"/>
  <c r="B18" i="4"/>
  <c r="E21" i="4"/>
  <c r="C20" i="4"/>
  <c r="D22" i="4"/>
  <c r="B22" i="4"/>
  <c r="D24" i="4"/>
  <c r="B17" i="4"/>
  <c r="D23" i="4"/>
  <c r="B23" i="4"/>
  <c r="D25" i="4"/>
  <c r="B25" i="4"/>
  <c r="D17" i="4"/>
  <c r="B20" i="4"/>
  <c r="D26" i="4"/>
  <c r="C21" i="4"/>
  <c r="C27" i="4"/>
  <c r="D27" i="4"/>
  <c r="C22" i="4"/>
  <c r="D28" i="4"/>
  <c r="C42" i="4"/>
  <c r="C23" i="4"/>
  <c r="B21" i="4"/>
  <c r="C30" i="4"/>
  <c r="C25" i="4"/>
  <c r="C31" i="4"/>
  <c r="B26" i="4"/>
  <c r="D32" i="4"/>
  <c r="C32" i="4"/>
  <c r="C44" i="4"/>
  <c r="C46" i="4"/>
  <c r="B24" i="4"/>
  <c r="D33" i="4"/>
  <c r="C33" i="4"/>
  <c r="C29" i="4"/>
  <c r="D35" i="4"/>
  <c r="B27" i="4"/>
  <c r="D36" i="4"/>
  <c r="C36" i="4"/>
  <c r="D29" i="4"/>
  <c r="D31" i="4"/>
  <c r="C37" i="4"/>
  <c r="D37" i="4"/>
  <c r="C50" i="4"/>
  <c r="D50" i="4"/>
  <c r="D30" i="4"/>
  <c r="C39" i="4"/>
  <c r="C51" i="4"/>
  <c r="D51" i="4"/>
  <c r="D34" i="4"/>
  <c r="D40" i="4"/>
  <c r="C52" i="4"/>
  <c r="D52" i="4"/>
  <c r="D54" i="4"/>
  <c r="C35" i="4"/>
  <c r="D41" i="4"/>
  <c r="C53" i="4"/>
  <c r="D53" i="4"/>
  <c r="C54" i="4"/>
  <c r="C34" i="4"/>
  <c r="C43" i="4"/>
  <c r="D55" i="4"/>
  <c r="C55" i="4"/>
  <c r="D57" i="4"/>
  <c r="D38" i="4"/>
  <c r="D44" i="4"/>
  <c r="C56" i="4"/>
  <c r="D56" i="4"/>
  <c r="D58" i="4"/>
  <c r="D39" i="4"/>
  <c r="D45" i="4"/>
  <c r="C57" i="4"/>
  <c r="C59" i="4"/>
  <c r="C40" i="4"/>
  <c r="D46" i="4"/>
  <c r="C58" i="4"/>
  <c r="D59" i="4"/>
  <c r="C38" i="4"/>
  <c r="C41" i="4"/>
  <c r="C47" i="4"/>
  <c r="D47" i="4"/>
  <c r="D61" i="4"/>
  <c r="D42" i="4"/>
  <c r="D48" i="4"/>
  <c r="C48" i="4"/>
  <c r="C60" i="4"/>
  <c r="D60" i="4"/>
  <c r="C62" i="4"/>
  <c r="D43" i="4"/>
  <c r="C49" i="4"/>
  <c r="D49" i="4"/>
  <c r="C61" i="4"/>
  <c r="D62" i="4"/>
  <c r="D65" i="4"/>
  <c r="C45" i="4"/>
  <c r="C63" i="4"/>
  <c r="D63" i="4"/>
  <c r="C64" i="4"/>
  <c r="D64" i="4"/>
  <c r="C65" i="4"/>
  <c r="C69" i="4"/>
  <c r="D66" i="4"/>
  <c r="C66" i="4"/>
  <c r="D67" i="4"/>
  <c r="C67" i="4"/>
  <c r="C68" i="4"/>
  <c r="D68" i="4"/>
  <c r="D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<sst xmlns="http://schemas.openxmlformats.org/spreadsheetml/2006/main" count="639" uniqueCount="340">
  <si>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</si>
  <si>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</si>
  <si>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</si>
  <si>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</si>
  <si>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</si>
  <si>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</si>
  <si>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</si>
  <si>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</si>
  <si>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</si>
  <si>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</si>
  <si>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</si>
  <si>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</si>
  <si>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</si>
  <si>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</si>
  <si>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</si>
  <si>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</si>
  <si>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</si>
  <si>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</si>
  <si>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</si>
  <si>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</si>
  <si>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</si>
  <si>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</si>
  <si>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</si>
  <si>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</si>
  <si>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</si>
  <si>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</si>
  <si>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</si>
  <si>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</si>
  <si>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</si>
  <si>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</si>
  <si>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</si>
  <si>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</si>
  <si>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</si>
  <si>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</si>
  <si>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</si>
  <si>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</si>
  <si>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</si>
  <si>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</si>
  <si>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</si>
  <si>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</si>
  <si>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</si>
  <si>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</si>
  <si>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</si>
  <si>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</si>
  <si>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</si>
  <si>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</si>
  <si>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</si>
  <si>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</si>
  <si>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</si>
  <si>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</si>
  <si>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</si>
  <si>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</si>
  <si>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</si>
  <si>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</si>
  <si>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</si>
  <si>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</si>
  <si>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</si>
  <si>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</si>
  <si>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</si>
  <si>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</si>
  <si>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</si>
  <si>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</si>
  <si>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</si>
  <si>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</si>
  <si>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</si>
  <si>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</si>
  <si>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</si>
  <si>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</si>
  <si>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</si>
  <si>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</si>
  <si>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</si>
  <si>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</si>
  <si>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</si>
  <si>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</si>
  <si>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</si>
  <si>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</si>
  <si>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</si>
  <si>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</si>
  <si>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</si>
  <si>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</si>
  <si>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</si>
  <si>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</si>
  <si>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</si>
  <si>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</si>
  <si>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</si>
  <si>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</si>
  <si>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</si>
  <si>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</si>
  <si>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</si>
  <si>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</si>
  <si>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</si>
  <si>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</si>
  <si>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</si>
  <si>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</si>
  <si>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</si>
  <si>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</si>
  <si>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</si>
  <si>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</si>
  <si>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</si>
  <si>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</si>
  <si>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</si>
  <si>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</si>
  <si>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</si>
  <si>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</si>
  <si>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</si>
  <si>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</si>
  <si>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</si>
  <si>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</si>
  <si>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</si>
  <si>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</si>
  <si>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</si>
  <si>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</si>
  <si>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</si>
  <si>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</si>
  <si>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</si>
  <si>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</si>
  <si>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</si>
  <si>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</si>
  <si>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</si>
  <si>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</si>
  <si>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</si>
  <si>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</si>
  <si>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</si>
  <si>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</si>
  <si>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</si>
  <si>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</si>
  <si>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</si>
  <si>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</si>
  <si>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</si>
  <si>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</si>
  <si>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</si>
  <si>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</si>
  <si>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</si>
  <si>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</si>
  <si>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</si>
  <si>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</si>
  <si>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</si>
  <si>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</si>
  <si>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</si>
  <si>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</si>
  <si>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</si>
  <si>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</si>
  <si>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</si>
  <si>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</si>
  <si>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</si>
  <si>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</si>
  <si>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</si>
  <si>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</si>
  <si>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</si>
  <si>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</si>
  <si>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</si>
  <si>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</si>
  <si>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</si>
  <si>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</si>
  <si>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</si>
  <si>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</si>
  <si>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</si>
  <si>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</si>
  <si>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</si>
  <si>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</si>
  <si>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</si>
  <si>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</si>
  <si>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</si>
  <si>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</si>
  <si>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</si>
  <si>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</si>
  <si>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</si>
  <si>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</si>
  <si>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</si>
  <si>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</si>
  <si>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</si>
  <si>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</si>
  <si>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</si>
  <si>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</si>
  <si>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</si>
  <si>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</si>
  <si>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</si>
  <si>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</si>
  <si>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</si>
  <si>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</si>
  <si>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</si>
  <si>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</si>
  <si>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</si>
  <si>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</si>
  <si>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</si>
  <si>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</si>
  <si>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</si>
  <si>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</si>
  <si>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</si>
  <si>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</si>
  <si>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</si>
  <si>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</si>
  <si>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</si>
  <si>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</si>
  <si>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</si>
  <si>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</si>
  <si>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</si>
  <si>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</si>
  <si>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</si>
  <si>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</si>
  <si>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</si>
  <si>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</si>
  <si>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</si>
  <si>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</si>
  <si>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</si>
  <si>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</si>
  <si>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</si>
  <si>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</si>
  <si>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</si>
  <si>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</si>
  <si>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</si>
  <si>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</si>
  <si>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</si>
  <si>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</si>
  <si>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</si>
  <si>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</si>
  <si>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</si>
  <si>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</si>
  <si>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</si>
  <si>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</si>
  <si>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EDMUNDO VELÁSQUEZ</t>
  </si>
  <si>
    <t>Mejorar los mecanismos de comunicación establecidos en la Institución EDucativa, para realizar una rendicion de cuentas pertinente a las necesidades y al entorno en el cual se encuentra ubicada la Instituvión Educativa.</t>
  </si>
  <si>
    <t>Implememntar estrategias que permitan establecer diferentes mecanismos de comunicación y particpacion de toda la comunidad educativa durante todo el proceso de rendición de cuentas teniendo en cuanta que está ubicada en el sector rural y se hace necesario vincular a toda la comunidad en el desarollo de estos procesos.</t>
  </si>
  <si>
    <t>Elaborar el diagnostico de la pertinencia de los mecanismos de comunicación existentes</t>
  </si>
  <si>
    <t>Definir estrategias para la implementación de nuesvos mecanismos de participación y comunicación</t>
  </si>
  <si>
    <t>Realzair proceso de seguimiento y mejora de los procesos implementados</t>
  </si>
  <si>
    <t>Evaluar los procesos y mecanismos implementados</t>
  </si>
  <si>
    <t>Capacitar el 100% de los Docentes sobre el proceso de rendición de cuentas</t>
  </si>
  <si>
    <t>No. de docentes capacitados</t>
  </si>
  <si>
    <t>Realizar reuniones periódicas para revsiar los avances obtenidos</t>
  </si>
  <si>
    <t>Rector y Pagador</t>
  </si>
  <si>
    <t>Vincular a la totalidad de los Docentes en el poroceso dde rendición de cuentas</t>
  </si>
  <si>
    <t>Huamos y tenológicos</t>
  </si>
  <si>
    <t>Nó de docentes vinculados</t>
  </si>
  <si>
    <t>Asiganr resposabilidades a la totalidad de los Docentes</t>
  </si>
  <si>
    <t>Humanos y tecnológiso</t>
  </si>
  <si>
    <t>Rector y Equipo de Calidad</t>
  </si>
  <si>
    <t>Realizar informes periodicos para ser socializados internamente</t>
  </si>
  <si>
    <t>No. De informes presentados</t>
  </si>
  <si>
    <t xml:space="preserve">Presentar informes internos por grupos de gestión </t>
  </si>
  <si>
    <t>Humanos y tecnológicos</t>
  </si>
  <si>
    <t>Rector Equipo de calidad</t>
  </si>
  <si>
    <t>Rector Equipo de Calidad</t>
  </si>
  <si>
    <t>Presentar informe trimestrales</t>
  </si>
  <si>
    <t>Elaboración de disgnósticos por componeetes de gestión</t>
  </si>
  <si>
    <t>Elaboración de informes</t>
  </si>
  <si>
    <t>Socializar los informes elaborados y ajsutar los palnes de mejora en cada uno de los componentes</t>
  </si>
  <si>
    <t>Confromar el equipo financiero de la Institución Educativa</t>
  </si>
  <si>
    <t>No. de informes elaborados</t>
  </si>
  <si>
    <t>Equipo confromado</t>
  </si>
  <si>
    <t>Conformación del equipo finaciero que debe estar integrado por el pagador, contralor, personero y rector</t>
  </si>
  <si>
    <t>Rector y pagador</t>
  </si>
  <si>
    <t>Articular el prceso de rendición de cuentas al PMI y a la AUTOEVALUCIÓN INSTITUCIONAL</t>
  </si>
  <si>
    <t>proceso de articulación</t>
  </si>
  <si>
    <t>Vincular al equipo financiero en la elaboración del PMI y AI</t>
  </si>
  <si>
    <t>Rector</t>
  </si>
  <si>
    <t>Socializar en cada reunión de padres de familia los informes elaborados</t>
  </si>
  <si>
    <t>Nó de informes socializados</t>
  </si>
  <si>
    <t xml:space="preserve">Presntación de informes por cada uno de los componnetes de gestión </t>
  </si>
  <si>
    <t>Rector y equipo de calidad</t>
  </si>
  <si>
    <t>Reuniones de padres de familia y de docentes</t>
  </si>
  <si>
    <t>No. De reuniones</t>
  </si>
  <si>
    <t>En las reuniones de apdres de familia realizadas cada periodo escolar y con los Docentes se harán reuniones cada mes en jornada contraria para identificar los mecanismos de presentación de la rendición de cuentas</t>
  </si>
  <si>
    <t>Elaborar volantes que permitan dar claridad en la importancia del proceso de rendición de cuentas</t>
  </si>
  <si>
    <t>No. De valantes repartidos</t>
  </si>
  <si>
    <t>El equipo de calidad se encargará de hacer campañs de sensibilación y dvulgación</t>
  </si>
  <si>
    <t>Equipo de calidad</t>
  </si>
  <si>
    <t>En el preceso de Autoevaluación Institucional se dejaran claros los objetivos y metas a seguir</t>
  </si>
  <si>
    <t>Nó de metas e indicadores trazados</t>
  </si>
  <si>
    <t>En la elaboración del Plan de Mejoramiento Institucional se trazaran las metas e indicadores necesarios para el informe de rendición de cuentas</t>
  </si>
  <si>
    <t>Humanos y Tecnológicos</t>
  </si>
  <si>
    <t>Equipo de Calidad y Rector</t>
  </si>
  <si>
    <t>No de estrategias trazadas</t>
  </si>
  <si>
    <t>Elaboración del presupuesto requerido para el precso de rendición de cuentas</t>
  </si>
  <si>
    <t>Presupuesto</t>
  </si>
  <si>
    <t>El equipo financiero se hará cargo de la elaboración del presupuesto requerido para el prceso dde rendición de cuentas</t>
  </si>
  <si>
    <t>Humanos, económicos y tecnológiucos</t>
  </si>
  <si>
    <t>Equipo de financiero y rector</t>
  </si>
  <si>
    <t xml:space="preserve">Elaboración del cronograma de actividades para desaroolar el proceso </t>
  </si>
  <si>
    <t>Cronograma</t>
  </si>
  <si>
    <t>Se elaborará un cronograma que cntenga las orientaciones y recoemndaciones necesarias para la rendición de cuenstas</t>
  </si>
  <si>
    <t>Presentar una estrategia calar que permita la participación de la mayoria de la camunidad</t>
  </si>
  <si>
    <t>Estrategias aplicadas</t>
  </si>
  <si>
    <t>Se buscará que cada sede educativa implemte las estrategias necesarias para dar a conocer las actividades realizadas</t>
  </si>
  <si>
    <t>Docentes</t>
  </si>
  <si>
    <t>Elaboración de la circular con la asiganación de responsabilidades</t>
  </si>
  <si>
    <t xml:space="preserve">Circular </t>
  </si>
  <si>
    <t>Mediante circular emitida por el Señor Rector se organziaran los grupos de trabajo asignando en responsable en cada uno de los proceso</t>
  </si>
  <si>
    <t>Se buscará el macanismo que permita la divulgación del proceso</t>
  </si>
  <si>
    <t xml:space="preserve">Mecanisno </t>
  </si>
  <si>
    <t>El equipo financiero se encargará de buscar la meor estrategia de comunicación que permita la divugacióndel proeceso</t>
  </si>
  <si>
    <t>Equipo financiero</t>
  </si>
  <si>
    <t>Se elaborrarán los formatos neceariuos para cada una de las activiades a realizar</t>
  </si>
  <si>
    <t>El equipo de calidad se encargará de elaborar lor fromatos requeridos patra el porceso de rendiciónde cuentas</t>
  </si>
  <si>
    <t>Humnanos y tecnológicos</t>
  </si>
  <si>
    <t>No. de formatos elaborados</t>
  </si>
  <si>
    <t>Preparar con 30 días de anticpación la información requerida</t>
  </si>
  <si>
    <t>Informes contables presentados</t>
  </si>
  <si>
    <t>Una vez se tengan los informes financieros se harán las mesas de trabajo para ser analizada y verificada</t>
  </si>
  <si>
    <t>Huamnos financieros y tecnológicos</t>
  </si>
  <si>
    <t>Equip financier</t>
  </si>
  <si>
    <t>Elaborar los informes requeridos</t>
  </si>
  <si>
    <t>Nó de informes elaborados</t>
  </si>
  <si>
    <t xml:space="preserve">Al tabular las encuestas y las sugerencias realizadas cada componnete </t>
  </si>
  <si>
    <t>Elaborara el infirme a presentar pr componente de gestión</t>
  </si>
  <si>
    <t>Cada uno de los componentes de gestión elaborará el informe de acuerdo a las metras trazadas el PMI</t>
  </si>
  <si>
    <t>Equip de calidad</t>
  </si>
  <si>
    <t>Revisar y actualzair al información cada 2 meses</t>
  </si>
  <si>
    <t>Actualizaciones hechas</t>
  </si>
  <si>
    <t>Se actaulziará la información cada mes en la plataforma enjambre</t>
  </si>
  <si>
    <t>mantener actualizada la información en los medios de comunicación exitentes en la Institución Educativa</t>
  </si>
  <si>
    <t>Informacío actualizada</t>
  </si>
  <si>
    <t>Humanos y tecnollógicos</t>
  </si>
  <si>
    <t>Organizar los espacios de trabajo</t>
  </si>
  <si>
    <t>No. de espacios organizados</t>
  </si>
  <si>
    <t>Se harán mesas de trbajo para definir estrategias y mecanimso de participáción y de divulgación</t>
  </si>
  <si>
    <t>Humnaos y tecnológicos</t>
  </si>
  <si>
    <t>Rectory equipo de calidad</t>
  </si>
  <si>
    <t>Convocar a los diferentes estamentos de la Institución educativa</t>
  </si>
  <si>
    <t>Se harán mesas de trabajo para definir estrategias y mecanimso de participáción y de divulgación</t>
  </si>
  <si>
    <t>No. de reuniones realizadas</t>
  </si>
  <si>
    <t>hacer uso de las herameintas tecnológicas existentes</t>
  </si>
  <si>
    <t>No, de heramientas utliizadas</t>
  </si>
  <si>
    <t>Se rezalizaran las gestiones necesaias para hacer una masiva publicación y así garantizar que la información llegue a toda la comunidad educativa</t>
  </si>
  <si>
    <t>Publicar en la plataforma enjambre el informe ejecutivo a los 8 días siguintes de la realziación de la audiencia</t>
  </si>
  <si>
    <t>Publicaciones hechas</t>
  </si>
  <si>
    <t>Se mantendrá actuzaliada la información en la plataforma enjambre</t>
  </si>
  <si>
    <t>Huamnos y tecnológicos</t>
  </si>
  <si>
    <t>Recttor</t>
  </si>
  <si>
    <t>Se aplicará la evaluación realiada uan vez hecha la audienbcia pública</t>
  </si>
  <si>
    <t>Informe de autoevaluación</t>
  </si>
  <si>
    <t>Se rezalizará una autoevaluación del proceso de rendiciónde cuentas para tomar los correctivos necesarios y mejorar el proceso</t>
  </si>
  <si>
    <t>Análisis de la autovaluación aplicada</t>
  </si>
  <si>
    <t xml:space="preserve">Autoevaluación </t>
  </si>
  <si>
    <t>Rector y equip de calidad</t>
  </si>
  <si>
    <t>CESAR VILLAMIZAR BOTELLO</t>
  </si>
  <si>
    <t>ENERO 29 DE 2025</t>
  </si>
  <si>
    <t>Rector y Pagadora</t>
  </si>
  <si>
    <t>Lograr que para el primer semestre del año 2025, el ochenta y cinco por ciento (85%) de los mecanismos de comunicación se logren implementar en toda la comunidad educativa buscando estrategias y mecanismos de participación.</t>
  </si>
  <si>
    <t>El ochenta y cinco por ciento (85%) de la comunidad educativa deberá estar utilizando los mecanimso de comunicación y particiapción establecidos para llevar a cabo el proceso de rendición de cuentas de una manera participativa.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</si>
</sst>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00772312"/>
        <c:axId val="3007754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70.016393442622956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00772312"/>
        <c:axId val="300775448"/>
      </c:scatterChart>
      <c:catAx>
        <c:axId val="300772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00775448"/>
        <c:crosses val="autoZero"/>
        <c:auto val="1"/>
        <c:lblAlgn val="ctr"/>
        <c:lblOffset val="100"/>
        <c:noMultiLvlLbl val="0"/>
      </c:catAx>
      <c:valAx>
        <c:axId val="300775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077231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00773880"/>
        <c:axId val="30077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72.928571428571416</c:v>
                </c:pt>
                <c:pt idx="1">
                  <c:v>71.285714285714292</c:v>
                </c:pt>
                <c:pt idx="2">
                  <c:v>67.666666666666671</c:v>
                </c:pt>
                <c:pt idx="3">
                  <c:v>64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00773880"/>
        <c:axId val="300776624"/>
      </c:scatterChart>
      <c:catAx>
        <c:axId val="30077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0776624"/>
        <c:crosses val="autoZero"/>
        <c:auto val="1"/>
        <c:lblAlgn val="ctr"/>
        <c:lblOffset val="100"/>
        <c:noMultiLvlLbl val="0"/>
      </c:catAx>
      <c:valAx>
        <c:axId val="30077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07738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00774664"/>
        <c:axId val="3007734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74</c:v>
                </c:pt>
                <c:pt idx="2">
                  <c:v>72.5</c:v>
                </c:pt>
                <c:pt idx="3">
                  <c:v>68</c:v>
                </c:pt>
                <c:pt idx="4">
                  <c:v>70.142857142857139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00774664"/>
        <c:axId val="300773488"/>
      </c:scatterChart>
      <c:catAx>
        <c:axId val="300774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0773488"/>
        <c:crosses val="autoZero"/>
        <c:auto val="1"/>
        <c:lblAlgn val="ctr"/>
        <c:lblOffset val="100"/>
        <c:noMultiLvlLbl val="0"/>
      </c:catAx>
      <c:valAx>
        <c:axId val="300773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07746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00773096"/>
        <c:axId val="30077505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73.857142857142861</c:v>
                </c:pt>
                <c:pt idx="1">
                  <c:v>70</c:v>
                </c:pt>
                <c:pt idx="2">
                  <c:v>67.666666666666671</c:v>
                </c:pt>
                <c:pt idx="3">
                  <c:v>71</c:v>
                </c:pt>
                <c:pt idx="4" formatCode="0.00">
                  <c:v>71.083333333333329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00770352"/>
        <c:axId val="300777800"/>
      </c:scatterChart>
      <c:catAx>
        <c:axId val="30077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0775056"/>
        <c:crosses val="autoZero"/>
        <c:auto val="1"/>
        <c:lblAlgn val="ctr"/>
        <c:lblOffset val="100"/>
        <c:noMultiLvlLbl val="0"/>
      </c:catAx>
      <c:valAx>
        <c:axId val="3007750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0773096"/>
        <c:crosses val="autoZero"/>
        <c:crossBetween val="between"/>
      </c:valAx>
      <c:valAx>
        <c:axId val="3007778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0770352"/>
        <c:crosses val="max"/>
        <c:crossBetween val="midCat"/>
      </c:valAx>
      <c:valAx>
        <c:axId val="300770352"/>
        <c:scaling>
          <c:orientation val="minMax"/>
        </c:scaling>
        <c:delete val="1"/>
        <c:axPos val="b"/>
        <c:numFmt formatCode="General" sourceLinked="1"/>
        <c:majorTickMark val="out"/>
        <c:minorTickMark val="none"/>
        <c:tickLblPos val="nextTo"/>
        <c:crossAx val="30077780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00771136"/>
        <c:axId val="30077152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67.666666666666671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00771136"/>
        <c:axId val="300771528"/>
      </c:scatterChart>
      <c:catAx>
        <c:axId val="30077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0771528"/>
        <c:crosses val="autoZero"/>
        <c:auto val="1"/>
        <c:lblAlgn val="ctr"/>
        <c:lblOffset val="100"/>
        <c:noMultiLvlLbl val="0"/>
      </c:catAx>
      <c:valAx>
        <c:axId val="300771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07711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03524456"/>
        <c:axId val="3035252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03524456"/>
        <c:axId val="303525240"/>
      </c:scatterChart>
      <c:catAx>
        <c:axId val="30352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3525240"/>
        <c:crosses val="autoZero"/>
        <c:auto val="1"/>
        <c:lblAlgn val="ctr"/>
        <c:lblOffset val="100"/>
        <c:noMultiLvlLbl val="0"/>
      </c:catAx>
      <c:valAx>
        <c:axId val="303525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35244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81842" y="2041699"/>
          <a:ext cx="1055213" cy="788268"/>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93702" y="3136001"/>
          <a:ext cx="1264340" cy="718037"/>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20350" y="3051522"/>
          <a:ext cx="818843" cy="807905"/>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46168" y="1983759"/>
          <a:ext cx="1234054" cy="879355"/>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5744" y="1970252"/>
          <a:ext cx="969430" cy="868039"/>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81041" y="176618"/>
          <a:ext cx="770406" cy="755455"/>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818589" y="282577"/>
          <a:ext cx="645902" cy="609064"/>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836283" y="187824"/>
          <a:ext cx="1217067" cy="754659"/>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74275" y="145676"/>
          <a:ext cx="994581" cy="796949"/>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88508" y="210237"/>
          <a:ext cx="1159358" cy="769811"/>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86192" y="902141"/>
          <a:ext cx="0" cy="222745"/>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4" zoomScale="85" zoomScaleNormal="85" workbookViewId="0">
      <selection activeCell="A79" sqref="A79"/>
    </sheetView>
  </sheetViews>
  <sheetFormatPr baseColWidth="10" defaultColWidth="11.42578125" defaultRowHeight="15" x14ac:dyDescent="0.25"/>
  <cols>
    <col min="1" max="2" width="12.7109375" customWidth="1"/>
    <col min="3" max="3" width="4.28515625" customWidth="1"/>
    <col min="4" max="13" width="11.140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7"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7"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7"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7"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8" zoomScaleNormal="100" workbookViewId="0">
      <selection activeCell="H69" sqref="H69"/>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336</v>
      </c>
      <c r="I5" s="235" t="s">
        <v>88</v>
      </c>
      <c r="J5" s="235"/>
    </row>
    <row r="6" spans="1:10" s="8" customFormat="1" ht="30.75" customHeight="1" x14ac:dyDescent="0.25">
      <c r="A6" s="50"/>
      <c r="B6" s="222" t="s">
        <v>120</v>
      </c>
      <c r="C6" s="222"/>
      <c r="D6" s="222"/>
      <c r="E6" s="28">
        <v>254498000110</v>
      </c>
      <c r="F6" s="28"/>
      <c r="G6" s="72" t="s">
        <v>62</v>
      </c>
      <c r="H6" s="28" t="s">
        <v>220</v>
      </c>
      <c r="I6" s="240">
        <f>IF(SUM(I9:I69)=0,"",AVERAGE(I9:I69))</f>
        <v>70.016393442622956</v>
      </c>
      <c r="J6" s="240"/>
    </row>
    <row r="7" spans="1:10" s="8" customFormat="1" ht="17.25" customHeight="1" x14ac:dyDescent="0.25">
      <c r="A7" s="50"/>
      <c r="B7" s="222" t="s">
        <v>86</v>
      </c>
      <c r="C7" s="222"/>
      <c r="D7" s="222"/>
      <c r="E7" s="241" t="s">
        <v>335</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72.928571428571416</v>
      </c>
      <c r="E9" s="32" t="s">
        <v>6</v>
      </c>
      <c r="F9" s="68" t="s">
        <v>6</v>
      </c>
      <c r="G9" s="29">
        <f>IF(SUM(I9:I9)=0,"",AVERAGE(I9:I9))</f>
        <v>80</v>
      </c>
      <c r="H9" s="38" t="s">
        <v>92</v>
      </c>
      <c r="I9" s="30">
        <v>80</v>
      </c>
      <c r="J9" s="31"/>
    </row>
    <row r="10" spans="1:10" s="8" customFormat="1" ht="51" customHeight="1" x14ac:dyDescent="0.25">
      <c r="A10" s="64" t="str">
        <f>IF(I10&lt;61,MAX($A$8:A9)+1,"")</f>
        <v/>
      </c>
      <c r="B10" s="216"/>
      <c r="C10" s="65" t="s">
        <v>4</v>
      </c>
      <c r="D10" s="245"/>
      <c r="E10" s="218" t="s">
        <v>43</v>
      </c>
      <c r="F10" s="69" t="s">
        <v>43</v>
      </c>
      <c r="G10" s="234">
        <f>IF(SUM(I10:I12)=0,"",AVERAGE(I10:I12))</f>
        <v>74</v>
      </c>
      <c r="H10" s="38" t="s">
        <v>89</v>
      </c>
      <c r="I10" s="30">
        <v>75</v>
      </c>
      <c r="J10" s="31"/>
    </row>
    <row r="11" spans="1:10" s="8" customFormat="1" ht="93" customHeight="1" x14ac:dyDescent="0.25">
      <c r="A11" s="64" t="str">
        <f>IF(I11&lt;61,MAX($A$8:A10)+1,"")</f>
        <v/>
      </c>
      <c r="B11" s="216"/>
      <c r="C11" s="65" t="s">
        <v>4</v>
      </c>
      <c r="D11" s="245"/>
      <c r="E11" s="218"/>
      <c r="F11" s="69" t="s">
        <v>43</v>
      </c>
      <c r="G11" s="232"/>
      <c r="H11" s="38" t="s">
        <v>44</v>
      </c>
      <c r="I11" s="30">
        <v>75</v>
      </c>
      <c r="J11" s="31"/>
    </row>
    <row r="12" spans="1:10" s="8" customFormat="1" ht="32.25" customHeight="1" x14ac:dyDescent="0.25">
      <c r="A12" s="64" t="str">
        <f>IF(I12&lt;61,MAX($A$8:A11)+1,"")</f>
        <v/>
      </c>
      <c r="B12" s="216"/>
      <c r="C12" s="65" t="s">
        <v>4</v>
      </c>
      <c r="D12" s="245"/>
      <c r="E12" s="218"/>
      <c r="F12" s="69" t="s">
        <v>43</v>
      </c>
      <c r="G12" s="233"/>
      <c r="H12" s="38" t="s">
        <v>90</v>
      </c>
      <c r="I12" s="30">
        <v>72</v>
      </c>
      <c r="J12" s="31"/>
    </row>
    <row r="13" spans="1:10" s="8" customFormat="1" ht="45" customHeight="1" x14ac:dyDescent="0.25">
      <c r="A13" s="64" t="str">
        <f>IF(I13&lt;61,MAX($A$8:A12)+1,"")</f>
        <v/>
      </c>
      <c r="B13" s="216"/>
      <c r="C13" s="65" t="s">
        <v>4</v>
      </c>
      <c r="D13" s="245"/>
      <c r="E13" s="218" t="s">
        <v>45</v>
      </c>
      <c r="F13" s="69" t="s">
        <v>45</v>
      </c>
      <c r="G13" s="234">
        <f>IF(SUM(I13:I14)=0,"",AVERAGE(I13:I14))</f>
        <v>72.5</v>
      </c>
      <c r="H13" s="38" t="s">
        <v>10</v>
      </c>
      <c r="I13" s="30">
        <v>65</v>
      </c>
      <c r="J13" s="31"/>
    </row>
    <row r="14" spans="1:10" s="8" customFormat="1" ht="30.75" customHeight="1" x14ac:dyDescent="0.25">
      <c r="A14" s="64" t="str">
        <f>IF(I14&lt;61,MAX($A$8:A13)+1,"")</f>
        <v/>
      </c>
      <c r="B14" s="216"/>
      <c r="C14" s="65" t="s">
        <v>4</v>
      </c>
      <c r="D14" s="245"/>
      <c r="E14" s="218"/>
      <c r="F14" s="69" t="s">
        <v>45</v>
      </c>
      <c r="G14" s="233"/>
      <c r="H14" s="38" t="s">
        <v>93</v>
      </c>
      <c r="I14" s="30">
        <v>80</v>
      </c>
      <c r="J14" s="31"/>
    </row>
    <row r="15" spans="1:10" s="8" customFormat="1" ht="48" customHeight="1" x14ac:dyDescent="0.25">
      <c r="A15" s="64" t="str">
        <f>IF(I15&lt;61,MAX($A$8:A14)+1,"")</f>
        <v/>
      </c>
      <c r="B15" s="216"/>
      <c r="C15" s="65" t="s">
        <v>4</v>
      </c>
      <c r="D15" s="245"/>
      <c r="E15" s="218" t="s">
        <v>46</v>
      </c>
      <c r="F15" s="69" t="s">
        <v>46</v>
      </c>
      <c r="G15" s="231">
        <f>IF(SUM(I15:I20)=0,"",AVERAGE(I15:I20))</f>
        <v>68</v>
      </c>
      <c r="H15" s="38" t="s">
        <v>47</v>
      </c>
      <c r="I15" s="30">
        <v>75</v>
      </c>
      <c r="J15" s="31"/>
    </row>
    <row r="16" spans="1:10" s="8" customFormat="1" ht="44.25" customHeight="1" x14ac:dyDescent="0.25">
      <c r="A16" s="64" t="str">
        <f>IF(I16&lt;61,MAX($A$8:A15)+1,"")</f>
        <v/>
      </c>
      <c r="B16" s="216"/>
      <c r="C16" s="65" t="s">
        <v>4</v>
      </c>
      <c r="D16" s="245"/>
      <c r="E16" s="218"/>
      <c r="F16" s="69" t="s">
        <v>46</v>
      </c>
      <c r="G16" s="232"/>
      <c r="H16" s="38" t="s">
        <v>7</v>
      </c>
      <c r="I16" s="30">
        <v>70</v>
      </c>
      <c r="J16" s="31"/>
    </row>
    <row r="17" spans="1:10" s="8" customFormat="1" ht="45" customHeight="1" x14ac:dyDescent="0.25">
      <c r="A17" s="64" t="str">
        <f>IF(I17&lt;61,MAX($A$8:A16)+1,"")</f>
        <v/>
      </c>
      <c r="B17" s="216"/>
      <c r="C17" s="65" t="s">
        <v>4</v>
      </c>
      <c r="D17" s="245"/>
      <c r="E17" s="218"/>
      <c r="F17" s="69" t="s">
        <v>46</v>
      </c>
      <c r="G17" s="232"/>
      <c r="H17" s="39" t="s">
        <v>94</v>
      </c>
      <c r="I17" s="30">
        <v>65</v>
      </c>
      <c r="J17" s="31"/>
    </row>
    <row r="18" spans="1:10" s="8" customFormat="1" ht="60" customHeight="1" x14ac:dyDescent="0.25">
      <c r="A18" s="64" t="str">
        <f>IF(I18&lt;61,MAX($A$8:A17)+1,"")</f>
        <v/>
      </c>
      <c r="B18" s="216"/>
      <c r="C18" s="65" t="s">
        <v>4</v>
      </c>
      <c r="D18" s="245"/>
      <c r="E18" s="218"/>
      <c r="F18" s="69" t="s">
        <v>46</v>
      </c>
      <c r="G18" s="232"/>
      <c r="H18" s="38" t="s">
        <v>91</v>
      </c>
      <c r="I18" s="30">
        <v>63</v>
      </c>
      <c r="J18" s="31"/>
    </row>
    <row r="19" spans="1:10" s="8" customFormat="1" ht="48" customHeight="1" x14ac:dyDescent="0.25">
      <c r="A19" s="64" t="str">
        <f>IF(I19&lt;61,MAX($A$8:A18)+1,"")</f>
        <v/>
      </c>
      <c r="B19" s="216"/>
      <c r="C19" s="65" t="s">
        <v>4</v>
      </c>
      <c r="D19" s="245"/>
      <c r="E19" s="218"/>
      <c r="F19" s="69" t="s">
        <v>46</v>
      </c>
      <c r="G19" s="232"/>
      <c r="H19" s="38" t="s">
        <v>95</v>
      </c>
      <c r="I19" s="30">
        <v>65</v>
      </c>
      <c r="J19" s="31"/>
    </row>
    <row r="20" spans="1:10" s="8" customFormat="1" ht="30" customHeight="1" x14ac:dyDescent="0.25">
      <c r="A20" s="64" t="str">
        <f>IF(I20&lt;61,MAX($A$8:A19)+1,"")</f>
        <v/>
      </c>
      <c r="B20" s="216"/>
      <c r="C20" s="65" t="s">
        <v>4</v>
      </c>
      <c r="D20" s="245"/>
      <c r="E20" s="218"/>
      <c r="F20" s="69" t="s">
        <v>46</v>
      </c>
      <c r="G20" s="233"/>
      <c r="H20" s="38" t="s">
        <v>11</v>
      </c>
      <c r="I20" s="30">
        <v>70</v>
      </c>
      <c r="J20" s="31"/>
    </row>
    <row r="21" spans="1:10" s="8" customFormat="1" ht="31.7" customHeight="1" x14ac:dyDescent="0.25">
      <c r="A21" s="64" t="str">
        <f>IF(I21&lt;61,MAX($A$8:A20)+1,"")</f>
        <v/>
      </c>
      <c r="B21" s="216"/>
      <c r="C21" s="65" t="s">
        <v>4</v>
      </c>
      <c r="D21" s="245"/>
      <c r="E21" s="218" t="s">
        <v>48</v>
      </c>
      <c r="F21" s="69" t="s">
        <v>48</v>
      </c>
      <c r="G21" s="231">
        <f>IF(SUM(I21:I27)=0,"",AVERAGE(I21:I27))</f>
        <v>70.142857142857139</v>
      </c>
      <c r="H21" s="38" t="s">
        <v>12</v>
      </c>
      <c r="I21" s="30">
        <v>68</v>
      </c>
      <c r="J21" s="31"/>
    </row>
    <row r="22" spans="1:10" s="8" customFormat="1" ht="41.25" customHeight="1" x14ac:dyDescent="0.25">
      <c r="A22" s="64" t="str">
        <f>IF(I22&lt;61,MAX($A$8:A21)+1,"")</f>
        <v/>
      </c>
      <c r="B22" s="216"/>
      <c r="C22" s="65" t="s">
        <v>4</v>
      </c>
      <c r="D22" s="245"/>
      <c r="E22" s="218"/>
      <c r="F22" s="69" t="s">
        <v>48</v>
      </c>
      <c r="G22" s="231"/>
      <c r="H22" s="38" t="s">
        <v>96</v>
      </c>
      <c r="I22" s="30">
        <v>70</v>
      </c>
      <c r="J22" s="31"/>
    </row>
    <row r="23" spans="1:10" s="8" customFormat="1" ht="59.25" customHeight="1" x14ac:dyDescent="0.25">
      <c r="A23" s="64" t="str">
        <f>IF(I23&lt;61,MAX($A$8:A22)+1,"")</f>
        <v/>
      </c>
      <c r="B23" s="216"/>
      <c r="C23" s="65" t="s">
        <v>4</v>
      </c>
      <c r="D23" s="245"/>
      <c r="E23" s="218"/>
      <c r="F23" s="69" t="s">
        <v>48</v>
      </c>
      <c r="G23" s="231"/>
      <c r="H23" s="38" t="s">
        <v>14</v>
      </c>
      <c r="I23" s="30">
        <v>78</v>
      </c>
      <c r="J23" s="31"/>
    </row>
    <row r="24" spans="1:10" s="8" customFormat="1" ht="44.25" customHeight="1" x14ac:dyDescent="0.25">
      <c r="A24" s="64" t="str">
        <f>IF(I24&lt;61,MAX($A$8:A23)+1,"")</f>
        <v/>
      </c>
      <c r="B24" s="216"/>
      <c r="C24" s="65" t="s">
        <v>4</v>
      </c>
      <c r="D24" s="245"/>
      <c r="E24" s="218"/>
      <c r="F24" s="69" t="s">
        <v>48</v>
      </c>
      <c r="G24" s="231"/>
      <c r="H24" s="38" t="s">
        <v>8</v>
      </c>
      <c r="I24" s="30">
        <v>65</v>
      </c>
      <c r="J24" s="31"/>
    </row>
    <row r="25" spans="1:10" s="8" customFormat="1" ht="33.75" customHeight="1" x14ac:dyDescent="0.25">
      <c r="A25" s="64" t="str">
        <f>IF(I25&lt;61,MAX($A$8:A24)+1,"")</f>
        <v/>
      </c>
      <c r="B25" s="216"/>
      <c r="C25" s="65" t="s">
        <v>4</v>
      </c>
      <c r="D25" s="245"/>
      <c r="E25" s="218"/>
      <c r="F25" s="69" t="s">
        <v>48</v>
      </c>
      <c r="G25" s="231"/>
      <c r="H25" s="38" t="s">
        <v>13</v>
      </c>
      <c r="I25" s="30">
        <v>75</v>
      </c>
      <c r="J25" s="31"/>
    </row>
    <row r="26" spans="1:10" s="8" customFormat="1" ht="35.25" customHeight="1" x14ac:dyDescent="0.25">
      <c r="A26" s="64" t="str">
        <f>IF(I26&lt;61,MAX($A$8:A25)+1,"")</f>
        <v/>
      </c>
      <c r="B26" s="216"/>
      <c r="C26" s="65" t="s">
        <v>4</v>
      </c>
      <c r="D26" s="245"/>
      <c r="E26" s="218"/>
      <c r="F26" s="69" t="s">
        <v>48</v>
      </c>
      <c r="G26" s="231"/>
      <c r="H26" s="38" t="s">
        <v>49</v>
      </c>
      <c r="I26" s="30">
        <v>70</v>
      </c>
      <c r="J26" s="31"/>
    </row>
    <row r="27" spans="1:10" s="8" customFormat="1" ht="75" customHeight="1" x14ac:dyDescent="0.25">
      <c r="A27" s="64" t="str">
        <f>IF(I27&lt;61,MAX($A$8:A26)+1,"")</f>
        <v/>
      </c>
      <c r="B27" s="217"/>
      <c r="C27" s="65" t="s">
        <v>4</v>
      </c>
      <c r="D27" s="246"/>
      <c r="E27" s="218"/>
      <c r="F27" s="69" t="s">
        <v>48</v>
      </c>
      <c r="G27" s="231"/>
      <c r="H27" s="38" t="s">
        <v>15</v>
      </c>
      <c r="I27" s="30">
        <v>65</v>
      </c>
      <c r="J27" s="31"/>
    </row>
    <row r="28" spans="1:10" s="8" customFormat="1" ht="31.7" customHeight="1" x14ac:dyDescent="0.25">
      <c r="A28" s="64" t="str">
        <f>IF(I28&lt;61,MAX($A$8:A27)+1,"")</f>
        <v/>
      </c>
      <c r="B28" s="254" t="s">
        <v>5</v>
      </c>
      <c r="C28" s="66" t="s">
        <v>5</v>
      </c>
      <c r="D28" s="250">
        <f>IF(SUM(I28:I54)=0,"",AVERAGE(I28:I55))</f>
        <v>71.285714285714292</v>
      </c>
      <c r="E28" s="212" t="s">
        <v>50</v>
      </c>
      <c r="F28" s="70" t="s">
        <v>50</v>
      </c>
      <c r="G28" s="231">
        <f>IF(SUM(I28:I34)=0,"",AVERAGE(I28:I34))</f>
        <v>73.857142857142861</v>
      </c>
      <c r="H28" s="38" t="s">
        <v>42</v>
      </c>
      <c r="I28" s="30">
        <v>70</v>
      </c>
      <c r="J28" s="31"/>
    </row>
    <row r="29" spans="1:10" s="8" customFormat="1" ht="33.75" customHeight="1" x14ac:dyDescent="0.25">
      <c r="A29" s="64" t="str">
        <f>IF(I29&lt;61,MAX($A$8:A28)+1,"")</f>
        <v/>
      </c>
      <c r="B29" s="255"/>
      <c r="C29" s="66" t="s">
        <v>5</v>
      </c>
      <c r="D29" s="238"/>
      <c r="E29" s="213"/>
      <c r="F29" s="70" t="s">
        <v>50</v>
      </c>
      <c r="G29" s="231"/>
      <c r="H29" s="38" t="s">
        <v>16</v>
      </c>
      <c r="I29" s="30">
        <v>70</v>
      </c>
      <c r="J29" s="31"/>
    </row>
    <row r="30" spans="1:10" s="8" customFormat="1" ht="45.75" customHeight="1" x14ac:dyDescent="0.25">
      <c r="A30" s="64" t="str">
        <f>IF(I30&lt;61,MAX($A$8:A29)+1,"")</f>
        <v/>
      </c>
      <c r="B30" s="255"/>
      <c r="C30" s="66" t="s">
        <v>5</v>
      </c>
      <c r="D30" s="238"/>
      <c r="E30" s="213"/>
      <c r="F30" s="70" t="s">
        <v>50</v>
      </c>
      <c r="G30" s="231"/>
      <c r="H30" s="38" t="s">
        <v>97</v>
      </c>
      <c r="I30" s="30">
        <v>80</v>
      </c>
      <c r="J30" s="31"/>
    </row>
    <row r="31" spans="1:10" s="8" customFormat="1" ht="39" customHeight="1" x14ac:dyDescent="0.25">
      <c r="A31" s="64" t="str">
        <f>IF(I31&lt;61,MAX($A$8:A30)+1,"")</f>
        <v/>
      </c>
      <c r="B31" s="255"/>
      <c r="C31" s="66" t="s">
        <v>5</v>
      </c>
      <c r="D31" s="238"/>
      <c r="E31" s="213"/>
      <c r="F31" s="70" t="s">
        <v>50</v>
      </c>
      <c r="G31" s="231"/>
      <c r="H31" s="38" t="s">
        <v>17</v>
      </c>
      <c r="I31" s="30">
        <v>70</v>
      </c>
      <c r="J31" s="31"/>
    </row>
    <row r="32" spans="1:10" s="8" customFormat="1" ht="47.25" customHeight="1" x14ac:dyDescent="0.25">
      <c r="A32" s="64" t="str">
        <f>IF(I32&lt;61,MAX($A$8:A31)+1,"")</f>
        <v/>
      </c>
      <c r="B32" s="255"/>
      <c r="C32" s="66" t="s">
        <v>5</v>
      </c>
      <c r="D32" s="238"/>
      <c r="E32" s="213"/>
      <c r="F32" s="70" t="s">
        <v>50</v>
      </c>
      <c r="G32" s="231"/>
      <c r="H32" s="38" t="s">
        <v>18</v>
      </c>
      <c r="I32" s="30">
        <v>80</v>
      </c>
      <c r="J32" s="31"/>
    </row>
    <row r="33" spans="1:10" s="8" customFormat="1" ht="50.25" customHeight="1" x14ac:dyDescent="0.25">
      <c r="A33" s="64" t="str">
        <f>IF(I33&lt;61,MAX($A$8:A32)+1,"")</f>
        <v/>
      </c>
      <c r="B33" s="255"/>
      <c r="C33" s="66" t="s">
        <v>5</v>
      </c>
      <c r="D33" s="238"/>
      <c r="E33" s="213"/>
      <c r="F33" s="70" t="s">
        <v>50</v>
      </c>
      <c r="G33" s="231"/>
      <c r="H33" s="38" t="s">
        <v>52</v>
      </c>
      <c r="I33" s="30">
        <v>72</v>
      </c>
      <c r="J33" s="31"/>
    </row>
    <row r="34" spans="1:10" s="8" customFormat="1" ht="45" customHeight="1" x14ac:dyDescent="0.25">
      <c r="A34" s="64" t="str">
        <f>IF(I34&lt;61,MAX($A$8:A33)+1,"")</f>
        <v/>
      </c>
      <c r="B34" s="255"/>
      <c r="C34" s="66" t="s">
        <v>5</v>
      </c>
      <c r="D34" s="238"/>
      <c r="E34" s="214"/>
      <c r="F34" s="70" t="s">
        <v>50</v>
      </c>
      <c r="G34" s="231"/>
      <c r="H34" s="38" t="s">
        <v>19</v>
      </c>
      <c r="I34" s="30">
        <v>75</v>
      </c>
      <c r="J34" s="31"/>
    </row>
    <row r="35" spans="1:10" s="8" customFormat="1" ht="25.5" customHeight="1" x14ac:dyDescent="0.25">
      <c r="A35" s="64" t="str">
        <f>IF(I35&lt;61,MAX($A$8:A34)+1,"")</f>
        <v/>
      </c>
      <c r="B35" s="255"/>
      <c r="C35" s="66" t="s">
        <v>5</v>
      </c>
      <c r="D35" s="238"/>
      <c r="E35" s="212" t="s">
        <v>51</v>
      </c>
      <c r="F35" s="70" t="s">
        <v>51</v>
      </c>
      <c r="G35" s="231">
        <f>IF(SUM(I35,I37)=0,"",AVERAGE(I35:I37))</f>
        <v>70</v>
      </c>
      <c r="H35" s="38" t="s">
        <v>20</v>
      </c>
      <c r="I35" s="30">
        <v>75</v>
      </c>
      <c r="J35" s="31"/>
    </row>
    <row r="36" spans="1:10" s="8" customFormat="1" ht="46.5" customHeight="1" x14ac:dyDescent="0.25">
      <c r="A36" s="64" t="str">
        <f>IF(I36&lt;61,MAX($A$8:A35)+1,"")</f>
        <v/>
      </c>
      <c r="B36" s="255"/>
      <c r="C36" s="66" t="s">
        <v>5</v>
      </c>
      <c r="D36" s="238"/>
      <c r="E36" s="213"/>
      <c r="F36" s="70" t="s">
        <v>51</v>
      </c>
      <c r="G36" s="231"/>
      <c r="H36" s="38" t="s">
        <v>53</v>
      </c>
      <c r="I36" s="30">
        <v>70</v>
      </c>
      <c r="J36" s="31"/>
    </row>
    <row r="37" spans="1:10" s="8" customFormat="1" ht="40.700000000000003" customHeight="1" x14ac:dyDescent="0.25">
      <c r="A37" s="64" t="str">
        <f>IF(I37&lt;61,MAX($A$8:A36)+1,"")</f>
        <v/>
      </c>
      <c r="B37" s="255"/>
      <c r="C37" s="66" t="s">
        <v>5</v>
      </c>
      <c r="D37" s="238"/>
      <c r="E37" s="214"/>
      <c r="F37" s="70" t="s">
        <v>51</v>
      </c>
      <c r="G37" s="231"/>
      <c r="H37" s="38" t="s">
        <v>98</v>
      </c>
      <c r="I37" s="30">
        <v>65</v>
      </c>
      <c r="J37" s="31"/>
    </row>
    <row r="38" spans="1:10" s="8" customFormat="1" ht="37.5" customHeight="1" x14ac:dyDescent="0.25">
      <c r="A38" s="64" t="str">
        <f>IF(I38&lt;61,MAX($A$8:A37)+1,"")</f>
        <v/>
      </c>
      <c r="B38" s="255"/>
      <c r="C38" s="66" t="s">
        <v>5</v>
      </c>
      <c r="D38" s="238"/>
      <c r="E38" s="212" t="s">
        <v>54</v>
      </c>
      <c r="F38" s="70" t="s">
        <v>54</v>
      </c>
      <c r="G38" s="231">
        <f>IF(SUM(I38:I40)=0,"",AVERAGE(I38:I40))</f>
        <v>67.666666666666671</v>
      </c>
      <c r="H38" s="38" t="s">
        <v>21</v>
      </c>
      <c r="I38" s="30">
        <v>65</v>
      </c>
      <c r="J38" s="31"/>
    </row>
    <row r="39" spans="1:10" s="8" customFormat="1" ht="36" customHeight="1" x14ac:dyDescent="0.25">
      <c r="A39" s="64" t="str">
        <f>IF(I39&lt;61,MAX($A$8:A38)+1,"")</f>
        <v/>
      </c>
      <c r="B39" s="255"/>
      <c r="C39" s="66" t="s">
        <v>5</v>
      </c>
      <c r="D39" s="238"/>
      <c r="E39" s="213"/>
      <c r="F39" s="70" t="s">
        <v>54</v>
      </c>
      <c r="G39" s="231"/>
      <c r="H39" s="38" t="s">
        <v>9</v>
      </c>
      <c r="I39" s="30">
        <v>68</v>
      </c>
      <c r="J39" s="31"/>
    </row>
    <row r="40" spans="1:10" s="8" customFormat="1" ht="51" customHeight="1" x14ac:dyDescent="0.25">
      <c r="A40" s="64" t="str">
        <f>IF(I40&lt;61,MAX($A$8:A39)+1,"")</f>
        <v/>
      </c>
      <c r="B40" s="255"/>
      <c r="C40" s="66" t="s">
        <v>5</v>
      </c>
      <c r="D40" s="238"/>
      <c r="E40" s="214"/>
      <c r="F40" s="70" t="s">
        <v>54</v>
      </c>
      <c r="G40" s="231"/>
      <c r="H40" s="38" t="s">
        <v>22</v>
      </c>
      <c r="I40" s="30">
        <v>70</v>
      </c>
      <c r="J40" s="31"/>
    </row>
    <row r="41" spans="1:10" s="8" customFormat="1" ht="57.75" customHeight="1" x14ac:dyDescent="0.25">
      <c r="A41" s="64" t="str">
        <f>IF(I41&lt;61,MAX($A$8:A40)+1,"")</f>
        <v/>
      </c>
      <c r="B41" s="255"/>
      <c r="C41" s="66" t="s">
        <v>5</v>
      </c>
      <c r="D41" s="238"/>
      <c r="E41" s="212" t="s">
        <v>55</v>
      </c>
      <c r="F41" s="70" t="s">
        <v>55</v>
      </c>
      <c r="G41" s="231">
        <f>IF(SUM(I41:I43)=0,"",AVERAGE(I41:I43))</f>
        <v>71</v>
      </c>
      <c r="H41" s="38" t="s">
        <v>99</v>
      </c>
      <c r="I41" s="30">
        <v>70</v>
      </c>
      <c r="J41" s="31"/>
    </row>
    <row r="42" spans="1:10" s="8" customFormat="1" ht="48.75" customHeight="1" x14ac:dyDescent="0.25">
      <c r="A42" s="64" t="str">
        <f>IF(I42&lt;61,MAX($A$8:A41)+1,"")</f>
        <v/>
      </c>
      <c r="B42" s="255"/>
      <c r="C42" s="66" t="s">
        <v>5</v>
      </c>
      <c r="D42" s="238"/>
      <c r="E42" s="213"/>
      <c r="F42" s="70" t="s">
        <v>55</v>
      </c>
      <c r="G42" s="231"/>
      <c r="H42" s="38" t="s">
        <v>23</v>
      </c>
      <c r="I42" s="30">
        <v>63</v>
      </c>
      <c r="J42" s="31"/>
    </row>
    <row r="43" spans="1:10" s="8" customFormat="1" ht="50.25" customHeight="1" x14ac:dyDescent="0.25">
      <c r="A43" s="64" t="str">
        <f>IF(I43&lt;61,MAX($A$8:A42)+1,"")</f>
        <v/>
      </c>
      <c r="B43" s="255"/>
      <c r="C43" s="66" t="s">
        <v>5</v>
      </c>
      <c r="D43" s="238"/>
      <c r="E43" s="214"/>
      <c r="F43" s="70" t="s">
        <v>55</v>
      </c>
      <c r="G43" s="231"/>
      <c r="H43" s="38" t="s">
        <v>24</v>
      </c>
      <c r="I43" s="30">
        <v>80</v>
      </c>
      <c r="J43" s="31"/>
    </row>
    <row r="44" spans="1:10" s="8" customFormat="1" ht="30.75" customHeight="1" x14ac:dyDescent="0.25">
      <c r="A44" s="64" t="str">
        <f>IF(I44&lt;61,MAX($A$8:A43)+1,"")</f>
        <v/>
      </c>
      <c r="B44" s="255"/>
      <c r="C44" s="66" t="s">
        <v>5</v>
      </c>
      <c r="D44" s="238"/>
      <c r="E44" s="247" t="s">
        <v>56</v>
      </c>
      <c r="F44" s="71" t="s">
        <v>56</v>
      </c>
      <c r="G44" s="231">
        <f>IF(SUM(I44:I54)=0,"",AVERAGE(I44:I55))</f>
        <v>71.083333333333329</v>
      </c>
      <c r="H44" s="38" t="s">
        <v>100</v>
      </c>
      <c r="I44" s="30">
        <v>65</v>
      </c>
      <c r="J44" s="33"/>
    </row>
    <row r="45" spans="1:10" s="8" customFormat="1" ht="60.75" customHeight="1" x14ac:dyDescent="0.25">
      <c r="A45" s="64" t="str">
        <f>IF(I45&lt;61,MAX($A$8:A44)+1,"")</f>
        <v/>
      </c>
      <c r="B45" s="255"/>
      <c r="C45" s="66" t="s">
        <v>5</v>
      </c>
      <c r="D45" s="238"/>
      <c r="E45" s="248"/>
      <c r="F45" s="71" t="s">
        <v>56</v>
      </c>
      <c r="G45" s="231"/>
      <c r="H45" s="38" t="s">
        <v>27</v>
      </c>
      <c r="I45" s="30">
        <v>70</v>
      </c>
      <c r="J45" s="33"/>
    </row>
    <row r="46" spans="1:10" s="8" customFormat="1" ht="47.25" customHeight="1" x14ac:dyDescent="0.25">
      <c r="A46" s="64" t="str">
        <f>IF(I46&lt;61,MAX($A$8:A45)+1,"")</f>
        <v/>
      </c>
      <c r="B46" s="255"/>
      <c r="C46" s="66" t="s">
        <v>5</v>
      </c>
      <c r="D46" s="238"/>
      <c r="E46" s="248"/>
      <c r="F46" s="71" t="s">
        <v>56</v>
      </c>
      <c r="G46" s="231"/>
      <c r="H46" s="38" t="s">
        <v>25</v>
      </c>
      <c r="I46" s="30">
        <v>65</v>
      </c>
      <c r="J46" s="33"/>
    </row>
    <row r="47" spans="1:10" s="8" customFormat="1" ht="57.75" customHeight="1" x14ac:dyDescent="0.25">
      <c r="A47" s="64" t="str">
        <f>IF(I47&lt;61,MAX($A$8:A46)+1,"")</f>
        <v/>
      </c>
      <c r="B47" s="255"/>
      <c r="C47" s="66" t="s">
        <v>5</v>
      </c>
      <c r="D47" s="238"/>
      <c r="E47" s="248"/>
      <c r="F47" s="71" t="s">
        <v>56</v>
      </c>
      <c r="G47" s="231"/>
      <c r="H47" s="38" t="s">
        <v>28</v>
      </c>
      <c r="I47" s="30">
        <v>70</v>
      </c>
      <c r="J47" s="33"/>
    </row>
    <row r="48" spans="1:10" s="8" customFormat="1" ht="45.75" customHeight="1" x14ac:dyDescent="0.25">
      <c r="A48" s="64" t="str">
        <f>IF(I48&lt;61,MAX($A$8:A47)+1,"")</f>
        <v/>
      </c>
      <c r="B48" s="255"/>
      <c r="C48" s="66" t="s">
        <v>5</v>
      </c>
      <c r="D48" s="238"/>
      <c r="E48" s="248"/>
      <c r="F48" s="71" t="s">
        <v>56</v>
      </c>
      <c r="G48" s="231"/>
      <c r="H48" s="38" t="s">
        <v>101</v>
      </c>
      <c r="I48" s="30">
        <v>70</v>
      </c>
      <c r="J48" s="33"/>
    </row>
    <row r="49" spans="1:10" s="8" customFormat="1" ht="34.5" customHeight="1" x14ac:dyDescent="0.25">
      <c r="A49" s="64" t="str">
        <f>IF(I49&lt;61,MAX($A$8:A48)+1,"")</f>
        <v/>
      </c>
      <c r="B49" s="255"/>
      <c r="C49" s="66" t="s">
        <v>5</v>
      </c>
      <c r="D49" s="238"/>
      <c r="E49" s="248"/>
      <c r="F49" s="71" t="s">
        <v>56</v>
      </c>
      <c r="G49" s="231"/>
      <c r="H49" s="38" t="s">
        <v>102</v>
      </c>
      <c r="I49" s="30">
        <v>70</v>
      </c>
      <c r="J49" s="33"/>
    </row>
    <row r="50" spans="1:10" s="8" customFormat="1" ht="36" customHeight="1" x14ac:dyDescent="0.25">
      <c r="A50" s="64" t="str">
        <f>IF(I50&lt;61,MAX($A$8:A49)+1,"")</f>
        <v/>
      </c>
      <c r="B50" s="255"/>
      <c r="C50" s="66" t="s">
        <v>5</v>
      </c>
      <c r="D50" s="238"/>
      <c r="E50" s="248"/>
      <c r="F50" s="71" t="s">
        <v>56</v>
      </c>
      <c r="G50" s="231"/>
      <c r="H50" s="38" t="s">
        <v>32</v>
      </c>
      <c r="I50" s="30">
        <v>75</v>
      </c>
      <c r="J50" s="33"/>
    </row>
    <row r="51" spans="1:10" s="8" customFormat="1" ht="55.5" customHeight="1" x14ac:dyDescent="0.25">
      <c r="A51" s="64" t="str">
        <f>IF(I51&lt;61,MAX($A$8:A50)+1,"")</f>
        <v/>
      </c>
      <c r="B51" s="255"/>
      <c r="C51" s="66" t="s">
        <v>5</v>
      </c>
      <c r="D51" s="238"/>
      <c r="E51" s="248"/>
      <c r="F51" s="71" t="s">
        <v>56</v>
      </c>
      <c r="G51" s="231"/>
      <c r="H51" s="38" t="s">
        <v>29</v>
      </c>
      <c r="I51" s="30">
        <v>68</v>
      </c>
      <c r="J51" s="33"/>
    </row>
    <row r="52" spans="1:10" s="8" customFormat="1" ht="21" customHeight="1" x14ac:dyDescent="0.25">
      <c r="A52" s="64" t="str">
        <f>IF(I52&lt;61,MAX($A$8:A51)+1,"")</f>
        <v/>
      </c>
      <c r="B52" s="255"/>
      <c r="C52" s="66" t="s">
        <v>5</v>
      </c>
      <c r="D52" s="238"/>
      <c r="E52" s="248"/>
      <c r="F52" s="71" t="s">
        <v>56</v>
      </c>
      <c r="G52" s="231"/>
      <c r="H52" s="38" t="s">
        <v>31</v>
      </c>
      <c r="I52" s="30">
        <v>80</v>
      </c>
      <c r="J52" s="33"/>
    </row>
    <row r="53" spans="1:10" s="8" customFormat="1" ht="31.7" customHeight="1" x14ac:dyDescent="0.25">
      <c r="A53" s="64" t="str">
        <f>IF(I53&lt;61,MAX($A$8:A52)+1,"")</f>
        <v/>
      </c>
      <c r="B53" s="255"/>
      <c r="C53" s="66" t="s">
        <v>5</v>
      </c>
      <c r="D53" s="238"/>
      <c r="E53" s="248"/>
      <c r="F53" s="71" t="s">
        <v>56</v>
      </c>
      <c r="G53" s="231"/>
      <c r="H53" s="38" t="s">
        <v>103</v>
      </c>
      <c r="I53" s="30">
        <v>80</v>
      </c>
      <c r="J53" s="33"/>
    </row>
    <row r="54" spans="1:10" s="8" customFormat="1" ht="28.5" customHeight="1" x14ac:dyDescent="0.25">
      <c r="A54" s="64" t="str">
        <f>IF(I54&lt;61,MAX($A$8:A53)+1,"")</f>
        <v/>
      </c>
      <c r="B54" s="255"/>
      <c r="C54" s="66" t="s">
        <v>5</v>
      </c>
      <c r="D54" s="238"/>
      <c r="E54" s="248"/>
      <c r="F54" s="71" t="s">
        <v>56</v>
      </c>
      <c r="G54" s="231"/>
      <c r="H54" s="38" t="s">
        <v>30</v>
      </c>
      <c r="I54" s="30">
        <v>80</v>
      </c>
      <c r="J54" s="33"/>
    </row>
    <row r="55" spans="1:10" s="8" customFormat="1" ht="58.7" customHeight="1" x14ac:dyDescent="0.25">
      <c r="A55" s="64">
        <f>IF(I55&lt;61,MAX($A$8:A54)+1,"")</f>
        <v>1</v>
      </c>
      <c r="B55" s="256"/>
      <c r="C55" s="66" t="s">
        <v>5</v>
      </c>
      <c r="D55" s="251"/>
      <c r="E55" s="249"/>
      <c r="F55" s="71" t="s">
        <v>56</v>
      </c>
      <c r="G55" s="231"/>
      <c r="H55" s="38" t="s">
        <v>59</v>
      </c>
      <c r="I55" s="30">
        <v>60</v>
      </c>
      <c r="J55" s="33"/>
    </row>
    <row r="56" spans="1:10" s="8" customFormat="1" ht="23.25" customHeight="1" x14ac:dyDescent="0.25">
      <c r="A56" s="64" t="str">
        <f>IF(I56&lt;61,MAX($A$8:A55)+1,"")</f>
        <v/>
      </c>
      <c r="B56" s="219" t="s">
        <v>58</v>
      </c>
      <c r="C56" s="67" t="s">
        <v>58</v>
      </c>
      <c r="D56" s="252">
        <f>IF(SUM(I56:I61)=0,"",AVERAGE(I56:I64))</f>
        <v>67.666666666666671</v>
      </c>
      <c r="E56" s="212" t="s">
        <v>60</v>
      </c>
      <c r="F56" s="70" t="s">
        <v>60</v>
      </c>
      <c r="G56" s="231">
        <f>IF(SUM(I56:I61)=0,"",AVERAGE(I56:I64))</f>
        <v>67.666666666666671</v>
      </c>
      <c r="H56" s="38" t="s">
        <v>41</v>
      </c>
      <c r="I56" s="30">
        <v>70</v>
      </c>
      <c r="J56" s="31"/>
    </row>
    <row r="57" spans="1:10" s="8" customFormat="1" ht="34.5" customHeight="1" x14ac:dyDescent="0.25">
      <c r="A57" s="64">
        <f>IF(I57&lt;61,MAX($A$8:A56)+1,"")</f>
        <v>2</v>
      </c>
      <c r="B57" s="220"/>
      <c r="C57" s="67" t="s">
        <v>58</v>
      </c>
      <c r="D57" s="245"/>
      <c r="E57" s="213"/>
      <c r="F57" s="70" t="s">
        <v>60</v>
      </c>
      <c r="G57" s="231"/>
      <c r="H57" s="38" t="s">
        <v>26</v>
      </c>
      <c r="I57" s="30">
        <v>60</v>
      </c>
      <c r="J57" s="31"/>
    </row>
    <row r="58" spans="1:10" s="8" customFormat="1" ht="141" customHeight="1" x14ac:dyDescent="0.25">
      <c r="A58" s="64" t="str">
        <f>IF(I58&lt;61,MAX($A$8:A57)+1,"")</f>
        <v/>
      </c>
      <c r="B58" s="220"/>
      <c r="C58" s="67" t="s">
        <v>58</v>
      </c>
      <c r="D58" s="245"/>
      <c r="E58" s="213"/>
      <c r="F58" s="70" t="s">
        <v>60</v>
      </c>
      <c r="G58" s="231"/>
      <c r="H58" s="38" t="s">
        <v>104</v>
      </c>
      <c r="I58" s="30">
        <v>75</v>
      </c>
      <c r="J58" s="31"/>
    </row>
    <row r="59" spans="1:10" s="8" customFormat="1" ht="42" customHeight="1" x14ac:dyDescent="0.25">
      <c r="A59" s="64" t="str">
        <f>IF(I59&lt;61,MAX($A$8:A58)+1,"")</f>
        <v/>
      </c>
      <c r="B59" s="220"/>
      <c r="C59" s="67" t="s">
        <v>58</v>
      </c>
      <c r="D59" s="245"/>
      <c r="E59" s="213"/>
      <c r="F59" s="70" t="s">
        <v>60</v>
      </c>
      <c r="G59" s="231"/>
      <c r="H59" s="38" t="s">
        <v>33</v>
      </c>
      <c r="I59" s="30">
        <v>68</v>
      </c>
      <c r="J59" s="31"/>
    </row>
    <row r="60" spans="1:10" s="8" customFormat="1" ht="64.5" customHeight="1" x14ac:dyDescent="0.25">
      <c r="A60" s="64" t="str">
        <f>IF(I60&lt;61,MAX($A$8:A59)+1,"")</f>
        <v/>
      </c>
      <c r="B60" s="220"/>
      <c r="C60" s="67" t="s">
        <v>58</v>
      </c>
      <c r="D60" s="245"/>
      <c r="E60" s="213"/>
      <c r="F60" s="70" t="s">
        <v>60</v>
      </c>
      <c r="G60" s="231"/>
      <c r="H60" s="38" t="s">
        <v>34</v>
      </c>
      <c r="I60" s="30">
        <v>70</v>
      </c>
      <c r="J60" s="31"/>
    </row>
    <row r="61" spans="1:10" s="8" customFormat="1" ht="40.700000000000003" customHeight="1" x14ac:dyDescent="0.25">
      <c r="A61" s="64" t="str">
        <f>IF(I61&lt;61,MAX($A$8:A60)+1,"")</f>
        <v/>
      </c>
      <c r="B61" s="220"/>
      <c r="C61" s="67" t="s">
        <v>58</v>
      </c>
      <c r="D61" s="245"/>
      <c r="E61" s="213"/>
      <c r="F61" s="70" t="s">
        <v>60</v>
      </c>
      <c r="G61" s="231"/>
      <c r="H61" s="38" t="s">
        <v>35</v>
      </c>
      <c r="I61" s="30">
        <v>70</v>
      </c>
      <c r="J61" s="31"/>
    </row>
    <row r="62" spans="1:10" s="8" customFormat="1" ht="53.25" customHeight="1" x14ac:dyDescent="0.25">
      <c r="A62" s="64">
        <f>IF(I62&lt;61,MAX($A$8:A61)+1,"")</f>
        <v>3</v>
      </c>
      <c r="B62" s="220"/>
      <c r="C62" s="67" t="s">
        <v>58</v>
      </c>
      <c r="D62" s="245"/>
      <c r="E62" s="213"/>
      <c r="F62" s="70" t="s">
        <v>60</v>
      </c>
      <c r="G62" s="231"/>
      <c r="H62" s="39" t="s">
        <v>36</v>
      </c>
      <c r="I62" s="30">
        <v>60</v>
      </c>
      <c r="J62" s="31"/>
    </row>
    <row r="63" spans="1:10" s="8" customFormat="1" ht="40.700000000000003" customHeight="1" x14ac:dyDescent="0.25">
      <c r="A63" s="64" t="str">
        <f>IF(I63&lt;61,MAX($A$8:A62)+1,"")</f>
        <v/>
      </c>
      <c r="B63" s="220"/>
      <c r="C63" s="67" t="s">
        <v>58</v>
      </c>
      <c r="D63" s="245"/>
      <c r="E63" s="213"/>
      <c r="F63" s="70" t="s">
        <v>60</v>
      </c>
      <c r="G63" s="231"/>
      <c r="H63" s="38" t="s">
        <v>38</v>
      </c>
      <c r="I63" s="30">
        <v>68</v>
      </c>
      <c r="J63" s="31"/>
    </row>
    <row r="64" spans="1:10" s="8" customFormat="1" ht="40.700000000000003" customHeight="1" x14ac:dyDescent="0.25">
      <c r="A64" s="64" t="str">
        <f>IF(I64&lt;61,MAX($A$8:A63)+1,"")</f>
        <v/>
      </c>
      <c r="B64" s="221"/>
      <c r="C64" s="67" t="s">
        <v>58</v>
      </c>
      <c r="D64" s="246"/>
      <c r="E64" s="214"/>
      <c r="F64" s="70" t="s">
        <v>60</v>
      </c>
      <c r="G64" s="231"/>
      <c r="H64" s="38" t="s">
        <v>40</v>
      </c>
      <c r="I64" s="30">
        <v>68</v>
      </c>
      <c r="J64" s="31"/>
    </row>
    <row r="65" spans="1:10" s="8" customFormat="1" ht="54" customHeight="1" x14ac:dyDescent="0.25">
      <c r="A65" s="64">
        <f>IF(I65&lt;61,MAX($A$8:A64)+1,"")</f>
        <v>4</v>
      </c>
      <c r="B65" s="219" t="s">
        <v>57</v>
      </c>
      <c r="C65" s="67" t="s">
        <v>57</v>
      </c>
      <c r="D65" s="237">
        <f>IF(SUM(I65:I69)=0,"",AVERAGE(I65:I69))</f>
        <v>64</v>
      </c>
      <c r="E65" s="212" t="s">
        <v>76</v>
      </c>
      <c r="F65" s="70" t="s">
        <v>76</v>
      </c>
      <c r="G65" s="231">
        <f>IF(SUM(I65:I69)=0,"",AVERAGE(I65:I69))</f>
        <v>64</v>
      </c>
      <c r="H65" s="38" t="s">
        <v>37</v>
      </c>
      <c r="I65" s="30">
        <v>60</v>
      </c>
      <c r="J65" s="31"/>
    </row>
    <row r="66" spans="1:10" s="8" customFormat="1" ht="45" customHeight="1" x14ac:dyDescent="0.25">
      <c r="A66" s="64" t="str">
        <f>IF(I66&lt;61,MAX($A$8:A65)+1,"")</f>
        <v/>
      </c>
      <c r="B66" s="220"/>
      <c r="C66" s="67" t="s">
        <v>57</v>
      </c>
      <c r="D66" s="238"/>
      <c r="E66" s="213"/>
      <c r="F66" s="70" t="s">
        <v>76</v>
      </c>
      <c r="G66" s="231"/>
      <c r="H66" s="39" t="s">
        <v>39</v>
      </c>
      <c r="I66" s="30">
        <v>65</v>
      </c>
      <c r="J66" s="31"/>
    </row>
    <row r="67" spans="1:10" s="8" customFormat="1" ht="41.25" customHeight="1" x14ac:dyDescent="0.25">
      <c r="A67" s="64">
        <f>IF(I67&lt;61,MAX($A$8:A66)+1,"")</f>
        <v>5</v>
      </c>
      <c r="B67" s="220"/>
      <c r="C67" s="67" t="s">
        <v>57</v>
      </c>
      <c r="D67" s="238"/>
      <c r="E67" s="213"/>
      <c r="F67" s="70" t="s">
        <v>76</v>
      </c>
      <c r="G67" s="231"/>
      <c r="H67" s="39" t="s">
        <v>79</v>
      </c>
      <c r="I67" s="30">
        <v>60</v>
      </c>
      <c r="J67" s="31"/>
    </row>
    <row r="68" spans="1:10" s="8" customFormat="1" ht="45.75" customHeight="1" x14ac:dyDescent="0.25">
      <c r="A68" s="64" t="str">
        <f>IF(I68&lt;61,MAX($A$8:A67)+1,"")</f>
        <v/>
      </c>
      <c r="B68" s="220"/>
      <c r="C68" s="67" t="s">
        <v>57</v>
      </c>
      <c r="D68" s="238"/>
      <c r="E68" s="213"/>
      <c r="F68" s="70" t="s">
        <v>76</v>
      </c>
      <c r="G68" s="231"/>
      <c r="H68" s="39" t="s">
        <v>78</v>
      </c>
      <c r="I68" s="30">
        <v>65</v>
      </c>
      <c r="J68" s="31"/>
    </row>
    <row r="69" spans="1:10" s="8" customFormat="1" ht="57" customHeight="1" thickBot="1" x14ac:dyDescent="0.3">
      <c r="A69" s="64" t="str">
        <f>IF(I69&lt;61,MAX($A$8:A68)+1,"")</f>
        <v/>
      </c>
      <c r="B69" s="221"/>
      <c r="C69" s="67" t="s">
        <v>57</v>
      </c>
      <c r="D69" s="239"/>
      <c r="E69" s="253"/>
      <c r="F69" s="70" t="s">
        <v>76</v>
      </c>
      <c r="G69" s="236"/>
      <c r="H69" s="40" t="s">
        <v>105</v>
      </c>
      <c r="I69" s="30">
        <v>70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06"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70.016393442622956</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72.928571428571416</v>
      </c>
      <c r="G35" s="50"/>
      <c r="H35" s="50"/>
      <c r="I35" s="50"/>
      <c r="J35" s="50"/>
      <c r="K35" s="50"/>
      <c r="L35" s="50"/>
      <c r="M35" s="55"/>
    </row>
    <row r="36" spans="1:13" s="8" customFormat="1" x14ac:dyDescent="0.25">
      <c r="A36" s="50"/>
      <c r="B36" s="54"/>
      <c r="C36" s="50"/>
      <c r="D36" s="50" t="str">
        <f>AUTODIAGNÓSTICO!B28</f>
        <v>EJECUTAR</v>
      </c>
      <c r="E36" s="50">
        <v>100</v>
      </c>
      <c r="F36" s="50">
        <f>AUTODIAGNÓSTICO!D28</f>
        <v>71.285714285714292</v>
      </c>
      <c r="G36" s="50"/>
      <c r="H36" s="50"/>
      <c r="I36" s="50"/>
      <c r="J36" s="50"/>
      <c r="K36" s="50"/>
      <c r="L36" s="50"/>
      <c r="M36" s="55"/>
    </row>
    <row r="37" spans="1:13" s="8" customFormat="1" x14ac:dyDescent="0.25">
      <c r="A37" s="50"/>
      <c r="B37" s="54"/>
      <c r="C37" s="50"/>
      <c r="D37" s="50" t="str">
        <f>AUTODIAGNÓSTICO!B56</f>
        <v>VERIFICAR</v>
      </c>
      <c r="E37" s="50">
        <v>100</v>
      </c>
      <c r="F37" s="50">
        <f>AUTODIAGNÓSTICO!D56</f>
        <v>67.666666666666671</v>
      </c>
      <c r="G37" s="50"/>
      <c r="H37" s="50"/>
      <c r="I37" s="50"/>
      <c r="J37" s="50"/>
      <c r="K37" s="50"/>
      <c r="L37" s="50"/>
      <c r="M37" s="55"/>
    </row>
    <row r="38" spans="1:13" s="8" customFormat="1" x14ac:dyDescent="0.25">
      <c r="A38" s="50"/>
      <c r="B38" s="54"/>
      <c r="C38" s="50"/>
      <c r="D38" s="50" t="str">
        <f>AUTODIAGNÓSTICO!B65</f>
        <v>ACTUAR</v>
      </c>
      <c r="E38" s="50">
        <v>100</v>
      </c>
      <c r="F38" s="50">
        <f>AUTODIAGNÓSTICO!D65</f>
        <v>64</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74</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72.5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68</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70.142857142857139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73.857142857142861</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70</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67.666666666666671</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71.083333333333329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67.666666666666671</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64</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254498000110</v>
      </c>
      <c r="D11" s="269"/>
      <c r="E11" s="21">
        <f>AUTODIAGNÓSTICO!I6</f>
        <v>70.016393442622956</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zoomScaleNormal="100" workbookViewId="0">
      <selection activeCell="I12" sqref="I12:J12"/>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221</v>
      </c>
      <c r="B9" s="277"/>
      <c r="C9" s="278"/>
      <c r="D9" s="297" t="s">
        <v>222</v>
      </c>
      <c r="E9" s="297"/>
      <c r="F9" s="285" t="s">
        <v>338</v>
      </c>
      <c r="G9" s="286"/>
      <c r="H9" s="286" t="s">
        <v>339</v>
      </c>
      <c r="I9" s="291" t="s">
        <v>223</v>
      </c>
      <c r="J9" s="292"/>
      <c r="K9" s="301">
        <v>2024</v>
      </c>
      <c r="L9" s="300">
        <v>2025</v>
      </c>
      <c r="M9" s="79"/>
      <c r="N9">
        <v>2028</v>
      </c>
      <c r="O9">
        <v>2028</v>
      </c>
    </row>
    <row r="10" spans="1:15" x14ac:dyDescent="0.25">
      <c r="A10" s="279"/>
      <c r="B10" s="280"/>
      <c r="C10" s="281"/>
      <c r="D10" s="298"/>
      <c r="E10" s="298"/>
      <c r="F10" s="287"/>
      <c r="G10" s="288"/>
      <c r="H10" s="288"/>
      <c r="I10" s="293" t="s">
        <v>224</v>
      </c>
      <c r="J10" s="294"/>
      <c r="K10" s="301"/>
      <c r="L10" s="301"/>
      <c r="M10" s="79"/>
      <c r="N10">
        <v>2029</v>
      </c>
      <c r="O10">
        <v>2029</v>
      </c>
    </row>
    <row r="11" spans="1:15" x14ac:dyDescent="0.25">
      <c r="A11" s="279"/>
      <c r="B11" s="280"/>
      <c r="C11" s="281"/>
      <c r="D11" s="298"/>
      <c r="E11" s="298"/>
      <c r="F11" s="287"/>
      <c r="G11" s="288"/>
      <c r="H11" s="288"/>
      <c r="I11" s="293" t="s">
        <v>225</v>
      </c>
      <c r="J11" s="294"/>
      <c r="K11" s="301"/>
      <c r="L11" s="301"/>
      <c r="M11" s="79"/>
      <c r="N11">
        <v>2030</v>
      </c>
      <c r="O11">
        <v>2030</v>
      </c>
    </row>
    <row r="12" spans="1:15" x14ac:dyDescent="0.25">
      <c r="A12" s="279"/>
      <c r="B12" s="280"/>
      <c r="C12" s="281"/>
      <c r="D12" s="298"/>
      <c r="E12" s="298"/>
      <c r="F12" s="287"/>
      <c r="G12" s="288"/>
      <c r="H12" s="288"/>
      <c r="I12" s="293" t="s">
        <v>226</v>
      </c>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20" x14ac:dyDescent="0.25">
      <c r="A16" s="48">
        <v>1</v>
      </c>
      <c r="B16" s="49" t="str">
        <f>VLOOKUP(A16,AUTODIAGNÓSTICO!$A$9:$J$69,3,0)</f>
        <v>EJECUTAR</v>
      </c>
      <c r="C16" s="49" t="str">
        <f>VLOOKUP(A16,AUTODIAGNÓSTICO!A9:J69,6,0)</f>
        <v>Realizar espacios de diálogo  de rendición de cuentas</v>
      </c>
      <c r="D16" s="49" t="str">
        <f>VLOOKUP(A16,AUTODIAGNÓSTICO!A9:J69,8,0)</f>
        <v>Otorgar respuestas escritas, en el término de quince días a las preguntas de los ciudadanos formuladas en el marco del proceso de rendición de cuentas y publicarlas en la página web o en los medios de difusión oficiales de las entidades.</v>
      </c>
      <c r="E16" s="76">
        <f>VLOOKUP(A16,AUTODIAGNÓSTICO!$A$9:$J$69,9,0)</f>
        <v>60</v>
      </c>
      <c r="F16" s="46" t="s">
        <v>227</v>
      </c>
      <c r="G16" s="46" t="s">
        <v>228</v>
      </c>
      <c r="H16" s="46" t="s">
        <v>229</v>
      </c>
      <c r="I16" s="46" t="s">
        <v>232</v>
      </c>
      <c r="J16" s="46" t="s">
        <v>337</v>
      </c>
      <c r="K16" s="47">
        <v>45679</v>
      </c>
      <c r="L16" s="47">
        <v>45714</v>
      </c>
    </row>
    <row r="17" spans="1:12" ht="105" x14ac:dyDescent="0.25">
      <c r="A17" s="48">
        <v>2</v>
      </c>
      <c r="B17" s="49" t="str">
        <f>VLOOKUP(A17,AUTODIAGNÓSTICO!$A$9:$J$69,3,0)</f>
        <v>VERIFICAR</v>
      </c>
      <c r="C17" s="49" t="str">
        <f>VLOOKUP(A17,AUTODIAGNÓSTICO!A10:J70,6,0)</f>
        <v>Cuantificar el impacto de las acciones de rendición de cuentas para divulgarlos a la ciudadanía</v>
      </c>
      <c r="D17" s="49" t="str">
        <f>VLOOKUP(A17,AUTODIAGNÓSTICO!A10:J70,8,0)</f>
        <v>Analizar las evaluaciones, recomendaciones u objeciones recibidas en el espacio de diálogo para la rendición de cuentas,</v>
      </c>
      <c r="E17" s="76">
        <f>VLOOKUP(A17,AUTODIAGNÓSTICO!$A$9:$J$69,9,0)</f>
        <v>60</v>
      </c>
      <c r="F17" s="46" t="s">
        <v>231</v>
      </c>
      <c r="G17" s="46" t="s">
        <v>233</v>
      </c>
      <c r="H17" s="46" t="s">
        <v>234</v>
      </c>
      <c r="I17" s="46" t="s">
        <v>235</v>
      </c>
      <c r="J17" s="46" t="s">
        <v>236</v>
      </c>
      <c r="K17" s="47">
        <v>45313</v>
      </c>
      <c r="L17" s="47">
        <v>45714</v>
      </c>
    </row>
    <row r="18" spans="1:12" ht="105" x14ac:dyDescent="0.25">
      <c r="A18" s="48">
        <v>3</v>
      </c>
      <c r="B18" s="49" t="str">
        <f>VLOOKUP(A18,AUTODIAGNÓSTICO!$A$9:$J$69,3,0)</f>
        <v>VERIFICAR</v>
      </c>
      <c r="C18" s="49" t="str">
        <f>VLOOKUP(A18,AUTODIAGNÓSTICO!A11:J71,6,0)</f>
        <v>Cuantificar el impacto de las acciones de rendición de cuentas para divulgarlos a la ciudadanía</v>
      </c>
      <c r="D18" s="49" t="str">
        <f>VLOOKUP(A18,AUTODIAGNÓSTICO!A11:J71,8,0)</f>
        <v>Analizar las recomendaciones realizadas por los órganos de control frente a los informes de rendición de cuentas y establecer correctivos que optimicen la gestión y faciliten el cumplimiento de las metas del plan  institucional.</v>
      </c>
      <c r="E18" s="76">
        <f>VLOOKUP(A18,AUTODIAGNÓSTICO!$A$9:$J$69,9,0)</f>
        <v>60</v>
      </c>
      <c r="F18" s="46" t="s">
        <v>237</v>
      </c>
      <c r="G18" s="46" t="s">
        <v>238</v>
      </c>
      <c r="H18" s="46" t="s">
        <v>239</v>
      </c>
      <c r="I18" s="46" t="s">
        <v>240</v>
      </c>
      <c r="J18" s="46" t="s">
        <v>242</v>
      </c>
      <c r="K18" s="47">
        <v>45679</v>
      </c>
      <c r="L18" s="47">
        <v>45683</v>
      </c>
    </row>
    <row r="19" spans="1:12" ht="90" x14ac:dyDescent="0.25">
      <c r="A19" s="48">
        <v>4</v>
      </c>
      <c r="B19" s="49" t="str">
        <f>VLOOKUP(A19,AUTODIAGNÓSTICO!$A$9:$J$69,3,0)</f>
        <v>ACTUAR</v>
      </c>
      <c r="C19" s="49" t="str">
        <f>VLOOKUP(A19,AUTODIAGNÓSTICO!A12:J72,6,0)</f>
        <v>Establecer acciones de mejora del proceso de rendición de cuenta</v>
      </c>
      <c r="D19" s="49" t="str">
        <f>VLOOKUP(A19,AUTODIAGNÓSTICO!A12:J72,8,0)</f>
        <v>Incorporar en los informes dirigidos a los órganos de control y cuerpos colegiados los resultados de las recomendaciones y compromisos asumidas en los ejercicios de rendición de cuentas.</v>
      </c>
      <c r="E19" s="76">
        <f>VLOOKUP(A19,AUTODIAGNÓSTICO!$A$9:$J$69,9,0)</f>
        <v>60</v>
      </c>
      <c r="F19" s="46" t="s">
        <v>243</v>
      </c>
      <c r="G19" s="46" t="s">
        <v>238</v>
      </c>
      <c r="H19" s="46" t="s">
        <v>244</v>
      </c>
      <c r="I19" s="46" t="s">
        <v>240</v>
      </c>
      <c r="J19" s="46" t="s">
        <v>241</v>
      </c>
      <c r="K19" s="47">
        <v>45679</v>
      </c>
      <c r="L19" s="47">
        <v>45683</v>
      </c>
    </row>
    <row r="20" spans="1:12" ht="90" x14ac:dyDescent="0.25">
      <c r="A20" s="48">
        <v>5</v>
      </c>
      <c r="B20" s="49" t="str">
        <f>VLOOKUP(A20,AUTODIAGNÓSTICO!$A$9:$J$69,3,0)</f>
        <v>ACTUAR</v>
      </c>
      <c r="C20" s="49" t="str">
        <f>VLOOKUP(A20,AUTODIAGNÓSTICO!A13:J73,6,0)</f>
        <v>Establecer acciones de mejora del proceso de rendición de cuenta</v>
      </c>
      <c r="D20" s="49" t="str">
        <f>VLOOKUP(A20,AUTODIAGNÓSTICO!A13:J73,8,0)</f>
        <v>Elaborar el plan de acción que permita mejorar el proceso de rendición de cuentas</v>
      </c>
      <c r="E20" s="76">
        <f>VLOOKUP(A20,AUTODIAGNÓSTICO!$A$9:$J$69,9,0)</f>
        <v>60</v>
      </c>
      <c r="F20" s="46" t="s">
        <v>245</v>
      </c>
      <c r="G20" s="46" t="s">
        <v>248</v>
      </c>
      <c r="H20" s="46" t="s">
        <v>246</v>
      </c>
      <c r="I20" s="46" t="s">
        <v>240</v>
      </c>
      <c r="J20" s="46" t="s">
        <v>242</v>
      </c>
      <c r="K20" s="47">
        <v>45679</v>
      </c>
      <c r="L20" s="47">
        <v>45683</v>
      </c>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t="s">
        <v>247</v>
      </c>
      <c r="G21" s="46" t="s">
        <v>249</v>
      </c>
      <c r="H21" s="46" t="s">
        <v>250</v>
      </c>
      <c r="I21" s="46" t="s">
        <v>240</v>
      </c>
      <c r="J21" s="46" t="s">
        <v>251</v>
      </c>
      <c r="K21" s="47">
        <v>45679</v>
      </c>
      <c r="L21" s="47">
        <v>45683</v>
      </c>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t="s">
        <v>252</v>
      </c>
      <c r="G22" s="46" t="s">
        <v>253</v>
      </c>
      <c r="H22" s="46" t="s">
        <v>254</v>
      </c>
      <c r="I22" s="46" t="s">
        <v>240</v>
      </c>
      <c r="J22" s="46" t="s">
        <v>255</v>
      </c>
      <c r="K22" s="47">
        <v>45679</v>
      </c>
      <c r="L22" s="47">
        <v>45683</v>
      </c>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t="s">
        <v>256</v>
      </c>
      <c r="G23" s="46" t="s">
        <v>257</v>
      </c>
      <c r="H23" s="46" t="s">
        <v>258</v>
      </c>
      <c r="I23" s="46" t="s">
        <v>240</v>
      </c>
      <c r="J23" s="46" t="s">
        <v>259</v>
      </c>
      <c r="K23" s="47">
        <v>45679</v>
      </c>
      <c r="L23" s="47">
        <v>45683</v>
      </c>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t="s">
        <v>260</v>
      </c>
      <c r="G24" s="46" t="s">
        <v>261</v>
      </c>
      <c r="H24" s="46" t="s">
        <v>262</v>
      </c>
      <c r="I24" s="46" t="s">
        <v>240</v>
      </c>
      <c r="J24" s="46" t="s">
        <v>259</v>
      </c>
      <c r="K24" s="47">
        <v>45679</v>
      </c>
      <c r="L24" s="47">
        <v>45683</v>
      </c>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t="s">
        <v>260</v>
      </c>
      <c r="G25" s="46" t="s">
        <v>261</v>
      </c>
      <c r="H25" s="46" t="s">
        <v>262</v>
      </c>
      <c r="I25" s="46" t="s">
        <v>240</v>
      </c>
      <c r="J25" s="46" t="s">
        <v>259</v>
      </c>
      <c r="K25" s="47">
        <v>45679</v>
      </c>
      <c r="L25" s="47">
        <v>45683</v>
      </c>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t="s">
        <v>263</v>
      </c>
      <c r="G26" s="46" t="s">
        <v>264</v>
      </c>
      <c r="H26" s="46" t="s">
        <v>265</v>
      </c>
      <c r="I26" s="46" t="s">
        <v>240</v>
      </c>
      <c r="J26" s="46" t="s">
        <v>266</v>
      </c>
      <c r="K26" s="47">
        <v>45679</v>
      </c>
      <c r="L26" s="47">
        <v>45683</v>
      </c>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t="s">
        <v>267</v>
      </c>
      <c r="G27" s="46" t="s">
        <v>268</v>
      </c>
      <c r="H27" s="46" t="s">
        <v>269</v>
      </c>
      <c r="I27" s="46" t="s">
        <v>270</v>
      </c>
      <c r="J27" s="46" t="s">
        <v>271</v>
      </c>
      <c r="K27" s="47">
        <v>45679</v>
      </c>
      <c r="L27" s="47">
        <v>45683</v>
      </c>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t="s">
        <v>267</v>
      </c>
      <c r="G28" s="46" t="s">
        <v>272</v>
      </c>
      <c r="H28" s="46" t="s">
        <v>269</v>
      </c>
      <c r="I28" s="46" t="s">
        <v>270</v>
      </c>
      <c r="J28" s="46" t="s">
        <v>271</v>
      </c>
      <c r="K28" s="47">
        <v>45679</v>
      </c>
      <c r="L28" s="47">
        <v>45683</v>
      </c>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t="s">
        <v>273</v>
      </c>
      <c r="G29" s="46" t="s">
        <v>274</v>
      </c>
      <c r="H29" s="46" t="s">
        <v>275</v>
      </c>
      <c r="I29" s="46" t="s">
        <v>276</v>
      </c>
      <c r="J29" s="46" t="s">
        <v>277</v>
      </c>
      <c r="K29" s="47">
        <v>45679</v>
      </c>
      <c r="L29" s="47">
        <v>45683</v>
      </c>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t="s">
        <v>278</v>
      </c>
      <c r="G30" s="46" t="s">
        <v>279</v>
      </c>
      <c r="H30" s="46" t="s">
        <v>280</v>
      </c>
      <c r="I30" s="46" t="s">
        <v>232</v>
      </c>
      <c r="J30" s="46" t="s">
        <v>230</v>
      </c>
      <c r="K30" s="47">
        <v>45679</v>
      </c>
      <c r="L30" s="47">
        <v>45683</v>
      </c>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t="s">
        <v>281</v>
      </c>
      <c r="G31" s="46" t="s">
        <v>282</v>
      </c>
      <c r="H31" s="46" t="s">
        <v>283</v>
      </c>
      <c r="I31" s="46" t="s">
        <v>240</v>
      </c>
      <c r="J31" s="46" t="s">
        <v>284</v>
      </c>
      <c r="K31" s="47">
        <v>45679</v>
      </c>
      <c r="L31" s="47">
        <v>45683</v>
      </c>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t="s">
        <v>285</v>
      </c>
      <c r="G32" s="46" t="s">
        <v>286</v>
      </c>
      <c r="H32" s="46" t="s">
        <v>287</v>
      </c>
      <c r="I32" s="46" t="s">
        <v>240</v>
      </c>
      <c r="J32" s="46" t="s">
        <v>255</v>
      </c>
      <c r="K32" s="47">
        <v>45679</v>
      </c>
      <c r="L32" s="47">
        <v>45683</v>
      </c>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t="s">
        <v>288</v>
      </c>
      <c r="G33" s="46" t="s">
        <v>289</v>
      </c>
      <c r="H33" s="46" t="s">
        <v>290</v>
      </c>
      <c r="I33" s="46" t="s">
        <v>240</v>
      </c>
      <c r="J33" s="46" t="s">
        <v>291</v>
      </c>
      <c r="K33" s="47">
        <v>45679</v>
      </c>
      <c r="L33" s="47">
        <v>45683</v>
      </c>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t="s">
        <v>292</v>
      </c>
      <c r="G34" s="46" t="s">
        <v>295</v>
      </c>
      <c r="H34" s="46" t="s">
        <v>293</v>
      </c>
      <c r="I34" s="46" t="s">
        <v>294</v>
      </c>
      <c r="J34" s="46" t="s">
        <v>291</v>
      </c>
      <c r="K34" s="47">
        <v>45679</v>
      </c>
      <c r="L34" s="47">
        <v>45683</v>
      </c>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t="s">
        <v>296</v>
      </c>
      <c r="G35" s="46" t="s">
        <v>297</v>
      </c>
      <c r="H35" s="46" t="s">
        <v>298</v>
      </c>
      <c r="I35" s="46" t="s">
        <v>299</v>
      </c>
      <c r="J35" s="46" t="s">
        <v>300</v>
      </c>
      <c r="K35" s="47">
        <v>45954</v>
      </c>
      <c r="L35" s="47">
        <v>45987</v>
      </c>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t="s">
        <v>301</v>
      </c>
      <c r="G36" s="46" t="s">
        <v>302</v>
      </c>
      <c r="H36" s="46" t="s">
        <v>303</v>
      </c>
      <c r="I36" s="46" t="s">
        <v>240</v>
      </c>
      <c r="J36" s="46" t="s">
        <v>291</v>
      </c>
      <c r="K36" s="47">
        <v>45954</v>
      </c>
      <c r="L36" s="47">
        <v>45987</v>
      </c>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t="s">
        <v>304</v>
      </c>
      <c r="G37" s="46" t="s">
        <v>238</v>
      </c>
      <c r="H37" s="46" t="s">
        <v>305</v>
      </c>
      <c r="I37" s="46" t="s">
        <v>240</v>
      </c>
      <c r="J37" s="46" t="s">
        <v>306</v>
      </c>
      <c r="K37" s="47">
        <v>45954</v>
      </c>
      <c r="L37" s="47">
        <v>45987</v>
      </c>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t="s">
        <v>304</v>
      </c>
      <c r="G38" s="46" t="s">
        <v>238</v>
      </c>
      <c r="H38" s="46" t="s">
        <v>305</v>
      </c>
      <c r="I38" s="46" t="s">
        <v>240</v>
      </c>
      <c r="J38" s="46" t="s">
        <v>306</v>
      </c>
      <c r="K38" s="47">
        <v>45954</v>
      </c>
      <c r="L38" s="47">
        <v>45987</v>
      </c>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t="s">
        <v>304</v>
      </c>
      <c r="G39" s="46" t="s">
        <v>238</v>
      </c>
      <c r="H39" s="46" t="s">
        <v>305</v>
      </c>
      <c r="I39" s="46" t="s">
        <v>240</v>
      </c>
      <c r="J39" s="46" t="s">
        <v>306</v>
      </c>
      <c r="K39" s="47">
        <v>45954</v>
      </c>
      <c r="L39" s="47">
        <v>45987</v>
      </c>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t="s">
        <v>304</v>
      </c>
      <c r="G40" s="46" t="s">
        <v>238</v>
      </c>
      <c r="H40" s="46" t="s">
        <v>305</v>
      </c>
      <c r="I40" s="46" t="s">
        <v>240</v>
      </c>
      <c r="J40" s="46" t="s">
        <v>306</v>
      </c>
      <c r="K40" s="47">
        <v>45954</v>
      </c>
      <c r="L40" s="47">
        <v>45987</v>
      </c>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t="s">
        <v>307</v>
      </c>
      <c r="G41" s="46" t="s">
        <v>308</v>
      </c>
      <c r="H41" s="46" t="s">
        <v>309</v>
      </c>
      <c r="I41" s="46" t="s">
        <v>240</v>
      </c>
      <c r="J41" s="46" t="s">
        <v>255</v>
      </c>
      <c r="K41" s="47">
        <v>45954</v>
      </c>
      <c r="L41" s="47">
        <v>45987</v>
      </c>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t="s">
        <v>310</v>
      </c>
      <c r="G42" s="46" t="s">
        <v>311</v>
      </c>
      <c r="H42" s="46" t="s">
        <v>309</v>
      </c>
      <c r="I42" s="46" t="s">
        <v>312</v>
      </c>
      <c r="J42" s="46" t="s">
        <v>255</v>
      </c>
      <c r="K42" s="47">
        <v>45954</v>
      </c>
      <c r="L42" s="47">
        <v>45987</v>
      </c>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t="s">
        <v>313</v>
      </c>
      <c r="G43" s="46" t="s">
        <v>314</v>
      </c>
      <c r="H43" s="46" t="s">
        <v>315</v>
      </c>
      <c r="I43" s="46" t="s">
        <v>316</v>
      </c>
      <c r="J43" s="46" t="s">
        <v>317</v>
      </c>
      <c r="K43" s="47">
        <v>45954</v>
      </c>
      <c r="L43" s="47">
        <v>45987</v>
      </c>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t="s">
        <v>313</v>
      </c>
      <c r="G44" s="46" t="s">
        <v>314</v>
      </c>
      <c r="H44" s="46" t="s">
        <v>319</v>
      </c>
      <c r="I44" s="46" t="s">
        <v>316</v>
      </c>
      <c r="J44" s="46" t="s">
        <v>317</v>
      </c>
      <c r="K44" s="47">
        <v>45954</v>
      </c>
      <c r="L44" s="47">
        <v>45987</v>
      </c>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t="s">
        <v>318</v>
      </c>
      <c r="G45" s="46" t="s">
        <v>320</v>
      </c>
      <c r="H45" s="46" t="s">
        <v>319</v>
      </c>
      <c r="I45" s="46" t="s">
        <v>240</v>
      </c>
      <c r="J45" s="46" t="s">
        <v>259</v>
      </c>
      <c r="K45" s="47">
        <v>45954</v>
      </c>
      <c r="L45" s="47">
        <v>45987</v>
      </c>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t="s">
        <v>321</v>
      </c>
      <c r="G46" s="46" t="s">
        <v>322</v>
      </c>
      <c r="H46" s="46" t="s">
        <v>323</v>
      </c>
      <c r="I46" s="46" t="s">
        <v>240</v>
      </c>
      <c r="J46" s="46" t="s">
        <v>259</v>
      </c>
      <c r="K46" s="47">
        <v>45954</v>
      </c>
      <c r="L46" s="47">
        <v>45987</v>
      </c>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t="s">
        <v>313</v>
      </c>
      <c r="G47" s="46" t="s">
        <v>314</v>
      </c>
      <c r="H47" s="46" t="s">
        <v>319</v>
      </c>
      <c r="I47" s="46" t="s">
        <v>240</v>
      </c>
      <c r="J47" s="46" t="s">
        <v>236</v>
      </c>
      <c r="K47" s="47">
        <v>45954</v>
      </c>
      <c r="L47" s="47">
        <v>45987</v>
      </c>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t="s">
        <v>313</v>
      </c>
      <c r="G48" s="46" t="s">
        <v>314</v>
      </c>
      <c r="H48" s="46" t="s">
        <v>319</v>
      </c>
      <c r="I48" s="46" t="s">
        <v>240</v>
      </c>
      <c r="J48" s="46" t="s">
        <v>236</v>
      </c>
      <c r="K48" s="47">
        <v>45954</v>
      </c>
      <c r="L48" s="47">
        <v>45987</v>
      </c>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t="s">
        <v>313</v>
      </c>
      <c r="G49" s="46" t="s">
        <v>314</v>
      </c>
      <c r="H49" s="46" t="s">
        <v>319</v>
      </c>
      <c r="I49" s="46" t="s">
        <v>240</v>
      </c>
      <c r="J49" s="46" t="s">
        <v>236</v>
      </c>
      <c r="K49" s="47">
        <v>45954</v>
      </c>
      <c r="L49" s="47">
        <v>45987</v>
      </c>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t="s">
        <v>313</v>
      </c>
      <c r="G50" s="46" t="s">
        <v>314</v>
      </c>
      <c r="H50" s="46" t="s">
        <v>319</v>
      </c>
      <c r="I50" s="46" t="s">
        <v>240</v>
      </c>
      <c r="J50" s="46" t="s">
        <v>236</v>
      </c>
      <c r="K50" s="47">
        <v>45954</v>
      </c>
      <c r="L50" s="47">
        <v>45987</v>
      </c>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t="s">
        <v>324</v>
      </c>
      <c r="G51" s="46" t="s">
        <v>325</v>
      </c>
      <c r="H51" s="46" t="s">
        <v>326</v>
      </c>
      <c r="I51" s="46" t="s">
        <v>327</v>
      </c>
      <c r="J51" s="46" t="s">
        <v>328</v>
      </c>
      <c r="K51" s="47">
        <v>45686</v>
      </c>
      <c r="L51" s="47">
        <v>45711</v>
      </c>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t="s">
        <v>329</v>
      </c>
      <c r="G52" s="46" t="s">
        <v>330</v>
      </c>
      <c r="H52" s="46" t="s">
        <v>331</v>
      </c>
      <c r="I52" s="46" t="s">
        <v>240</v>
      </c>
      <c r="J52" s="46" t="s">
        <v>255</v>
      </c>
      <c r="K52" s="47">
        <v>45686</v>
      </c>
      <c r="L52" s="47">
        <v>45711</v>
      </c>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t="s">
        <v>332</v>
      </c>
      <c r="G53" s="46" t="s">
        <v>333</v>
      </c>
      <c r="H53" s="46" t="s">
        <v>331</v>
      </c>
      <c r="I53" s="46" t="s">
        <v>240</v>
      </c>
      <c r="J53" s="46" t="s">
        <v>255</v>
      </c>
      <c r="K53" s="47">
        <v>45686</v>
      </c>
      <c r="L53" s="47">
        <v>45711</v>
      </c>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t="s">
        <v>332</v>
      </c>
      <c r="G54" s="46" t="s">
        <v>333</v>
      </c>
      <c r="H54" s="46" t="s">
        <v>331</v>
      </c>
      <c r="I54" s="46" t="s">
        <v>240</v>
      </c>
      <c r="J54" s="46" t="s">
        <v>255</v>
      </c>
      <c r="K54" s="47">
        <v>45686</v>
      </c>
      <c r="L54" s="47">
        <v>45711</v>
      </c>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t="s">
        <v>332</v>
      </c>
      <c r="G55" s="46" t="s">
        <v>333</v>
      </c>
      <c r="H55" s="46" t="s">
        <v>331</v>
      </c>
      <c r="I55" s="46" t="s">
        <v>240</v>
      </c>
      <c r="J55" s="46" t="s">
        <v>255</v>
      </c>
      <c r="K55" s="47">
        <v>45686</v>
      </c>
      <c r="L55" s="47">
        <v>45711</v>
      </c>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t="s">
        <v>332</v>
      </c>
      <c r="G56" s="46" t="s">
        <v>333</v>
      </c>
      <c r="H56" s="46" t="s">
        <v>331</v>
      </c>
      <c r="I56" s="46" t="s">
        <v>240</v>
      </c>
      <c r="J56" s="46" t="s">
        <v>255</v>
      </c>
      <c r="K56" s="47">
        <v>45686</v>
      </c>
      <c r="L56" s="47">
        <v>45711</v>
      </c>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t="s">
        <v>332</v>
      </c>
      <c r="G57" s="46" t="s">
        <v>333</v>
      </c>
      <c r="H57" s="46" t="s">
        <v>331</v>
      </c>
      <c r="I57" s="46" t="s">
        <v>240</v>
      </c>
      <c r="J57" s="46" t="s">
        <v>255</v>
      </c>
      <c r="K57" s="47">
        <v>45686</v>
      </c>
      <c r="L57" s="47">
        <v>45711</v>
      </c>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t="s">
        <v>332</v>
      </c>
      <c r="G58" s="46" t="s">
        <v>333</v>
      </c>
      <c r="H58" s="46" t="s">
        <v>331</v>
      </c>
      <c r="I58" s="46" t="s">
        <v>240</v>
      </c>
      <c r="J58" s="46" t="s">
        <v>334</v>
      </c>
      <c r="K58" s="47">
        <v>45686</v>
      </c>
      <c r="L58" s="47">
        <v>45711</v>
      </c>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t="s">
        <v>332</v>
      </c>
      <c r="G59" s="46" t="s">
        <v>333</v>
      </c>
      <c r="H59" s="46" t="s">
        <v>331</v>
      </c>
      <c r="I59" s="46" t="s">
        <v>240</v>
      </c>
      <c r="J59" s="46" t="s">
        <v>334</v>
      </c>
      <c r="K59" s="47">
        <v>45686</v>
      </c>
      <c r="L59" s="47">
        <v>45711</v>
      </c>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t="s">
        <v>332</v>
      </c>
      <c r="G60" s="46" t="s">
        <v>333</v>
      </c>
      <c r="H60" s="46" t="s">
        <v>331</v>
      </c>
      <c r="I60" s="46" t="s">
        <v>240</v>
      </c>
      <c r="J60" s="46" t="s">
        <v>334</v>
      </c>
      <c r="K60" s="47">
        <v>45686</v>
      </c>
      <c r="L60" s="47">
        <v>45711</v>
      </c>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t="s">
        <v>332</v>
      </c>
      <c r="G61" s="46" t="s">
        <v>333</v>
      </c>
      <c r="H61" s="46" t="s">
        <v>331</v>
      </c>
      <c r="I61" s="46" t="s">
        <v>240</v>
      </c>
      <c r="J61" s="46" t="s">
        <v>334</v>
      </c>
      <c r="K61" s="47">
        <v>45686</v>
      </c>
      <c r="L61" s="47">
        <v>45711</v>
      </c>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t="s">
        <v>332</v>
      </c>
      <c r="G62" s="46" t="s">
        <v>333</v>
      </c>
      <c r="H62" s="46" t="s">
        <v>331</v>
      </c>
      <c r="I62" s="46" t="s">
        <v>240</v>
      </c>
      <c r="J62" s="46" t="s">
        <v>334</v>
      </c>
      <c r="K62" s="47">
        <v>45686</v>
      </c>
      <c r="L62" s="47">
        <v>45711</v>
      </c>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t="s">
        <v>332</v>
      </c>
      <c r="G63" s="46" t="s">
        <v>333</v>
      </c>
      <c r="H63" s="46" t="s">
        <v>331</v>
      </c>
      <c r="I63" s="46" t="s">
        <v>240</v>
      </c>
      <c r="J63" s="46" t="s">
        <v>334</v>
      </c>
      <c r="K63" s="47">
        <v>45686</v>
      </c>
      <c r="L63" s="47">
        <v>45711</v>
      </c>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t="s">
        <v>332</v>
      </c>
      <c r="G64" s="46" t="s">
        <v>333</v>
      </c>
      <c r="H64" s="46" t="s">
        <v>331</v>
      </c>
      <c r="I64" s="46" t="s">
        <v>240</v>
      </c>
      <c r="J64" s="46" t="s">
        <v>334</v>
      </c>
      <c r="K64" s="47">
        <v>45686</v>
      </c>
      <c r="L64" s="47">
        <v>45711</v>
      </c>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EDILBERTO RODRÍGUEZ CARRASCAL</cp:lastModifiedBy>
  <cp:lastPrinted>2021-12-27T19:55:26Z</cp:lastPrinted>
  <dcterms:created xsi:type="dcterms:W3CDTF">2021-11-16T13:51:36Z</dcterms:created>
  <dcterms:modified xsi:type="dcterms:W3CDTF">2025-03-25T14:57:32Z</dcterms:modified>
</cp:coreProperties>
</file>