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ENOVO\Downloads\"/>
    </mc:Choice>
  </mc:AlternateContent>
  <xr:revisionPtr revIDLastSave="0" documentId="13_ncr:1_{A327BBBA-B495-4397-ABF8-6AC6EEBB6A32}"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9040" windowHeight="15720" firstSheet="1"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l="1"/>
  <c r="A28" i="1" l="1"/>
  <c r="A29" i="1" l="1"/>
  <c r="A30" i="1" l="1"/>
  <c r="A31" i="1" l="1"/>
  <c r="A32" i="1" l="1"/>
  <c r="A33" i="1" l="1"/>
  <c r="A34" i="1" l="1"/>
  <c r="A35" i="1" l="1"/>
  <c r="A36" i="1" l="1"/>
  <c r="A37" i="1" l="1"/>
  <c r="A38" i="1" l="1"/>
  <c r="A39" i="1" l="1"/>
  <c r="A40" i="1" l="1"/>
  <c r="A41" i="1" l="1"/>
  <c r="A42" i="1" l="1"/>
  <c r="A43" i="1"/>
  <c r="A44" i="1" l="1"/>
  <c r="A45" i="1" l="1"/>
  <c r="A46" i="1" l="1"/>
  <c r="A47" i="1" l="1"/>
  <c r="A48" i="1" l="1"/>
  <c r="A49" i="1" l="1"/>
  <c r="A50" i="1" l="1"/>
  <c r="A51" i="1" l="1"/>
  <c r="A52" i="1" l="1"/>
  <c r="A53" i="1" l="1"/>
  <c r="A54" i="1" l="1"/>
  <c r="A55" i="1" l="1"/>
  <c r="A56" i="1" s="1"/>
  <c r="A57" i="1" l="1"/>
  <c r="A58" i="1" l="1"/>
  <c r="A59" i="1" l="1"/>
  <c r="A60" i="1" l="1"/>
  <c r="A61" i="1" l="1"/>
  <c r="A62" i="1" l="1"/>
  <c r="A63" i="1" l="1"/>
  <c r="A64" i="1" l="1"/>
  <c r="A65" i="1" l="1"/>
  <c r="A66" i="1" l="1"/>
  <c r="A67" i="1" l="1"/>
  <c r="A68" i="1" l="1"/>
  <c r="A69" i="1" l="1"/>
  <c r="D34" i="4" l="1"/>
  <c r="D16" i="4"/>
  <c r="E16" i="4"/>
  <c r="C16" i="4"/>
  <c r="B16" i="4"/>
  <c r="C17" i="4"/>
  <c r="B17" i="4"/>
  <c r="C18" i="4"/>
  <c r="D17" i="4"/>
  <c r="E17" i="4"/>
  <c r="B18" i="4"/>
  <c r="E18" i="4"/>
  <c r="D18" i="4"/>
  <c r="E20" i="4"/>
  <c r="C19" i="4"/>
  <c r="E19" i="4"/>
  <c r="D20" i="4"/>
  <c r="C20" i="4"/>
  <c r="B20" i="4"/>
  <c r="B19" i="4"/>
  <c r="D19" i="4"/>
  <c r="D22" i="4"/>
  <c r="E21" i="4"/>
  <c r="D21" i="4"/>
  <c r="B21" i="4"/>
  <c r="C23" i="4"/>
  <c r="C21" i="4"/>
  <c r="B22" i="4"/>
  <c r="C22" i="4"/>
  <c r="B23" i="4"/>
  <c r="D23" i="4"/>
  <c r="B24" i="4"/>
  <c r="B25" i="4"/>
  <c r="C24" i="4"/>
  <c r="D24" i="4"/>
  <c r="D25" i="4"/>
  <c r="C25" i="4"/>
  <c r="B26" i="4"/>
  <c r="D26" i="4"/>
  <c r="D27" i="4"/>
  <c r="C26" i="4"/>
  <c r="C27" i="4"/>
  <c r="B27" i="4"/>
  <c r="C28" i="4"/>
  <c r="C30" i="4"/>
  <c r="D28" i="4"/>
  <c r="D29" i="4"/>
  <c r="C29" i="4"/>
  <c r="D30" i="4"/>
  <c r="C32" i="4"/>
  <c r="D31" i="4"/>
  <c r="C31" i="4"/>
  <c r="D32" i="4"/>
  <c r="D33" i="4"/>
  <c r="C35" i="4"/>
  <c r="C33" i="4"/>
  <c r="C34" i="4"/>
  <c r="D35" i="4"/>
  <c r="C40" i="4"/>
  <c r="D36" i="4"/>
  <c r="D37" i="4"/>
  <c r="C36" i="4"/>
  <c r="C37" i="4"/>
  <c r="D38" i="4"/>
  <c r="C39" i="4"/>
  <c r="D39" i="4"/>
  <c r="C38" i="4"/>
  <c r="D47" i="4"/>
  <c r="D40" i="4"/>
  <c r="C41" i="4"/>
  <c r="D41" i="4"/>
  <c r="D42" i="4"/>
  <c r="D43" i="4"/>
  <c r="C42" i="4"/>
  <c r="C44" i="4"/>
  <c r="C43" i="4"/>
  <c r="D44" i="4"/>
  <c r="D45" i="4"/>
  <c r="C45" i="4"/>
  <c r="C49" i="4"/>
  <c r="D46" i="4"/>
  <c r="C46" i="4"/>
  <c r="D58" i="4"/>
  <c r="C47" i="4"/>
  <c r="C48" i="4"/>
  <c r="D48" i="4"/>
  <c r="D49" i="4"/>
  <c r="D50" i="4"/>
  <c r="C50" i="4"/>
  <c r="C51" i="4"/>
  <c r="D53" i="4"/>
  <c r="D52" i="4"/>
  <c r="D51" i="4"/>
  <c r="C52" i="4"/>
  <c r="C53" i="4"/>
  <c r="C55" i="4"/>
  <c r="D54" i="4"/>
  <c r="C54" i="4"/>
  <c r="D55" i="4"/>
  <c r="D56" i="4"/>
  <c r="C56" i="4"/>
  <c r="C61" i="4"/>
  <c r="D57" i="4"/>
  <c r="C57" i="4"/>
  <c r="C58" i="4"/>
  <c r="C59" i="4"/>
  <c r="D59" i="4"/>
  <c r="D60" i="4"/>
  <c r="C60" i="4"/>
  <c r="D61" i="4"/>
  <c r="C74" i="4"/>
  <c r="C62" i="4"/>
  <c r="D62" i="4"/>
  <c r="D63" i="4"/>
  <c r="C63" i="4"/>
  <c r="D64" i="4"/>
  <c r="C64" i="4"/>
  <c r="C65" i="4"/>
  <c r="D65" i="4"/>
  <c r="C67" i="4"/>
  <c r="D66" i="4"/>
  <c r="D67" i="4"/>
  <c r="C66" i="4"/>
  <c r="D68" i="4"/>
  <c r="C68" i="4"/>
  <c r="D70" i="4"/>
  <c r="D69" i="4"/>
  <c r="D71" i="4"/>
  <c r="C69" i="4"/>
  <c r="C70"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<sst xmlns="http://schemas.openxmlformats.org/spreadsheetml/2006/main" count="423" uniqueCount="250">
  <si>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</si>
  <si>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</si>
  <si>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</si>
  <si>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</si>
  <si>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</si>
  <si>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</si>
  <si>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</si>
  <si>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</si>
  <si>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</si>
  <si>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</si>
  <si>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</si>
  <si>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</si>
  <si>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</si>
  <si>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</si>
  <si>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</si>
  <si>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</si>
  <si>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</si>
  <si>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</si>
  <si>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</si>
  <si>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</si>
  <si>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</si>
  <si>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</si>
  <si>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</si>
  <si>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</si>
  <si>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</si>
  <si>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</si>
  <si>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</si>
  <si>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</si>
  <si>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</si>
  <si>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</si>
  <si>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</si>
  <si>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</si>
  <si>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</si>
  <si>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</si>
  <si>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</si>
  <si>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</si>
  <si>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</si>
  <si>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</si>
  <si>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</si>
  <si>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</si>
  <si>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</si>
  <si>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</si>
  <si>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</si>
  <si>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</si>
  <si>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</si>
  <si>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</si>
  <si>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</si>
  <si>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</si>
  <si>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</si>
  <si>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</si>
  <si>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</si>
  <si>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</si>
  <si>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</si>
  <si>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</si>
  <si>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</si>
  <si>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</si>
  <si>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</si>
  <si>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</si>
  <si>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</si>
  <si>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</si>
  <si>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</si>
  <si>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</si>
  <si>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</si>
  <si>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</si>
  <si>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</si>
  <si>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</si>
  <si>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</si>
  <si>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</si>
  <si>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</si>
  <si>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</si>
  <si>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</si>
  <si>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</si>
  <si>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</si>
  <si>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</si>
  <si>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</si>
  <si>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</si>
  <si>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</si>
  <si>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</si>
  <si>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</si>
  <si>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</si>
  <si>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</si>
  <si>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</si>
  <si>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</si>
  <si>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</si>
  <si>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</si>
  <si>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</si>
  <si>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</si>
  <si>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</si>
  <si>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</si>
  <si>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</si>
  <si>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</si>
  <si>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</si>
  <si>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</si>
  <si>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</si>
  <si>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</si>
  <si>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</si>
  <si>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</si>
  <si>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</si>
  <si>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</si>
  <si>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</si>
  <si>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</si>
  <si>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</si>
  <si>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RAGONVALIA</t>
  </si>
  <si>
    <t>FECHA DILIGENCIAMIENTO</t>
  </si>
  <si>
    <t>04 DE FEBRERO 2025</t>
  </si>
  <si>
    <t>CODGIGO DANE DEL EE</t>
  </si>
  <si>
    <t xml:space="preserve">CENTRO EDUCATIVO RURAL LA UNION </t>
  </si>
  <si>
    <t>RECTOR / DIRECTOR RURAL</t>
  </si>
  <si>
    <t>MARCO ANTONIO VILLAMIZAR FLOREZ</t>
  </si>
  <si>
    <t>CATEGORíA</t>
  </si>
  <si>
    <t>ACTIVIDADES DE GESTIÓN</t>
  </si>
  <si>
    <t>PUNTAJE
(1-10)</t>
  </si>
  <si>
    <t>PLANEAR</t>
  </si>
  <si>
    <t>Sensibilizar frente al proceso de Rendición de Cuentas</t>
  </si>
  <si>
    <t>Dialogar y capacitar el equipo de trabajo sobre la rendiicón de cuentas y la importancia de dar a conocer la información a la comunidad educativa.</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</si>
  <si>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</si>
  <si>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</si>
  <si>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</si>
  <si>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educatio, los resultados del diagnóstico del proceso de rendición de cuentas institucional.</t>
  </si>
  <si>
    <t>Identificar espacios de articulación y cooperación para la rendición de cuentas</t>
  </si>
  <si>
    <t>Establecer temas e informes, mecanismos de interlocución y retroalimentación para articular la intervención en el proceso de rendición de cuentas.</t>
  </si>
  <si>
    <t>Conformar y capacitar un equipo de trabajo que lidere el proceso de planeación y ejecución de los ejercicios de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</si>
  <si>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</si>
  <si>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</si>
  <si>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</si>
  <si>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de rendición de cel establecimeitno educativo durante la vigencia.</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</si>
  <si>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</si>
  <si>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</si>
  <si>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</si>
  <si>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</si>
  <si>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</si>
  <si>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</si>
  <si>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</si>
  <si>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</si>
  <si>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</si>
  <si>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</si>
  <si>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</si>
  <si>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EJECUTAR</t>
  </si>
  <si>
    <t xml:space="preserve">Generación y análisis de la información para el diálogo en la rendición de cuentas en lenguaje claro </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</si>
  <si>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</si>
  <si>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</si>
  <si>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 .</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</si>
  <si>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</si>
  <si>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</si>
  <si>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</si>
  <si>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</si>
  <si>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</si>
  <si>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</si>
  <si>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</si>
  <si>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</si>
  <si>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</si>
  <si>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</si>
  <si>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</si>
  <si>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</si>
  <si>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</si>
  <si>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</si>
  <si>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</si>
  <si>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</si>
  <si>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</si>
  <si>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Efectuar la publición de la convocatoria y/o invitación a la rendición de cuentas con 30 días de anticipación.</t>
  </si>
  <si>
    <t>Asegurar el suministro y acceso de información de forma previa  a la comunidad eductiva,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</si>
  <si>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</si>
  <si>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la comuniudad eductiva, los ciudadanos y grupos de interés con su evaluación y propuestas a las mejoras de la gestión.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</si>
  <si>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</si>
  <si>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</si>
  <si>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Otorgar espacios de participación a la comunidad eductiva, los ciudadanos y grupos de interés</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</si>
  <si>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</si>
  <si>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</si>
  <si>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</si>
  <si>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</si>
  <si>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</si>
  <si>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VERIFICAR</t>
  </si>
  <si>
    <t>Cuantificar el impacto de las acciones de rendición de cuentas para divulgarlos a la ciudadanía</t>
  </si>
  <si>
    <t>Aplicar la evaluación de la estrategia remdición de cuentas</t>
  </si>
  <si>
    <t>Analizar las evaluaciones, recomendaciones u objeciones recibidas en el espacio de diálogo para la rendición de cuentas,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</si>
  <si>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</si>
  <si>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</si>
  <si>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</si>
  <si>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</si>
  <si>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</si>
  <si>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</si>
  <si>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</si>
  <si>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</si>
  <si>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</si>
  <si>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</si>
  <si>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 xml:space="preserve">Evaluar y verificar por parte de la oficina de control interno que se garanticen los mecanismos de participación ciudadana en la rendición de cuentas. </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</si>
  <si>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</si>
  <si>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</si>
  <si>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</si>
  <si>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</si>
  <si>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</si>
  <si>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</si>
  <si>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</si>
  <si>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</si>
  <si>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</si>
  <si>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</si>
  <si>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</si>
  <si>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</si>
  <si>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</si>
  <si>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</si>
  <si>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</si>
  <si>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</si>
  <si>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</si>
  <si>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</si>
  <si>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</si>
  <si>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</si>
  <si>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</si>
  <si>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</si>
  <si>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</si>
  <si>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</si>
  <si>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</si>
  <si>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</si>
  <si>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</si>
  <si>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</si>
  <si>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</si>
  <si>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</si>
  <si>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</si>
  <si>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CALIFICAICION</t>
  </si>
  <si>
    <t>META</t>
  </si>
  <si>
    <t>INDICADOR</t>
  </si>
  <si>
    <t>RESPONSABLES</t>
  </si>
  <si>
    <t>FECHA INICIO
(dd/mm/aaaa)</t>
  </si>
  <si>
    <t>FECHA EJECUCIÓN
(dd/mm/aaaa)</t>
  </si>
  <si>
    <t>Al terminar el año 2024 el Centro Educativo rural la Unión contará con espacios agradables y tranquilos, permitiendo el aprendizaje y formación del alumno de forma lúdico-pedagógica creando en ellos conciencia del cuidado del medio ambiente</t>
  </si>
  <si>
    <t>Embellecimiento de zonas verdes y adecuación de espacios físicos.</t>
  </si>
  <si>
    <t>Consecución de material adecuado para la ejecución de proyectos</t>
  </si>
  <si>
    <t>Gratuidad</t>
  </si>
  <si>
    <t>ALIX YASMIN ESPITIA</t>
  </si>
  <si>
    <t>Al finalizar el año 2024 los docentes habrán hecho manejo adecuado de las herramientas que ofrece la plataforma SINAI para desarrollar la gestión de los procesos académicos</t>
  </si>
  <si>
    <t>Que la apropiación y manejo de la plataforma SINAI por parte de los docentes permita tener un control eficiente de los procesos de gestión académica.</t>
  </si>
  <si>
    <t>Conocer las herramientas que ofrece la plataforma SINAI para la gestión de los procesos académicos.</t>
  </si>
  <si>
    <t>Al terminar el año 2024 el CER contará con el plan completo de riesgos físicos</t>
  </si>
  <si>
    <t xml:space="preserve">plan de riesgos físicos CER la Unión </t>
  </si>
  <si>
    <t>Diagnosticar los riesgos físicos del CER la Unión</t>
  </si>
  <si>
    <t>Graciela Carrero Urbina</t>
  </si>
  <si>
    <t>Al finalizar el 2024 el CER contará con la organización adecuada de la escuela de padres</t>
  </si>
  <si>
    <t>Escuela de Padres</t>
  </si>
  <si>
    <t>Realización permanente de la escuela de padres como mecanismo de participación comunitaria</t>
  </si>
  <si>
    <t>Al finalizar el año escolar  los estudiantes  reflexionan sobre la importancia  de establecer relaciones de pertenencia para proyectarse en escenarios productivos mediante el trabajo en comunidad.</t>
  </si>
  <si>
    <t>Identificación de los proyectos pedagogicos productivos pertienentes de acuerdo con las situaciones y  apoyo  de las instituciones como UMATA, COOPERATIVAS, etc.</t>
  </si>
  <si>
    <t>Joaquín Murcia</t>
  </si>
  <si>
    <t>Al finalizar el año 2024 los docentes habrán hecho manejo adecuado de las herramientas que ofrece la plataforma SINAI para desarrollar la gestión de los procesos académicos de los estudiantes.</t>
  </si>
  <si>
    <t>Que los proyectos pedagógicos productivos permitan a los estudiantes la adopción y el desarrollo de conocimientos, habilidades, destrezas y valores útiles para su proyecto de vida, en escenarios productivos y mediante el trabajo en comunidad.</t>
  </si>
  <si>
    <t>Observar videos y realizar talleres prácticos sobre las herramientas que ofrece la plataforma SINAI.</t>
  </si>
  <si>
    <t>Al finalizar el año 2024 se ha diseñado un programa para entrar en contacto permanente con los egresados que promueva y permita una participación activa y eficaz de ellos con la Institución</t>
  </si>
  <si>
    <t>Programa de seguimiento a los egresados del Centro Educativo Rural la Unión</t>
  </si>
  <si>
    <t>Celebración bodas de plata con la proclamación de los bachilleres básicos 2024 y ´propiciar la institucionalización de un contacto directo y permanente con los egresados y celebración anual conjunta</t>
  </si>
  <si>
    <t>José trinidad Vargas</t>
  </si>
  <si>
    <t>Ramiro Moreno</t>
  </si>
  <si>
    <t>Mario Capacho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</si>
</sst>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9" fillId="0" borderId="0" applyNumberFormat="0" applyFill="0" applyBorder="0" applyAlignment="0" applyProtection="0"/>
  </cellStyleXfs>
  <cellXfs count="313">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0" fillId="0" borderId="0" xfId="0" applyProtection="1">
      <protection locked="0"/>
    </xf>
    <xf numFmtId="0" fontId="0" fillId="0" borderId="0" xfId="0" applyAlignment="1" applyProtection="1">
      <alignment horizontal="justify" vertical="center"/>
      <protection locked="0"/>
    </xf>
    <xf numFmtId="14" fontId="0" fillId="0" borderId="0" xfId="0" applyNumberFormat="1" applyProtection="1">
      <protection locked="0"/>
    </xf>
    <xf numFmtId="0" fontId="0" fillId="0" borderId="70" xfId="0" applyBorder="1" applyAlignment="1" applyProtection="1">
      <alignment horizontal="justify" vertical="center" wrapText="1"/>
      <protection locked="0"/>
    </xf>
    <xf numFmtId="14" fontId="0" fillId="0" borderId="70" xfId="0" applyNumberFormat="1" applyBorder="1" applyAlignment="1" applyProtection="1">
      <alignment horizontal="justify" vertical="center" wrapText="1"/>
      <protection locked="0"/>
    </xf>
    <xf numFmtId="0" fontId="0" fillId="0" borderId="42" xfId="0" applyBorder="1" applyAlignment="1" applyProtection="1">
      <alignment horizontal="justify" vertical="center" wrapText="1"/>
      <protection locked="0"/>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69827072"/>
        <c:axId val="36983099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89.344262295081961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69827072"/>
        <c:axId val="369830992"/>
      </c:scatterChart>
      <c:catAx>
        <c:axId val="36982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69830992"/>
        <c:crosses val="autoZero"/>
        <c:auto val="1"/>
        <c:lblAlgn val="ctr"/>
        <c:lblOffset val="100"/>
        <c:noMultiLvlLbl val="0"/>
      </c:catAx>
      <c:valAx>
        <c:axId val="3698309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82707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69831384"/>
        <c:axId val="36982746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92.071428571428584</c:v>
                </c:pt>
                <c:pt idx="1">
                  <c:v>88.928571428571431</c:v>
                </c:pt>
                <c:pt idx="2">
                  <c:v>90</c:v>
                </c:pt>
                <c:pt idx="3">
                  <c:v>90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69831384"/>
        <c:axId val="369827464"/>
      </c:scatterChart>
      <c:catAx>
        <c:axId val="369831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69827464"/>
        <c:crosses val="autoZero"/>
        <c:auto val="1"/>
        <c:lblAlgn val="ctr"/>
        <c:lblOffset val="100"/>
        <c:noMultiLvlLbl val="0"/>
      </c:catAx>
      <c:valAx>
        <c:axId val="3698274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8313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69825112"/>
        <c:axId val="369828248"/>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90</c:v>
                </c:pt>
                <c:pt idx="2">
                  <c:v>95</c:v>
                </c:pt>
                <c:pt idx="3">
                  <c:v>87.5</c:v>
                </c:pt>
                <c:pt idx="4">
                  <c:v>87.857142857142861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69825112"/>
        <c:axId val="369828248"/>
      </c:scatterChart>
      <c:catAx>
        <c:axId val="369825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69828248"/>
        <c:crosses val="autoZero"/>
        <c:auto val="1"/>
        <c:lblAlgn val="ctr"/>
        <c:lblOffset val="100"/>
        <c:noMultiLvlLbl val="0"/>
      </c:catAx>
      <c:valAx>
        <c:axId val="36982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8251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69826288"/>
        <c:axId val="36982550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87.142857142857139</c:v>
                </c:pt>
                <c:pt idx="1">
                  <c:v>86.666666666666671</c:v>
                </c:pt>
                <c:pt idx="2">
                  <c:v>90</c:v>
                </c:pt>
                <c:pt idx="3">
                  <c:v>90</c:v>
                </c:pt>
                <c:pt idx="4" formatCode="0.00">
                  <c:v>90</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69827856"/>
        <c:axId val="369825896"/>
      </c:scatterChart>
      <c:catAx>
        <c:axId val="369826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69825504"/>
        <c:crosses val="autoZero"/>
        <c:auto val="1"/>
        <c:lblAlgn val="ctr"/>
        <c:lblOffset val="100"/>
        <c:noMultiLvlLbl val="0"/>
      </c:catAx>
      <c:valAx>
        <c:axId val="3698255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826288"/>
        <c:crosses val="autoZero"/>
        <c:crossBetween val="between"/>
      </c:valAx>
      <c:valAx>
        <c:axId val="36982589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827856"/>
        <c:crosses val="max"/>
        <c:crossBetween val="midCat"/>
      </c:valAx>
      <c:valAx>
        <c:axId val="369827856"/>
        <c:scaling>
          <c:orientation val="minMax"/>
        </c:scaling>
        <c:delete val="1"/>
        <c:axPos val="b"/>
        <c:numFmt formatCode="General" sourceLinked="1"/>
        <c:majorTickMark val="out"/>
        <c:minorTickMark val="none"/>
        <c:tickLblPos val="nextTo"/>
        <c:crossAx val="36982589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43147184"/>
        <c:axId val="34314404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43147184"/>
        <c:axId val="343144048"/>
      </c:scatterChart>
      <c:catAx>
        <c:axId val="34314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43144048"/>
        <c:crosses val="autoZero"/>
        <c:auto val="1"/>
        <c:lblAlgn val="ctr"/>
        <c:lblOffset val="100"/>
        <c:noMultiLvlLbl val="0"/>
      </c:catAx>
      <c:valAx>
        <c:axId val="3431440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31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43147968"/>
        <c:axId val="34314953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43147968"/>
        <c:axId val="343149536"/>
      </c:scatterChart>
      <c:catAx>
        <c:axId val="343147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43149536"/>
        <c:crosses val="autoZero"/>
        <c:auto val="1"/>
        <c:lblAlgn val="ctr"/>
        <c:lblOffset val="100"/>
        <c:noMultiLvlLbl val="0"/>
      </c:catAx>
      <c:valAx>
        <c:axId val="3431495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3147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1286" cy="725963"/>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0866" y="156385"/>
          <a:ext cx="976129" cy="626492"/>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82457" y="0"/>
          <a:ext cx="1341198" cy="988120"/>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1092" y="120734"/>
          <a:ext cx="752129" cy="729120"/>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67913" y="114300"/>
          <a:ext cx="1419225" cy="754445"/>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ColWidth="11.42578125"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6"/>
      <c r="G4" s="106"/>
      <c r="H4" s="106"/>
      <c r="I4" s="106"/>
      <c r="J4" s="106"/>
      <c r="K4" s="106"/>
      <c r="L4" s="55"/>
      <c r="M4" s="50"/>
    </row>
    <row r="5" spans="1:13" s="8" customFormat="1" x14ac:dyDescent="0.25">
      <c r="A5" s="50"/>
      <c r="B5" s="54"/>
      <c r="C5" s="50"/>
      <c r="D5" s="50"/>
      <c r="E5" s="50"/>
      <c r="F5" s="107"/>
      <c r="G5" s="107"/>
      <c r="H5" s="107"/>
      <c r="I5" s="107"/>
      <c r="J5" s="107"/>
      <c r="K5" s="107"/>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08" t="s">
        <v>0</v>
      </c>
      <c r="D8" s="108"/>
      <c r="E8" s="108"/>
      <c r="F8" s="108"/>
      <c r="G8" s="108"/>
      <c r="H8" s="108"/>
      <c r="I8" s="108"/>
      <c r="J8" s="108"/>
      <c r="K8" s="108"/>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1</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5" zoomScale="85" zoomScaleNormal="85" workbookViewId="0"/>
  </sheetViews>
  <sheetFormatPr baseColWidth="10" defaultColWidth="11.42578125"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2</v>
      </c>
      <c r="E7" s="196"/>
      <c r="F7" s="196"/>
      <c r="G7" s="196"/>
      <c r="H7" s="196"/>
      <c r="I7" s="196"/>
      <c r="J7" s="196"/>
      <c r="K7" s="196"/>
      <c r="L7" s="196"/>
      <c r="M7" s="197"/>
    </row>
    <row r="8" spans="1:13" ht="36.75" customHeight="1" x14ac:dyDescent="0.25">
      <c r="A8" s="202"/>
      <c r="B8" s="203"/>
      <c r="C8" s="203"/>
      <c r="D8" s="198" t="s">
        <v>3</v>
      </c>
      <c r="E8" s="198"/>
      <c r="F8" s="198"/>
      <c r="G8" s="198"/>
      <c r="H8" s="198"/>
      <c r="I8" s="198"/>
      <c r="J8" s="198"/>
      <c r="K8" s="198"/>
      <c r="L8" s="198"/>
      <c r="M8" s="199"/>
    </row>
    <row r="9" spans="1:13" ht="30" customHeight="1" thickBot="1" x14ac:dyDescent="0.3">
      <c r="A9" s="204"/>
      <c r="B9" s="205"/>
      <c r="C9" s="205"/>
      <c r="D9" s="194" t="s">
        <v>4</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5</v>
      </c>
      <c r="B11" s="188"/>
      <c r="C11" s="188"/>
      <c r="D11" s="188"/>
      <c r="E11" s="188"/>
      <c r="F11" s="188"/>
      <c r="G11" s="188"/>
      <c r="H11" s="188"/>
      <c r="I11" s="188"/>
      <c r="J11" s="188"/>
      <c r="K11" s="188"/>
      <c r="L11" s="188"/>
      <c r="M11" s="189"/>
    </row>
    <row r="12" spans="1:13" ht="126.75" customHeight="1" thickBot="1" x14ac:dyDescent="0.3">
      <c r="A12" s="191" t="s">
        <v>6</v>
      </c>
      <c r="B12" s="192"/>
      <c r="C12" s="192"/>
      <c r="D12" s="192"/>
      <c r="E12" s="192"/>
      <c r="F12" s="192"/>
      <c r="G12" s="192"/>
      <c r="H12" s="192"/>
      <c r="I12" s="192"/>
      <c r="J12" s="192"/>
      <c r="K12" s="192"/>
      <c r="L12" s="192"/>
      <c r="M12" s="193"/>
    </row>
    <row r="13" spans="1:13" ht="19.5" thickBot="1" x14ac:dyDescent="0.35">
      <c r="A13" s="150" t="s">
        <v>7</v>
      </c>
      <c r="B13" s="151"/>
      <c r="C13" s="151"/>
      <c r="D13" s="151"/>
      <c r="E13" s="151"/>
      <c r="F13" s="151"/>
      <c r="G13" s="151"/>
      <c r="H13" s="151"/>
      <c r="I13" s="151"/>
      <c r="J13" s="151"/>
      <c r="K13" s="151"/>
      <c r="L13" s="151"/>
      <c r="M13" s="152"/>
    </row>
    <row r="14" spans="1:13" ht="15.75" x14ac:dyDescent="0.25">
      <c r="A14" s="171" t="s">
        <v>8</v>
      </c>
      <c r="B14" s="172"/>
      <c r="C14" s="172"/>
      <c r="D14" s="118" t="s">
        <v>9</v>
      </c>
      <c r="E14" s="119"/>
      <c r="F14" s="119"/>
      <c r="G14" s="119"/>
      <c r="H14" s="119"/>
      <c r="I14" s="119"/>
      <c r="J14" s="119"/>
      <c r="K14" s="119"/>
      <c r="L14" s="119"/>
      <c r="M14" s="120"/>
    </row>
    <row r="15" spans="1:13" ht="15.75" x14ac:dyDescent="0.25">
      <c r="A15" s="173" t="s">
        <v>10</v>
      </c>
      <c r="B15" s="174"/>
      <c r="C15" s="174"/>
      <c r="D15" s="121" t="s">
        <v>11</v>
      </c>
      <c r="E15" s="122"/>
      <c r="F15" s="122"/>
      <c r="G15" s="122"/>
      <c r="H15" s="122"/>
      <c r="I15" s="122"/>
      <c r="J15" s="122"/>
      <c r="K15" s="122"/>
      <c r="L15" s="122"/>
      <c r="M15" s="123"/>
    </row>
    <row r="16" spans="1:13" ht="29.25" customHeight="1" x14ac:dyDescent="0.25">
      <c r="A16" s="175" t="s">
        <v>12</v>
      </c>
      <c r="B16" s="141"/>
      <c r="C16" s="141"/>
      <c r="D16" s="124" t="s">
        <v>13</v>
      </c>
      <c r="E16" s="125"/>
      <c r="F16" s="125"/>
      <c r="G16" s="125"/>
      <c r="H16" s="125"/>
      <c r="I16" s="125"/>
      <c r="J16" s="125"/>
      <c r="K16" s="125"/>
      <c r="L16" s="125"/>
      <c r="M16" s="126"/>
    </row>
    <row r="17" spans="1:13" ht="30" customHeight="1" x14ac:dyDescent="0.25">
      <c r="A17" s="176" t="s">
        <v>14</v>
      </c>
      <c r="B17" s="177"/>
      <c r="C17" s="177"/>
      <c r="D17" s="109" t="s">
        <v>15</v>
      </c>
      <c r="E17" s="110"/>
      <c r="F17" s="110"/>
      <c r="G17" s="110"/>
      <c r="H17" s="110"/>
      <c r="I17" s="110"/>
      <c r="J17" s="110"/>
      <c r="K17" s="110"/>
      <c r="L17" s="110"/>
      <c r="M17" s="127"/>
    </row>
    <row r="18" spans="1:13" ht="16.5" thickBot="1" x14ac:dyDescent="0.3">
      <c r="A18" s="178" t="s">
        <v>16</v>
      </c>
      <c r="B18" s="179"/>
      <c r="C18" s="179"/>
      <c r="D18" s="128" t="s">
        <v>17</v>
      </c>
      <c r="E18" s="129"/>
      <c r="F18" s="129"/>
      <c r="G18" s="129"/>
      <c r="H18" s="129"/>
      <c r="I18" s="129"/>
      <c r="J18" s="129"/>
      <c r="K18" s="129"/>
      <c r="L18" s="129"/>
      <c r="M18" s="130"/>
    </row>
    <row r="19" spans="1:13" ht="19.5" thickBot="1" x14ac:dyDescent="0.35">
      <c r="A19" s="168" t="s">
        <v>10</v>
      </c>
      <c r="B19" s="169"/>
      <c r="C19" s="169"/>
      <c r="D19" s="169"/>
      <c r="E19" s="169"/>
      <c r="F19" s="169"/>
      <c r="G19" s="169"/>
      <c r="H19" s="169"/>
      <c r="I19" s="169"/>
      <c r="J19" s="169"/>
      <c r="K19" s="169"/>
      <c r="L19" s="169"/>
      <c r="M19" s="170"/>
    </row>
    <row r="20" spans="1:13" ht="129.75" customHeight="1" x14ac:dyDescent="0.25">
      <c r="A20" s="180" t="s">
        <v>18</v>
      </c>
      <c r="B20" s="181"/>
      <c r="C20" s="181"/>
      <c r="D20" s="181"/>
      <c r="E20" s="181"/>
      <c r="F20" s="181"/>
      <c r="G20" s="181"/>
      <c r="H20" s="181"/>
      <c r="I20" s="181"/>
      <c r="J20" s="181"/>
      <c r="K20" s="181"/>
      <c r="L20" s="181"/>
      <c r="M20" s="182"/>
    </row>
    <row r="21" spans="1:13" ht="18.75" x14ac:dyDescent="0.3">
      <c r="A21" s="91"/>
      <c r="B21" s="17"/>
      <c r="C21" s="17"/>
      <c r="D21" s="89" t="s">
        <v>19</v>
      </c>
      <c r="E21" s="89" t="s">
        <v>20</v>
      </c>
      <c r="F21" s="89" t="s">
        <v>21</v>
      </c>
      <c r="G21" s="17"/>
      <c r="H21" s="17"/>
      <c r="I21" s="17"/>
      <c r="J21" s="17"/>
      <c r="K21" s="17"/>
      <c r="L21" s="17"/>
      <c r="M21" s="92"/>
    </row>
    <row r="22" spans="1:13" ht="18.75" x14ac:dyDescent="0.3">
      <c r="A22" s="91"/>
      <c r="B22" s="17"/>
      <c r="C22" s="17"/>
      <c r="D22" s="90" t="s">
        <v>22</v>
      </c>
      <c r="E22" s="32">
        <v>1</v>
      </c>
      <c r="F22" s="84"/>
      <c r="G22" s="17"/>
      <c r="H22" s="17"/>
      <c r="I22" s="17"/>
      <c r="J22" s="17"/>
      <c r="K22" s="17"/>
      <c r="L22" s="17"/>
      <c r="M22" s="92"/>
    </row>
    <row r="23" spans="1:13" ht="18.75" x14ac:dyDescent="0.3">
      <c r="A23" s="91"/>
      <c r="B23" s="17"/>
      <c r="C23" s="17"/>
      <c r="D23" s="32" t="s">
        <v>23</v>
      </c>
      <c r="E23" s="32">
        <v>2</v>
      </c>
      <c r="F23" s="85"/>
      <c r="G23" s="17"/>
      <c r="H23" s="17"/>
      <c r="I23" s="17"/>
      <c r="J23" s="17"/>
      <c r="K23" s="17"/>
      <c r="L23" s="17"/>
      <c r="M23" s="92"/>
    </row>
    <row r="24" spans="1:13" ht="18.75" x14ac:dyDescent="0.3">
      <c r="A24" s="91"/>
      <c r="B24" s="17"/>
      <c r="C24" s="17"/>
      <c r="D24" s="32" t="s">
        <v>24</v>
      </c>
      <c r="E24" s="32">
        <v>3</v>
      </c>
      <c r="F24" s="86"/>
      <c r="G24" s="17"/>
      <c r="H24" s="17"/>
      <c r="I24" s="17"/>
      <c r="J24" s="17"/>
      <c r="K24" s="17"/>
      <c r="L24" s="17"/>
      <c r="M24" s="92"/>
    </row>
    <row r="25" spans="1:13" ht="18.75" x14ac:dyDescent="0.3">
      <c r="A25" s="91"/>
      <c r="B25" s="17"/>
      <c r="C25" s="17"/>
      <c r="D25" s="32" t="s">
        <v>25</v>
      </c>
      <c r="E25" s="32">
        <v>4</v>
      </c>
      <c r="F25" s="87"/>
      <c r="G25" s="17"/>
      <c r="H25" s="17"/>
      <c r="I25" s="17"/>
      <c r="J25" s="17"/>
      <c r="K25" s="17"/>
      <c r="L25" s="17"/>
      <c r="M25" s="92"/>
    </row>
    <row r="26" spans="1:13" ht="18.75" x14ac:dyDescent="0.3">
      <c r="A26" s="91"/>
      <c r="B26" s="17"/>
      <c r="C26" s="17"/>
      <c r="D26" s="32" t="s">
        <v>26</v>
      </c>
      <c r="E26" s="32">
        <v>5</v>
      </c>
      <c r="F26" s="88"/>
      <c r="G26" s="17"/>
      <c r="H26" s="17"/>
      <c r="I26" s="17"/>
      <c r="J26" s="17"/>
      <c r="K26" s="17"/>
      <c r="L26" s="17"/>
      <c r="M26" s="92"/>
    </row>
    <row r="27" spans="1:13" ht="85.5" customHeight="1" x14ac:dyDescent="0.25">
      <c r="A27" s="209" t="s">
        <v>27</v>
      </c>
      <c r="B27" s="210"/>
      <c r="C27" s="210"/>
      <c r="D27" s="210"/>
      <c r="E27" s="210"/>
      <c r="F27" s="210"/>
      <c r="G27" s="210"/>
      <c r="H27" s="210"/>
      <c r="I27" s="210"/>
      <c r="J27" s="210"/>
      <c r="K27" s="210"/>
      <c r="L27" s="210"/>
      <c r="M27" s="211"/>
    </row>
    <row r="28" spans="1:13" ht="30" customHeight="1" thickBot="1" x14ac:dyDescent="0.3">
      <c r="A28" s="206" t="s">
        <v>28</v>
      </c>
      <c r="B28" s="207"/>
      <c r="C28" s="207"/>
      <c r="D28" s="207"/>
      <c r="E28" s="207"/>
      <c r="F28" s="207"/>
      <c r="G28" s="207"/>
      <c r="H28" s="207"/>
      <c r="I28" s="207"/>
      <c r="J28" s="207"/>
      <c r="K28" s="207"/>
      <c r="L28" s="207"/>
      <c r="M28" s="208"/>
    </row>
    <row r="29" spans="1:13" ht="20.25" customHeight="1" thickBot="1" x14ac:dyDescent="0.3">
      <c r="A29" s="184" t="s">
        <v>29</v>
      </c>
      <c r="B29" s="185"/>
      <c r="C29" s="185"/>
      <c r="D29" s="185" t="s">
        <v>30</v>
      </c>
      <c r="E29" s="185"/>
      <c r="F29" s="185"/>
      <c r="G29" s="185"/>
      <c r="H29" s="185"/>
      <c r="I29" s="185"/>
      <c r="J29" s="185"/>
      <c r="K29" s="185"/>
      <c r="L29" s="185"/>
      <c r="M29" s="186"/>
    </row>
    <row r="30" spans="1:13" s="93" customFormat="1" ht="21" customHeight="1" x14ac:dyDescent="0.25">
      <c r="A30" s="183" t="s">
        <v>31</v>
      </c>
      <c r="B30" s="140"/>
      <c r="C30" s="140"/>
      <c r="D30" s="131" t="s">
        <v>32</v>
      </c>
      <c r="E30" s="132"/>
      <c r="F30" s="132"/>
      <c r="G30" s="132"/>
      <c r="H30" s="132"/>
      <c r="I30" s="132"/>
      <c r="J30" s="132"/>
      <c r="K30" s="132"/>
      <c r="L30" s="132"/>
      <c r="M30" s="133"/>
    </row>
    <row r="31" spans="1:13" s="93" customFormat="1" ht="33.75" customHeight="1" x14ac:dyDescent="0.25">
      <c r="A31" s="166" t="s">
        <v>33</v>
      </c>
      <c r="B31" s="167"/>
      <c r="C31" s="167"/>
      <c r="D31" s="109" t="s">
        <v>34</v>
      </c>
      <c r="E31" s="110"/>
      <c r="F31" s="110"/>
      <c r="G31" s="110"/>
      <c r="H31" s="110"/>
      <c r="I31" s="110"/>
      <c r="J31" s="110"/>
      <c r="K31" s="110"/>
      <c r="L31" s="110"/>
      <c r="M31" s="127"/>
    </row>
    <row r="32" spans="1:13" s="93" customFormat="1" ht="30" customHeight="1" x14ac:dyDescent="0.25">
      <c r="A32" s="166" t="s">
        <v>35</v>
      </c>
      <c r="B32" s="167"/>
      <c r="C32" s="167"/>
      <c r="D32" s="134" t="s">
        <v>36</v>
      </c>
      <c r="E32" s="135"/>
      <c r="F32" s="135"/>
      <c r="G32" s="135"/>
      <c r="H32" s="135"/>
      <c r="I32" s="135"/>
      <c r="J32" s="135"/>
      <c r="K32" s="135"/>
      <c r="L32" s="135"/>
      <c r="M32" s="136"/>
    </row>
    <row r="33" spans="1:13" s="93" customFormat="1" ht="31.5" customHeight="1" x14ac:dyDescent="0.25">
      <c r="A33" s="166" t="s">
        <v>37</v>
      </c>
      <c r="B33" s="167"/>
      <c r="C33" s="167"/>
      <c r="D33" s="134" t="s">
        <v>38</v>
      </c>
      <c r="E33" s="135"/>
      <c r="F33" s="135"/>
      <c r="G33" s="135"/>
      <c r="H33" s="135"/>
      <c r="I33" s="135"/>
      <c r="J33" s="135"/>
      <c r="K33" s="135"/>
      <c r="L33" s="135"/>
      <c r="M33" s="136"/>
    </row>
    <row r="34" spans="1:13" s="93" customFormat="1" ht="30.75" customHeight="1" x14ac:dyDescent="0.25">
      <c r="A34" s="166" t="s">
        <v>39</v>
      </c>
      <c r="B34" s="167"/>
      <c r="C34" s="167"/>
      <c r="D34" s="109" t="s">
        <v>40</v>
      </c>
      <c r="E34" s="110"/>
      <c r="F34" s="110"/>
      <c r="G34" s="110"/>
      <c r="H34" s="110"/>
      <c r="I34" s="110"/>
      <c r="J34" s="110"/>
      <c r="K34" s="110"/>
      <c r="L34" s="110"/>
      <c r="M34" s="127"/>
    </row>
    <row r="35" spans="1:13" s="93" customFormat="1" ht="35.25" customHeight="1" x14ac:dyDescent="0.25">
      <c r="A35" s="166" t="s">
        <v>41</v>
      </c>
      <c r="B35" s="167"/>
      <c r="C35" s="167"/>
      <c r="D35" s="109" t="s">
        <v>42</v>
      </c>
      <c r="E35" s="110"/>
      <c r="F35" s="110"/>
      <c r="G35" s="110"/>
      <c r="H35" s="110"/>
      <c r="I35" s="110"/>
      <c r="J35" s="110"/>
      <c r="K35" s="110"/>
      <c r="L35" s="110"/>
      <c r="M35" s="127"/>
    </row>
    <row r="36" spans="1:13" s="93" customFormat="1" ht="21" customHeight="1" x14ac:dyDescent="0.25">
      <c r="A36" s="166" t="s">
        <v>43</v>
      </c>
      <c r="B36" s="167"/>
      <c r="C36" s="167"/>
      <c r="D36" s="134" t="s">
        <v>44</v>
      </c>
      <c r="E36" s="135"/>
      <c r="F36" s="135"/>
      <c r="G36" s="135"/>
      <c r="H36" s="135"/>
      <c r="I36" s="135"/>
      <c r="J36" s="135"/>
      <c r="K36" s="135"/>
      <c r="L36" s="135"/>
      <c r="M36" s="136"/>
    </row>
    <row r="37" spans="1:13" s="93" customFormat="1" ht="36.75" customHeight="1" x14ac:dyDescent="0.25">
      <c r="A37" s="166" t="s">
        <v>45</v>
      </c>
      <c r="B37" s="167"/>
      <c r="C37" s="167"/>
      <c r="D37" s="109" t="s">
        <v>46</v>
      </c>
      <c r="E37" s="110"/>
      <c r="F37" s="110"/>
      <c r="G37" s="110"/>
      <c r="H37" s="110"/>
      <c r="I37" s="110"/>
      <c r="J37" s="110"/>
      <c r="K37" s="110"/>
      <c r="L37" s="110"/>
      <c r="M37" s="127"/>
    </row>
    <row r="38" spans="1:13" s="93" customFormat="1" ht="35.25" customHeight="1" x14ac:dyDescent="0.25">
      <c r="A38" s="166" t="s">
        <v>47</v>
      </c>
      <c r="B38" s="167"/>
      <c r="C38" s="167"/>
      <c r="D38" s="109" t="s">
        <v>48</v>
      </c>
      <c r="E38" s="110"/>
      <c r="F38" s="110"/>
      <c r="G38" s="110"/>
      <c r="H38" s="110"/>
      <c r="I38" s="110"/>
      <c r="J38" s="110"/>
      <c r="K38" s="110"/>
      <c r="L38" s="110"/>
      <c r="M38" s="127"/>
    </row>
    <row r="39" spans="1:13" s="93" customFormat="1" ht="21" customHeight="1" x14ac:dyDescent="0.25">
      <c r="A39" s="148" t="s">
        <v>45</v>
      </c>
      <c r="B39" s="110"/>
      <c r="C39" s="111"/>
      <c r="D39" s="134" t="s">
        <v>49</v>
      </c>
      <c r="E39" s="135"/>
      <c r="F39" s="135"/>
      <c r="G39" s="135"/>
      <c r="H39" s="135"/>
      <c r="I39" s="135"/>
      <c r="J39" s="135"/>
      <c r="K39" s="135"/>
      <c r="L39" s="135"/>
      <c r="M39" s="136"/>
    </row>
    <row r="40" spans="1:13" s="93" customFormat="1" ht="31.5" customHeight="1" x14ac:dyDescent="0.25">
      <c r="A40" s="148" t="s">
        <v>50</v>
      </c>
      <c r="B40" s="110"/>
      <c r="C40" s="111"/>
      <c r="D40" s="134" t="s">
        <v>51</v>
      </c>
      <c r="E40" s="135"/>
      <c r="F40" s="135"/>
      <c r="G40" s="135"/>
      <c r="H40" s="135"/>
      <c r="I40" s="135"/>
      <c r="J40" s="135"/>
      <c r="K40" s="135"/>
      <c r="L40" s="135"/>
      <c r="M40" s="136"/>
    </row>
    <row r="41" spans="1:13" s="93" customFormat="1" ht="54" customHeight="1" x14ac:dyDescent="0.25">
      <c r="A41" s="148" t="s">
        <v>52</v>
      </c>
      <c r="B41" s="110"/>
      <c r="C41" s="111"/>
      <c r="D41" s="109" t="s">
        <v>53</v>
      </c>
      <c r="E41" s="110"/>
      <c r="F41" s="110"/>
      <c r="G41" s="110"/>
      <c r="H41" s="110"/>
      <c r="I41" s="110"/>
      <c r="J41" s="110"/>
      <c r="K41" s="110"/>
      <c r="L41" s="110"/>
      <c r="M41" s="127"/>
    </row>
    <row r="42" spans="1:13" s="93" customFormat="1" ht="43.5" customHeight="1" thickBot="1" x14ac:dyDescent="0.3">
      <c r="A42" s="149" t="s">
        <v>54</v>
      </c>
      <c r="B42" s="116"/>
      <c r="C42" s="117"/>
      <c r="D42" s="115" t="s">
        <v>55</v>
      </c>
      <c r="E42" s="116"/>
      <c r="F42" s="116"/>
      <c r="G42" s="116"/>
      <c r="H42" s="116"/>
      <c r="I42" s="116"/>
      <c r="J42" s="116"/>
      <c r="K42" s="116"/>
      <c r="L42" s="116"/>
      <c r="M42" s="153"/>
    </row>
    <row r="43" spans="1:13" ht="19.5" thickBot="1" x14ac:dyDescent="0.35">
      <c r="A43" s="150" t="s">
        <v>12</v>
      </c>
      <c r="B43" s="151"/>
      <c r="C43" s="151"/>
      <c r="D43" s="151"/>
      <c r="E43" s="151"/>
      <c r="F43" s="151"/>
      <c r="G43" s="151"/>
      <c r="H43" s="151"/>
      <c r="I43" s="151"/>
      <c r="J43" s="151"/>
      <c r="K43" s="151"/>
      <c r="L43" s="151"/>
      <c r="M43" s="152"/>
    </row>
    <row r="44" spans="1:13" ht="99" customHeight="1" thickBot="1" x14ac:dyDescent="0.3">
      <c r="A44" s="157" t="s">
        <v>56</v>
      </c>
      <c r="B44" s="158"/>
      <c r="C44" s="158"/>
      <c r="D44" s="158"/>
      <c r="E44" s="158"/>
      <c r="F44" s="158"/>
      <c r="G44" s="158"/>
      <c r="H44" s="158"/>
      <c r="I44" s="158"/>
      <c r="J44" s="158"/>
      <c r="K44" s="158"/>
      <c r="L44" s="158"/>
      <c r="M44" s="159"/>
    </row>
    <row r="45" spans="1:13" ht="19.5" thickBot="1" x14ac:dyDescent="0.35">
      <c r="A45" s="154" t="s">
        <v>57</v>
      </c>
      <c r="B45" s="155"/>
      <c r="C45" s="155"/>
      <c r="D45" s="155"/>
      <c r="E45" s="155"/>
      <c r="F45" s="155"/>
      <c r="G45" s="155"/>
      <c r="H45" s="155"/>
      <c r="I45" s="155"/>
      <c r="J45" s="155"/>
      <c r="K45" s="155"/>
      <c r="L45" s="155"/>
      <c r="M45" s="156"/>
    </row>
    <row r="46" spans="1:13" ht="36.75" customHeight="1" x14ac:dyDescent="0.3">
      <c r="A46" s="160" t="s">
        <v>58</v>
      </c>
      <c r="B46" s="161"/>
      <c r="C46" s="161"/>
      <c r="D46" s="161"/>
      <c r="E46" s="161"/>
      <c r="F46" s="161"/>
      <c r="G46" s="161"/>
      <c r="H46" s="161"/>
      <c r="I46" s="161"/>
      <c r="J46" s="161"/>
      <c r="K46" s="161"/>
      <c r="L46" s="161"/>
      <c r="M46" s="162"/>
    </row>
    <row r="47" spans="1:13" ht="18.75" x14ac:dyDescent="0.3">
      <c r="A47" s="99"/>
      <c r="B47" s="98"/>
      <c r="C47" s="98"/>
      <c r="D47" s="98"/>
      <c r="E47" s="98"/>
      <c r="F47" s="98"/>
      <c r="G47" s="98"/>
      <c r="H47" s="98"/>
      <c r="I47" s="98"/>
      <c r="J47" s="98"/>
      <c r="K47" s="98"/>
      <c r="L47" s="98"/>
      <c r="M47" s="100"/>
    </row>
    <row r="48" spans="1:13" ht="18.75" x14ac:dyDescent="0.3">
      <c r="A48" s="99"/>
      <c r="B48" s="101" t="s">
        <v>59</v>
      </c>
      <c r="C48" s="101"/>
      <c r="D48" s="101"/>
      <c r="E48" s="98"/>
      <c r="F48" s="102"/>
      <c r="G48" s="98"/>
      <c r="H48" s="98"/>
      <c r="I48" s="98"/>
      <c r="J48" s="98"/>
      <c r="K48" s="98"/>
      <c r="L48" s="98"/>
      <c r="M48" s="100"/>
    </row>
    <row r="49" spans="1:13" ht="18.75" x14ac:dyDescent="0.3">
      <c r="A49" s="99"/>
      <c r="B49" s="101" t="s">
        <v>60</v>
      </c>
      <c r="C49" s="101"/>
      <c r="D49" s="101"/>
      <c r="E49" s="98"/>
      <c r="F49" s="103"/>
      <c r="G49" s="98"/>
      <c r="H49" s="98"/>
      <c r="I49" s="98"/>
      <c r="J49" s="98"/>
      <c r="K49" s="98"/>
      <c r="L49" s="98"/>
      <c r="M49" s="100"/>
    </row>
    <row r="50" spans="1:13" ht="18.75" x14ac:dyDescent="0.3">
      <c r="A50" s="99"/>
      <c r="B50" s="101" t="s">
        <v>61</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137" t="s">
        <v>62</v>
      </c>
      <c r="B52" s="138"/>
      <c r="C52" s="138"/>
      <c r="D52" s="138"/>
      <c r="E52" s="138"/>
      <c r="F52" s="138"/>
      <c r="G52" s="138"/>
      <c r="H52" s="138"/>
      <c r="I52" s="138"/>
      <c r="J52" s="138"/>
      <c r="K52" s="138"/>
      <c r="L52" s="138"/>
      <c r="M52" s="139"/>
    </row>
    <row r="53" spans="1:13" ht="91.5" customHeight="1" x14ac:dyDescent="0.25">
      <c r="A53" s="163" t="s">
        <v>63</v>
      </c>
      <c r="B53" s="164"/>
      <c r="C53" s="164"/>
      <c r="D53" s="164"/>
      <c r="E53" s="164"/>
      <c r="F53" s="164"/>
      <c r="G53" s="164"/>
      <c r="H53" s="164"/>
      <c r="I53" s="164"/>
      <c r="J53" s="164"/>
      <c r="K53" s="164"/>
      <c r="L53" s="164"/>
      <c r="M53" s="164"/>
    </row>
    <row r="54" spans="1:13" ht="18.75" x14ac:dyDescent="0.3">
      <c r="A54" s="165" t="s">
        <v>29</v>
      </c>
      <c r="B54" s="165"/>
      <c r="C54" s="165"/>
      <c r="D54" s="165" t="s">
        <v>30</v>
      </c>
      <c r="E54" s="165"/>
      <c r="F54" s="165"/>
      <c r="G54" s="165"/>
      <c r="H54" s="165"/>
      <c r="I54" s="165"/>
      <c r="J54" s="165"/>
      <c r="K54" s="165"/>
      <c r="L54" s="165"/>
      <c r="M54" s="165"/>
    </row>
    <row r="55" spans="1:13" ht="32.25" customHeight="1" x14ac:dyDescent="0.25">
      <c r="A55" s="140" t="s">
        <v>64</v>
      </c>
      <c r="B55" s="140"/>
      <c r="C55" s="140"/>
      <c r="D55" s="112" t="s">
        <v>65</v>
      </c>
      <c r="E55" s="113"/>
      <c r="F55" s="113"/>
      <c r="G55" s="113"/>
      <c r="H55" s="113"/>
      <c r="I55" s="113"/>
      <c r="J55" s="113"/>
      <c r="K55" s="113"/>
      <c r="L55" s="113"/>
      <c r="M55" s="114"/>
    </row>
    <row r="56" spans="1:13" x14ac:dyDescent="0.25">
      <c r="A56" s="141" t="s">
        <v>66</v>
      </c>
      <c r="B56" s="141"/>
      <c r="C56" s="141"/>
      <c r="D56" s="109" t="s">
        <v>67</v>
      </c>
      <c r="E56" s="110"/>
      <c r="F56" s="110"/>
      <c r="G56" s="110"/>
      <c r="H56" s="110"/>
      <c r="I56" s="110"/>
      <c r="J56" s="110"/>
      <c r="K56" s="110"/>
      <c r="L56" s="110"/>
      <c r="M56" s="111"/>
    </row>
    <row r="57" spans="1:13" x14ac:dyDescent="0.25">
      <c r="A57" s="141" t="s">
        <v>68</v>
      </c>
      <c r="B57" s="141"/>
      <c r="C57" s="141"/>
      <c r="D57" s="109" t="s">
        <v>69</v>
      </c>
      <c r="E57" s="110"/>
      <c r="F57" s="110"/>
      <c r="G57" s="110"/>
      <c r="H57" s="110"/>
      <c r="I57" s="110"/>
      <c r="J57" s="110"/>
      <c r="K57" s="110"/>
      <c r="L57" s="110"/>
      <c r="M57" s="111"/>
    </row>
    <row r="58" spans="1:13" x14ac:dyDescent="0.25">
      <c r="A58" s="141" t="s">
        <v>70</v>
      </c>
      <c r="B58" s="141"/>
      <c r="C58" s="141"/>
      <c r="D58" s="109" t="s">
        <v>71</v>
      </c>
      <c r="E58" s="110"/>
      <c r="F58" s="110"/>
      <c r="G58" s="110"/>
      <c r="H58" s="110"/>
      <c r="I58" s="110"/>
      <c r="J58" s="110"/>
      <c r="K58" s="110"/>
      <c r="L58" s="110"/>
      <c r="M58" s="111"/>
    </row>
    <row r="59" spans="1:13" x14ac:dyDescent="0.25">
      <c r="A59" s="142" t="s">
        <v>72</v>
      </c>
      <c r="B59" s="142"/>
      <c r="C59" s="142"/>
      <c r="D59" s="109" t="s">
        <v>73</v>
      </c>
      <c r="E59" s="110"/>
      <c r="F59" s="110"/>
      <c r="G59" s="110"/>
      <c r="H59" s="110"/>
      <c r="I59" s="110"/>
      <c r="J59" s="110"/>
      <c r="K59" s="110"/>
      <c r="L59" s="110"/>
      <c r="M59" s="111"/>
    </row>
    <row r="60" spans="1:13" ht="28.5" customHeight="1" x14ac:dyDescent="0.25">
      <c r="A60" s="115" t="s">
        <v>74</v>
      </c>
      <c r="B60" s="116"/>
      <c r="C60" s="117"/>
      <c r="D60" s="110" t="s">
        <v>75</v>
      </c>
      <c r="E60" s="110"/>
      <c r="F60" s="110"/>
      <c r="G60" s="110"/>
      <c r="H60" s="110"/>
      <c r="I60" s="110"/>
      <c r="J60" s="110"/>
      <c r="K60" s="110"/>
      <c r="L60" s="110"/>
      <c r="M60" s="111"/>
    </row>
    <row r="61" spans="1:13" ht="13.5" customHeight="1" x14ac:dyDescent="0.25">
      <c r="A61" s="144" t="s">
        <v>76</v>
      </c>
      <c r="B61" s="145"/>
      <c r="C61" s="146"/>
      <c r="D61" s="110" t="s">
        <v>77</v>
      </c>
      <c r="E61" s="110"/>
      <c r="F61" s="110"/>
      <c r="G61" s="110"/>
      <c r="H61" s="110"/>
      <c r="I61" s="110"/>
      <c r="J61" s="110"/>
      <c r="K61" s="110"/>
      <c r="L61" s="110"/>
      <c r="M61" s="111"/>
    </row>
    <row r="62" spans="1:13" x14ac:dyDescent="0.25">
      <c r="A62" s="131" t="s">
        <v>78</v>
      </c>
      <c r="B62" s="132"/>
      <c r="C62" s="147"/>
      <c r="D62" s="110" t="s">
        <v>79</v>
      </c>
      <c r="E62" s="110"/>
      <c r="F62" s="110"/>
      <c r="G62" s="110"/>
      <c r="H62" s="110"/>
      <c r="I62" s="110"/>
      <c r="J62" s="110"/>
      <c r="K62" s="110"/>
      <c r="L62" s="110"/>
      <c r="M62" s="111"/>
    </row>
    <row r="63" spans="1:13" ht="43.5" customHeight="1" x14ac:dyDescent="0.25">
      <c r="A63" s="134" t="s">
        <v>80</v>
      </c>
      <c r="B63" s="135"/>
      <c r="C63" s="143"/>
      <c r="D63" s="109" t="s">
        <v>81</v>
      </c>
      <c r="E63" s="110"/>
      <c r="F63" s="110"/>
      <c r="G63" s="110"/>
      <c r="H63" s="110"/>
      <c r="I63" s="110"/>
      <c r="J63" s="110"/>
      <c r="K63" s="110"/>
      <c r="L63" s="110"/>
      <c r="M63" s="111"/>
    </row>
    <row r="64" spans="1:13" ht="41.25" customHeight="1" x14ac:dyDescent="0.25">
      <c r="A64" s="134" t="s">
        <v>43</v>
      </c>
      <c r="B64" s="135"/>
      <c r="C64" s="143"/>
      <c r="D64" s="109" t="s">
        <v>82</v>
      </c>
      <c r="E64" s="110"/>
      <c r="F64" s="110"/>
      <c r="G64" s="110"/>
      <c r="H64" s="110"/>
      <c r="I64" s="110"/>
      <c r="J64" s="110"/>
      <c r="K64" s="110"/>
      <c r="L64" s="110"/>
      <c r="M64" s="111"/>
    </row>
    <row r="65" spans="1:13" ht="41.25" customHeight="1" x14ac:dyDescent="0.25">
      <c r="A65" s="134" t="s">
        <v>83</v>
      </c>
      <c r="B65" s="135"/>
      <c r="C65" s="143"/>
      <c r="D65" s="109" t="s">
        <v>84</v>
      </c>
      <c r="E65" s="110"/>
      <c r="F65" s="110"/>
      <c r="G65" s="110"/>
      <c r="H65" s="110"/>
      <c r="I65" s="110"/>
      <c r="J65" s="110"/>
      <c r="K65" s="110"/>
      <c r="L65" s="110"/>
      <c r="M65" s="111"/>
    </row>
    <row r="66" spans="1:13" ht="50.25" customHeight="1" x14ac:dyDescent="0.25">
      <c r="A66" s="109" t="s">
        <v>85</v>
      </c>
      <c r="B66" s="110"/>
      <c r="C66" s="111"/>
      <c r="D66" s="109" t="s">
        <v>86</v>
      </c>
      <c r="E66" s="110"/>
      <c r="F66" s="110"/>
      <c r="G66" s="110"/>
      <c r="H66" s="110"/>
      <c r="I66" s="110"/>
      <c r="J66" s="110"/>
      <c r="K66" s="110"/>
      <c r="L66" s="110"/>
      <c r="M66" s="111"/>
    </row>
    <row r="67" spans="1:13" ht="30.75" customHeight="1" x14ac:dyDescent="0.25">
      <c r="A67" s="134" t="s">
        <v>45</v>
      </c>
      <c r="B67" s="135"/>
      <c r="C67" s="143"/>
      <c r="D67" s="109" t="s">
        <v>87</v>
      </c>
      <c r="E67" s="110"/>
      <c r="F67" s="110"/>
      <c r="G67" s="110"/>
      <c r="H67" s="110"/>
      <c r="I67" s="110"/>
      <c r="J67" s="110"/>
      <c r="K67" s="110"/>
      <c r="L67" s="110"/>
      <c r="M67" s="111"/>
    </row>
    <row r="68" spans="1:13" x14ac:dyDescent="0.25">
      <c r="A68" s="134" t="s">
        <v>88</v>
      </c>
      <c r="B68" s="135"/>
      <c r="C68" s="143"/>
      <c r="D68" s="109" t="s">
        <v>89</v>
      </c>
      <c r="E68" s="110"/>
      <c r="F68" s="110"/>
      <c r="G68" s="110"/>
      <c r="H68" s="110"/>
      <c r="I68" s="110"/>
      <c r="J68" s="110"/>
      <c r="K68" s="110"/>
      <c r="L68" s="110"/>
      <c r="M68" s="111"/>
    </row>
    <row r="69" spans="1:13" x14ac:dyDescent="0.25">
      <c r="A69" s="134" t="s">
        <v>90</v>
      </c>
      <c r="B69" s="135"/>
      <c r="C69" s="143"/>
      <c r="D69" s="109" t="s">
        <v>91</v>
      </c>
      <c r="E69" s="110"/>
      <c r="F69" s="110"/>
      <c r="G69" s="110"/>
      <c r="H69" s="110"/>
      <c r="I69" s="110"/>
      <c r="J69" s="110"/>
      <c r="K69" s="110"/>
      <c r="L69" s="110"/>
      <c r="M69" s="111"/>
    </row>
    <row r="70" spans="1:13" x14ac:dyDescent="0.25">
      <c r="A70" s="134" t="s">
        <v>92</v>
      </c>
      <c r="B70" s="135"/>
      <c r="C70" s="143"/>
      <c r="D70" s="109" t="s">
        <v>93</v>
      </c>
      <c r="E70" s="110"/>
      <c r="F70" s="110"/>
      <c r="G70" s="110"/>
      <c r="H70" s="110"/>
      <c r="I70" s="110"/>
      <c r="J70" s="110"/>
      <c r="K70" s="110"/>
      <c r="L70" s="110"/>
      <c r="M70" s="111"/>
    </row>
    <row r="71" spans="1:13" x14ac:dyDescent="0.25">
      <c r="A71" s="134" t="s">
        <v>94</v>
      </c>
      <c r="B71" s="135"/>
      <c r="C71" s="143"/>
      <c r="D71" s="109" t="s">
        <v>95</v>
      </c>
      <c r="E71" s="110"/>
      <c r="F71" s="110"/>
      <c r="G71" s="110"/>
      <c r="H71" s="110"/>
      <c r="I71" s="110"/>
      <c r="J71" s="110"/>
      <c r="K71" s="110"/>
      <c r="L71" s="110"/>
      <c r="M71" s="111"/>
    </row>
    <row r="72" spans="1:13" x14ac:dyDescent="0.25">
      <c r="A72" s="134" t="s">
        <v>96</v>
      </c>
      <c r="B72" s="135"/>
      <c r="C72" s="143"/>
      <c r="D72" s="109" t="s">
        <v>97</v>
      </c>
      <c r="E72" s="110"/>
      <c r="F72" s="110"/>
      <c r="G72" s="110"/>
      <c r="H72" s="110"/>
      <c r="I72" s="110"/>
      <c r="J72" s="110"/>
      <c r="K72" s="110"/>
      <c r="L72" s="110"/>
      <c r="M72" s="111"/>
    </row>
    <row r="73" spans="1:13" x14ac:dyDescent="0.25">
      <c r="A73" s="134" t="s">
        <v>98</v>
      </c>
      <c r="B73" s="135"/>
      <c r="C73" s="143"/>
      <c r="D73" s="109" t="s">
        <v>99</v>
      </c>
      <c r="E73" s="110"/>
      <c r="F73" s="110"/>
      <c r="G73" s="110"/>
      <c r="H73" s="110"/>
      <c r="I73" s="110"/>
      <c r="J73" s="110"/>
      <c r="K73" s="110"/>
      <c r="L73" s="110"/>
      <c r="M73" s="111"/>
    </row>
    <row r="74" spans="1:13" x14ac:dyDescent="0.25">
      <c r="A74" s="134" t="s">
        <v>100</v>
      </c>
      <c r="B74" s="135"/>
      <c r="C74" s="143"/>
      <c r="D74" s="109" t="s">
        <v>101</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51" zoomScaleNormal="100" workbookViewId="0">
      <selection activeCell="I67" sqref="I67"/>
    </sheetView>
  </sheetViews>
  <sheetFormatPr baseColWidth="10" defaultColWidth="11.42578125"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27"/>
      <c r="C3" s="228"/>
      <c r="D3" s="228"/>
      <c r="E3" s="223" t="s">
        <v>2</v>
      </c>
      <c r="F3" s="223"/>
      <c r="G3" s="223"/>
      <c r="H3" s="223"/>
      <c r="I3" s="223"/>
      <c r="J3" s="224"/>
    </row>
    <row r="4" spans="1:10" s="8" customFormat="1" ht="26.25" customHeight="1" x14ac:dyDescent="0.35">
      <c r="A4" s="50"/>
      <c r="B4" s="229"/>
      <c r="C4" s="230"/>
      <c r="D4" s="230"/>
      <c r="E4" s="225" t="s">
        <v>3</v>
      </c>
      <c r="F4" s="225"/>
      <c r="G4" s="225"/>
      <c r="H4" s="225"/>
      <c r="I4" s="225"/>
      <c r="J4" s="226"/>
    </row>
    <row r="5" spans="1:10" s="8" customFormat="1" ht="33" customHeight="1" x14ac:dyDescent="0.25">
      <c r="A5" s="50"/>
      <c r="B5" s="222" t="s">
        <v>31</v>
      </c>
      <c r="C5" s="222"/>
      <c r="D5" s="222"/>
      <c r="E5" s="28" t="s">
        <v>102</v>
      </c>
      <c r="F5" s="28"/>
      <c r="G5" s="35" t="s">
        <v>103</v>
      </c>
      <c r="H5" s="37" t="s">
        <v>104</v>
      </c>
      <c r="I5" s="235" t="s">
        <v>41</v>
      </c>
      <c r="J5" s="235"/>
    </row>
    <row r="6" spans="1:10" s="8" customFormat="1" ht="30.75" customHeight="1" x14ac:dyDescent="0.25">
      <c r="A6" s="50"/>
      <c r="B6" s="222" t="s">
        <v>105</v>
      </c>
      <c r="C6" s="222"/>
      <c r="D6" s="222"/>
      <c r="E6" s="28">
        <v>254599000161</v>
      </c>
      <c r="F6" s="28"/>
      <c r="G6" s="72" t="s">
        <v>37</v>
      </c>
      <c r="H6" s="28" t="s">
        <v>106</v>
      </c>
      <c r="I6" s="240">
        <f>IF(SUM(I9:I69)=0,"",AVERAGE(I9:I69))</f>
        <v>89.344262295081961</v>
      </c>
      <c r="J6" s="240"/>
    </row>
    <row r="7" spans="1:10" s="8" customFormat="1" ht="17.25" customHeight="1" x14ac:dyDescent="0.25">
      <c r="A7" s="50"/>
      <c r="B7" s="222" t="s">
        <v>107</v>
      </c>
      <c r="C7" s="222"/>
      <c r="D7" s="222"/>
      <c r="E7" s="241" t="s">
        <v>108</v>
      </c>
      <c r="F7" s="242"/>
      <c r="G7" s="242"/>
      <c r="H7" s="243"/>
      <c r="I7" s="240"/>
      <c r="J7" s="240"/>
    </row>
    <row r="8" spans="1:10" s="8" customFormat="1" ht="28.5" customHeight="1" x14ac:dyDescent="0.25">
      <c r="A8" s="50"/>
      <c r="B8" s="3" t="s">
        <v>43</v>
      </c>
      <c r="C8" s="43" t="s">
        <v>43</v>
      </c>
      <c r="D8" s="4" t="s">
        <v>41</v>
      </c>
      <c r="E8" s="4" t="s">
        <v>109</v>
      </c>
      <c r="F8" s="4"/>
      <c r="G8" s="5" t="s">
        <v>41</v>
      </c>
      <c r="H8" s="4" t="s">
        <v>110</v>
      </c>
      <c r="I8" s="6" t="s">
        <v>111</v>
      </c>
      <c r="J8" s="7" t="s">
        <v>54</v>
      </c>
    </row>
    <row r="9" spans="1:10" s="8" customFormat="1" ht="50.25" customHeight="1" x14ac:dyDescent="0.25">
      <c r="A9" s="64" t="str">
        <f>IF(I9&lt;61,MAX($A$8:A8)+1,"")</f>
        <v/>
      </c>
      <c r="B9" s="215" t="s">
        <v>112</v>
      </c>
      <c r="C9" s="65" t="s">
        <v>112</v>
      </c>
      <c r="D9" s="244">
        <f>IF(SUM(G9:G27)=0,"",AVERAGE(G9:G27))</f>
        <v>92.071428571428584</v>
      </c>
      <c r="E9" s="32" t="s">
        <v>113</v>
      </c>
      <c r="F9" s="68" t="s">
        <v>113</v>
      </c>
      <c r="G9" s="29">
        <f>IF(SUM(I9:I9)=0,"",AVERAGE(I9:I9))</f>
        <v>100</v>
      </c>
      <c r="H9" s="38" t="s">
        <v>114</v>
      </c>
      <c r="I9" s="30">
        <v>100</v>
      </c>
      <c r="J9" s="31"/>
    </row>
    <row r="10" spans="1:10" s="8" customFormat="1" ht="51" customHeight="1" x14ac:dyDescent="0.25">
      <c r="A10" s="64" t="str">
        <f>IF(I10&lt;61,MAX($A$8:A9)+1,"")</f>
        <v/>
      </c>
      <c r="B10" s="216"/>
      <c r="C10" s="65" t="s">
        <v>112</v>
      </c>
      <c r="D10" s="245"/>
      <c r="E10" s="218" t="s">
        <v>115</v>
      </c>
      <c r="F10" s="69" t="s">
        <v>115</v>
      </c>
      <c r="G10" s="234">
        <f>IF(SUM(I10:I12)=0,"",AVERAGE(I10:I12))</f>
        <v>90</v>
      </c>
      <c r="H10" s="38" t="s">
        <v>116</v>
      </c>
      <c r="I10" s="30">
        <v>90</v>
      </c>
      <c r="J10" s="31"/>
    </row>
    <row r="11" spans="1:10" s="8" customFormat="1" ht="93" customHeight="1" x14ac:dyDescent="0.25">
      <c r="A11" s="64" t="str">
        <f>IF(I11&lt;61,MAX($A$8:A10)+1,"")</f>
        <v/>
      </c>
      <c r="B11" s="216"/>
      <c r="C11" s="65" t="s">
        <v>112</v>
      </c>
      <c r="D11" s="245"/>
      <c r="E11" s="218"/>
      <c r="F11" s="69" t="s">
        <v>115</v>
      </c>
      <c r="G11" s="232"/>
      <c r="H11" s="38" t="s">
        <v>117</v>
      </c>
      <c r="I11" s="30">
        <v>90</v>
      </c>
      <c r="J11" s="31"/>
    </row>
    <row r="12" spans="1:10" s="8" customFormat="1" ht="32.25" customHeight="1" x14ac:dyDescent="0.25">
      <c r="A12" s="64" t="str">
        <f>IF(I12&lt;61,MAX($A$8:A11)+1,"")</f>
        <v/>
      </c>
      <c r="B12" s="216"/>
      <c r="C12" s="65" t="s">
        <v>112</v>
      </c>
      <c r="D12" s="245"/>
      <c r="E12" s="218"/>
      <c r="F12" s="69" t="s">
        <v>115</v>
      </c>
      <c r="G12" s="233"/>
      <c r="H12" s="38" t="s">
        <v>118</v>
      </c>
      <c r="I12" s="30">
        <v>90</v>
      </c>
      <c r="J12" s="31"/>
    </row>
    <row r="13" spans="1:10" s="8" customFormat="1" ht="45" customHeight="1" x14ac:dyDescent="0.25">
      <c r="A13" s="64" t="str">
        <f>IF(I13&lt;61,MAX($A$8:A12)+1,"")</f>
        <v/>
      </c>
      <c r="B13" s="216"/>
      <c r="C13" s="65" t="s">
        <v>112</v>
      </c>
      <c r="D13" s="245"/>
      <c r="E13" s="218" t="s">
        <v>119</v>
      </c>
      <c r="F13" s="69" t="s">
        <v>119</v>
      </c>
      <c r="G13" s="234">
        <f>IF(SUM(I13:I14)=0,"",AVERAGE(I13:I14))</f>
        <v>95</v>
      </c>
      <c r="H13" s="38" t="s">
        <v>120</v>
      </c>
      <c r="I13" s="30">
        <v>90</v>
      </c>
      <c r="J13" s="31"/>
    </row>
    <row r="14" spans="1:10" s="8" customFormat="1" ht="30.75" customHeight="1" x14ac:dyDescent="0.25">
      <c r="A14" s="64" t="str">
        <f>IF(I14&lt;61,MAX($A$8:A13)+1,"")</f>
        <v/>
      </c>
      <c r="B14" s="216"/>
      <c r="C14" s="65" t="s">
        <v>112</v>
      </c>
      <c r="D14" s="245"/>
      <c r="E14" s="218"/>
      <c r="F14" s="69" t="s">
        <v>119</v>
      </c>
      <c r="G14" s="233"/>
      <c r="H14" s="38" t="s">
        <v>121</v>
      </c>
      <c r="I14" s="30">
        <v>100</v>
      </c>
      <c r="J14" s="31"/>
    </row>
    <row r="15" spans="1:10" s="8" customFormat="1" ht="48" customHeight="1" x14ac:dyDescent="0.25">
      <c r="A15" s="64" t="str">
        <f>IF(I15&lt;61,MAX($A$8:A14)+1,"")</f>
        <v/>
      </c>
      <c r="B15" s="216"/>
      <c r="C15" s="65" t="s">
        <v>112</v>
      </c>
      <c r="D15" s="245"/>
      <c r="E15" s="218" t="s">
        <v>122</v>
      </c>
      <c r="F15" s="69" t="s">
        <v>122</v>
      </c>
      <c r="G15" s="231">
        <f>IF(SUM(I15:I20)=0,"",AVERAGE(I15:I20))</f>
        <v>87.5</v>
      </c>
      <c r="H15" s="38" t="s">
        <v>123</v>
      </c>
      <c r="I15" s="30">
        <v>90</v>
      </c>
      <c r="J15" s="31"/>
    </row>
    <row r="16" spans="1:10" s="8" customFormat="1" ht="44.25" customHeight="1" x14ac:dyDescent="0.25">
      <c r="A16" s="64" t="str">
        <f>IF(I16&lt;61,MAX($A$8:A15)+1,"")</f>
        <v/>
      </c>
      <c r="B16" s="216"/>
      <c r="C16" s="65" t="s">
        <v>112</v>
      </c>
      <c r="D16" s="245"/>
      <c r="E16" s="218"/>
      <c r="F16" s="69" t="s">
        <v>122</v>
      </c>
      <c r="G16" s="232"/>
      <c r="H16" s="38" t="s">
        <v>124</v>
      </c>
      <c r="I16" s="30">
        <v>85</v>
      </c>
      <c r="J16" s="31"/>
    </row>
    <row r="17" spans="1:10" s="8" customFormat="1" ht="45" customHeight="1" x14ac:dyDescent="0.25">
      <c r="A17" s="64" t="str">
        <f>IF(I17&lt;61,MAX($A$8:A16)+1,"")</f>
        <v/>
      </c>
      <c r="B17" s="216"/>
      <c r="C17" s="65" t="s">
        <v>112</v>
      </c>
      <c r="D17" s="245"/>
      <c r="E17" s="218"/>
      <c r="F17" s="69" t="s">
        <v>122</v>
      </c>
      <c r="G17" s="232"/>
      <c r="H17" s="39" t="s">
        <v>125</v>
      </c>
      <c r="I17" s="30">
        <v>90</v>
      </c>
      <c r="J17" s="31"/>
    </row>
    <row r="18" spans="1:10" s="8" customFormat="1" ht="60" customHeight="1" x14ac:dyDescent="0.25">
      <c r="A18" s="64" t="str">
        <f>IF(I18&lt;61,MAX($A$8:A17)+1,"")</f>
        <v/>
      </c>
      <c r="B18" s="216"/>
      <c r="C18" s="65" t="s">
        <v>112</v>
      </c>
      <c r="D18" s="245"/>
      <c r="E18" s="218"/>
      <c r="F18" s="69" t="s">
        <v>122</v>
      </c>
      <c r="G18" s="232"/>
      <c r="H18" s="38" t="s">
        <v>126</v>
      </c>
      <c r="I18" s="30">
        <v>85</v>
      </c>
      <c r="J18" s="31"/>
    </row>
    <row r="19" spans="1:10" s="8" customFormat="1" ht="48" customHeight="1" x14ac:dyDescent="0.25">
      <c r="A19" s="64" t="str">
        <f>IF(I19&lt;61,MAX($A$8:A18)+1,"")</f>
        <v/>
      </c>
      <c r="B19" s="216"/>
      <c r="C19" s="65" t="s">
        <v>112</v>
      </c>
      <c r="D19" s="245"/>
      <c r="E19" s="218"/>
      <c r="F19" s="69" t="s">
        <v>122</v>
      </c>
      <c r="G19" s="232"/>
      <c r="H19" s="38" t="s">
        <v>127</v>
      </c>
      <c r="I19" s="30">
        <v>90</v>
      </c>
      <c r="J19" s="31"/>
    </row>
    <row r="20" spans="1:10" s="8" customFormat="1" ht="30" customHeight="1" x14ac:dyDescent="0.25">
      <c r="A20" s="64" t="str">
        <f>IF(I20&lt;61,MAX($A$8:A19)+1,"")</f>
        <v/>
      </c>
      <c r="B20" s="216"/>
      <c r="C20" s="65" t="s">
        <v>112</v>
      </c>
      <c r="D20" s="245"/>
      <c r="E20" s="218"/>
      <c r="F20" s="69" t="s">
        <v>122</v>
      </c>
      <c r="G20" s="233"/>
      <c r="H20" s="38" t="s">
        <v>128</v>
      </c>
      <c r="I20" s="30">
        <v>85</v>
      </c>
      <c r="J20" s="31"/>
    </row>
    <row r="21" spans="1:10" s="8" customFormat="1" ht="31.5" customHeight="1" x14ac:dyDescent="0.25">
      <c r="A21" s="64" t="str">
        <f>IF(I21&lt;61,MAX($A$8:A20)+1,"")</f>
        <v/>
      </c>
      <c r="B21" s="216"/>
      <c r="C21" s="65" t="s">
        <v>112</v>
      </c>
      <c r="D21" s="245"/>
      <c r="E21" s="218" t="s">
        <v>129</v>
      </c>
      <c r="F21" s="69" t="s">
        <v>129</v>
      </c>
      <c r="G21" s="231">
        <f>IF(SUM(I21:I27)=0,"",AVERAGE(I21:I27))</f>
        <v>87.857142857142861</v>
      </c>
      <c r="H21" s="38" t="s">
        <v>130</v>
      </c>
      <c r="I21" s="30">
        <v>85</v>
      </c>
      <c r="J21" s="31"/>
    </row>
    <row r="22" spans="1:10" s="8" customFormat="1" ht="41.25" customHeight="1" x14ac:dyDescent="0.25">
      <c r="A22" s="64" t="str">
        <f>IF(I22&lt;61,MAX($A$8:A21)+1,"")</f>
        <v/>
      </c>
      <c r="B22" s="216"/>
      <c r="C22" s="65" t="s">
        <v>112</v>
      </c>
      <c r="D22" s="245"/>
      <c r="E22" s="218"/>
      <c r="F22" s="69" t="s">
        <v>129</v>
      </c>
      <c r="G22" s="231"/>
      <c r="H22" s="38" t="s">
        <v>131</v>
      </c>
      <c r="I22" s="30">
        <v>85</v>
      </c>
      <c r="J22" s="31"/>
    </row>
    <row r="23" spans="1:10" s="8" customFormat="1" ht="59.25" customHeight="1" x14ac:dyDescent="0.25">
      <c r="A23" s="64" t="str">
        <f>IF(I23&lt;61,MAX($A$8:A22)+1,"")</f>
        <v/>
      </c>
      <c r="B23" s="216"/>
      <c r="C23" s="65" t="s">
        <v>112</v>
      </c>
      <c r="D23" s="245"/>
      <c r="E23" s="218"/>
      <c r="F23" s="69" t="s">
        <v>129</v>
      </c>
      <c r="G23" s="231"/>
      <c r="H23" s="38" t="s">
        <v>132</v>
      </c>
      <c r="I23" s="30">
        <v>90</v>
      </c>
      <c r="J23" s="31"/>
    </row>
    <row r="24" spans="1:10" s="8" customFormat="1" ht="44.25" customHeight="1" x14ac:dyDescent="0.25">
      <c r="A24" s="64" t="str">
        <f>IF(I24&lt;61,MAX($A$8:A23)+1,"")</f>
        <v/>
      </c>
      <c r="B24" s="216"/>
      <c r="C24" s="65" t="s">
        <v>112</v>
      </c>
      <c r="D24" s="245"/>
      <c r="E24" s="218"/>
      <c r="F24" s="69" t="s">
        <v>129</v>
      </c>
      <c r="G24" s="231"/>
      <c r="H24" s="38" t="s">
        <v>133</v>
      </c>
      <c r="I24" s="30">
        <v>90</v>
      </c>
      <c r="J24" s="31"/>
    </row>
    <row r="25" spans="1:10" s="8" customFormat="1" ht="33.75" customHeight="1" x14ac:dyDescent="0.25">
      <c r="A25" s="64" t="str">
        <f>IF(I25&lt;61,MAX($A$8:A24)+1,"")</f>
        <v/>
      </c>
      <c r="B25" s="216"/>
      <c r="C25" s="65" t="s">
        <v>112</v>
      </c>
      <c r="D25" s="245"/>
      <c r="E25" s="218"/>
      <c r="F25" s="69" t="s">
        <v>129</v>
      </c>
      <c r="G25" s="231"/>
      <c r="H25" s="38" t="s">
        <v>134</v>
      </c>
      <c r="I25" s="30">
        <v>90</v>
      </c>
      <c r="J25" s="31"/>
    </row>
    <row r="26" spans="1:10" s="8" customFormat="1" ht="35.25" customHeight="1" x14ac:dyDescent="0.25">
      <c r="A26" s="64" t="str">
        <f>IF(I26&lt;61,MAX($A$8:A25)+1,"")</f>
        <v/>
      </c>
      <c r="B26" s="216"/>
      <c r="C26" s="65" t="s">
        <v>112</v>
      </c>
      <c r="D26" s="245"/>
      <c r="E26" s="218"/>
      <c r="F26" s="69" t="s">
        <v>129</v>
      </c>
      <c r="G26" s="231"/>
      <c r="H26" s="38" t="s">
        <v>135</v>
      </c>
      <c r="I26" s="30">
        <v>90</v>
      </c>
      <c r="J26" s="31"/>
    </row>
    <row r="27" spans="1:10" s="8" customFormat="1" ht="75" customHeight="1" x14ac:dyDescent="0.25">
      <c r="A27" s="64" t="str">
        <f>IF(I27&lt;61,MAX($A$8:A26)+1,"")</f>
        <v/>
      </c>
      <c r="B27" s="217"/>
      <c r="C27" s="65" t="s">
        <v>112</v>
      </c>
      <c r="D27" s="246"/>
      <c r="E27" s="218"/>
      <c r="F27" s="69" t="s">
        <v>129</v>
      </c>
      <c r="G27" s="231"/>
      <c r="H27" s="38" t="s">
        <v>136</v>
      </c>
      <c r="I27" s="30">
        <v>85</v>
      </c>
      <c r="J27" s="31"/>
    </row>
    <row r="28" spans="1:10" s="8" customFormat="1" ht="31.5" customHeight="1" x14ac:dyDescent="0.25">
      <c r="A28" s="64" t="str">
        <f>IF(I28&lt;61,MAX($A$8:A27)+1,"")</f>
        <v/>
      </c>
      <c r="B28" s="254" t="s">
        <v>137</v>
      </c>
      <c r="C28" s="66" t="s">
        <v>137</v>
      </c>
      <c r="D28" s="250">
        <f>IF(SUM(I28:I54)=0,"",AVERAGE(I28:I55))</f>
        <v>88.928571428571431</v>
      </c>
      <c r="E28" s="212" t="s">
        <v>138</v>
      </c>
      <c r="F28" s="70" t="s">
        <v>138</v>
      </c>
      <c r="G28" s="231">
        <f>IF(SUM(I28:I34)=0,"",AVERAGE(I28:I34))</f>
        <v>87.142857142857139</v>
      </c>
      <c r="H28" s="38" t="s">
        <v>139</v>
      </c>
      <c r="I28" s="30">
        <v>90</v>
      </c>
      <c r="J28" s="31"/>
    </row>
    <row r="29" spans="1:10" s="8" customFormat="1" ht="33.75" customHeight="1" x14ac:dyDescent="0.25">
      <c r="A29" s="64" t="str">
        <f>IF(I29&lt;61,MAX($A$8:A28)+1,"")</f>
        <v/>
      </c>
      <c r="B29" s="255"/>
      <c r="C29" s="66" t="s">
        <v>137</v>
      </c>
      <c r="D29" s="238"/>
      <c r="E29" s="213"/>
      <c r="F29" s="70" t="s">
        <v>138</v>
      </c>
      <c r="G29" s="231"/>
      <c r="H29" s="38" t="s">
        <v>140</v>
      </c>
      <c r="I29" s="30">
        <v>85</v>
      </c>
      <c r="J29" s="31"/>
    </row>
    <row r="30" spans="1:10" s="8" customFormat="1" ht="45.75" customHeight="1" x14ac:dyDescent="0.25">
      <c r="A30" s="64" t="str">
        <f>IF(I30&lt;61,MAX($A$8:A29)+1,"")</f>
        <v/>
      </c>
      <c r="B30" s="255"/>
      <c r="C30" s="66" t="s">
        <v>137</v>
      </c>
      <c r="D30" s="238"/>
      <c r="E30" s="213"/>
      <c r="F30" s="70" t="s">
        <v>138</v>
      </c>
      <c r="G30" s="231"/>
      <c r="H30" s="38" t="s">
        <v>141</v>
      </c>
      <c r="I30" s="30">
        <v>85</v>
      </c>
      <c r="J30" s="31"/>
    </row>
    <row r="31" spans="1:10" s="8" customFormat="1" ht="39" customHeight="1" x14ac:dyDescent="0.25">
      <c r="A31" s="64" t="str">
        <f>IF(I31&lt;61,MAX($A$8:A30)+1,"")</f>
        <v/>
      </c>
      <c r="B31" s="255"/>
      <c r="C31" s="66" t="s">
        <v>137</v>
      </c>
      <c r="D31" s="238"/>
      <c r="E31" s="213"/>
      <c r="F31" s="70" t="s">
        <v>138</v>
      </c>
      <c r="G31" s="231"/>
      <c r="H31" s="38" t="s">
        <v>142</v>
      </c>
      <c r="I31" s="30">
        <v>85</v>
      </c>
      <c r="J31" s="31"/>
    </row>
    <row r="32" spans="1:10" s="8" customFormat="1" ht="47.25" customHeight="1" x14ac:dyDescent="0.25">
      <c r="A32" s="64" t="str">
        <f>IF(I32&lt;61,MAX($A$8:A31)+1,"")</f>
        <v/>
      </c>
      <c r="B32" s="255"/>
      <c r="C32" s="66" t="s">
        <v>137</v>
      </c>
      <c r="D32" s="238"/>
      <c r="E32" s="213"/>
      <c r="F32" s="70" t="s">
        <v>138</v>
      </c>
      <c r="G32" s="231"/>
      <c r="H32" s="38" t="s">
        <v>143</v>
      </c>
      <c r="I32" s="30">
        <v>90</v>
      </c>
      <c r="J32" s="31"/>
    </row>
    <row r="33" spans="1:10" s="8" customFormat="1" ht="50.25" customHeight="1" x14ac:dyDescent="0.25">
      <c r="A33" s="64" t="str">
        <f>IF(I33&lt;61,MAX($A$8:A32)+1,"")</f>
        <v/>
      </c>
      <c r="B33" s="255"/>
      <c r="C33" s="66" t="s">
        <v>137</v>
      </c>
      <c r="D33" s="238"/>
      <c r="E33" s="213"/>
      <c r="F33" s="70" t="s">
        <v>138</v>
      </c>
      <c r="G33" s="231"/>
      <c r="H33" s="38" t="s">
        <v>144</v>
      </c>
      <c r="I33" s="30">
        <v>85</v>
      </c>
      <c r="J33" s="31"/>
    </row>
    <row r="34" spans="1:10" s="8" customFormat="1" ht="45" customHeight="1" x14ac:dyDescent="0.25">
      <c r="A34" s="64" t="str">
        <f>IF(I34&lt;61,MAX($A$8:A33)+1,"")</f>
        <v/>
      </c>
      <c r="B34" s="255"/>
      <c r="C34" s="66" t="s">
        <v>137</v>
      </c>
      <c r="D34" s="238"/>
      <c r="E34" s="214"/>
      <c r="F34" s="70" t="s">
        <v>138</v>
      </c>
      <c r="G34" s="231"/>
      <c r="H34" s="38" t="s">
        <v>145</v>
      </c>
      <c r="I34" s="30">
        <v>90</v>
      </c>
      <c r="J34" s="31"/>
    </row>
    <row r="35" spans="1:10" s="8" customFormat="1" ht="25.5" customHeight="1" x14ac:dyDescent="0.25">
      <c r="A35" s="64" t="str">
        <f>IF(I35&lt;61,MAX($A$8:A34)+1,"")</f>
        <v/>
      </c>
      <c r="B35" s="255"/>
      <c r="C35" s="66" t="s">
        <v>137</v>
      </c>
      <c r="D35" s="238"/>
      <c r="E35" s="212" t="s">
        <v>146</v>
      </c>
      <c r="F35" s="70" t="s">
        <v>146</v>
      </c>
      <c r="G35" s="231">
        <f>IF(SUM(I35,I37)=0,"",AVERAGE(I35:I37))</f>
        <v>86.666666666666671</v>
      </c>
      <c r="H35" s="38" t="s">
        <v>147</v>
      </c>
      <c r="I35" s="30">
        <v>90</v>
      </c>
      <c r="J35" s="31"/>
    </row>
    <row r="36" spans="1:10" s="8" customFormat="1" ht="46.5" customHeight="1" x14ac:dyDescent="0.25">
      <c r="A36" s="64" t="str">
        <f>IF(I36&lt;61,MAX($A$8:A35)+1,"")</f>
        <v/>
      </c>
      <c r="B36" s="255"/>
      <c r="C36" s="66" t="s">
        <v>137</v>
      </c>
      <c r="D36" s="238"/>
      <c r="E36" s="213"/>
      <c r="F36" s="70" t="s">
        <v>146</v>
      </c>
      <c r="G36" s="231"/>
      <c r="H36" s="38" t="s">
        <v>148</v>
      </c>
      <c r="I36" s="30">
        <v>85</v>
      </c>
      <c r="J36" s="31"/>
    </row>
    <row r="37" spans="1:10" s="8" customFormat="1" ht="40.5" customHeight="1" x14ac:dyDescent="0.25">
      <c r="A37" s="64" t="str">
        <f>IF(I37&lt;61,MAX($A$8:A36)+1,"")</f>
        <v/>
      </c>
      <c r="B37" s="255"/>
      <c r="C37" s="66" t="s">
        <v>137</v>
      </c>
      <c r="D37" s="238"/>
      <c r="E37" s="214"/>
      <c r="F37" s="70" t="s">
        <v>146</v>
      </c>
      <c r="G37" s="231"/>
      <c r="H37" s="38" t="s">
        <v>149</v>
      </c>
      <c r="I37" s="30">
        <v>85</v>
      </c>
      <c r="J37" s="31"/>
    </row>
    <row r="38" spans="1:10" s="8" customFormat="1" ht="37.5" customHeight="1" x14ac:dyDescent="0.25">
      <c r="A38" s="64" t="str">
        <f>IF(I38&lt;61,MAX($A$8:A37)+1,"")</f>
        <v/>
      </c>
      <c r="B38" s="255"/>
      <c r="C38" s="66" t="s">
        <v>137</v>
      </c>
      <c r="D38" s="238"/>
      <c r="E38" s="212" t="s">
        <v>150</v>
      </c>
      <c r="F38" s="70" t="s">
        <v>150</v>
      </c>
      <c r="G38" s="231">
        <f>IF(SUM(I38:I40)=0,"",AVERAGE(I38:I40))</f>
        <v>90</v>
      </c>
      <c r="H38" s="38" t="s">
        <v>151</v>
      </c>
      <c r="I38" s="30">
        <v>90</v>
      </c>
      <c r="J38" s="31"/>
    </row>
    <row r="39" spans="1:10" s="8" customFormat="1" ht="36" customHeight="1" x14ac:dyDescent="0.25">
      <c r="A39" s="64" t="str">
        <f>IF(I39&lt;61,MAX($A$8:A38)+1,"")</f>
        <v/>
      </c>
      <c r="B39" s="255"/>
      <c r="C39" s="66" t="s">
        <v>137</v>
      </c>
      <c r="D39" s="238"/>
      <c r="E39" s="213"/>
      <c r="F39" s="70" t="s">
        <v>150</v>
      </c>
      <c r="G39" s="231"/>
      <c r="H39" s="38" t="s">
        <v>152</v>
      </c>
      <c r="I39" s="30">
        <v>90</v>
      </c>
      <c r="J39" s="31"/>
    </row>
    <row r="40" spans="1:10" s="8" customFormat="1" ht="51" customHeight="1" x14ac:dyDescent="0.25">
      <c r="A40" s="64" t="str">
        <f>IF(I40&lt;61,MAX($A$8:A39)+1,"")</f>
        <v/>
      </c>
      <c r="B40" s="255"/>
      <c r="C40" s="66" t="s">
        <v>137</v>
      </c>
      <c r="D40" s="238"/>
      <c r="E40" s="214"/>
      <c r="F40" s="70" t="s">
        <v>150</v>
      </c>
      <c r="G40" s="231"/>
      <c r="H40" s="38" t="s">
        <v>153</v>
      </c>
      <c r="I40" s="30">
        <v>90</v>
      </c>
      <c r="J40" s="31"/>
    </row>
    <row r="41" spans="1:10" s="8" customFormat="1" ht="57.75" customHeight="1" x14ac:dyDescent="0.25">
      <c r="A41" s="64" t="str">
        <f>IF(I41&lt;61,MAX($A$8:A40)+1,"")</f>
        <v/>
      </c>
      <c r="B41" s="255"/>
      <c r="C41" s="66" t="s">
        <v>137</v>
      </c>
      <c r="D41" s="238"/>
      <c r="E41" s="212" t="s">
        <v>154</v>
      </c>
      <c r="F41" s="70" t="s">
        <v>154</v>
      </c>
      <c r="G41" s="231">
        <f>IF(SUM(I41:I43)=0,"",AVERAGE(I41:I43))</f>
        <v>90</v>
      </c>
      <c r="H41" s="38" t="s">
        <v>155</v>
      </c>
      <c r="I41" s="30">
        <v>90</v>
      </c>
      <c r="J41" s="31"/>
    </row>
    <row r="42" spans="1:10" s="8" customFormat="1" ht="48.75" customHeight="1" x14ac:dyDescent="0.25">
      <c r="A42" s="64" t="str">
        <f>IF(I42&lt;61,MAX($A$8:A41)+1,"")</f>
        <v/>
      </c>
      <c r="B42" s="255"/>
      <c r="C42" s="66" t="s">
        <v>137</v>
      </c>
      <c r="D42" s="238"/>
      <c r="E42" s="213"/>
      <c r="F42" s="70" t="s">
        <v>154</v>
      </c>
      <c r="G42" s="231"/>
      <c r="H42" s="38" t="s">
        <v>156</v>
      </c>
      <c r="I42" s="30">
        <v>90</v>
      </c>
      <c r="J42" s="31"/>
    </row>
    <row r="43" spans="1:10" s="8" customFormat="1" ht="50.25" customHeight="1" x14ac:dyDescent="0.25">
      <c r="A43" s="64" t="str">
        <f>IF(I43&lt;61,MAX($A$8:A42)+1,"")</f>
        <v/>
      </c>
      <c r="B43" s="255"/>
      <c r="C43" s="66" t="s">
        <v>137</v>
      </c>
      <c r="D43" s="238"/>
      <c r="E43" s="214"/>
      <c r="F43" s="70" t="s">
        <v>154</v>
      </c>
      <c r="G43" s="231"/>
      <c r="H43" s="38" t="s">
        <v>157</v>
      </c>
      <c r="I43" s="30">
        <v>90</v>
      </c>
      <c r="J43" s="31"/>
    </row>
    <row r="44" spans="1:10" s="8" customFormat="1" ht="30.75" customHeight="1" x14ac:dyDescent="0.25">
      <c r="A44" s="64" t="str">
        <f>IF(I44&lt;61,MAX($A$8:A43)+1,"")</f>
        <v/>
      </c>
      <c r="B44" s="255"/>
      <c r="C44" s="66" t="s">
        <v>137</v>
      </c>
      <c r="D44" s="238"/>
      <c r="E44" s="247" t="s">
        <v>158</v>
      </c>
      <c r="F44" s="71" t="s">
        <v>158</v>
      </c>
      <c r="G44" s="231">
        <f>IF(SUM(I44:I54)=0,"",AVERAGE(I44:I55))</f>
        <v>90</v>
      </c>
      <c r="H44" s="38" t="s">
        <v>159</v>
      </c>
      <c r="I44" s="30">
        <v>100</v>
      </c>
      <c r="J44" s="33"/>
    </row>
    <row r="45" spans="1:10" s="8" customFormat="1" ht="60.75" customHeight="1" x14ac:dyDescent="0.25">
      <c r="A45" s="64" t="str">
        <f>IF(I45&lt;61,MAX($A$8:A44)+1,"")</f>
        <v/>
      </c>
      <c r="B45" s="255"/>
      <c r="C45" s="66" t="s">
        <v>137</v>
      </c>
      <c r="D45" s="238"/>
      <c r="E45" s="248"/>
      <c r="F45" s="71" t="s">
        <v>158</v>
      </c>
      <c r="G45" s="231"/>
      <c r="H45" s="38" t="s">
        <v>160</v>
      </c>
      <c r="I45" s="30">
        <v>90</v>
      </c>
      <c r="J45" s="33"/>
    </row>
    <row r="46" spans="1:10" s="8" customFormat="1" ht="47.25" customHeight="1" x14ac:dyDescent="0.25">
      <c r="A46" s="64" t="str">
        <f>IF(I46&lt;61,MAX($A$8:A45)+1,"")</f>
        <v/>
      </c>
      <c r="B46" s="255"/>
      <c r="C46" s="66" t="s">
        <v>137</v>
      </c>
      <c r="D46" s="238"/>
      <c r="E46" s="248"/>
      <c r="F46" s="71" t="s">
        <v>158</v>
      </c>
      <c r="G46" s="231"/>
      <c r="H46" s="38" t="s">
        <v>161</v>
      </c>
      <c r="I46" s="30">
        <v>85</v>
      </c>
      <c r="J46" s="33"/>
    </row>
    <row r="47" spans="1:10" s="8" customFormat="1" ht="57.75" customHeight="1" x14ac:dyDescent="0.25">
      <c r="A47" s="64" t="str">
        <f>IF(I47&lt;61,MAX($A$8:A46)+1,"")</f>
        <v/>
      </c>
      <c r="B47" s="255"/>
      <c r="C47" s="66" t="s">
        <v>137</v>
      </c>
      <c r="D47" s="238"/>
      <c r="E47" s="248"/>
      <c r="F47" s="71" t="s">
        <v>158</v>
      </c>
      <c r="G47" s="231"/>
      <c r="H47" s="38" t="s">
        <v>162</v>
      </c>
      <c r="I47" s="30">
        <v>85</v>
      </c>
      <c r="J47" s="33"/>
    </row>
    <row r="48" spans="1:10" s="8" customFormat="1" ht="45.75" customHeight="1" x14ac:dyDescent="0.25">
      <c r="A48" s="64" t="str">
        <f>IF(I48&lt;61,MAX($A$8:A47)+1,"")</f>
        <v/>
      </c>
      <c r="B48" s="255"/>
      <c r="C48" s="66" t="s">
        <v>137</v>
      </c>
      <c r="D48" s="238"/>
      <c r="E48" s="248"/>
      <c r="F48" s="71" t="s">
        <v>158</v>
      </c>
      <c r="G48" s="231"/>
      <c r="H48" s="38" t="s">
        <v>163</v>
      </c>
      <c r="I48" s="30">
        <v>85</v>
      </c>
      <c r="J48" s="33"/>
    </row>
    <row r="49" spans="1:10" s="8" customFormat="1" ht="34.5" customHeight="1" x14ac:dyDescent="0.25">
      <c r="A49" s="64" t="str">
        <f>IF(I49&lt;61,MAX($A$8:A48)+1,"")</f>
        <v/>
      </c>
      <c r="B49" s="255"/>
      <c r="C49" s="66" t="s">
        <v>137</v>
      </c>
      <c r="D49" s="238"/>
      <c r="E49" s="248"/>
      <c r="F49" s="71" t="s">
        <v>158</v>
      </c>
      <c r="G49" s="231"/>
      <c r="H49" s="38" t="s">
        <v>164</v>
      </c>
      <c r="I49" s="30">
        <v>85</v>
      </c>
      <c r="J49" s="33"/>
    </row>
    <row r="50" spans="1:10" s="8" customFormat="1" ht="36" customHeight="1" x14ac:dyDescent="0.25">
      <c r="A50" s="64" t="str">
        <f>IF(I50&lt;61,MAX($A$8:A49)+1,"")</f>
        <v/>
      </c>
      <c r="B50" s="255"/>
      <c r="C50" s="66" t="s">
        <v>137</v>
      </c>
      <c r="D50" s="238"/>
      <c r="E50" s="248"/>
      <c r="F50" s="71" t="s">
        <v>158</v>
      </c>
      <c r="G50" s="231"/>
      <c r="H50" s="38" t="s">
        <v>165</v>
      </c>
      <c r="I50" s="30">
        <v>90</v>
      </c>
      <c r="J50" s="33"/>
    </row>
    <row r="51" spans="1:10" s="8" customFormat="1" ht="55.5" customHeight="1" x14ac:dyDescent="0.25">
      <c r="A51" s="64" t="str">
        <f>IF(I51&lt;61,MAX($A$8:A50)+1,"")</f>
        <v/>
      </c>
      <c r="B51" s="255"/>
      <c r="C51" s="66" t="s">
        <v>137</v>
      </c>
      <c r="D51" s="238"/>
      <c r="E51" s="248"/>
      <c r="F51" s="71" t="s">
        <v>158</v>
      </c>
      <c r="G51" s="231"/>
      <c r="H51" s="38" t="s">
        <v>166</v>
      </c>
      <c r="I51" s="30">
        <v>85</v>
      </c>
      <c r="J51" s="33"/>
    </row>
    <row r="52" spans="1:10" s="8" customFormat="1" ht="21" customHeight="1" x14ac:dyDescent="0.25">
      <c r="A52" s="64" t="str">
        <f>IF(I52&lt;61,MAX($A$8:A51)+1,"")</f>
        <v/>
      </c>
      <c r="B52" s="255"/>
      <c r="C52" s="66" t="s">
        <v>137</v>
      </c>
      <c r="D52" s="238"/>
      <c r="E52" s="248"/>
      <c r="F52" s="71" t="s">
        <v>158</v>
      </c>
      <c r="G52" s="231"/>
      <c r="H52" s="38" t="s">
        <v>167</v>
      </c>
      <c r="I52" s="30">
        <v>100</v>
      </c>
      <c r="J52" s="33"/>
    </row>
    <row r="53" spans="1:10" s="8" customFormat="1" ht="31.5" customHeight="1" x14ac:dyDescent="0.25">
      <c r="A53" s="64" t="str">
        <f>IF(I53&lt;61,MAX($A$8:A52)+1,"")</f>
        <v/>
      </c>
      <c r="B53" s="255"/>
      <c r="C53" s="66" t="s">
        <v>137</v>
      </c>
      <c r="D53" s="238"/>
      <c r="E53" s="248"/>
      <c r="F53" s="71" t="s">
        <v>158</v>
      </c>
      <c r="G53" s="231"/>
      <c r="H53" s="38" t="s">
        <v>168</v>
      </c>
      <c r="I53" s="30">
        <v>85</v>
      </c>
      <c r="J53" s="33"/>
    </row>
    <row r="54" spans="1:10" s="8" customFormat="1" ht="28.5" customHeight="1" x14ac:dyDescent="0.25">
      <c r="A54" s="64" t="str">
        <f>IF(I54&lt;61,MAX($A$8:A53)+1,"")</f>
        <v/>
      </c>
      <c r="B54" s="255"/>
      <c r="C54" s="66" t="s">
        <v>137</v>
      </c>
      <c r="D54" s="238"/>
      <c r="E54" s="248"/>
      <c r="F54" s="71" t="s">
        <v>158</v>
      </c>
      <c r="G54" s="231"/>
      <c r="H54" s="38" t="s">
        <v>169</v>
      </c>
      <c r="I54" s="30">
        <v>100</v>
      </c>
      <c r="J54" s="33"/>
    </row>
    <row r="55" spans="1:10" s="8" customFormat="1" ht="58.5" customHeight="1" x14ac:dyDescent="0.25">
      <c r="A55" s="64" t="str">
        <f>IF(I55&lt;61,MAX($A$8:A54)+1,"")</f>
        <v/>
      </c>
      <c r="B55" s="256"/>
      <c r="C55" s="66" t="s">
        <v>137</v>
      </c>
      <c r="D55" s="251"/>
      <c r="E55" s="249"/>
      <c r="F55" s="71" t="s">
        <v>158</v>
      </c>
      <c r="G55" s="231"/>
      <c r="H55" s="38" t="s">
        <v>170</v>
      </c>
      <c r="I55" s="30">
        <v>90</v>
      </c>
      <c r="J55" s="33"/>
    </row>
    <row r="56" spans="1:10" s="8" customFormat="1" ht="23.25" customHeight="1" x14ac:dyDescent="0.25">
      <c r="A56" s="64" t="str">
        <f>IF(I56&lt;61,MAX($A$8:A55)+1,"")</f>
        <v/>
      </c>
      <c r="B56" s="219" t="s">
        <v>171</v>
      </c>
      <c r="C56" s="67" t="s">
        <v>171</v>
      </c>
      <c r="D56" s="252">
        <f>IF(SUM(I56:I61)=0,"",AVERAGE(I56:I64))</f>
        <v>90</v>
      </c>
      <c r="E56" s="212" t="s">
        <v>172</v>
      </c>
      <c r="F56" s="70" t="s">
        <v>172</v>
      </c>
      <c r="G56" s="231">
        <f>IF(SUM(I56:I61)=0,"",AVERAGE(I56:I64))</f>
        <v>90</v>
      </c>
      <c r="H56" s="38" t="s">
        <v>173</v>
      </c>
      <c r="I56" s="30">
        <v>100</v>
      </c>
      <c r="J56" s="31"/>
    </row>
    <row r="57" spans="1:10" s="8" customFormat="1" ht="34.5" customHeight="1" x14ac:dyDescent="0.25">
      <c r="A57" s="64" t="str">
        <f>IF(I57&lt;61,MAX($A$8:A56)+1,"")</f>
        <v/>
      </c>
      <c r="B57" s="220"/>
      <c r="C57" s="67" t="s">
        <v>171</v>
      </c>
      <c r="D57" s="245"/>
      <c r="E57" s="213"/>
      <c r="F57" s="70" t="s">
        <v>172</v>
      </c>
      <c r="G57" s="231"/>
      <c r="H57" s="38" t="s">
        <v>174</v>
      </c>
      <c r="I57" s="30">
        <v>90</v>
      </c>
      <c r="J57" s="31"/>
    </row>
    <row r="58" spans="1:10" s="8" customFormat="1" ht="141" customHeight="1" x14ac:dyDescent="0.25">
      <c r="A58" s="64" t="str">
        <f>IF(I58&lt;61,MAX($A$8:A57)+1,"")</f>
        <v/>
      </c>
      <c r="B58" s="220"/>
      <c r="C58" s="67" t="s">
        <v>171</v>
      </c>
      <c r="D58" s="245"/>
      <c r="E58" s="213"/>
      <c r="F58" s="70" t="s">
        <v>172</v>
      </c>
      <c r="G58" s="231"/>
      <c r="H58" s="38" t="s">
        <v>175</v>
      </c>
      <c r="I58" s="30">
        <v>85</v>
      </c>
      <c r="J58" s="31"/>
    </row>
    <row r="59" spans="1:10" s="8" customFormat="1" ht="42" customHeight="1" x14ac:dyDescent="0.25">
      <c r="A59" s="64" t="str">
        <f>IF(I59&lt;61,MAX($A$8:A58)+1,"")</f>
        <v/>
      </c>
      <c r="B59" s="220"/>
      <c r="C59" s="67" t="s">
        <v>171</v>
      </c>
      <c r="D59" s="245"/>
      <c r="E59" s="213"/>
      <c r="F59" s="70" t="s">
        <v>172</v>
      </c>
      <c r="G59" s="231"/>
      <c r="H59" s="38" t="s">
        <v>176</v>
      </c>
      <c r="I59" s="30">
        <v>85</v>
      </c>
      <c r="J59" s="31"/>
    </row>
    <row r="60" spans="1:10" s="8" customFormat="1" ht="64.5" customHeight="1" x14ac:dyDescent="0.25">
      <c r="A60" s="64" t="str">
        <f>IF(I60&lt;61,MAX($A$8:A59)+1,"")</f>
        <v/>
      </c>
      <c r="B60" s="220"/>
      <c r="C60" s="67" t="s">
        <v>171</v>
      </c>
      <c r="D60" s="245"/>
      <c r="E60" s="213"/>
      <c r="F60" s="70" t="s">
        <v>172</v>
      </c>
      <c r="G60" s="231"/>
      <c r="H60" s="38" t="s">
        <v>177</v>
      </c>
      <c r="I60" s="30">
        <v>90</v>
      </c>
      <c r="J60" s="31"/>
    </row>
    <row r="61" spans="1:10" s="8" customFormat="1" ht="40.5" customHeight="1" x14ac:dyDescent="0.25">
      <c r="A61" s="64" t="str">
        <f>IF(I61&lt;61,MAX($A$8:A60)+1,"")</f>
        <v/>
      </c>
      <c r="B61" s="220"/>
      <c r="C61" s="67" t="s">
        <v>171</v>
      </c>
      <c r="D61" s="245"/>
      <c r="E61" s="213"/>
      <c r="F61" s="70" t="s">
        <v>172</v>
      </c>
      <c r="G61" s="231"/>
      <c r="H61" s="38" t="s">
        <v>178</v>
      </c>
      <c r="I61" s="30">
        <v>90</v>
      </c>
      <c r="J61" s="31"/>
    </row>
    <row r="62" spans="1:10" s="8" customFormat="1" ht="53.25" customHeight="1" x14ac:dyDescent="0.25">
      <c r="A62" s="64" t="str">
        <f>IF(I62&lt;61,MAX($A$8:A61)+1,"")</f>
        <v/>
      </c>
      <c r="B62" s="220"/>
      <c r="C62" s="67" t="s">
        <v>171</v>
      </c>
      <c r="D62" s="245"/>
      <c r="E62" s="213"/>
      <c r="F62" s="70" t="s">
        <v>172</v>
      </c>
      <c r="G62" s="231"/>
      <c r="H62" s="39" t="s">
        <v>179</v>
      </c>
      <c r="I62" s="30">
        <v>90</v>
      </c>
      <c r="J62" s="31"/>
    </row>
    <row r="63" spans="1:10" s="8" customFormat="1" ht="40.5" customHeight="1" x14ac:dyDescent="0.25">
      <c r="A63" s="64" t="str">
        <f>IF(I63&lt;61,MAX($A$8:A62)+1,"")</f>
        <v/>
      </c>
      <c r="B63" s="220"/>
      <c r="C63" s="67" t="s">
        <v>171</v>
      </c>
      <c r="D63" s="245"/>
      <c r="E63" s="213"/>
      <c r="F63" s="70" t="s">
        <v>172</v>
      </c>
      <c r="G63" s="231"/>
      <c r="H63" s="38" t="s">
        <v>180</v>
      </c>
      <c r="I63" s="30">
        <v>90</v>
      </c>
      <c r="J63" s="31"/>
    </row>
    <row r="64" spans="1:10" s="8" customFormat="1" ht="40.5" customHeight="1" x14ac:dyDescent="0.25">
      <c r="A64" s="64" t="str">
        <f>IF(I64&lt;61,MAX($A$8:A63)+1,"")</f>
        <v/>
      </c>
      <c r="B64" s="221"/>
      <c r="C64" s="67" t="s">
        <v>171</v>
      </c>
      <c r="D64" s="246"/>
      <c r="E64" s="214"/>
      <c r="F64" s="70" t="s">
        <v>172</v>
      </c>
      <c r="G64" s="231"/>
      <c r="H64" s="38" t="s">
        <v>181</v>
      </c>
      <c r="I64" s="30">
        <v>90</v>
      </c>
      <c r="J64" s="31"/>
    </row>
    <row r="65" spans="1:10" s="8" customFormat="1" ht="54" customHeight="1" x14ac:dyDescent="0.25">
      <c r="A65" s="64" t="str">
        <f>IF(I65&lt;61,MAX($A$8:A64)+1,"")</f>
        <v/>
      </c>
      <c r="B65" s="219" t="s">
        <v>182</v>
      </c>
      <c r="C65" s="67" t="s">
        <v>182</v>
      </c>
      <c r="D65" s="237">
        <f>IF(SUM(I65:I69)=0,"",AVERAGE(I65:I69))</f>
        <v>90</v>
      </c>
      <c r="E65" s="212" t="s">
        <v>183</v>
      </c>
      <c r="F65" s="70" t="s">
        <v>183</v>
      </c>
      <c r="G65" s="231">
        <f>IF(SUM(I65:I69)=0,"",AVERAGE(I65:I69))</f>
        <v>90</v>
      </c>
      <c r="H65" s="38" t="s">
        <v>184</v>
      </c>
      <c r="I65" s="30">
        <v>90</v>
      </c>
      <c r="J65" s="31"/>
    </row>
    <row r="66" spans="1:10" s="8" customFormat="1" ht="45" customHeight="1" x14ac:dyDescent="0.25">
      <c r="A66" s="64" t="str">
        <f>IF(I66&lt;61,MAX($A$8:A65)+1,"")</f>
        <v/>
      </c>
      <c r="B66" s="220"/>
      <c r="C66" s="67" t="s">
        <v>182</v>
      </c>
      <c r="D66" s="238"/>
      <c r="E66" s="213"/>
      <c r="F66" s="70" t="s">
        <v>183</v>
      </c>
      <c r="G66" s="231"/>
      <c r="H66" s="39" t="s">
        <v>185</v>
      </c>
      <c r="I66" s="30">
        <v>90</v>
      </c>
      <c r="J66" s="31"/>
    </row>
    <row r="67" spans="1:10" s="8" customFormat="1" ht="41.25" customHeight="1" x14ac:dyDescent="0.25">
      <c r="A67" s="64" t="str">
        <f>IF(I67&lt;61,MAX($A$8:A66)+1,"")</f>
        <v/>
      </c>
      <c r="B67" s="220"/>
      <c r="C67" s="67" t="s">
        <v>182</v>
      </c>
      <c r="D67" s="238"/>
      <c r="E67" s="213"/>
      <c r="F67" s="70" t="s">
        <v>183</v>
      </c>
      <c r="G67" s="231"/>
      <c r="H67" s="39" t="s">
        <v>186</v>
      </c>
      <c r="I67" s="30">
        <v>90</v>
      </c>
      <c r="J67" s="31"/>
    </row>
    <row r="68" spans="1:10" s="8" customFormat="1" ht="45.75" customHeight="1" x14ac:dyDescent="0.25">
      <c r="A68" s="64" t="str">
        <f>IF(I68&lt;61,MAX($A$8:A67)+1,"")</f>
        <v/>
      </c>
      <c r="B68" s="220"/>
      <c r="C68" s="67" t="s">
        <v>182</v>
      </c>
      <c r="D68" s="238"/>
      <c r="E68" s="213"/>
      <c r="F68" s="70" t="s">
        <v>183</v>
      </c>
      <c r="G68" s="231"/>
      <c r="H68" s="39" t="s">
        <v>187</v>
      </c>
      <c r="I68" s="30">
        <v>90</v>
      </c>
      <c r="J68" s="31"/>
    </row>
    <row r="69" spans="1:10" s="8" customFormat="1" ht="57" customHeight="1" thickBot="1" x14ac:dyDescent="0.3">
      <c r="A69" s="64" t="str">
        <f>IF(I69&lt;61,MAX($A$8:A68)+1,"")</f>
        <v/>
      </c>
      <c r="B69" s="221"/>
      <c r="C69" s="67" t="s">
        <v>182</v>
      </c>
      <c r="D69" s="239"/>
      <c r="E69" s="253"/>
      <c r="F69" s="70" t="s">
        <v>183</v>
      </c>
      <c r="G69" s="236"/>
      <c r="H69" s="40" t="s">
        <v>188</v>
      </c>
      <c r="I69" s="30">
        <v>90</v>
      </c>
      <c r="J69" s="34"/>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36" activePane="bottomRight" state="frozen"/>
      <selection pane="topRight" activeCell="N1" sqref="N1"/>
      <selection pane="bottomLeft" activeCell="A7" sqref="A7"/>
      <selection pane="bottomRight"/>
    </sheetView>
  </sheetViews>
  <sheetFormatPr baseColWidth="10" defaultColWidth="11.42578125"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58"/>
      <c r="D4" s="259"/>
      <c r="E4" s="264" t="s">
        <v>2</v>
      </c>
      <c r="F4" s="264"/>
      <c r="G4" s="264"/>
      <c r="H4" s="264"/>
      <c r="I4" s="264"/>
      <c r="J4" s="264"/>
      <c r="K4" s="264"/>
      <c r="L4" s="265"/>
      <c r="M4" s="55"/>
    </row>
    <row r="5" spans="1:13" s="8" customFormat="1" ht="24" thickBot="1" x14ac:dyDescent="0.4">
      <c r="A5" s="50"/>
      <c r="B5" s="54"/>
      <c r="C5" s="260"/>
      <c r="D5" s="261"/>
      <c r="E5" s="262" t="s">
        <v>3</v>
      </c>
      <c r="F5" s="262"/>
      <c r="G5" s="262"/>
      <c r="H5" s="262"/>
      <c r="I5" s="262"/>
      <c r="J5" s="262"/>
      <c r="K5" s="262"/>
      <c r="L5" s="263"/>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6" t="s">
        <v>189</v>
      </c>
      <c r="D7" s="266"/>
      <c r="E7" s="266"/>
      <c r="F7" s="266"/>
      <c r="G7" s="266"/>
      <c r="H7" s="266"/>
      <c r="I7" s="266"/>
      <c r="J7" s="266"/>
      <c r="K7" s="266"/>
      <c r="L7" s="266"/>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190</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191</v>
      </c>
      <c r="F14" s="50" t="s">
        <v>45</v>
      </c>
      <c r="G14" s="50"/>
      <c r="H14" s="50"/>
      <c r="I14" s="50"/>
      <c r="J14" s="50"/>
      <c r="K14" s="50"/>
      <c r="L14" s="50"/>
      <c r="M14" s="55"/>
    </row>
    <row r="15" spans="1:13" s="8" customFormat="1" x14ac:dyDescent="0.25">
      <c r="A15" s="50"/>
      <c r="B15" s="54"/>
      <c r="C15" s="50"/>
      <c r="D15" s="50" t="s">
        <v>192</v>
      </c>
      <c r="E15" s="50">
        <v>100</v>
      </c>
      <c r="F15" s="58">
        <f>AUTODIAGNÓSTICO!I6</f>
        <v>89.344262295081961</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193</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194</v>
      </c>
      <c r="F34" s="50" t="s">
        <v>19</v>
      </c>
      <c r="G34" s="50"/>
      <c r="H34" s="50"/>
      <c r="I34" s="50"/>
      <c r="J34" s="50"/>
      <c r="K34" s="50"/>
      <c r="L34" s="50"/>
      <c r="M34" s="55"/>
    </row>
    <row r="35" spans="1:13" s="8" customFormat="1" x14ac:dyDescent="0.25">
      <c r="A35" s="50"/>
      <c r="B35" s="54"/>
      <c r="C35" s="50"/>
      <c r="D35" s="50" t="str">
        <f>AUTODIAGNÓSTICO!B9</f>
        <v>PLANEAR</v>
      </c>
      <c r="E35" s="50">
        <v>100</v>
      </c>
      <c r="F35" s="50">
        <f>AUTODIAGNÓSTICO!D9</f>
        <v>92.071428571428584</v>
      </c>
      <c r="G35" s="50"/>
      <c r="H35" s="50"/>
      <c r="I35" s="50"/>
      <c r="J35" s="50"/>
      <c r="K35" s="50"/>
      <c r="L35" s="50"/>
      <c r="M35" s="55"/>
    </row>
    <row r="36" spans="1:13" s="8" customFormat="1" x14ac:dyDescent="0.25">
      <c r="A36" s="50"/>
      <c r="B36" s="54"/>
      <c r="C36" s="50"/>
      <c r="D36" s="50" t="str">
        <f>AUTODIAGNÓSTICO!B28</f>
        <v>EJECUTAR</v>
      </c>
      <c r="E36" s="50">
        <v>100</v>
      </c>
      <c r="F36" s="50">
        <f>AUTODIAGNÓSTICO!D28</f>
        <v>88.928571428571431</v>
      </c>
      <c r="G36" s="50"/>
      <c r="H36" s="50"/>
      <c r="I36" s="50"/>
      <c r="J36" s="50"/>
      <c r="K36" s="50"/>
      <c r="L36" s="50"/>
      <c r="M36" s="55"/>
    </row>
    <row r="37" spans="1:13" s="8" customFormat="1" x14ac:dyDescent="0.25">
      <c r="A37" s="50"/>
      <c r="B37" s="54"/>
      <c r="C37" s="50"/>
      <c r="D37" s="50" t="str">
        <f>AUTODIAGNÓSTICO!B56</f>
        <v>VERIFICAR</v>
      </c>
      <c r="E37" s="50">
        <v>100</v>
      </c>
      <c r="F37" s="50">
        <f>AUTODIAGNÓSTICO!D56</f>
        <v>90</v>
      </c>
      <c r="G37" s="50"/>
      <c r="H37" s="50"/>
      <c r="I37" s="50"/>
      <c r="J37" s="50"/>
      <c r="K37" s="50"/>
      <c r="L37" s="50"/>
      <c r="M37" s="55"/>
    </row>
    <row r="38" spans="1:13" s="8" customFormat="1" x14ac:dyDescent="0.25">
      <c r="A38" s="50"/>
      <c r="B38" s="54"/>
      <c r="C38" s="50"/>
      <c r="D38" s="50" t="str">
        <f>AUTODIAGNÓSTICO!B65</f>
        <v>ACTUAR</v>
      </c>
      <c r="E38" s="50">
        <v>100</v>
      </c>
      <c r="F38" s="50">
        <f>AUTODIAGNÓSTICO!D65</f>
        <v>90</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195</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7" t="s">
        <v>196</v>
      </c>
      <c r="D56" s="257"/>
      <c r="E56" s="257"/>
      <c r="F56" s="257"/>
      <c r="G56" s="257"/>
      <c r="H56" s="257"/>
      <c r="I56" s="257"/>
      <c r="J56" s="257"/>
      <c r="K56" s="257"/>
      <c r="L56" s="257"/>
      <c r="M56" s="55"/>
    </row>
    <row r="57" spans="1:13" s="8" customFormat="1" x14ac:dyDescent="0.25">
      <c r="A57" s="50"/>
      <c r="B57" s="54"/>
      <c r="C57" s="107"/>
      <c r="D57" s="107"/>
      <c r="E57" s="107"/>
      <c r="F57" s="107"/>
      <c r="G57" s="107"/>
      <c r="H57" s="107"/>
      <c r="I57" s="107"/>
      <c r="J57" s="107"/>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47</v>
      </c>
      <c r="F59" s="50" t="s">
        <v>191</v>
      </c>
      <c r="G59" s="50" t="s">
        <v>45</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100</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90</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95</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87.5</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87.857142857142861</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7" t="s">
        <v>197</v>
      </c>
      <c r="D78" s="257"/>
      <c r="E78" s="257"/>
      <c r="F78" s="257"/>
      <c r="G78" s="257"/>
      <c r="H78" s="257"/>
      <c r="I78" s="257"/>
      <c r="J78" s="257"/>
      <c r="K78" s="257"/>
      <c r="L78" s="257"/>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47</v>
      </c>
      <c r="F80" s="50" t="s">
        <v>191</v>
      </c>
      <c r="G80" s="50" t="s">
        <v>45</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87.142857142857139</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86.666666666666671</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90</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90</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90</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7" t="s">
        <v>198</v>
      </c>
      <c r="D102" s="257"/>
      <c r="E102" s="257"/>
      <c r="F102" s="257"/>
      <c r="G102" s="257"/>
      <c r="H102" s="257"/>
      <c r="I102" s="257"/>
      <c r="J102" s="257"/>
      <c r="K102" s="257"/>
      <c r="L102" s="257"/>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47</v>
      </c>
      <c r="E104" s="50" t="s">
        <v>199</v>
      </c>
      <c r="F104" s="50" t="s">
        <v>45</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90</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7" t="s">
        <v>200</v>
      </c>
      <c r="D128" s="257"/>
      <c r="E128" s="257"/>
      <c r="F128" s="257"/>
      <c r="G128" s="257"/>
      <c r="H128" s="257"/>
      <c r="I128" s="257"/>
      <c r="J128" s="257"/>
      <c r="K128" s="257"/>
      <c r="L128" s="257"/>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47</v>
      </c>
      <c r="E131" s="50" t="s">
        <v>199</v>
      </c>
      <c r="F131" s="50" t="s">
        <v>45</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90</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9" activePane="bottomRight" state="frozen"/>
      <selection pane="topRight" activeCell="F1" sqref="F1"/>
      <selection pane="bottomLeft" activeCell="A3" sqref="A3"/>
      <selection pane="bottomRight"/>
    </sheetView>
  </sheetViews>
  <sheetFormatPr baseColWidth="10" defaultColWidth="11.42578125"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2</v>
      </c>
      <c r="F4" s="13"/>
    </row>
    <row r="5" spans="2:6" s="8" customFormat="1" x14ac:dyDescent="0.25">
      <c r="B5" s="12"/>
      <c r="E5" s="18" t="s">
        <v>201</v>
      </c>
      <c r="F5" s="13"/>
    </row>
    <row r="6" spans="2:6" s="8" customFormat="1" x14ac:dyDescent="0.25">
      <c r="B6" s="12"/>
      <c r="F6" s="13"/>
    </row>
    <row r="7" spans="2:6" s="8" customFormat="1" x14ac:dyDescent="0.25">
      <c r="B7" s="12"/>
      <c r="F7" s="13"/>
    </row>
    <row r="8" spans="2:6" s="8" customFormat="1" ht="23.25" x14ac:dyDescent="0.25">
      <c r="B8" s="12"/>
      <c r="C8" s="267" t="s">
        <v>202</v>
      </c>
      <c r="D8" s="267"/>
      <c r="E8" s="267"/>
      <c r="F8" s="13"/>
    </row>
    <row r="9" spans="2:6" s="8" customFormat="1" ht="15.75" thickBot="1" x14ac:dyDescent="0.3">
      <c r="B9" s="12"/>
      <c r="F9" s="13"/>
    </row>
    <row r="10" spans="2:6" s="8" customFormat="1" ht="18.75" x14ac:dyDescent="0.25">
      <c r="B10" s="12"/>
      <c r="C10" s="19" t="s">
        <v>203</v>
      </c>
      <c r="D10" s="94"/>
      <c r="E10" s="20" t="s">
        <v>204</v>
      </c>
      <c r="F10" s="13"/>
    </row>
    <row r="11" spans="2:6" s="8" customFormat="1" ht="41.25" customHeight="1" x14ac:dyDescent="0.4">
      <c r="B11" s="12"/>
      <c r="C11" s="268">
        <f>AUTODIAGNÓSTICO!E6</f>
        <v>254599000161</v>
      </c>
      <c r="D11" s="269"/>
      <c r="E11" s="21">
        <f>AUTODIAGNÓSTICO!I6</f>
        <v>89.344262295081961</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205</v>
      </c>
      <c r="D15" s="24"/>
      <c r="F15" s="13"/>
    </row>
    <row r="16" spans="2:6" s="8" customFormat="1" ht="18" x14ac:dyDescent="0.25">
      <c r="B16" s="12"/>
      <c r="C16" s="24"/>
      <c r="D16" s="24"/>
      <c r="F16" s="13"/>
    </row>
    <row r="17" spans="2:6" s="8" customFormat="1" ht="15.75" x14ac:dyDescent="0.25">
      <c r="B17" s="12"/>
      <c r="C17" s="25" t="s">
        <v>206</v>
      </c>
      <c r="D17" s="96"/>
      <c r="F17" s="13"/>
    </row>
    <row r="18" spans="2:6" s="8" customFormat="1" ht="15.75" x14ac:dyDescent="0.25">
      <c r="B18" s="12"/>
      <c r="C18" s="25" t="s">
        <v>207</v>
      </c>
      <c r="D18" s="95"/>
      <c r="F18" s="13"/>
    </row>
    <row r="19" spans="2:6" s="8" customFormat="1" ht="15.75" x14ac:dyDescent="0.25">
      <c r="B19" s="12"/>
      <c r="C19" s="25" t="s">
        <v>208</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view="pageBreakPreview" topLeftCell="A10" zoomScale="73" zoomScaleNormal="100" zoomScaleSheetLayoutView="73" workbookViewId="0">
      <selection activeCell="K32" sqref="K32"/>
    </sheetView>
  </sheetViews>
  <sheetFormatPr baseColWidth="10" defaultColWidth="11.42578125"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209</v>
      </c>
      <c r="O2" t="s">
        <v>210</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2" t="s">
        <v>211</v>
      </c>
      <c r="L7" s="273"/>
      <c r="N7">
        <v>2026</v>
      </c>
      <c r="O7">
        <v>2026</v>
      </c>
    </row>
    <row r="8" spans="1:15" ht="28.5" customHeight="1" thickBot="1" x14ac:dyDescent="0.3">
      <c r="A8" s="274" t="s">
        <v>212</v>
      </c>
      <c r="B8" s="304"/>
      <c r="C8" s="275"/>
      <c r="D8" s="274" t="s">
        <v>213</v>
      </c>
      <c r="E8" s="304"/>
      <c r="F8" s="305" t="s">
        <v>214</v>
      </c>
      <c r="G8" s="306"/>
      <c r="H8" s="78" t="s">
        <v>215</v>
      </c>
      <c r="I8" s="274" t="s">
        <v>216</v>
      </c>
      <c r="J8" s="275"/>
      <c r="K8" s="77" t="s">
        <v>209</v>
      </c>
      <c r="L8" s="77" t="s">
        <v>210</v>
      </c>
      <c r="N8">
        <v>2027</v>
      </c>
      <c r="O8">
        <v>2027</v>
      </c>
    </row>
    <row r="9" spans="1:15" x14ac:dyDescent="0.25">
      <c r="A9" s="276"/>
      <c r="B9" s="277"/>
      <c r="C9" s="278"/>
      <c r="D9" s="297"/>
      <c r="E9" s="297"/>
      <c r="F9" s="285"/>
      <c r="G9" s="286"/>
      <c r="H9" s="286"/>
      <c r="I9" s="291"/>
      <c r="J9" s="292"/>
      <c r="K9" s="301"/>
      <c r="L9" s="300"/>
      <c r="M9" s="79"/>
      <c r="N9">
        <v>2028</v>
      </c>
      <c r="O9">
        <v>2028</v>
      </c>
    </row>
    <row r="10" spans="1:15" x14ac:dyDescent="0.25">
      <c r="A10" s="279"/>
      <c r="B10" s="280"/>
      <c r="C10" s="281"/>
      <c r="D10" s="298"/>
      <c r="E10" s="298"/>
      <c r="F10" s="287"/>
      <c r="G10" s="288"/>
      <c r="H10" s="288"/>
      <c r="I10" s="293"/>
      <c r="J10" s="294"/>
      <c r="K10" s="301"/>
      <c r="L10" s="301"/>
      <c r="M10" s="79"/>
      <c r="N10">
        <v>2029</v>
      </c>
      <c r="O10">
        <v>2029</v>
      </c>
    </row>
    <row r="11" spans="1:15" x14ac:dyDescent="0.25">
      <c r="A11" s="279"/>
      <c r="B11" s="280"/>
      <c r="C11" s="281"/>
      <c r="D11" s="298"/>
      <c r="E11" s="298"/>
      <c r="F11" s="287"/>
      <c r="G11" s="288"/>
      <c r="H11" s="288"/>
      <c r="I11" s="293"/>
      <c r="J11" s="294"/>
      <c r="K11" s="301"/>
      <c r="L11" s="301"/>
      <c r="M11" s="79"/>
      <c r="N11">
        <v>2030</v>
      </c>
      <c r="O11">
        <v>2030</v>
      </c>
    </row>
    <row r="12" spans="1:15" x14ac:dyDescent="0.25">
      <c r="A12" s="279"/>
      <c r="B12" s="280"/>
      <c r="C12" s="281"/>
      <c r="D12" s="298"/>
      <c r="E12" s="298"/>
      <c r="F12" s="287"/>
      <c r="G12" s="288"/>
      <c r="H12" s="288"/>
      <c r="I12" s="293"/>
      <c r="J12" s="294"/>
      <c r="K12" s="301"/>
      <c r="L12" s="301"/>
      <c r="M12" s="79"/>
      <c r="N12">
        <v>2031</v>
      </c>
      <c r="O12">
        <v>2031</v>
      </c>
    </row>
    <row r="13" spans="1:15" ht="15.75" thickBot="1" x14ac:dyDescent="0.3">
      <c r="A13" s="282"/>
      <c r="B13" s="283"/>
      <c r="C13" s="284"/>
      <c r="D13" s="299"/>
      <c r="E13" s="299"/>
      <c r="F13" s="289"/>
      <c r="G13" s="290"/>
      <c r="H13" s="290"/>
      <c r="I13" s="295"/>
      <c r="J13" s="296"/>
      <c r="K13" s="303"/>
      <c r="L13" s="302"/>
      <c r="M13" s="79"/>
      <c r="N13">
        <v>2032</v>
      </c>
      <c r="O13">
        <v>2032</v>
      </c>
    </row>
    <row r="14" spans="1:15" x14ac:dyDescent="0.25">
      <c r="N14">
        <v>2033</v>
      </c>
      <c r="O14">
        <v>2033</v>
      </c>
    </row>
    <row r="15" spans="1:15" s="42" customFormat="1" ht="30" x14ac:dyDescent="0.25">
      <c r="A15" s="75" t="s">
        <v>80</v>
      </c>
      <c r="B15" s="80" t="s">
        <v>43</v>
      </c>
      <c r="C15" s="81" t="s">
        <v>109</v>
      </c>
      <c r="D15" s="81" t="s">
        <v>110</v>
      </c>
      <c r="E15" s="81" t="s">
        <v>217</v>
      </c>
      <c r="F15" s="82" t="s">
        <v>218</v>
      </c>
      <c r="G15" s="83" t="s">
        <v>219</v>
      </c>
      <c r="H15" s="75" t="s">
        <v>92</v>
      </c>
      <c r="I15" s="75" t="s">
        <v>94</v>
      </c>
      <c r="J15" s="75" t="s">
        <v>220</v>
      </c>
      <c r="K15" s="75" t="s">
        <v>221</v>
      </c>
      <c r="L15" s="75" t="s">
        <v>222</v>
      </c>
      <c r="N15">
        <v>2034</v>
      </c>
      <c r="O15">
        <v>2034</v>
      </c>
    </row>
    <row r="16" spans="1:15" ht="15.75" thickBot="1" x14ac:dyDescent="0.3">
      <c r="A16" s="48">
        <v>1</v>
      </c>
      <c r="B16" s="49" t="e">
        <f>VLOOKUP(A16,AUTODIAGNÓSTICO!$A$9:$J$69,3,0)</f>
        <v>#N/A</v>
      </c>
      <c r="C16" s="49" t="e">
        <f>VLOOKUP(A16,AUTODIAGNÓSTICO!A9:J69,6,0)</f>
        <v>#N/A</v>
      </c>
      <c r="D16" s="49" t="e">
        <f>VLOOKUP(A16,AUTODIAGNÓSTICO!A9:J69,8,0)</f>
        <v>#N/A</v>
      </c>
      <c r="E16" s="76" t="e">
        <f>VLOOKUP(A16,AUTODIAGNÓSTICO!$A$9:$J$69,9,0)</f>
        <v>#N/A</v>
      </c>
      <c r="F16" s="307" t="s">
        <v>223</v>
      </c>
      <c r="G16" s="46" t="s">
        <v>224</v>
      </c>
      <c r="H16" s="307" t="s">
        <v>225</v>
      </c>
      <c r="I16" s="307" t="s">
        <v>226</v>
      </c>
      <c r="J16" s="308" t="s">
        <v>227</v>
      </c>
      <c r="K16" s="309">
        <v>45337</v>
      </c>
      <c r="L16" s="309">
        <v>45561</v>
      </c>
    </row>
    <row r="17" spans="1:12" ht="45.75" thickBot="1" x14ac:dyDescent="0.3">
      <c r="A17" s="48">
        <v>2</v>
      </c>
      <c r="B17" s="49" t="e">
        <f>VLOOKUP(A17,AUTODIAGNÓSTICO!$A$9:$J$69,3,0)</f>
        <v>#N/A</v>
      </c>
      <c r="C17" s="49" t="e">
        <f>VLOOKUP(A17,AUTODIAGNÓSTICO!A10:J70,6,0)</f>
        <v>#N/A</v>
      </c>
      <c r="D17" s="49" t="e">
        <f>VLOOKUP(A17,AUTODIAGNÓSTICO!A10:J70,8,0)</f>
        <v>#N/A</v>
      </c>
      <c r="E17" s="76" t="e">
        <f>VLOOKUP(A17,AUTODIAGNÓSTICO!$A$9:$J$69,9,0)</f>
        <v>#N/A</v>
      </c>
      <c r="F17" s="307" t="s">
        <v>228</v>
      </c>
      <c r="G17" s="307" t="s">
        <v>229</v>
      </c>
      <c r="H17" s="310" t="s">
        <v>230</v>
      </c>
      <c r="I17" s="307" t="s">
        <v>226</v>
      </c>
      <c r="J17" s="308" t="s">
        <v>227</v>
      </c>
      <c r="K17" s="309">
        <v>45308</v>
      </c>
      <c r="L17" s="311">
        <v>45617</v>
      </c>
    </row>
    <row r="18" spans="1:12" ht="75.75" thickBot="1" x14ac:dyDescent="0.3">
      <c r="A18" s="48">
        <v>3</v>
      </c>
      <c r="B18" s="49" t="e">
        <f>VLOOKUP(A18,AUTODIAGNÓSTICO!$A$9:$J$69,3,0)</f>
        <v>#N/A</v>
      </c>
      <c r="C18" s="49" t="e">
        <f>VLOOKUP(A18,AUTODIAGNÓSTICO!A11:J71,6,0)</f>
        <v>#N/A</v>
      </c>
      <c r="D18" s="49" t="e">
        <f>VLOOKUP(A18,AUTODIAGNÓSTICO!A11:J71,8,0)</f>
        <v>#N/A</v>
      </c>
      <c r="E18" s="76" t="e">
        <f>VLOOKUP(A18,AUTODIAGNÓSTICO!$A$9:$J$69,9,0)</f>
        <v>#N/A</v>
      </c>
      <c r="F18" s="310" t="s">
        <v>231</v>
      </c>
      <c r="G18" s="307" t="s">
        <v>232</v>
      </c>
      <c r="H18" s="307" t="s">
        <v>233</v>
      </c>
      <c r="I18" s="307" t="s">
        <v>226</v>
      </c>
      <c r="J18" s="308" t="s">
        <v>234</v>
      </c>
      <c r="K18" s="309">
        <v>45306</v>
      </c>
      <c r="L18" s="309">
        <v>45576</v>
      </c>
    </row>
    <row r="19" spans="1:12" ht="105.75" thickBot="1" x14ac:dyDescent="0.3">
      <c r="A19" s="48">
        <v>4</v>
      </c>
      <c r="B19" s="49" t="e">
        <f>VLOOKUP(A19,AUTODIAGNÓSTICO!$A$9:$J$69,3,0)</f>
        <v>#N/A</v>
      </c>
      <c r="C19" s="49" t="e">
        <f>VLOOKUP(A19,AUTODIAGNÓSTICO!A12:J72,6,0)</f>
        <v>#N/A</v>
      </c>
      <c r="D19" s="49" t="e">
        <f>VLOOKUP(A19,AUTODIAGNÓSTICO!A12:J72,8,0)</f>
        <v>#N/A</v>
      </c>
      <c r="E19" s="76" t="e">
        <f>VLOOKUP(A19,AUTODIAGNÓSTICO!$A$9:$J$69,9,0)</f>
        <v>#N/A</v>
      </c>
      <c r="F19" s="310" t="s">
        <v>235</v>
      </c>
      <c r="G19" s="307" t="s">
        <v>236</v>
      </c>
      <c r="H19" s="307" t="s">
        <v>237</v>
      </c>
      <c r="I19" s="307" t="s">
        <v>226</v>
      </c>
      <c r="J19" s="312" t="s">
        <v>234</v>
      </c>
      <c r="K19" s="309">
        <v>45502</v>
      </c>
      <c r="L19" s="309">
        <v>45617</v>
      </c>
    </row>
    <row r="20" spans="1:12" ht="60.75" thickBot="1" x14ac:dyDescent="0.3">
      <c r="A20" s="48">
        <v>5</v>
      </c>
      <c r="B20" s="49" t="e">
        <f>VLOOKUP(A20,AUTODIAGNÓSTICO!$A$9:$J$69,3,0)</f>
        <v>#N/A</v>
      </c>
      <c r="C20" s="49" t="e">
        <f>VLOOKUP(A20,AUTODIAGNÓSTICO!A13:J73,6,0)</f>
        <v>#N/A</v>
      </c>
      <c r="D20" s="49" t="e">
        <f>VLOOKUP(A20,AUTODIAGNÓSTICO!A13:J73,8,0)</f>
        <v>#N/A</v>
      </c>
      <c r="E20" s="76" t="e">
        <f>VLOOKUP(A20,AUTODIAGNÓSTICO!$A$9:$J$69,9,0)</f>
        <v>#N/A</v>
      </c>
      <c r="F20" s="307" t="s">
        <v>238</v>
      </c>
      <c r="G20" s="307" t="s">
        <v>239</v>
      </c>
      <c r="H20" s="310" t="s">
        <v>239</v>
      </c>
      <c r="I20" s="307" t="s">
        <v>226</v>
      </c>
      <c r="J20" s="308" t="s">
        <v>240</v>
      </c>
      <c r="K20" s="309">
        <v>45331</v>
      </c>
      <c r="L20" s="311">
        <v>45605</v>
      </c>
    </row>
    <row r="21" spans="1:12" ht="15.75" thickBot="1" x14ac:dyDescent="0.3">
      <c r="A21" s="48">
        <v>6</v>
      </c>
      <c r="B21" s="49" t="e">
        <f>VLOOKUP(A21,AUTODIAGNÓSTICO!$A$9:$J$69,3,0)</f>
        <v>#N/A</v>
      </c>
      <c r="C21" s="49" t="e">
        <f>VLOOKUP(A21,AUTODIAGNÓSTICO!A14:J74,6,0)</f>
        <v>#N/A</v>
      </c>
      <c r="D21" s="49" t="e">
        <f>VLOOKUP(A21,AUTODIAGNÓSTICO!A14:J74,8,0)</f>
        <v>#N/A</v>
      </c>
      <c r="E21" s="76" t="e">
        <f>VLOOKUP(A21,AUTODIAGNÓSTICO!$A$9:$J$69,9,0)</f>
        <v>#N/A</v>
      </c>
      <c r="F21" s="307" t="s">
        <v>241</v>
      </c>
      <c r="G21" s="307" t="s">
        <v>242</v>
      </c>
      <c r="H21" s="307" t="s">
        <v>243</v>
      </c>
      <c r="I21" s="307" t="s">
        <v>226</v>
      </c>
      <c r="J21" s="308" t="s">
        <v>240</v>
      </c>
      <c r="K21" s="309">
        <v>45308</v>
      </c>
      <c r="L21" s="311">
        <v>45502</v>
      </c>
    </row>
    <row r="22" spans="1:12" ht="75.75" thickBot="1" x14ac:dyDescent="0.3">
      <c r="A22" s="48">
        <v>7</v>
      </c>
      <c r="B22" s="49" t="e">
        <f>VLOOKUP(A22,AUTODIAGNÓSTICO!$A$9:$J$69,3,0)</f>
        <v>#N/A</v>
      </c>
      <c r="C22" s="49" t="e">
        <f>VLOOKUP(A22,AUTODIAGNÓSTICO!A15:J75,6,0)</f>
        <v>#N/A</v>
      </c>
      <c r="D22" s="49" t="e">
        <f>VLOOKUP(A22,AUTODIAGNÓSTICO!A15:J75,8,0)</f>
        <v>#N/A</v>
      </c>
      <c r="E22" s="76" t="e">
        <f>VLOOKUP(A22,AUTODIAGNÓSTICO!$A$9:$J$69,9,0)</f>
        <v>#N/A</v>
      </c>
      <c r="F22" s="307" t="s">
        <v>244</v>
      </c>
      <c r="G22" s="307" t="s">
        <v>245</v>
      </c>
      <c r="H22" s="310" t="s">
        <v>246</v>
      </c>
      <c r="I22" s="46"/>
      <c r="J22" s="308" t="s">
        <v>247</v>
      </c>
      <c r="K22" s="309">
        <v>45320</v>
      </c>
      <c r="L22" s="309">
        <v>45426</v>
      </c>
    </row>
    <row r="23" spans="1:12" x14ac:dyDescent="0.2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308" t="s">
        <v>248</v>
      </c>
      <c r="K23" s="47"/>
      <c r="L23" s="47"/>
    </row>
    <row r="24" spans="1:12" x14ac:dyDescent="0.2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307" t="s">
        <v>249</v>
      </c>
      <c r="K24" s="47"/>
      <c r="L24" s="47"/>
    </row>
    <row r="25" spans="1:12" x14ac:dyDescent="0.2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307" t="s">
        <v>249</v>
      </c>
      <c r="K25" s="47"/>
      <c r="L25" s="47"/>
    </row>
    <row r="26" spans="1:12" x14ac:dyDescent="0.2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23:K76 L23: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paperSize="345" scale="33"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DMENDOZA</dc:creator>
  <cp:keywords/>
  <dc:description/>
  <cp:lastModifiedBy>MAGOLA  PAREDES CASTILLO</cp:lastModifiedBy>
  <cp:revision/>
  <cp:lastPrinted>2025-02-24T13:39:45Z</cp:lastPrinted>
  <dcterms:created xsi:type="dcterms:W3CDTF">2021-11-16T13:51:36Z</dcterms:created>
  <dcterms:modified xsi:type="dcterms:W3CDTF">2025-02-25T00:22:20Z</dcterms:modified>
  <cp:category/>
  <cp:contentStatus/>
</cp:coreProperties>
</file>