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G:\DOCUMENTOS COORDINACION\DESARROLLO INSTITUCIONAL 2024\5° SEMANA(25 - 29 NOVIEMBRE)\"/>
    </mc:Choice>
  </mc:AlternateContent>
  <xr:revisionPtr revIDLastSave="0" documentId="13_ncr:1_{8433A57D-FDE1-47B8-814A-C236FD998BC5}" xr6:coauthVersionLast="47" xr6:coauthVersionMax="47" xr10:uidLastSave="{00000000-0000-0000-0000-000000000000}"/>
  <bookViews>
    <workbookView xWindow="-120" yWindow="-120" windowWidth="20730" windowHeight="1116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U100" i="1" l="1"/>
  <c r="U98" i="1"/>
  <c r="U99" i="1"/>
  <c r="U101" i="1"/>
  <c r="T6" i="6"/>
  <c r="U87" i="1"/>
  <c r="U92" i="1"/>
  <c r="U89" i="1"/>
  <c r="U90" i="1"/>
  <c r="U5" i="6" s="1"/>
  <c r="U91" i="1"/>
  <c r="R7" i="1"/>
  <c r="R8" i="1"/>
  <c r="R9" i="1"/>
  <c r="R10" i="1"/>
  <c r="S7" i="1"/>
  <c r="T7" i="1"/>
  <c r="T8" i="1"/>
  <c r="T9" i="1"/>
  <c r="T10" i="1"/>
  <c r="U7" i="1"/>
  <c r="S8" i="1"/>
  <c r="U8" i="1"/>
  <c r="U9" i="1"/>
  <c r="S4" i="2" s="1"/>
  <c r="U10" i="1"/>
  <c r="S9" i="1"/>
  <c r="S10" i="1"/>
  <c r="S98" i="1"/>
  <c r="S99" i="1"/>
  <c r="I6" i="6" s="1"/>
  <c r="S100" i="1"/>
  <c r="S101" i="1"/>
  <c r="U4" i="2"/>
  <c r="Q11" i="1"/>
  <c r="R11" i="1"/>
  <c r="S11" i="1"/>
  <c r="R13" i="1"/>
  <c r="S13" i="1"/>
  <c r="K5" i="2" s="1"/>
  <c r="T13" i="1"/>
  <c r="U13" i="1"/>
  <c r="R14" i="1"/>
  <c r="S14" i="1"/>
  <c r="T14" i="1"/>
  <c r="T15" i="1"/>
  <c r="T16" i="1"/>
  <c r="U14" i="1"/>
  <c r="U15" i="1"/>
  <c r="U16" i="1"/>
  <c r="U5" i="2" s="1"/>
  <c r="R15" i="1"/>
  <c r="S15" i="1"/>
  <c r="J5" i="2" s="1"/>
  <c r="S16" i="1"/>
  <c r="R16" i="1"/>
  <c r="F5" i="2" s="1"/>
  <c r="M5" i="2"/>
  <c r="R20" i="1"/>
  <c r="S20" i="1"/>
  <c r="T20" i="1"/>
  <c r="U20" i="1"/>
  <c r="R21" i="1"/>
  <c r="S21" i="1"/>
  <c r="S22" i="1"/>
  <c r="I6" i="2" s="1"/>
  <c r="S23" i="1"/>
  <c r="T21" i="1"/>
  <c r="T22" i="1"/>
  <c r="T23" i="1"/>
  <c r="U21" i="1"/>
  <c r="R22" i="1"/>
  <c r="R23" i="1"/>
  <c r="F6" i="2" s="1"/>
  <c r="U22" i="1"/>
  <c r="T6" i="2" s="1"/>
  <c r="U23" i="1"/>
  <c r="R30" i="1"/>
  <c r="R31" i="1"/>
  <c r="R32" i="1"/>
  <c r="R33" i="1"/>
  <c r="S30" i="1"/>
  <c r="K7" i="2" s="1"/>
  <c r="T30" i="1"/>
  <c r="T31" i="1"/>
  <c r="O7" i="2" s="1"/>
  <c r="T32" i="1"/>
  <c r="T33" i="1"/>
  <c r="U30" i="1"/>
  <c r="U31" i="1"/>
  <c r="S7" i="2" s="1"/>
  <c r="U32" i="1"/>
  <c r="U33" i="1"/>
  <c r="S31" i="1"/>
  <c r="S32" i="1"/>
  <c r="S33" i="1"/>
  <c r="R36" i="1"/>
  <c r="R37" i="1"/>
  <c r="R38" i="1"/>
  <c r="R39" i="1"/>
  <c r="S36" i="1"/>
  <c r="H8" i="2" s="1"/>
  <c r="T36" i="1"/>
  <c r="T37" i="1"/>
  <c r="N8" i="2" s="1"/>
  <c r="T38" i="1"/>
  <c r="T39" i="1"/>
  <c r="U36" i="1"/>
  <c r="S37" i="1"/>
  <c r="U37" i="1"/>
  <c r="S8" i="2" s="1"/>
  <c r="U38" i="1"/>
  <c r="U39" i="1"/>
  <c r="U8" i="2" s="1"/>
  <c r="S38" i="1"/>
  <c r="S39" i="1"/>
  <c r="R47" i="1"/>
  <c r="R48" i="1"/>
  <c r="R49" i="1"/>
  <c r="C9" i="2" s="1"/>
  <c r="R50" i="1"/>
  <c r="S47" i="1"/>
  <c r="S48" i="1"/>
  <c r="S49" i="1"/>
  <c r="S50" i="1"/>
  <c r="T47" i="1"/>
  <c r="T48" i="1"/>
  <c r="T49" i="1"/>
  <c r="M9" i="2" s="1"/>
  <c r="T50" i="1"/>
  <c r="U47" i="1"/>
  <c r="U48" i="1"/>
  <c r="U49" i="1"/>
  <c r="U50" i="1"/>
  <c r="R55" i="1"/>
  <c r="R56" i="1"/>
  <c r="R57" i="1"/>
  <c r="R58" i="1"/>
  <c r="S55" i="1"/>
  <c r="S56" i="1"/>
  <c r="S57" i="1"/>
  <c r="S58" i="1"/>
  <c r="T55" i="1"/>
  <c r="U55" i="1"/>
  <c r="U56" i="1"/>
  <c r="U57" i="1"/>
  <c r="U58" i="1"/>
  <c r="T56" i="1"/>
  <c r="T57" i="1"/>
  <c r="T58" i="1"/>
  <c r="T4" i="4"/>
  <c r="T10" i="4" s="1"/>
  <c r="R62" i="1"/>
  <c r="S62" i="1"/>
  <c r="S63" i="1"/>
  <c r="S64" i="1"/>
  <c r="S65" i="1"/>
  <c r="T62" i="1"/>
  <c r="T63" i="1"/>
  <c r="M5" i="4" s="1"/>
  <c r="T64" i="1"/>
  <c r="T65" i="1"/>
  <c r="U62" i="1"/>
  <c r="R63" i="1"/>
  <c r="D5" i="4" s="1"/>
  <c r="R64" i="1"/>
  <c r="R65" i="1"/>
  <c r="U63" i="1"/>
  <c r="U64" i="1"/>
  <c r="S5" i="4" s="1"/>
  <c r="U65" i="1"/>
  <c r="R68" i="1"/>
  <c r="S68" i="1"/>
  <c r="S69" i="1"/>
  <c r="S70" i="1"/>
  <c r="S71" i="1"/>
  <c r="T68" i="1"/>
  <c r="T69" i="1"/>
  <c r="M6" i="4" s="1"/>
  <c r="T70" i="1"/>
  <c r="T71" i="1"/>
  <c r="U68" i="1"/>
  <c r="U69" i="1"/>
  <c r="T6" i="4" s="1"/>
  <c r="U70" i="1"/>
  <c r="U71" i="1"/>
  <c r="R69" i="1"/>
  <c r="N6" i="4"/>
  <c r="R70" i="1"/>
  <c r="F6" i="4" s="1"/>
  <c r="R71" i="1"/>
  <c r="R74" i="1"/>
  <c r="R76" i="1"/>
  <c r="R75" i="1"/>
  <c r="R77" i="1"/>
  <c r="S74" i="1"/>
  <c r="S75" i="1"/>
  <c r="S76" i="1"/>
  <c r="S77" i="1"/>
  <c r="T74" i="1"/>
  <c r="O7" i="4" s="1"/>
  <c r="U74" i="1"/>
  <c r="U75" i="1"/>
  <c r="U76" i="1"/>
  <c r="U77" i="1"/>
  <c r="T7" i="4" s="1"/>
  <c r="T75" i="1"/>
  <c r="T76" i="1"/>
  <c r="T77" i="1"/>
  <c r="P7" i="4"/>
  <c r="R84" i="1"/>
  <c r="R85" i="1"/>
  <c r="R86" i="1"/>
  <c r="R87" i="1"/>
  <c r="S84" i="1"/>
  <c r="T84" i="1"/>
  <c r="T85" i="1"/>
  <c r="T86" i="1"/>
  <c r="O4" i="6" s="1"/>
  <c r="O10" i="6" s="1"/>
  <c r="T87" i="1"/>
  <c r="U84" i="1"/>
  <c r="S85" i="1"/>
  <c r="S86" i="1"/>
  <c r="J4" i="6" s="1"/>
  <c r="S87" i="1"/>
  <c r="K4" i="6" s="1"/>
  <c r="U85" i="1"/>
  <c r="U86" i="1"/>
  <c r="U4" i="6" s="1"/>
  <c r="U10" i="6" s="1"/>
  <c r="R89" i="1"/>
  <c r="S89" i="1"/>
  <c r="I5" i="6" s="1"/>
  <c r="S90" i="1"/>
  <c r="S91" i="1"/>
  <c r="S92" i="1"/>
  <c r="T89" i="1"/>
  <c r="T90" i="1"/>
  <c r="P5" i="6" s="1"/>
  <c r="T91" i="1"/>
  <c r="T92" i="1"/>
  <c r="R90" i="1"/>
  <c r="R91" i="1"/>
  <c r="J5" i="6"/>
  <c r="R92" i="1"/>
  <c r="R98" i="1"/>
  <c r="R99" i="1"/>
  <c r="R100" i="1"/>
  <c r="R101" i="1"/>
  <c r="T98" i="1"/>
  <c r="T101" i="1"/>
  <c r="T99" i="1"/>
  <c r="N6" i="6" s="1"/>
  <c r="T100" i="1"/>
  <c r="S6" i="6"/>
  <c r="R6" i="6"/>
  <c r="U6" i="6"/>
  <c r="R102" i="1"/>
  <c r="R103" i="1"/>
  <c r="R104" i="1"/>
  <c r="R105" i="1"/>
  <c r="S102" i="1"/>
  <c r="T102" i="1"/>
  <c r="T103" i="1"/>
  <c r="T104" i="1"/>
  <c r="T105" i="1"/>
  <c r="P7" i="6" s="1"/>
  <c r="U102" i="1"/>
  <c r="S103" i="1"/>
  <c r="S104" i="1"/>
  <c r="S105" i="1"/>
  <c r="U103" i="1"/>
  <c r="S7" i="6" s="1"/>
  <c r="U104" i="1"/>
  <c r="U105" i="1"/>
  <c r="R114" i="1"/>
  <c r="R115" i="1"/>
  <c r="R116" i="1"/>
  <c r="R117" i="1"/>
  <c r="S114" i="1"/>
  <c r="S115" i="1"/>
  <c r="S116" i="1"/>
  <c r="S117" i="1"/>
  <c r="T114" i="1"/>
  <c r="O8" i="6" s="1"/>
  <c r="U114" i="1"/>
  <c r="T115" i="1"/>
  <c r="T116" i="1"/>
  <c r="T117" i="1"/>
  <c r="U115" i="1"/>
  <c r="S8" i="6" s="1"/>
  <c r="U116" i="1"/>
  <c r="U117" i="1"/>
  <c r="R122" i="1"/>
  <c r="S122" i="1"/>
  <c r="T122" i="1"/>
  <c r="T123" i="1"/>
  <c r="T124" i="1"/>
  <c r="N4" i="5" s="1"/>
  <c r="N10" i="5" s="1"/>
  <c r="T125" i="1"/>
  <c r="U122" i="1"/>
  <c r="U125" i="1"/>
  <c r="U123" i="1"/>
  <c r="U124" i="1"/>
  <c r="R123" i="1"/>
  <c r="S123" i="1"/>
  <c r="S124" i="1"/>
  <c r="J4" i="5" s="1"/>
  <c r="S125" i="1"/>
  <c r="R124" i="1"/>
  <c r="O4" i="5"/>
  <c r="O10" i="5" s="1"/>
  <c r="R125" i="1"/>
  <c r="R128" i="1"/>
  <c r="R129" i="1"/>
  <c r="R130" i="1"/>
  <c r="R131" i="1"/>
  <c r="S128" i="1"/>
  <c r="K5" i="5" s="1"/>
  <c r="S130" i="1"/>
  <c r="S129" i="1"/>
  <c r="S131" i="1"/>
  <c r="T128" i="1"/>
  <c r="N5" i="5" s="1"/>
  <c r="U128" i="1"/>
  <c r="T129" i="1"/>
  <c r="T130" i="1"/>
  <c r="O5" i="5" s="1"/>
  <c r="T131" i="1"/>
  <c r="U129" i="1"/>
  <c r="U130" i="1"/>
  <c r="T5" i="5" s="1"/>
  <c r="U131" i="1"/>
  <c r="R134" i="1"/>
  <c r="S134" i="1"/>
  <c r="S135" i="1"/>
  <c r="S136" i="1"/>
  <c r="S137" i="1"/>
  <c r="T134" i="1"/>
  <c r="T135" i="1"/>
  <c r="T136" i="1"/>
  <c r="T137" i="1"/>
  <c r="P6" i="5" s="1"/>
  <c r="U134" i="1"/>
  <c r="R135" i="1"/>
  <c r="R136" i="1"/>
  <c r="R137" i="1"/>
  <c r="U135" i="1"/>
  <c r="U136" i="1"/>
  <c r="U6" i="5" s="1"/>
  <c r="R139" i="1"/>
  <c r="R140" i="1"/>
  <c r="R141" i="1"/>
  <c r="R142" i="1"/>
  <c r="S139" i="1"/>
  <c r="S140" i="1"/>
  <c r="S141" i="1"/>
  <c r="S142" i="1"/>
  <c r="T139" i="1"/>
  <c r="U139" i="1"/>
  <c r="T140" i="1"/>
  <c r="U140" i="1"/>
  <c r="S7" i="5" s="1"/>
  <c r="T141" i="1"/>
  <c r="T142" i="1"/>
  <c r="P7" i="5" s="1"/>
  <c r="U141" i="1"/>
  <c r="T7" i="5"/>
  <c r="S5" i="6"/>
  <c r="R8" i="2"/>
  <c r="R5" i="6"/>
  <c r="T5" i="6"/>
  <c r="T8" i="2"/>
  <c r="T5" i="2"/>
  <c r="T7" i="2"/>
  <c r="U6" i="2"/>
  <c r="R6" i="5"/>
  <c r="R4" i="4"/>
  <c r="R10" i="4" s="1"/>
  <c r="S5" i="5"/>
  <c r="P5" i="2"/>
  <c r="P8" i="2"/>
  <c r="D6" i="2"/>
  <c r="I4" i="6"/>
  <c r="U4" i="4"/>
  <c r="U10" i="4" s="1"/>
  <c r="J7" i="2"/>
  <c r="H7" i="2"/>
  <c r="O5" i="4"/>
  <c r="O8" i="2"/>
  <c r="H6" i="2"/>
  <c r="J6" i="2"/>
  <c r="K6" i="2"/>
  <c r="S6" i="2"/>
  <c r="R6" i="2"/>
  <c r="K8" i="6"/>
  <c r="P4" i="4"/>
  <c r="P10" i="4" s="1"/>
  <c r="N8" i="6"/>
  <c r="U6" i="4"/>
  <c r="O5" i="2"/>
  <c r="N4" i="6"/>
  <c r="N10" i="6" s="1"/>
  <c r="U7" i="4"/>
  <c r="R5" i="4"/>
  <c r="N4" i="4"/>
  <c r="N10" i="4" s="1"/>
  <c r="P6" i="2"/>
  <c r="N6" i="2"/>
  <c r="T6" i="5"/>
  <c r="M8" i="2"/>
  <c r="R9" i="2"/>
  <c r="M4" i="4"/>
  <c r="M10" i="4" s="1"/>
  <c r="S6" i="5"/>
  <c r="S9" i="2"/>
  <c r="J4" i="2"/>
  <c r="U10" i="2"/>
  <c r="R4" i="2"/>
  <c r="O4" i="2"/>
  <c r="O10" i="2" s="1"/>
  <c r="N4" i="2"/>
  <c r="N10" i="2" s="1"/>
  <c r="H4" i="2"/>
  <c r="K4" i="2"/>
  <c r="I4" i="2"/>
  <c r="I9" i="2" l="1"/>
  <c r="J8" i="2"/>
  <c r="I8" i="2"/>
  <c r="I7" i="2"/>
  <c r="H5" i="2"/>
  <c r="I5" i="2"/>
  <c r="J7" i="5"/>
  <c r="I8" i="6"/>
  <c r="J8" i="6"/>
  <c r="J6" i="6"/>
  <c r="H6" i="6"/>
  <c r="J10" i="6"/>
  <c r="H5" i="6"/>
  <c r="R5" i="5"/>
  <c r="H4" i="6"/>
  <c r="M5" i="5"/>
  <c r="T5" i="4"/>
  <c r="R7" i="5"/>
  <c r="J5" i="5"/>
  <c r="F5" i="5"/>
  <c r="M4" i="5"/>
  <c r="M10" i="5" s="1"/>
  <c r="M8" i="6"/>
  <c r="F6" i="6"/>
  <c r="M5" i="6"/>
  <c r="T4" i="6"/>
  <c r="T10" i="6" s="1"/>
  <c r="S6" i="4"/>
  <c r="C4" i="4"/>
  <c r="O9" i="2"/>
  <c r="K9" i="2"/>
  <c r="D9" i="2"/>
  <c r="K8" i="2"/>
  <c r="U7" i="2"/>
  <c r="N7" i="2"/>
  <c r="D7" i="2"/>
  <c r="E5" i="2"/>
  <c r="D5" i="2"/>
  <c r="C5" i="2"/>
  <c r="E4" i="2"/>
  <c r="H5" i="5"/>
  <c r="I7" i="5"/>
  <c r="E5" i="5"/>
  <c r="U8" i="6"/>
  <c r="M6" i="2"/>
  <c r="K6" i="6"/>
  <c r="P4" i="2"/>
  <c r="P10" i="2" s="1"/>
  <c r="U5" i="5"/>
  <c r="I5" i="5"/>
  <c r="K4" i="5"/>
  <c r="P8" i="6"/>
  <c r="N7" i="6"/>
  <c r="R4" i="6"/>
  <c r="R10" i="6" s="1"/>
  <c r="J6" i="5"/>
  <c r="P5" i="5"/>
  <c r="P4" i="5"/>
  <c r="P10" i="5" s="1"/>
  <c r="M7" i="6"/>
  <c r="O7" i="6"/>
  <c r="O5" i="6"/>
  <c r="N5" i="6"/>
  <c r="U9" i="2"/>
  <c r="H9" i="2"/>
  <c r="C8" i="2"/>
  <c r="C7" i="2"/>
  <c r="O6" i="2"/>
  <c r="N5" i="2"/>
  <c r="T4" i="2"/>
  <c r="T10" i="2" s="1"/>
  <c r="K5" i="6"/>
  <c r="S4" i="6"/>
  <c r="S10" i="6" s="1"/>
  <c r="M7" i="4"/>
  <c r="R7" i="4"/>
  <c r="P6" i="4"/>
  <c r="P5" i="4"/>
  <c r="O4" i="4"/>
  <c r="O10" i="4" s="1"/>
  <c r="S4" i="4"/>
  <c r="S10" i="4" s="1"/>
  <c r="T9" i="2"/>
  <c r="N9" i="2"/>
  <c r="F8" i="2"/>
  <c r="E6" i="2"/>
  <c r="R5" i="2"/>
  <c r="M4" i="2"/>
  <c r="M10" i="2" s="1"/>
  <c r="F4" i="2"/>
  <c r="D4" i="2"/>
  <c r="K7" i="4"/>
  <c r="E7" i="4"/>
  <c r="I6" i="4"/>
  <c r="C6" i="4"/>
  <c r="E5" i="4"/>
  <c r="F5" i="4"/>
  <c r="E4" i="4"/>
  <c r="C7" i="5"/>
  <c r="C5" i="5"/>
  <c r="D4" i="5"/>
  <c r="J7" i="4"/>
  <c r="H7" i="4"/>
  <c r="H6" i="4"/>
  <c r="K6" i="4"/>
  <c r="J6" i="4"/>
  <c r="K5" i="4"/>
  <c r="H5" i="4"/>
  <c r="J5" i="4"/>
  <c r="I5" i="4"/>
  <c r="K4" i="4"/>
  <c r="I4" i="4"/>
  <c r="H4" i="4"/>
  <c r="F9" i="2"/>
  <c r="E9" i="2"/>
  <c r="D8" i="2"/>
  <c r="E8" i="2"/>
  <c r="F7" i="2"/>
  <c r="F10" i="2" s="1"/>
  <c r="D7" i="4"/>
  <c r="F7" i="4"/>
  <c r="C7" i="4"/>
  <c r="E6" i="4"/>
  <c r="D6" i="4"/>
  <c r="C5" i="4"/>
  <c r="F4" i="4"/>
  <c r="D7" i="5"/>
  <c r="E6" i="5"/>
  <c r="F6" i="5"/>
  <c r="D5" i="5"/>
  <c r="D10" i="5"/>
  <c r="F4" i="5"/>
  <c r="H7" i="5"/>
  <c r="R4" i="5"/>
  <c r="R10" i="5" s="1"/>
  <c r="T4" i="5"/>
  <c r="T10" i="5" s="1"/>
  <c r="E7" i="5"/>
  <c r="D6" i="5"/>
  <c r="K6" i="5"/>
  <c r="H4" i="5"/>
  <c r="S4" i="5"/>
  <c r="S10" i="5" s="1"/>
  <c r="U7" i="5"/>
  <c r="F7" i="5"/>
  <c r="I4" i="5"/>
  <c r="I10" i="5" s="1"/>
  <c r="E4" i="5"/>
  <c r="E10" i="5" s="1"/>
  <c r="C4" i="5"/>
  <c r="R7" i="6"/>
  <c r="U7" i="6"/>
  <c r="T7" i="6"/>
  <c r="J7" i="6"/>
  <c r="M6" i="6"/>
  <c r="S10" i="2"/>
  <c r="O7" i="5"/>
  <c r="M7" i="5"/>
  <c r="N7" i="5"/>
  <c r="H6" i="5"/>
  <c r="U4" i="5"/>
  <c r="U10" i="5" s="1"/>
  <c r="K7" i="5"/>
  <c r="O6" i="5"/>
  <c r="I7" i="6"/>
  <c r="I10" i="6" s="1"/>
  <c r="H7" i="6"/>
  <c r="K7" i="6"/>
  <c r="R10" i="2"/>
  <c r="C6" i="5"/>
  <c r="M6" i="5"/>
  <c r="N6" i="5"/>
  <c r="I6" i="5"/>
  <c r="T8" i="6"/>
  <c r="R8" i="6"/>
  <c r="H8" i="6"/>
  <c r="P6" i="6"/>
  <c r="O6" i="6"/>
  <c r="S7" i="4"/>
  <c r="D4" i="4"/>
  <c r="J9" i="2"/>
  <c r="J10" i="2" s="1"/>
  <c r="P7" i="2"/>
  <c r="E7" i="2"/>
  <c r="R7" i="2"/>
  <c r="C6" i="2"/>
  <c r="C4" i="2"/>
  <c r="C10" i="2" s="1"/>
  <c r="C8" i="6"/>
  <c r="P4" i="6"/>
  <c r="P10" i="6" s="1"/>
  <c r="M4" i="6"/>
  <c r="M10" i="6" s="1"/>
  <c r="N7" i="4"/>
  <c r="R6" i="4"/>
  <c r="U5" i="4"/>
  <c r="N5" i="4"/>
  <c r="J4" i="4"/>
  <c r="P9" i="2"/>
  <c r="M7" i="2"/>
  <c r="S5" i="2"/>
  <c r="I7" i="4"/>
  <c r="O6" i="4"/>
  <c r="F8" i="6"/>
  <c r="F4" i="6"/>
  <c r="D8" i="6"/>
  <c r="E8" i="6"/>
  <c r="F7" i="6"/>
  <c r="C7" i="6"/>
  <c r="D7" i="6"/>
  <c r="E7" i="6"/>
  <c r="C6" i="6"/>
  <c r="E6" i="6"/>
  <c r="D6" i="6"/>
  <c r="F5" i="6"/>
  <c r="E5" i="6"/>
  <c r="C5" i="6"/>
  <c r="D5" i="6"/>
  <c r="D4" i="6"/>
  <c r="C4" i="6"/>
  <c r="E4" i="6"/>
  <c r="K10" i="2" l="1"/>
  <c r="H10" i="2"/>
  <c r="I10" i="2"/>
  <c r="J10" i="5"/>
  <c r="H10" i="5"/>
  <c r="K10" i="5"/>
  <c r="K10" i="6"/>
  <c r="H10" i="6"/>
  <c r="C10" i="4"/>
  <c r="D10" i="2"/>
  <c r="E10" i="4"/>
  <c r="F10" i="4"/>
  <c r="D10" i="4"/>
  <c r="K10" i="4"/>
  <c r="H10" i="4"/>
  <c r="J10" i="4"/>
  <c r="I10" i="4"/>
  <c r="E10" i="2"/>
  <c r="F10" i="5"/>
  <c r="C10" i="5"/>
  <c r="D10" i="6"/>
  <c r="F10" i="6"/>
  <c r="C10" i="6"/>
  <c r="E10" i="6"/>
</calcChain>
</file>

<file path=xl/sharedStrings.xml><?xml version="1.0" encoding="utf-8"?>
<sst xmlns="http://schemas.openxmlformats.org/spreadsheetml/2006/main" count="750" uniqueCount="557">
  <si>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</si>
  <si>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</si>
  <si>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</si>
  <si>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</si>
  <si>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</si>
  <si>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</si>
  <si>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</si>
  <si>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</si>
  <si>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</si>
  <si>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</si>
  <si>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</si>
  <si>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</si>
  <si>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</si>
  <si>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</si>
  <si>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</si>
  <si>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</si>
  <si>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</si>
  <si>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</si>
  <si>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</si>
  <si>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</si>
  <si>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</si>
  <si>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</si>
  <si>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</si>
  <si>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</si>
  <si>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</si>
  <si>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</si>
  <si>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</si>
  <si>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</si>
  <si>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</si>
  <si>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</si>
  <si>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</si>
  <si>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</si>
  <si>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</si>
  <si>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</si>
  <si>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</si>
  <si>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</si>
  <si>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</si>
  <si>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</si>
  <si>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</si>
  <si>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</si>
  <si>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</si>
  <si>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</si>
  <si>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</si>
  <si>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</si>
  <si>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</si>
  <si>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</si>
  <si>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</si>
  <si>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</si>
  <si>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</si>
  <si>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</si>
  <si>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</si>
  <si>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</si>
  <si>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</si>
  <si>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</si>
  <si>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</si>
  <si>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</si>
  <si>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</si>
  <si>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</si>
  <si>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</si>
  <si>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</si>
  <si>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</si>
  <si>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</si>
  <si>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</si>
  <si>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</si>
  <si>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</si>
  <si>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</si>
  <si>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</si>
  <si>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</si>
  <si>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</si>
  <si>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</si>
  <si>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</si>
  <si>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</si>
  <si>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</si>
  <si>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</si>
  <si>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</si>
  <si>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</si>
  <si>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</si>
  <si>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</si>
  <si>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</si>
  <si>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</si>
  <si>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</si>
  <si>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</si>
  <si>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</si>
  <si>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</si>
  <si>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</si>
  <si>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</si>
  <si>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</si>
  <si>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</si>
  <si>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</si>
  <si>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</si>
  <si>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</si>
  <si>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</si>
  <si>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</si>
  <si>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</si>
  <si>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</si>
  <si>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</si>
  <si>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</si>
  <si>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</si>
  <si>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</si>
  <si>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</si>
  <si>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</si>
  <si>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</si>
  <si>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</si>
  <si>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</si>
  <si>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</si>
  <si>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</si>
  <si>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</si>
  <si>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</si>
  <si>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</si>
  <si>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</si>
  <si>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</si>
  <si>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</si>
  <si>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</si>
  <si>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</si>
  <si>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</si>
  <si>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</si>
  <si>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</si>
  <si>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</si>
  <si>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</si>
  <si>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</si>
  <si>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</si>
  <si>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</si>
  <si>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</si>
  <si>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</si>
  <si>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</si>
  <si>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</si>
  <si>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</si>
  <si>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</si>
  <si>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</si>
  <si>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</si>
  <si>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</si>
  <si>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</si>
  <si>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</si>
  <si>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</si>
  <si>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</si>
  <si>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</si>
  <si>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</si>
  <si>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</si>
  <si>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</si>
  <si>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</si>
  <si>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</si>
  <si>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</si>
  <si>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</si>
  <si>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</si>
  <si>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</si>
  <si>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</si>
  <si>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</si>
  <si>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</si>
  <si>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</si>
  <si>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</si>
  <si>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</si>
  <si>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</si>
  <si>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</si>
  <si>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</si>
  <si>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</si>
  <si>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</si>
  <si>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</si>
  <si>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</si>
  <si>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</si>
  <si>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</si>
  <si>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</si>
  <si>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</si>
  <si>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</si>
  <si>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</si>
  <si>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</si>
  <si>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</si>
  <si>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</si>
  <si>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</si>
  <si>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</si>
  <si>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</si>
  <si>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</si>
  <si>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</si>
  <si>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</si>
  <si>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</si>
  <si>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</si>
  <si>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</si>
  <si>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</si>
  <si>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</si>
  <si>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2023</t>
  </si>
  <si>
    <t>AÑO 2024</t>
  </si>
  <si>
    <t>AÑO 2025</t>
  </si>
  <si>
    <t>AÑO 2026</t>
  </si>
  <si>
    <t>AÑO  2023</t>
  </si>
  <si>
    <t>El registro en el SIMAT del proceso de matricula no se lleva acabo en las fechas estipuladas por la Institucion. Falta compromiso por parte de los padres de familia y/o acudientes.</t>
  </si>
  <si>
    <t>SIMAT
Libro de folios</t>
  </si>
  <si>
    <t>La documentación que permanece en secretaria aún se encuentre en fisico y pocos son los documentos digitales.</t>
  </si>
  <si>
    <t xml:space="preserve">Documentos físico en Secretaría. </t>
  </si>
  <si>
    <t>Durante el año 2023, la Institución logra realizar mantenimiento a los tejados, placas, cubierta de la sede integrada, arreglos al circuito electrico de la sede principal, arreglo a la entrada de la sede principal.</t>
  </si>
  <si>
    <t>Evidenicas fotograficas.
Planta física</t>
  </si>
  <si>
    <t>Actas.</t>
  </si>
  <si>
    <t>Plan de riesgo.</t>
  </si>
  <si>
    <t>En cada una de las sedes se logra el embellecimiento interno de cada salon a traves de las decoraciones, pintura y en exteriores se realiza mantenimiento de las zonas verdes. Sin embargo, las actividades se realizan en comun acuerdo con docentes y directivos, pero no se cuenta con un programa especifico.</t>
  </si>
  <si>
    <t>Evidencias Fotograficas.
Planta física</t>
  </si>
  <si>
    <t>Aún falta el encerramiento de la sede principal, zonas de parqueo especificas y acondicionadas y poner en funcionamiento los laboratorios.</t>
  </si>
  <si>
    <t>Evidencias fotograficas.
Planta física</t>
  </si>
  <si>
    <t>Presupuesto 2023.
Plan de compras.
Actas de inventario.
Facturas.</t>
  </si>
  <si>
    <t xml:space="preserve">Durante el año 2023, La Institución Educativa San Miguel recibió menaje por parte del PAE, uniformes por parte del CNR, dotación de implementos deportivos por parte de Supergiros, </t>
  </si>
  <si>
    <t>Falta mantenimiento general de equipos tecnologicos y de señal a internet.</t>
  </si>
  <si>
    <t>El Plan de riesgo existente en la Institución requiere ajustes y seguimiento para el cumplimiento optimo del mismo</t>
  </si>
  <si>
    <t>Actas de PAE.
Contrato de la cafeteria.
Evidencia fotograficas.</t>
  </si>
  <si>
    <t>Actas de seguimiento de la Orientadora escolar y sus procesos.</t>
  </si>
  <si>
    <t>El restaurante escolar no ofrece una cobertura del 100%, ya que lo suministrado por el PAE debe ser focalizado para algunos estudiantes vulnerables.
El transporte escolar solo presta el servicio para los de la sede principal.
Los estudiantes cuentan con un seguro estudiantil para tratar cualquier eventualidad</t>
  </si>
  <si>
    <t>La I.E.S.M. cuenta con el servicio de orientación escolar, que busca llevar un proceso personalizado y detallado con los casos especiales de bajo rendimiento academico y problemas de aprendizaje e interacciones sociales.</t>
  </si>
  <si>
    <t xml:space="preserve">Hojas de vida de los docentes, asignación académica de acuerdo al perfil del docente, resignificación del manual de funciones. </t>
  </si>
  <si>
    <t>La planta docente y directivos de la institución cuentan con los perfiles adecuados y coherentes a sus cargos. Sin embargo, la dificultad se presenta con la ausencia de los docentes de ingles, economia y filosofia en la sede principal.</t>
  </si>
  <si>
    <t>Los directivos y docentes reciben capacitaciones virtuales por parte de la Secretaria de Educación departamental</t>
  </si>
  <si>
    <t>Actas y evidencias fotograficas.</t>
  </si>
  <si>
    <t>Resolución de cargas académicas.
Actas de I y II semana de desarrollo institucional.</t>
  </si>
  <si>
    <t>Se asigna la carga académica acorde a los perfiles de los docentes y siguiendo los lineamientos del PEI.</t>
  </si>
  <si>
    <t>Cronograma escolar.</t>
  </si>
  <si>
    <t>Actas de reunión.
Protocolo de evaluación.</t>
  </si>
  <si>
    <t>Actas de izadas de bandera.
Evidencias fotograficas.</t>
  </si>
  <si>
    <t>Actas.
Proyectos del Área de Agropecuaria.</t>
  </si>
  <si>
    <t>Manual de Convivencia de la IESM.
Libro negro - Actas de compromiso.</t>
  </si>
  <si>
    <t>Programa Bienestar del Talento Humano - PMI - Gestión Administrativa.</t>
  </si>
  <si>
    <t>El sentido de pertenencia con la función docente y con la Institución es un proceso de mejora continuo que debe ser autoevaluado y sensibilizado constantemente.</t>
  </si>
  <si>
    <t>Se puede evidenciar que el proceso se realizo acorde a lo programado y cumpliendo los requerimientos exigidos en el protocolo emanado por la SED.</t>
  </si>
  <si>
    <t>La insitución aún carece de politicas claras y eficientes en la construcción de semilleros de investigación en todas las areas del conocimiento.</t>
  </si>
  <si>
    <t>La I.E.S.M. se rige por el manual de convivencia para resolver las eventualidades presentadas durante el año 2022 y se apoya en el comité de convivencia escolar. Sin embargo, debe trabajar en la sensibilización del mismo con toda la comunidad educativa.</t>
  </si>
  <si>
    <t>En el 2023, la institución logra elaborar el documento denominado "Programa de Bienestar del Talento Humano" para beneficio de los funcionarios de la institución.</t>
  </si>
  <si>
    <t>Plan operativo anual, Presupuesto general de la I.E.S.M. - Archivos fisicos.</t>
  </si>
  <si>
    <t>Libros contables, auxiliares y rendicion de cuentas.</t>
  </si>
  <si>
    <t>Actas de rendición de cuentas, libros reglamentarios.</t>
  </si>
  <si>
    <t>Informes contables.
Libro de presupuesto.</t>
  </si>
  <si>
    <t>La institución cuenta con libros de actas e informes actualizados, que reposan en la oficina de la rectoría.</t>
  </si>
  <si>
    <t xml:space="preserve">La Institución a través del Contador realizar la vigilancia del control fiscal que regula a la I.E.S.M. para lograr la transparencia y la eficiencia en el manejo de los recursos del sector publico. </t>
  </si>
  <si>
    <t>Los recursos con los que cuenta la Institución para su funcionamiento provienen del MEN a través de Gratuidad de la educación. Otros ingresos de la institución provienen del arriendo de la tienda escolar.</t>
  </si>
  <si>
    <t>Para el año 2023, se presento en el mes de febrero la rendición de cuentas del año 2022. De las actividades y obras desarrolladas a lo largo de la vigencia 2023 y con el cambio de rector en la institución, se presenta un informe de gastos en la última asamblea de padres de familia del presente año.</t>
  </si>
  <si>
    <t>Archivo digital del plantel educativo de manera eficiente y eficaz online a través del servicio que nos presta el software por año lectivo. 
Archivos físicos y digitales de los boletines expedidos en las sedes anexas.</t>
  </si>
  <si>
    <t>PMI 2023 - Gestión Administrativa.</t>
  </si>
  <si>
    <t>La mision y la vision se socializo con la comunidad educativa en la primera asamblea de padres de familia.</t>
  </si>
  <si>
    <t xml:space="preserve">Actas de la asamblea de padres de familia, entrega de folletos a los padres de familia, se hizo visible la mision y la vision en las aulas de clases </t>
  </si>
  <si>
    <t>se logro llevar el seguimiento al debido proceso</t>
  </si>
  <si>
    <t>Metas institucionales estipuladas en el PEI</t>
  </si>
  <si>
    <t>Los docentes de la institucion unificaron el plan de aula basados en la malla curricular</t>
  </si>
  <si>
    <t>malla curricular,planes de àrea, plan de aula</t>
  </si>
  <si>
    <t>La institucion sigue los procesos de inclusion con NNAJ con caracteristicas con condiciones educativas especiales.</t>
  </si>
  <si>
    <t>formato de identificacion de diagnostico a NNAJ con caracteristicas con condiciones especiales.</t>
  </si>
  <si>
    <t>la institucion se organiza en grupos de gestion para planear y ejecutar las actividades y compromisos institucionales</t>
  </si>
  <si>
    <t>Actas de reuniones por gestion. Registros fotogràficos de las actividades realizadas en el periodo academico</t>
  </si>
  <si>
    <t>Realizan los cambios y ajustes necesarios al planteamiento estrategico mediante trabajo en equipo.</t>
  </si>
  <si>
    <t>Malla curricular, planes de àrea, plan de estudios, resignificacion del PEI,PPT</t>
  </si>
  <si>
    <t>Se cumplio con los principios establecidos segun  la mision y la vision formando personas integras y comprometidas en lo academico y la sociedad.</t>
  </si>
  <si>
    <t>misiòn y visiòn, celebracion de eventos culturales y recreativos.</t>
  </si>
  <si>
    <t xml:space="preserve">El resultado de las pruebas saber 2023 disminuyo en un pequeño porcentaje referente a los años anteriores, esto debido a la falta y cambio de docentes, no aplicaRon los simulacros a los estudiantes como estrategia para mejorar. </t>
  </si>
  <si>
    <t>Resultados de las pruebas saber 11 2023 Y estadisticas de pruebas internas de 0°-11°. No hay docentes de sociales, historia e inglès</t>
  </si>
  <si>
    <t>la  institucion implementa proceso de autoevaluaciòn integral que abarca las diferentes sedes integrando la comunidad educativa</t>
  </si>
  <si>
    <t>autoevaluaciòn 2023</t>
  </si>
  <si>
    <t>El consejo directivo de la instituciòn proyectò el presupuesto que maneja la institucion con fines especicos</t>
  </si>
  <si>
    <t>Actas del concejo directivo, registros fotogràficos, rendicion de cuentas.</t>
  </si>
  <si>
    <t>El consejo acadèmico se reune  periodicamente para tomar  decisiones sobre los procesos pedagògicos y se hace seguimiento sistemàtico al plan de trabajo.</t>
  </si>
  <si>
    <t>Actas de consejo academico, registros fotograficos</t>
  </si>
  <si>
    <t>la comisiòn de evaluaciòn y promociòn evalua los resultados de sus acciones y los utiliza para fortalecer su trabajo</t>
  </si>
  <si>
    <t>Actas, registros fotogràficos, eficiencia interna, plataforma gnosoft,actas de informe acadèmico</t>
  </si>
  <si>
    <t>la institucion educativa lleva seguimiento al manual de convivencia bajo la superviciòn y asesoria de la orientadora escolar</t>
  </si>
  <si>
    <t>Manual de convivencia,libro negro, registro de  actas de acciones de indisciplina</t>
  </si>
  <si>
    <t>Es necesario que los docentes y directivos docentes motiven a los participantes del consejo estudiantil a participar frecuentemente en las actividades curriculares y extracurriculares de la institucion</t>
  </si>
  <si>
    <t>Actas y registro fotogràfico</t>
  </si>
  <si>
    <t>Se realizò la eleccion del personero en el tiempo estipulado y con los criterios establecidos para la eleccion.</t>
  </si>
  <si>
    <t>Actas de eleccion del personero, registro fotografico</t>
  </si>
  <si>
    <t>los padres de familia participaron con agrado en cada una de las actividades programadas por la institicion</t>
  </si>
  <si>
    <t>Actas , registros fotogràficos</t>
  </si>
  <si>
    <t>El consejo de padres de familia se reune constantemente para llevar seguimiento al plan de mejoramiento</t>
  </si>
  <si>
    <t>La institucion educativa evalua y mejora la utilizacion de los diferentes medios de comunicaciòn.</t>
  </si>
  <si>
    <t>redes sociales, grupo de prensa, plataforma gnosoft,camaras</t>
  </si>
  <si>
    <t>La comunidad educativa realiza acciones para el buen funcionamiento de la instituciòn</t>
  </si>
  <si>
    <t>semana cultura, interclases, salidas pedagògicas, desfiles con la banda marcial,</t>
  </si>
  <si>
    <t>La intitucion implementa un sistema de estìmulos y reconocimientos a los logros de los estudiantes.</t>
  </si>
  <si>
    <t>Actas y registros fotograficos en entrega de reconocimientos</t>
  </si>
  <si>
    <t>La institucion educativa promueve e impulsa la participacion en las buenas practicas</t>
  </si>
  <si>
    <t>actas, registros fotograficos</t>
  </si>
  <si>
    <t xml:space="preserve">la comunidad educativa enaltece el buen nombre de la institucion mediante,muetra sentido de pertenencia  y particiapacion activamente en cada evento programado </t>
  </si>
  <si>
    <t>actas, registros fotogràficos</t>
  </si>
  <si>
    <t>los espaciones educativos fueron reparadosy adecuados para  fortalecer las practicas pedagògicas pertinentes</t>
  </si>
  <si>
    <t>Actas, evidencias fotografiacas</t>
  </si>
  <si>
    <t xml:space="preserve">Al  iniciar el año acadèmico 2023 los estudiantes reciben induccin por pate de los directivos docentes y docentes titulares para la buena convivencia dentro y fuera de la unstituciòn </t>
  </si>
  <si>
    <t>actas, registros fotogràfico, manual de convivencia.</t>
  </si>
  <si>
    <t>Los estudiantes mejoran la actutud hacia  el aprendizaje y participaciòn</t>
  </si>
  <si>
    <t>registro de notas.</t>
  </si>
  <si>
    <t>se resignificò el manual de convivenvcia en la primera semana de desarrollo instituciona y se socializò con la comunidad educativa.</t>
  </si>
  <si>
    <t>actas, registros fotograficos, manual de convivencia</t>
  </si>
  <si>
    <t xml:space="preserve">los estudiantes reciben capacitaciones internas y externas para el fortalecimiento de sus sentimientos de pertenencia.  </t>
  </si>
  <si>
    <t xml:space="preserve">talleres consejo noruego, save of children, </t>
  </si>
  <si>
    <t xml:space="preserve">las aulas de clases de la IE  son suficientemente propicias generando un buen ambiente para el aprendizaje y la convivencia </t>
  </si>
  <si>
    <t>Registro fotogràfico</t>
  </si>
  <si>
    <t>la I.E cuenta con el apoyo de entidades gubernamentales que brindan  inducciòn y asesoria a los estudiantes en situciones de conflicto</t>
  </si>
  <si>
    <t>Actas, registros de talleres, foros</t>
  </si>
  <si>
    <t>la socializacion del manual de convivencia con la comunidad educativa a insidido notablemente en minimizar cituaciones de casos difisiles.</t>
  </si>
  <si>
    <t>Actas, registro fotografico</t>
  </si>
  <si>
    <t>la comunicaciòn con los padres de familia es acertiva mas sin embargo se mantienen algunos casos de aislamiento y desinteres</t>
  </si>
  <si>
    <t>Actas de reuniones de familia, registrso fotogràficos</t>
  </si>
  <si>
    <t>los docentes aplican metodos y erramientas flexibles para casos de niños con necesidades especiales.</t>
  </si>
  <si>
    <t xml:space="preserve">Guias y talleres a estudiantes con discapacidad, </t>
  </si>
  <si>
    <t>la institucion cuenta con entes de apoyo y estadia que fortalece los procesos integrales de formaciòn</t>
  </si>
  <si>
    <t>H.J.C, SENA, Consejo noruego, save of children,coordinacòn de salu,comisaria de familia.</t>
  </si>
  <si>
    <t>El sector productivo se vinculò desde la participacion en el consejo derectivo en 100%en las actividades escolares y de infraestructura.</t>
  </si>
  <si>
    <t>Actas, registros fotogràficos</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</si>
  <si>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</si>
  <si>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Planes de área
Plan de Aula
Plan de Asignatura.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</si>
  <si>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</si>
  <si>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Plann de Aula</t>
  </si>
  <si>
    <t>La institución cuenta con una
política de dotación, uso y
mantenimiento de los recursos
para el aprendizaje y hay una
conexión clara entre el enfoque metodológico y los criterios administrativos</t>
  </si>
  <si>
    <t>Libros areas fundamentales en cada salon de clase.
Sala de Informatica.
Implementos Deportivos.</t>
  </si>
  <si>
    <t>Los mecanismos para el seguimiento a las horas efectivas de clase recibidas por los estudiantes hacen parte de un sistema de mejoramiento institucional que se implementa en todas las
sedes y es aplicado por los docentes.</t>
  </si>
  <si>
    <t>Acta de asignación de clase.
Horariios de clase.</t>
  </si>
  <si>
    <t>Bimestrales tipo prueba SABER.
Planes de Nivelación por periodo.</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</si>
  <si>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</si>
  <si>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Proyectos de Aula</t>
  </si>
  <si>
    <t>En algunas sedes hay algunos
acuerdos básicos entre docentes y
estudiantes acerca de la intencionalidad de las tareas escolares para
algunos grados, niveles o áreas.</t>
  </si>
  <si>
    <t>Actas de compromiso.</t>
  </si>
  <si>
    <t>La institución tiene una política sobre el uso de los recursos para el aprendizaje que está articulada con su propuesta pedagógica. Además, ésta es aplicada por todos.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</si>
  <si>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</si>
  <si>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La institución cuenta con una
política sobre el uso apropiado
de los tiempos destinados a
los aprendizajes, pero ésta se
aplica solamente en algunas
sedes, niveles o grados.</t>
  </si>
  <si>
    <t>Talleres de Nivelación - Refuerzo</t>
  </si>
  <si>
    <t>La institución hace seguimiento a las relaciones
de aula, y diseña e implementa acciones de mejoramiento para contrarrestar las debilidades evidenciadas.</t>
  </si>
  <si>
    <t>Las Nivelaciones al finalizar el perido</t>
  </si>
  <si>
    <t>Planes de area de todas las asignaturas alojados en la plataforma OVY</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</si>
  <si>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</si>
  <si>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</si>
  <si>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Plan de Aula.
Formatos DUA</t>
  </si>
  <si>
    <t>El sistema de evaluación del rendimiento acadé- mico de la institución se aplica permanentemente. Se hace seguimiento y se cuenta con un buen sistema de información. Además, la institución
evalúa periódicamente este sistema y lo ajusta de acuerdo con las necesidades de la diversidad de los estudiantes.</t>
  </si>
  <si>
    <t>Actas de comisión y evaluación y promoción.</t>
  </si>
  <si>
    <t>El seguimiento sistemático de los resultados académicos cuenta con indicadores y mecanismos claros de retroalimentación para estudiantes, padres de familia y prácticas docentes.</t>
  </si>
  <si>
    <t>Planillas de Notas- Plataforma OVY</t>
  </si>
  <si>
    <t>Las conclusiones de los análisis de los resultados de los estudiantes en las evaluaciones externas (pruebas SABER y exámenes de Estado) son fuente para el mejoramiento de las prácticas de aula, en el marco del Plan de Mejoramiento Institucional.</t>
  </si>
  <si>
    <t>Analis DOFA año anterior</t>
  </si>
  <si>
    <t>La institución revisa y evalúa periódicamente su política de control y tratamiento del ausentismo
en función de los resultados de la misma, e implementa los ajustes pertinentes</t>
  </si>
  <si>
    <t>formato de Excusa
Registro de asistencia en la Platafprma OVY.
Seguimiento por parte del docenten orientador.</t>
  </si>
  <si>
    <t>Las prácticas de los docentes incorporan actividades de recuperación basadas en estrategias que tienen como finalidad ofrecer un apoyo real al desarrollo de las  
básicas de los estudiantes y al mejoramiento de sus resultados.</t>
  </si>
  <si>
    <t>Actas de nivelación por periodo.</t>
  </si>
  <si>
    <t>Por iniciativa individual, algunos docentes se ocupan de los casos de bajo rendimiento y problemas de aprendizaje de
los estudiantes</t>
  </si>
  <si>
    <t>Planes de refuerzos Individuales</t>
  </si>
  <si>
    <t>La institución tiene un contacto escaso y esporádico con sus egresados y la información sobre ellos es anecdótica.
La institución tiene un plan para realizar el seguimiento a sus egresados, pero la información no es sistemática, n</t>
  </si>
  <si>
    <t xml:space="preserve">Listado de egresados </t>
  </si>
  <si>
    <t xml:space="preserve">Seguimiento a la asistencia , Evaluación en el aula, Relación pedagógica, 
</t>
  </si>
  <si>
    <t>La institución hace seguimiento a las relaciones de aula, y diseña e implementa acciones de mejoramiento para contrarrestar las debilidades evidenciadas.
El sistema de evaluación del rendimiento acadé- mico de la institución se aplica permanentemente. Se hace seguimiento y se cuenta con un buen sistema de información. Además, la institución evalúa periódicamente este sistema y lo ajusta de acuerdo con las necesidades de la diversidad de los estudiantes.
La institución revisa y evalúa periódicamente su política de control y tratamiento del ausentismo en función de los resultados de la misma, e implementa los ajustes pertinentes.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</si>
  <si>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</si>
  <si>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 xml:space="preserve">Documento PIAR- DUA- SIMAG </t>
  </si>
  <si>
    <t>La institución ha definido políticas
para atender a poblaciones
pertenecientes a grupos
étnicos, pero carece de información
sobre sus requerimientos
o necesidades de su localidad
o municipio.</t>
  </si>
  <si>
    <t>No exiaten evidencias fisicas que sustente la atenciòn a esta poblaciòn.</t>
  </si>
  <si>
    <t>La institución cuenta con mecanismos que le
permiten conocer las necesidades y expectativas
de todos los estudiantes y divulga esta información
en su comunidad; los estudiantes
encuentran elementos de identificación con
la institución.</t>
  </si>
  <si>
    <t>Redes Sociales de la Intituciòn.
Evemtos Deportivos y Culturales.
Feria Agropecuaria.
Trabajo Social Comunitario Estudiantil.</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</si>
  <si>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</si>
  <si>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Proyectos en el area de agropuaria.</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</si>
  <si>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</si>
  <si>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Actas de reuniòn y asistencia de la Escuela de padres.</t>
  </si>
  <si>
    <t>Existen estrategias de comunicación
que permiten que la
institución y la comunidad se
conozcan mutuamente; las actividades
se organizan de manera
conjunta, así no guarden
estrecha relación con el PEI.</t>
  </si>
  <si>
    <t>Redes Sociales Institucionales.
Eventos Culturales y Deportivos  Extraclases.
Redes Sociales Institucionales.
Grupos de Whatsapp.</t>
  </si>
  <si>
    <t>La comunidad se encuentra informada respecto
de los programas y posibilidades de uso
de los recursos de la institución y los utiliza;
asimismo, colabora con la institución en los
gastos para su mantenimiento.</t>
  </si>
  <si>
    <t>Acta de rendiciòn de cuentas 2023.
Evidencias fotograficas de los arreglos a las sedes.
Contratos de ejecuciòn de obras y/o mejoras.</t>
  </si>
  <si>
    <t>El servicio social estudiantil tiene
proyectos que responden
a las necesidades de la comunidad
y éstos, a su vez, son
pertinentes para la actividad
institucional.</t>
  </si>
  <si>
    <t>Documentos de los proyetos de servicio social estudiantil obligatorio 2023.</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</si>
  <si>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</si>
  <si>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Eventos culturales y deportivos.
Eventos religiosos.
Feria Agropecuaria.
Proyectos Servicio Social Estudiantil.
Actas de jornadas democraticas.</t>
  </si>
  <si>
    <t>La asamblea de padres funciona
de acuerdo con lo estipulado
en la normatividad vigente y el
consejo de padres participa en
algunas decisiones relativas al
mejoramiento de la institución.</t>
  </si>
  <si>
    <t>Actas de asambleas de padres de familia.
Evidencia fotograficas.</t>
  </si>
  <si>
    <t>La institución tiene propuestas
para estimular la participación
de de las familias como mecanismo
de apoyo a acciones,
que si bien son pertinentes
para la institución y están en
concordancia con el PEI, no
han sido diseñadas con base
en su participación.</t>
  </si>
  <si>
    <t>Actas de compromiso.
Evidencias fotograficas en eventos instituionales como ceremonias de grados, semana cultural y entrega de boletines.</t>
  </si>
  <si>
    <t>La institución cuenta con programas
para la prevención de
riesgos físicos que hacen parte
de los proyectos transversales
(educación ambiental, por
ejemplo) y son coherentes con
el PEI.</t>
  </si>
  <si>
    <t>Capacitacioes por parte de Salud Pùblica municipal, Bomberos, Save the children.</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</si>
  <si>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</si>
  <si>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Actas por parte de Psicoorientaciòn escolar.</t>
  </si>
  <si>
    <t>La institución cuenta con algunos
planes de acción frente a
accidentes o desastres naturales
solamente para algunas sedes
o ciertos riesgos; el estado
de la infraestructura física no
es sujeto de monitoreo ni de
evaluación.</t>
  </si>
  <si>
    <t>Documento de Plan de riesgos.</t>
  </si>
  <si>
    <t>Apoyo pedagógico para estudiantes con dificultades de aprendizaje: La institución definira las políticas y mecanismos definidos en el PEI para abordar los casos de bajo rendimiento y problemas de aprendizaje, para poder realizar el seguimiento a los mismos, y diseñar los recursos externos pertinentes.</t>
  </si>
  <si>
    <t>Seguimiento a los egresados: Para el presente año la institución definira un plan para realizar el seguimiento a sus egresados, esta se llevara de manera sistemática, lo cual  permitira el análisis para el aporte al mejoramiento.</t>
  </si>
  <si>
    <t>La Institución cuenta con un software (ovy) para la expedición de los boletines de la sede primaria y sede principal, pero no expide los boletines para los estudiantes de la sedes rurales.</t>
  </si>
  <si>
    <t>los laboratorios estan en muy regular estado , las áreas de musica y deportes con implementos que poco se usa . La insitución carece de un salón de audiovisuales y de música.</t>
  </si>
  <si>
    <t>La institución realiza activida des de inducción con los docen tes y administrativos nuevos, 
pero éstas no son sistemáticas 
y obedecen a iniciativas indivi duales, de áreas o de sede</t>
  </si>
  <si>
    <t>A pesar de mantener los reconocimientos y estimulos a estudiantes en las areas culturales, deportivas y academicas, la institución carece de un programa que incluya  igualmente a los docentes y administrativos de la institucion .</t>
  </si>
  <si>
    <t>Los perfiles se encuentran bien definidos, son coherentes con el PEI y con la normatividad vigente.</t>
  </si>
  <si>
    <t>creacion de  una base de datos digital para almacenar la informacion academica de los estudiantes</t>
  </si>
  <si>
    <t xml:space="preserve">determinar un plan de reconocimiento y estimulos al personal vinculado </t>
  </si>
  <si>
    <t xml:space="preserve">crear proyectos de investigacion de acuerdo a los intereses y fortalezas de los estudiantes </t>
  </si>
  <si>
    <t>diseño curricular para estudiantes con discapacidad.</t>
  </si>
  <si>
    <t>servicio Social Estudiantil</t>
  </si>
  <si>
    <t>Escuela de Padres</t>
  </si>
  <si>
    <t>La institución cuenta con un proceso de ma trícula ágil y oportuno que tiene en cuenta las 
necesidades de los estudiantes y los padres de 
familia, y que es reconocido por la comunidad 
educativa</t>
  </si>
  <si>
    <t>SIMAT, FOLIOS DE MATRICULAS, CARPETAS DE LOS ESTUDAINTES, PAZ Y SALVO.</t>
  </si>
  <si>
    <t>La institución tiene un sistema de archivo que 
le permite disponer de la información de los 
estudiantes de todas las sedes, así como ex pedir constancias y certificados de manera 
ágil, confiable y oportuna</t>
  </si>
  <si>
    <t xml:space="preserve">PLATAFORMA OVY, ARCHIVO FISICO EN SECRETARIA </t>
  </si>
  <si>
    <t>La institución revisa periódicamente el sistema de 
expedición de boletines de calificaciones e imple menta acciones para ajustarlo y mejorarlo</t>
  </si>
  <si>
    <t>BOLETINES, OVY</t>
  </si>
  <si>
    <t>La institución revisa periódicamente el programa 
de mantenimiento de su planta física y realiza los 
ajustes pertinentes.</t>
  </si>
  <si>
    <t>EVIDENCIA FOTOGRAFICA, FACTURAS, PLANTA FISICA</t>
  </si>
  <si>
    <t xml:space="preserve">tanto en la sede principal como en las sedes anexas se ejecutaron programas de embellecimiento de las auas y los espacios exteriores, de igual manera hubo adecuaciones de las jardineras los estudiantes junto a sus titulares decoraron los salones. </t>
  </si>
  <si>
    <t xml:space="preserve">SALONES, PASILLOS, EVIDENCIA FOTOGRAFICA </t>
  </si>
  <si>
    <t xml:space="preserve">Aun falta el encerramiento del colegio, pero se fijo zonas de parqueo con cubierta de polisombra para las motos, el laboratorio de Fisica aun sigue sin funcionamiento. </t>
  </si>
  <si>
    <t>FOTOS, FACTURAS, LABORATORIOS</t>
  </si>
  <si>
    <t xml:space="preserve">Los laboratorios les hace falta mantenimiento, no hubo dotacion de libros </t>
  </si>
  <si>
    <t>FOTOS, PRESUPUESTO 2024</t>
  </si>
  <si>
    <t>Durante el año 2024, La Institución Educativa San Miguel recibió menaje por parte del PAE, dotación de implementos deportivos por parte de ?</t>
  </si>
  <si>
    <t xml:space="preserve">PLAN DE COMPRAS </t>
  </si>
  <si>
    <t xml:space="preserve">Se realiza esporadicamente el mantenimiento de los equipos tecnologicos,  pero aun la señal de internet sigue siendo regular </t>
  </si>
  <si>
    <t>ACTAS</t>
  </si>
  <si>
    <t>La comunidad educativa conoce y adopta las  medidas preventivas derivadas del conoci miento cabal del panorama de ries</t>
  </si>
  <si>
    <t xml:space="preserve">SIMULACROS , RUTA  DE EVACUACION </t>
  </si>
  <si>
    <t xml:space="preserve">El restaurante escolar no ofrece una cobertura del 100%, ya que lo suministrado por el PAE debe ser focalizado para algunos estudiantes vulnerables.
El transporte escolar solo presta el servicio para los de la sede principal y la Integrada 
Los estudiantes cuentan con un seguro estudiantil para tratar cualquier eventualidad. El servicio de cafeteria este año fue de regular atencion, además no habia variedad en lo que ofrecian </t>
  </si>
  <si>
    <t xml:space="preserve">ACTAS DE PAE, CONTRATO DE CAFETERIA, TRANSPORTE ESCOLAR, EVIDENCIA FOTOGRAFICA </t>
  </si>
  <si>
    <t xml:space="preserve">ACTA DE SEGUIMIENTO DEL PSICOORIENTADOR, ACTAS ACADEMICAS </t>
  </si>
  <si>
    <t>La institución revisa y evalúa continuamente la 
definición de los perfiles y su uso en los procesos 
de selección, solicitud e inducción del personal, 
en función del plan de mejoramiento y de sus ne cesidades..</t>
  </si>
  <si>
    <t>HOJAS DE VIDA</t>
  </si>
  <si>
    <t xml:space="preserve">PMI 2024, GESTION ADMINISTRATIVA </t>
  </si>
  <si>
    <t xml:space="preserve">Este año 2024, se capacitaron en Ocaña  los docentes lidres de las 4 areas que evalua el Icfes, de igual manera se recibieron charlas por parte del Orientador Escolar y demas programas de ONG que promueven el mejoramiento institucional </t>
  </si>
  <si>
    <t>ACTAS, EVIDENCIA FOTOGRAFICA</t>
  </si>
  <si>
    <t>IZADA DE BANDERAS, ACTAS, CRONOGRAMA DE ACTIVIDADES</t>
  </si>
  <si>
    <t xml:space="preserve">ACTAS DE REUNION, PROTOCOLO DE EVALUACION </t>
  </si>
  <si>
    <t xml:space="preserve">Este año 2024 la gestion administrativa hacia reconocimeinto mediante cuadros de honor a los estudaintes que obtenian desempeño academico alto y superior, sin embargo falta implementar los estimulos hacia los docentes </t>
  </si>
  <si>
    <t xml:space="preserve">CUADROS DE HONOR, EVIDENCIA FOTOGRAFICA, GESTION ADMINISTRATIVA </t>
  </si>
  <si>
    <t xml:space="preserve">Manual de Convivencia de la IESM, Actas Comportamentales, Observadores, seguimeinto del Orientador </t>
  </si>
  <si>
    <t>La institución ha definido un pro grama de bienestar del personal 
vinculado, pero éste no se cum ple totalmente o no abarca a to das las sedes, niveles o grados</t>
  </si>
  <si>
    <t>Para el año 2024, se presento en el mes de febrero la rendición de cuentas del año 2023. De las actividades y obras desarrolladas a lo largo de la vigencia 2023 y con el cambio de rector en la institución, se presenta un informe de gastos en la última asamblea de padres de familia del presente año.</t>
  </si>
  <si>
    <t>Actas de rendición de cuentas, libros reglamentarios</t>
  </si>
  <si>
    <t>Los modelos pedagógicos diseñados para atender a los estudiantes que enfrentan barreras para su aprendizaje y participación son evaluados de manera continua con el objetivo de mejorar tanto la calidad como la efectividad de los servicios educativos ofrecidos. La institución se muestra comprometida con las necesidades de su comunidad y trabaja en la adaptación constante de su oferta educativa para responder adecuadamente a dichas demandas.</t>
  </si>
  <si>
    <t>La institución conoce los reque_x0002_rimientos educativos de las po_x0002_blaciones pertenecientes a los grupos étnicos y ha diseñado estrategias pedagógicas para atenderlas en concordancia con el PEI y la normatividad vigente.</t>
  </si>
  <si>
    <t>La institución dispone de mecanismos que le permiten identificar las necesidades y expectativas de todos los estudiantes, y se encarga de compartir esta información con toda la comunidad educativa. De esta manera, los estudiantes logran sentirse identificados con la institución.</t>
  </si>
  <si>
    <t>La institución dispone de programas coordinados con el cuerpo docente para apoyar a los estudiantes en el desarrollo de sus proyectos de vida. Estos programas están diseñados en función de las necesidades y expectativas de los estudiantes, y se alinean con las oportunidades que ofrece el entorno para su crecimiento y desarrollo personal.</t>
  </si>
  <si>
    <t>a escuela de padres es coherente con el PEI, cuenta con el respaldo pedagógico de los do_x0002_centes y se encuentra ampliamente divulgada en la comunidad. Además, su acogida entre los integrantes de la familia es significativa.</t>
  </si>
  <si>
    <t>a comunidad se encuentra informada res_x0002_pecto de los programas y posibilidades de uso de los recursos de la institución y los utiliza; asimismo, colabora con la institución en los gastos para su mantenimiento.</t>
  </si>
  <si>
    <t>la institución y la comunidad evalúan conjunta mente y mejoran de mutuo acuerdo los servicios 
que la primera le ofrece a la segunda en relación 
con la disponibilidad de los recursos físicos y los 
medios (audiovisuales, biblioteca, sala de infor mática, etc.).</t>
  </si>
  <si>
    <t>l impacto del servicio social estudiantil es evalua_x0002_do por la institución y se tienen en cuenta tanto las necesidades y expectativas de la comunidad como su satisfacción con estos programas.</t>
  </si>
  <si>
    <t>los mecanismos y espacios de participación de la institución son utilizados de manera constante y significativa por los estudiantes. No solo se cumplen las normativas legales, sino que se ha logrado una participación activa de los estudiantes en el apoyo a su propio proceso de formación ciudadana.</t>
  </si>
  <si>
    <t>La institución posee canales de comunicación claros y abiertos que facilitan a los padres de familia el conocimiento de sus derechos y de_x0002_beres, de manera que ellos se sienten miem_x0002_bros legítimos de la asamblea y del consejo de padres.</t>
  </si>
  <si>
    <t xml:space="preserve">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
</t>
  </si>
  <si>
    <t>Los programas de prevención de riesgos físi 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</si>
  <si>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La institución cuenta con programas organi_x0002_zados con el apoyo de otras entidades (se_x0002_cretaría de salud, hospitales, universidades) que buscan favorecer los aprendizajes de los estudiantes y de la comunidad sobre los ries_x0002_gos a que están expuestos y crear una cultura del autocuidado y de la prevención. Los estu_x0002_diantes y la comunidad se vinculan a estos programas. Existen mecanismos de segui_x0002_miento a los factores de riesgo identificados como significativos para la comunidad y los estudiantes.</t>
  </si>
  <si>
    <t>a institución cuenta con algu nos planes de acción frente a 
accidentes o desastres natura les solamente para algunas se des o ciertos riesgos; el estado 
de la infraestructura física no 
es sujeto de monitoreo ni de 
evaluación.</t>
  </si>
  <si>
    <t>1. La institución educativa San Miguel ha implementado estrategias pedagógicas inclusivas y programas de apoyo dirigidos a estudiantes en situación de vulnerabilidad, garantizando que todos tengan acceso a una educación equitativa. A través de la identificación temprana de barreras al aprendizaje y la participación, se ofrece un acompañamiento que favorece el desarrollo integral de estos estudiantes, promoviendo su integración activa y exitosa en la comunidad educativa</t>
  </si>
  <si>
    <t>La institución Educativa San Miguel hace un uso eficiente y adecuado de su planta física y recursos tecnológicos, garantizando que los espacios educativos sean accesibles, funcionales y estimulantes para el aprendizaje. Los medios y materiales didácticos son integrados de manera estratégica en las prácticas pedagógicas, favoreciendo la participación activa de los estudiantes y promoviendo una enseñanza más dinámica e inclusiva.</t>
  </si>
  <si>
    <t>La institución educativa San Miguel  fomenta un programa de servicio social estudiantil que promueve el compromiso y la responsabilidad social, permitiendo a los estudiantes participar en iniciativas que beneficien a la comunidad. Este programa no solo fortalece el desarrollo de habilidades cívicas y sociales, sino que también contribuye a la formación integral de los estudiantes al vincularlos con realidades externas al entorno escolar</t>
  </si>
  <si>
    <t>Es necesario seguir fortaleciendo la formación continua del personal docente en temas relacionados con la interculturalidad y la diversidad étnica, para asegurar una atención más personalizada y respetuosa de las particularidades culturales de los estudiantes. Además, se puede ampliar la oferta de recursos y materiales educativos que integren de manera más significativa las lenguas, tradiciones y saberes de los grupos étnicos, favoreciendo un entorno más inclusivo y representativo</t>
  </si>
  <si>
    <t>Es fundamental fortalecer los programas de orientación vocacional y acompañamiento en la construcción de proyectos de vida, integrando más actividades que permitan a los estudiantes explorar diversas opciones profesionales y personales. Asimismo, se podría mejorar la articulación entre los proyectos de vida de los estudiantes y las oportunidades del entorno, como prácticas profesionales, pasantías y vinculación con la comunidad, para brindarles un panorama más claro y accesible sobre su futuro</t>
  </si>
  <si>
    <t>Es necesario reforzar los programas de seguridad en la institución mediante una revisión y actualización periódica de los protocolos de prevención, especialmente en situaciones de emergencia. Además, se podría fortalecer la sensibilización y capacitación continua de estudiantes, docentes y personal administrativo sobre cómo actuar de manera eficaz frente a situaciones de riesgo, promoviendo una cultura de seguridad integral que abarque tanto el ámbito físico como el emocional dentro de la comunidad escolar.</t>
  </si>
  <si>
    <t>Se cuenta con una formulación de la misión, la visión y los principios que articulan e identifican a la institución como un todo. Estos elementos han sido apropiados parcialmente por la comunidad educativa.</t>
  </si>
  <si>
    <t>Documento PEI</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</si>
  <si>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</si>
  <si>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</si>
  <si>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</si>
  <si>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Documento PEI, PIAR</t>
  </si>
  <si>
    <t>La institución evalúa periódicamente la eficiencia y pertinencia de los criterios establecidos para su manejo y realiza ajustes para mejorarlos y lograr mayor cohesión. Se trabaja en equipo y se aplican distintas formas para resolver los problemas.</t>
  </si>
  <si>
    <t xml:space="preserve">Evidencias fotograficas. Actas que realiza el coordinador </t>
  </si>
  <si>
    <t>Los planes, proyectos y acciones se enmarcan en principios de corresponsabilidad, participación
y equidad, articulados al planteamiento
estratégico de la institución integrada e inclusiva,y son conocidos por la comunidad educativa. Se trabaja en equipo para articular las
acciones.</t>
  </si>
  <si>
    <t>Planes de area y planes de asignatura</t>
  </si>
  <si>
    <t>La estrategia pedagógica es coherente con la misión, la visión y los principios institucionales, y es aplicada de manera articulada en las diferentes sedes, niveles y grados.</t>
  </si>
  <si>
    <t>Misión y visión</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</si>
  <si>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</si>
  <si>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Resultados de pruebas 11  2023</t>
  </si>
  <si>
    <t>La institución implementa un proceso de
autoevaluación integral que abarca las diferentes sedes, empleando instrumentos y procedimientos
claros. Además, cuenta con la
participación de los diferentes estamentos de la comunidad educativa.</t>
  </si>
  <si>
    <t>Autoevaluación 2024</t>
  </si>
  <si>
    <t>El consejo directivo se reúne periódicamente de acuerdo con un cronograma establecido y sesiona
con el aporte activo de todos sus miembros. Hace seguimiento sistemático al plan de trabajo, para garantizar su cumplimiento.</t>
  </si>
  <si>
    <t>Actas de reunión. Registro fotográfico</t>
  </si>
  <si>
    <t>El consejo académico se reúne periódicamente para garantizar que el proyecto pedagógico sea coherente con las necesidades de la diversidad
y se implemente en todas las sedes,
áreas y niveles. Sin embargo, no hace seguimiento suficiente al mismo.</t>
  </si>
  <si>
    <t>Actas de consejo académico. Registro fotográfico</t>
  </si>
  <si>
    <t>La comisión de evaluación y promoción se reúne oportunamente en el marco de la integración institucional, toma las decisiones pertinentes y apoya la definición de políticas institucionales de evaluación que favorece a la diversidad de la población.</t>
  </si>
  <si>
    <t>Actas de promoción y evaluación por grados</t>
  </si>
  <si>
    <t>El comité de convivencia se reúne periódicamente y cuenta con el aporte activo de todos sus miembros. Además, evalúa los resultados de sus acciones y decisiones y los utiliza para fortalecer
su trabajo.</t>
  </si>
  <si>
    <t>Actas de reunión comité de convivencia</t>
  </si>
  <si>
    <t>El consejo estudiantil está conformado
mediante elección democrática, pero no se reúne periódicamente para deliberar
y tomar las decisiones que le corresponden.</t>
  </si>
  <si>
    <t>Actas de conformación</t>
  </si>
  <si>
    <t>La institución cuenta con un
personero elegido democráticamente
que representa a todas y todos los estudiantes de todas las sedes, pero no es tenido en cuenta en las decisiones.</t>
  </si>
  <si>
    <t>Acta de elección</t>
  </si>
  <si>
    <t>La asamblea de padres de familia se reúne periódicamente y es reconocida como la instancia de representación de estos integrantes de la comunidad educativa.</t>
  </si>
  <si>
    <t>Actas y registros fotográficos</t>
  </si>
  <si>
    <t>El consejo de padres de familia
solamente se reúne esporádicamente
para trabajar sobre los asuntos de su competencia.</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</si>
  <si>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</si>
  <si>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Redes sociales, pagina institucional, Platafrma OVY</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</si>
  <si>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</si>
  <si>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Evidencias fotográficas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</si>
  <si>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</si>
  <si>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Registro fotográfico</t>
  </si>
  <si>
    <t>La institución realiza reuniones
ocasionales para identificar y  socializar los mejores desempeños
en el ámbito pedagógico y administrativo.</t>
  </si>
  <si>
    <t>Evaluación de periodo de prueba y de desempeño.</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</si>
  <si>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</si>
  <si>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Registros fotográficos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</si>
  <si>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</si>
  <si>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</si>
  <si>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Programa de inducción</t>
  </si>
  <si>
    <t>En todas las sedes de la institución se observan el entusiasmo y una elevada motivación hacia el aprendizaje, lo que se refleja en toda  la comunidad educativa.</t>
  </si>
  <si>
    <t>Registro final de notas</t>
  </si>
  <si>
    <t>La institución revisa periódicamente el manual de convivencia en relación con su papel en la gestión del clima institucional y orienta los ajustes y mejoramientos al mismo.</t>
  </si>
  <si>
    <t>Resginificación Manual de convivencia 2024</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</si>
  <si>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</si>
  <si>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Registro fotográfico semana cultural, Interclases, Semana de la Juventud y Semana de la convivencia</t>
  </si>
  <si>
    <t>La institución realiza acciones
organizadas para propiciar el bienestar
de todas y todos los estudiantes,
logrando buena calidad y cobertura, pero éstas no siempre se ejecutan de manera oportuna y articulada con las ofertas brindadas por otras entidades.</t>
  </si>
  <si>
    <t>Cronograma de actividades</t>
  </si>
  <si>
    <t>La comunidad educativa reconoce y utiliza el comité de convivencia para identificar y mediar los conflictos. Las actividades programadas para fortalecer la convivencia cuentan con amplia participación de los distintos estamentos de la comunidad educativa.</t>
  </si>
  <si>
    <t>Manual de convivencia, actas del comité de convivencia</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</si>
  <si>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</si>
  <si>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</si>
  <si>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 xml:space="preserve">Actas de reunión con familia. Llamadas y mensajes telefonicos, Circulares. </t>
  </si>
  <si>
    <t>La institución realiza un intercambio fluido de información con las autoridades educativas en el marco de la política definida, lo que facilita
la ejecución de las actividades y la solución oportuna de los problemas.</t>
  </si>
  <si>
    <t xml:space="preserve">Actas de reunión con comité de convivencia local. Comunicación con coordinación de educación municipal </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</si>
  <si>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</si>
  <si>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Registo fotográfico</t>
  </si>
  <si>
    <t>La institución ha establecido
alianzas con el sector productivo.
Éstas tienen muy claros  los objetivos, metodologías  de trabajo y sistemas de seguimiento generados por parte
de las instancias involucradas.</t>
  </si>
  <si>
    <t>Acta de conformación de equipo sector productivo</t>
  </si>
  <si>
    <t xml:space="preserve">Para el 2024 la IE mostró fortalezas en el indicador de gestión estratégica, con puntajes significativos en los items de liderazgo y articulacion de planes, proyectos y acciones. </t>
  </si>
  <si>
    <t>Gobierno escolar: la IE debe seguir mejorando en el seguimiento y evaluación de las actividades de consejo estudiantil personero, y consejo de padres de familia.</t>
  </si>
  <si>
    <t>Cultura Institucional: La IE debe estabecer mecanismos para la Identificación de divulgación de buenas practicas</t>
  </si>
  <si>
    <t>Clima escolar: La IE requiere una mayor inversión en la mejora del espcio fisico, para todas las sede educativas.
Relación con el entorno: Existen dificultades con el acercamiento al sector productivo, por lo que se recomienda mejorar las acciones para fortalecer dicho apartado.</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</si>
  <si>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</si>
  <si>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 de Aula</t>
  </si>
  <si>
    <t>La política institucional de dotación, uso y
mantenimiento de los recursos para el aprendizaje permite apoyar el trabajo académico de
la diversidad de sus estudiantes y docentes.</t>
  </si>
  <si>
    <t>La institución revisa periódicamente la implementación de su política de evaluación tanto en
cuanto a su aplicación por parte de los docentes,
como en su efecto sobre la diversidad de los estudiantes, e introduce los ajustes pertinentes.</t>
  </si>
  <si>
    <t>Trimestrales tipo prueba SABER.
Planes de Nivelación por periodo.</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</si>
  <si>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</si>
  <si>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</si>
  <si>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Las Nivelaciones al finalizar el periodo</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</si>
  <si>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</si>
  <si>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</si>
  <si>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El análisis de los resultados
de los estudiantes en las evaluaciones externas (pruebas
SABER y exámenes de Estado)
origina acciones para fortalecer los aprendizajes de los estudiantes.</t>
  </si>
  <si>
    <t>Analisis DOFA año anterior</t>
  </si>
  <si>
    <t>Formato de Excusa
Registro de asistencia en la Plataforma OVY.
Seguimiento por parte del docenten orientador.</t>
  </si>
  <si>
    <t>La institución revisa y evalúa periódicamente los
resultados de los programas de apoyo pedagógico que realiza e implementa acciones correctivas,
tendientes a mejorar los resultados de los estudiantes.</t>
  </si>
  <si>
    <t>La institución tiene un plan
para realizar el seguimiento a
sus egresados, pero la información no es sistemática, ni
permite el análisis para aportar
al mejoramiento institucional.</t>
  </si>
  <si>
    <t>La institución revisa periódicamente la implementación de su política de evaluación tanto en
cuanto a su aplicación por parte de los docentes, como en su efecto sobre la diversidad de los estudiantes, e introduce los ajustes pertinentes.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</si>
  <si>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</si>
  <si>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Estilo pedagógico: Para el próximo año, se tendrá en cuenta la diversidad de opiniones para la formulación de estrategias, proyectos de aula y demás mecanismos que permitan el afianzamiento de los aprendizajes mediante el modelo desarrollista. </t>
  </si>
  <si>
    <t xml:space="preserve">Uso pedagógico de las evaluaciones externas: La institución tendrá en cuenta los resultados obtenidos en las pruebas de Estado para la formulación y mejoramiento de las estrategias de enseñanza-aprendizaje. </t>
  </si>
  <si>
    <t xml:space="preserve">Seguimiento a los egresados: La institución continuará con la recolección de la información de los egresados, en la que se tenga en cuenta sus estudios y vinculación al mundo laboral. </t>
  </si>
  <si>
    <t xml:space="preserve">La institución tiene un sistema de archivo que  le permite disponer de la información de los estudiantes de todas las sedes, así como ex pedir constancias y certificados de manera ágil, confiable y oportuna mediante la plataforma Ovy. </t>
  </si>
  <si>
    <t>La institución revisa periódicamente el sistema de expedición de boletines de calificaciones e implementa acciones para ajustarlo y mejorarlo</t>
  </si>
  <si>
    <t xml:space="preserve">Los laboratorios les hace falta mantenimiento y por ende funcionalidad, los libros en algunas asignaturas son nulos o escasos, hace falta implementar un espacio para biblioteca pues el colegio carece del mismo. </t>
  </si>
  <si>
    <t xml:space="preserve">El restaurante escolar no ofrece una cobertura del 100%, ya que lo suministrado por el PAE debe ser focalizado para algunos estudiantes vulnerables. El transporte escolar solo presta el servicio para los de la sede principal y la Integrada 
Los estudiantes cuentan con un seguro estudiantil para tratar cualquier eventualidad. El servicio de cafeteria este año fue de regular atencion, además no habia variedad en lo que ofrecian </t>
  </si>
  <si>
    <t>La institución no  realiza actividades de inducción con los docen tes y administrativos nuevos, 
pero además  no son sistemáticas  y obedecen a iniciativas individuales, de áreas o de sede</t>
  </si>
  <si>
    <t xml:space="preserve">Documento PIAR- DUA- SIMAT </t>
  </si>
  <si>
    <t>SIMAT, Actas de participaciòn de la poblaciòn objeto.</t>
  </si>
  <si>
    <t>Plataforma OVY
Semana Cultural SanMiguelina
Redes Sociales de la Instituciòn.
Eventos Deportivos y Culturales.
Feria Agropecuaria y Feria de Ciencias.
Trabajo Social Comunitario Estudiantil.</t>
  </si>
  <si>
    <t>Proyectos de Agropecuaria.</t>
  </si>
  <si>
    <t>Proyecto de ecuela de Padres, evidencias fotograficas de reuniones, Listados de asistencias y Actas.</t>
  </si>
  <si>
    <t>Plataforma OVY.
Redes Sociales de la Instituciòn.
Estados de  WhatsApp</t>
  </si>
  <si>
    <t>Actas de Rendiciòn de cuentas 2024.
Actas de reuniones de consejo directivo.</t>
  </si>
  <si>
    <t>Documentos de Trabajo Social Estudiantil 2024.</t>
  </si>
  <si>
    <t>Eventos religiosos, culturaes, deportivos y academicos con evidencias fotograficas.</t>
  </si>
  <si>
    <t>Plataforma OVY.
Redes Sociales de la Instituciòn.</t>
  </si>
  <si>
    <t>Actas y listados de asistencia a reuniones con evidencias fotograficas.</t>
  </si>
  <si>
    <t>Realizaciòn de simulacros.
Plan de Riesgos.</t>
  </si>
  <si>
    <t>Convenio con el SENA.
Actas con Coordinaciòn de Salud Pùblica y Casa de Cultura.</t>
  </si>
  <si>
    <t>Plan de Riesgo Actualizado.
Evidencias fotograficas de capacitaciòn a docentes.</t>
  </si>
  <si>
    <t>IE. COL. SAN MIGUEL</t>
  </si>
  <si>
    <t xml:space="preserve"> KM 3 VEREDA EL MOLINO</t>
  </si>
  <si>
    <t>HACARI</t>
  </si>
  <si>
    <t xml:space="preserve">colsamihacarinds@gmail.com </t>
  </si>
  <si>
    <t>EDIXON ALFONSO QUINTERO SANABRIA</t>
  </si>
  <si>
    <t>EDWIN ROGERIO GARCIA VARGAS</t>
  </si>
  <si>
    <t>LIDER GESTION DIRECTIVA</t>
  </si>
  <si>
    <t>arqergv@gmail.com</t>
  </si>
  <si>
    <t>LILIANA ASTRID PICON</t>
  </si>
  <si>
    <t>LIDER GESTION ACADEMICA</t>
  </si>
  <si>
    <t>Ing.liliana.picon@hotmail.com</t>
  </si>
  <si>
    <t>ROJAS NAVARRO MARTHA IRENE</t>
  </si>
  <si>
    <t>LIDER GESTION ADMINISTRATIVA Y FINANCIERA</t>
  </si>
  <si>
    <t>Irenee23@gmail.com</t>
  </si>
  <si>
    <t>YENIFER DURAN PEREZ</t>
  </si>
  <si>
    <t>LIDER GESTION COMUNITARIA</t>
  </si>
  <si>
    <t>Jeni09duran@hotmail.com</t>
  </si>
  <si>
    <t>DOCENTE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</si>
</sst>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Times New Roman"/>
      <family val="1"/>
    </font>
    <font>
      <b/>
      <sz val="11"/>
      <name val="Times New Roman"/>
      <family val="1"/>
    </font>
    <font>
      <sz val="11"/>
      <color theme="1"/>
      <name val="Times New Roman"/>
      <family val="1"/>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DCE5F1"/>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5" borderId="2" xfId="0" applyFont="1" applyFill="1" applyBorder="1" applyAlignment="1" applyProtection="1">
      <alignment horizontal="center" vertical="center" wrapText="1"/>
      <protection locked="0"/>
    </xf>
    <xf numFmtId="0" fontId="11" fillId="23" borderId="3" xfId="0" applyFont="1" applyFill="1" applyBorder="1" applyAlignment="1" applyProtection="1">
      <alignment horizontal="center" vertical="center" wrapText="1"/>
      <protection locked="0"/>
    </xf>
    <xf numFmtId="0" fontId="35" fillId="13" borderId="2" xfId="0" applyFont="1" applyFill="1" applyBorder="1" applyAlignment="1" applyProtection="1">
      <alignment horizontal="center" vertical="center" wrapText="1"/>
      <protection locked="0"/>
    </xf>
    <xf numFmtId="0" fontId="35" fillId="13" borderId="3" xfId="0" applyFont="1" applyFill="1" applyBorder="1" applyAlignment="1" applyProtection="1">
      <alignment horizontal="center"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42" fillId="0" borderId="6" xfId="0" applyFont="1" applyBorder="1" applyAlignment="1" applyProtection="1">
      <alignment horizontal="left" vertical="top" wrapText="1"/>
      <protection locked="0"/>
    </xf>
    <xf numFmtId="0" fontId="42" fillId="0" borderId="7" xfId="0" applyFont="1" applyBorder="1" applyAlignment="1" applyProtection="1">
      <alignment horizontal="left" vertical="top" wrapText="1"/>
      <protection locked="0"/>
    </xf>
    <xf numFmtId="0" fontId="42" fillId="0" borderId="4" xfId="0" applyFont="1" applyBorder="1" applyAlignment="1" applyProtection="1">
      <alignment horizontal="left" vertical="top" wrapText="1"/>
      <protection locked="0"/>
    </xf>
    <xf numFmtId="0" fontId="7" fillId="22" borderId="2" xfId="0" applyFont="1" applyFill="1" applyBorder="1" applyAlignment="1">
      <alignment horizontal="center" vertical="center"/>
    </xf>
    <xf numFmtId="0" fontId="3" fillId="14" borderId="2" xfId="0" applyFont="1" applyFill="1" applyBorder="1" applyAlignment="1" applyProtection="1">
      <alignment horizontal="center" vertical="center"/>
      <protection locked="0"/>
    </xf>
    <xf numFmtId="0" fontId="7" fillId="9" borderId="2" xfId="0" applyFont="1" applyFill="1" applyBorder="1" applyAlignment="1">
      <alignment horizontal="center" vertical="center"/>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7" fillId="22" borderId="6" xfId="0" applyFont="1" applyFill="1" applyBorder="1" applyAlignment="1">
      <alignment horizontal="center" vertical="center"/>
    </xf>
    <xf numFmtId="0" fontId="7" fillId="22" borderId="7" xfId="0" applyFont="1" applyFill="1" applyBorder="1" applyAlignment="1">
      <alignment horizontal="center" vertical="center"/>
    </xf>
    <xf numFmtId="0" fontId="7" fillId="22" borderId="4"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2" xfId="0" applyFont="1" applyBorder="1" applyAlignment="1" applyProtection="1">
      <alignment horizontal="lef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44" fillId="0" borderId="6" xfId="0" applyFont="1" applyBorder="1" applyAlignment="1" applyProtection="1">
      <alignment horizontal="left" vertical="top" wrapText="1"/>
      <protection locked="0"/>
    </xf>
    <xf numFmtId="0" fontId="44" fillId="0" borderId="7" xfId="0" applyFont="1" applyBorder="1" applyAlignment="1" applyProtection="1">
      <alignment horizontal="left" vertical="top" wrapText="1"/>
      <protection locked="0"/>
    </xf>
    <xf numFmtId="0" fontId="44" fillId="0" borderId="4" xfId="0" applyFont="1" applyBorder="1" applyAlignment="1" applyProtection="1">
      <alignment horizontal="left" vertical="top" wrapText="1"/>
      <protection locked="0"/>
    </xf>
    <xf numFmtId="0" fontId="44" fillId="0" borderId="2" xfId="0" applyFont="1" applyBorder="1" applyAlignment="1" applyProtection="1">
      <alignment horizontal="left" vertical="top" wrapText="1"/>
      <protection locked="0"/>
    </xf>
    <xf numFmtId="0" fontId="43" fillId="22" borderId="2" xfId="0" applyFont="1" applyFill="1" applyBorder="1" applyAlignment="1">
      <alignment horizontal="center" vertical="center"/>
    </xf>
    <xf numFmtId="0" fontId="29" fillId="0" borderId="7" xfId="0" applyFont="1" applyBorder="1" applyAlignment="1">
      <alignment horizontal="center"/>
    </xf>
    <xf numFmtId="0" fontId="43" fillId="7" borderId="2" xfId="0" applyFont="1" applyFill="1" applyBorder="1" applyAlignment="1" applyProtection="1">
      <alignment horizontal="center" vertical="center"/>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53-4FFE-A776-61A957621D21}"/>
              </c:ext>
            </c:extLst>
          </c:dPt>
          <c:dPt>
            <c:idx val="1"/>
            <c:invertIfNegative val="0"/>
            <c:bubble3D val="0"/>
            <c:spPr>
              <a:solidFill>
                <a:srgbClr val="C00000"/>
              </a:solidFill>
            </c:spPr>
            <c:extLst>
              <c:ext xmlns:c16="http://schemas.microsoft.com/office/drawing/2014/chart" uri="{C3380CC4-5D6E-409C-BE32-E72D297353CC}">
                <c16:uniqueId val="{00000001-3053-4FFE-A776-61A957621D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53-4FFE-A776-61A957621D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53-4FFE-A776-61A957621D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3053-4FFE-A776-61A957621D21}"/>
            </c:ext>
          </c:extLst>
        </c:ser>
        <c:dLbls>
          <c:showLegendKey val="0"/>
          <c:showVal val="0"/>
          <c:showCatName val="0"/>
          <c:showSerName val="0"/>
          <c:showPercent val="0"/>
          <c:showBubbleSize val="0"/>
        </c:dLbls>
        <c:gapWidth val="150"/>
        <c:shape val="box"/>
        <c:axId val="1089718863"/>
        <c:axId val="1"/>
        <c:axId val="0"/>
      </c:bar3DChart>
      <c:catAx>
        <c:axId val="108971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8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E4-47E5-AE35-B8288B9F7E2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E4-47E5-AE35-B8288B9F7E2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28E4-47E5-AE35-B8288B9F7E21}"/>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28E4-47E5-AE35-B8288B9F7E21}"/>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E4-47E5-AE35-B8288B9F7E2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8E4-47E5-AE35-B8288B9F7E2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8E4-47E5-AE35-B8288B9F7E2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28E4-47E5-AE35-B8288B9F7E2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8E4-47E5-AE35-B8288B9F7E2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8E4-47E5-AE35-B8288B9F7E2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28E4-47E5-AE35-B8288B9F7E21}"/>
            </c:ext>
          </c:extLst>
        </c:ser>
        <c:dLbls>
          <c:showLegendKey val="0"/>
          <c:showVal val="0"/>
          <c:showCatName val="0"/>
          <c:showSerName val="0"/>
          <c:showPercent val="0"/>
          <c:showBubbleSize val="0"/>
        </c:dLbls>
        <c:smooth val="0"/>
        <c:axId val="1089725103"/>
        <c:axId val="1"/>
      </c:lineChart>
      <c:catAx>
        <c:axId val="108972510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510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49A3-4F93-A906-73D7F3FC350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9A3-4F93-A906-73D7F3FC35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9A3-4F93-A906-73D7F3FC35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49A3-4F93-A906-73D7F3FC350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9A3-4F93-A906-73D7F3FC35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9A3-4F93-A906-73D7F3FC35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9A3-4F93-A906-73D7F3FC350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A3-4F93-A906-73D7F3FC350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A3-4F93-A906-73D7F3FC350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A3-4F93-A906-73D7F3FC350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9A3-4F93-A906-73D7F3FC350C}"/>
            </c:ext>
          </c:extLst>
        </c:ser>
        <c:dLbls>
          <c:showLegendKey val="0"/>
          <c:showVal val="0"/>
          <c:showCatName val="0"/>
          <c:showSerName val="0"/>
          <c:showPercent val="0"/>
          <c:showBubbleSize val="0"/>
        </c:dLbls>
        <c:smooth val="0"/>
        <c:axId val="1089723663"/>
        <c:axId val="1"/>
      </c:lineChart>
      <c:catAx>
        <c:axId val="1089723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3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08-41C5-8950-F9A0710A05E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0F08-41C5-8950-F9A0710A05ED}"/>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08-41C5-8950-F9A0710A05E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08-41C5-8950-F9A0710A05E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F08-41C5-8950-F9A0710A05E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0.25</c:v>
                </c:pt>
              </c:numCache>
            </c:numRef>
          </c:val>
          <c:smooth val="0"/>
          <c:extLst>
            <c:ext xmlns:c16="http://schemas.microsoft.com/office/drawing/2014/chart" uri="{C3380CC4-5D6E-409C-BE32-E72D297353CC}">
              <c16:uniqueId val="{00000007-0F08-41C5-8950-F9A0710A05ED}"/>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F08-41C5-8950-F9A0710A05E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F08-41C5-8950-F9A0710A05E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F08-41C5-8950-F9A0710A05E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F08-41C5-8950-F9A0710A05E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F08-41C5-8950-F9A0710A05ED}"/>
            </c:ext>
          </c:extLst>
        </c:ser>
        <c:dLbls>
          <c:showLegendKey val="0"/>
          <c:showVal val="0"/>
          <c:showCatName val="0"/>
          <c:showSerName val="0"/>
          <c:showPercent val="0"/>
          <c:showBubbleSize val="0"/>
        </c:dLbls>
        <c:smooth val="0"/>
        <c:axId val="1068088927"/>
        <c:axId val="1"/>
      </c:lineChart>
      <c:catAx>
        <c:axId val="1068088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8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04-40AF-A893-CB13A02EB079}"/>
              </c:ext>
            </c:extLst>
          </c:dPt>
          <c:dPt>
            <c:idx val="1"/>
            <c:invertIfNegative val="0"/>
            <c:bubble3D val="0"/>
            <c:spPr>
              <a:solidFill>
                <a:srgbClr val="C00000"/>
              </a:solidFill>
            </c:spPr>
            <c:extLst>
              <c:ext xmlns:c16="http://schemas.microsoft.com/office/drawing/2014/chart" uri="{C3380CC4-5D6E-409C-BE32-E72D297353CC}">
                <c16:uniqueId val="{00000001-5804-40AF-A893-CB13A02EB0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04-40AF-A893-CB13A02EB0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04-40AF-A893-CB13A02EB0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804-40AF-A893-CB13A02EB079}"/>
            </c:ext>
          </c:extLst>
        </c:ser>
        <c:dLbls>
          <c:showLegendKey val="0"/>
          <c:showVal val="0"/>
          <c:showCatName val="0"/>
          <c:showSerName val="0"/>
          <c:showPercent val="0"/>
          <c:showBubbleSize val="0"/>
        </c:dLbls>
        <c:gapWidth val="150"/>
        <c:shape val="box"/>
        <c:axId val="1068092287"/>
        <c:axId val="1"/>
        <c:axId val="0"/>
      </c:bar3DChart>
      <c:catAx>
        <c:axId val="1068092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22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4B-4745-9C7C-CA4265E0B0B8}"/>
              </c:ext>
            </c:extLst>
          </c:dPt>
          <c:dPt>
            <c:idx val="1"/>
            <c:invertIfNegative val="0"/>
            <c:bubble3D val="0"/>
            <c:spPr>
              <a:solidFill>
                <a:srgbClr val="C00000"/>
              </a:solidFill>
            </c:spPr>
            <c:extLst>
              <c:ext xmlns:c16="http://schemas.microsoft.com/office/drawing/2014/chart" uri="{C3380CC4-5D6E-409C-BE32-E72D297353CC}">
                <c16:uniqueId val="{00000001-144B-4745-9C7C-CA4265E0B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4B-4745-9C7C-CA4265E0B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4B-4745-9C7C-CA4265E0B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144B-4745-9C7C-CA4265E0B0B8}"/>
            </c:ext>
          </c:extLst>
        </c:ser>
        <c:dLbls>
          <c:showLegendKey val="0"/>
          <c:showVal val="0"/>
          <c:showCatName val="0"/>
          <c:showSerName val="0"/>
          <c:showPercent val="0"/>
          <c:showBubbleSize val="0"/>
        </c:dLbls>
        <c:gapWidth val="150"/>
        <c:shape val="box"/>
        <c:axId val="1068089407"/>
        <c:axId val="1"/>
        <c:axId val="0"/>
      </c:bar3DChart>
      <c:catAx>
        <c:axId val="1068089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9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41-43E7-A926-5F5D00F9987D}"/>
              </c:ext>
            </c:extLst>
          </c:dPt>
          <c:dPt>
            <c:idx val="1"/>
            <c:invertIfNegative val="0"/>
            <c:bubble3D val="0"/>
            <c:spPr>
              <a:solidFill>
                <a:srgbClr val="C00000"/>
              </a:solidFill>
            </c:spPr>
            <c:extLst>
              <c:ext xmlns:c16="http://schemas.microsoft.com/office/drawing/2014/chart" uri="{C3380CC4-5D6E-409C-BE32-E72D297353CC}">
                <c16:uniqueId val="{00000001-B641-43E7-A926-5F5D00F998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41-43E7-A926-5F5D00F998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41-43E7-A926-5F5D00F998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B641-43E7-A926-5F5D00F9987D}"/>
            </c:ext>
          </c:extLst>
        </c:ser>
        <c:dLbls>
          <c:showLegendKey val="0"/>
          <c:showVal val="0"/>
          <c:showCatName val="0"/>
          <c:showSerName val="0"/>
          <c:showPercent val="0"/>
          <c:showBubbleSize val="0"/>
        </c:dLbls>
        <c:gapWidth val="150"/>
        <c:shape val="box"/>
        <c:axId val="1068095167"/>
        <c:axId val="1"/>
        <c:axId val="0"/>
      </c:bar3DChart>
      <c:catAx>
        <c:axId val="1068095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5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7F-4337-8D85-DBDBCF48EFA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787F-4337-8D85-DBDBCF48EFA5}"/>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7F-4337-8D85-DBDBCF48EFA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7F-4337-8D85-DBDBCF48EFA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7F-4337-8D85-DBDBCF48EFA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7-787F-4337-8D85-DBDBCF48EFA5}"/>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7F-4337-8D85-DBDBCF48EFA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87F-4337-8D85-DBDBCF48EFA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87F-4337-8D85-DBDBCF48EFA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87F-4337-8D85-DBDBCF48EFA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87F-4337-8D85-DBDBCF48EFA5}"/>
            </c:ext>
          </c:extLst>
        </c:ser>
        <c:dLbls>
          <c:showLegendKey val="0"/>
          <c:showVal val="0"/>
          <c:showCatName val="0"/>
          <c:showSerName val="0"/>
          <c:showPercent val="0"/>
          <c:showBubbleSize val="0"/>
        </c:dLbls>
        <c:smooth val="0"/>
        <c:axId val="1068084607"/>
        <c:axId val="1"/>
      </c:lineChart>
      <c:catAx>
        <c:axId val="10680846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46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64-4749-91AD-621C8312AE86}"/>
              </c:ext>
            </c:extLst>
          </c:dPt>
          <c:dPt>
            <c:idx val="1"/>
            <c:invertIfNegative val="0"/>
            <c:bubble3D val="0"/>
            <c:spPr>
              <a:solidFill>
                <a:srgbClr val="C00000"/>
              </a:solidFill>
            </c:spPr>
            <c:extLst>
              <c:ext xmlns:c16="http://schemas.microsoft.com/office/drawing/2014/chart" uri="{C3380CC4-5D6E-409C-BE32-E72D297353CC}">
                <c16:uniqueId val="{00000001-D864-4749-91AD-621C8312AE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64-4749-91AD-621C8312AE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64-4749-91AD-621C8312AE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D864-4749-91AD-621C8312AE86}"/>
            </c:ext>
          </c:extLst>
        </c:ser>
        <c:dLbls>
          <c:showLegendKey val="0"/>
          <c:showVal val="0"/>
          <c:showCatName val="0"/>
          <c:showSerName val="0"/>
          <c:showPercent val="0"/>
          <c:showBubbleSize val="0"/>
        </c:dLbls>
        <c:gapWidth val="150"/>
        <c:shape val="box"/>
        <c:axId val="1068096127"/>
        <c:axId val="1"/>
        <c:axId val="0"/>
      </c:bar3DChart>
      <c:catAx>
        <c:axId val="1068096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61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BB-448E-A430-8180B956E730}"/>
              </c:ext>
            </c:extLst>
          </c:dPt>
          <c:dPt>
            <c:idx val="1"/>
            <c:invertIfNegative val="0"/>
            <c:bubble3D val="0"/>
            <c:spPr>
              <a:solidFill>
                <a:srgbClr val="C00000"/>
              </a:solidFill>
            </c:spPr>
            <c:extLst>
              <c:ext xmlns:c16="http://schemas.microsoft.com/office/drawing/2014/chart" uri="{C3380CC4-5D6E-409C-BE32-E72D297353CC}">
                <c16:uniqueId val="{00000001-30BB-448E-A430-8180B956E7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BB-448E-A430-8180B956E7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BB-448E-A430-8180B956E7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30BB-448E-A430-8180B956E730}"/>
            </c:ext>
          </c:extLst>
        </c:ser>
        <c:dLbls>
          <c:showLegendKey val="0"/>
          <c:showVal val="0"/>
          <c:showCatName val="0"/>
          <c:showSerName val="0"/>
          <c:showPercent val="0"/>
          <c:showBubbleSize val="0"/>
        </c:dLbls>
        <c:gapWidth val="150"/>
        <c:shape val="box"/>
        <c:axId val="1068081727"/>
        <c:axId val="1"/>
        <c:axId val="0"/>
      </c:bar3DChart>
      <c:catAx>
        <c:axId val="1068081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1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AF-45E1-B91A-AC527B52F55A}"/>
              </c:ext>
            </c:extLst>
          </c:dPt>
          <c:dPt>
            <c:idx val="1"/>
            <c:invertIfNegative val="0"/>
            <c:bubble3D val="0"/>
            <c:spPr>
              <a:solidFill>
                <a:srgbClr val="C00000"/>
              </a:solidFill>
            </c:spPr>
            <c:extLst>
              <c:ext xmlns:c16="http://schemas.microsoft.com/office/drawing/2014/chart" uri="{C3380CC4-5D6E-409C-BE32-E72D297353CC}">
                <c16:uniqueId val="{00000001-7AAF-45E1-B91A-AC527B52F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AF-45E1-B91A-AC527B52F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AF-45E1-B91A-AC527B52F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7AAF-45E1-B91A-AC527B52F55A}"/>
            </c:ext>
          </c:extLst>
        </c:ser>
        <c:dLbls>
          <c:showLegendKey val="0"/>
          <c:showVal val="0"/>
          <c:showCatName val="0"/>
          <c:showSerName val="0"/>
          <c:showPercent val="0"/>
          <c:showBubbleSize val="0"/>
        </c:dLbls>
        <c:gapWidth val="150"/>
        <c:shape val="box"/>
        <c:axId val="1068091807"/>
        <c:axId val="1"/>
        <c:axId val="0"/>
      </c:bar3DChart>
      <c:catAx>
        <c:axId val="1068091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18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8F-4EE3-856C-2AA4F359C824}"/>
              </c:ext>
            </c:extLst>
          </c:dPt>
          <c:dPt>
            <c:idx val="1"/>
            <c:invertIfNegative val="0"/>
            <c:bubble3D val="0"/>
            <c:spPr>
              <a:solidFill>
                <a:srgbClr val="C00000"/>
              </a:solidFill>
            </c:spPr>
            <c:extLst>
              <c:ext xmlns:c16="http://schemas.microsoft.com/office/drawing/2014/chart" uri="{C3380CC4-5D6E-409C-BE32-E72D297353CC}">
                <c16:uniqueId val="{00000001-D58F-4EE3-856C-2AA4F359C8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8F-4EE3-856C-2AA4F359C8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8F-4EE3-856C-2AA4F359C8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D58F-4EE3-856C-2AA4F359C824}"/>
            </c:ext>
          </c:extLst>
        </c:ser>
        <c:dLbls>
          <c:showLegendKey val="0"/>
          <c:showVal val="0"/>
          <c:showCatName val="0"/>
          <c:showSerName val="0"/>
          <c:showPercent val="0"/>
          <c:showBubbleSize val="0"/>
        </c:dLbls>
        <c:gapWidth val="150"/>
        <c:shape val="box"/>
        <c:axId val="1089718383"/>
        <c:axId val="1"/>
        <c:axId val="0"/>
      </c:bar3DChart>
      <c:catAx>
        <c:axId val="108971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AAA0-4FCC-B622-357A3DD30562}"/>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AA0-4FCC-B622-357A3DD305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AA0-4FCC-B622-357A3DD305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AAA0-4FCC-B622-357A3DD30562}"/>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AA0-4FCC-B622-357A3DD305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AA0-4FCC-B622-357A3DD305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AA0-4FCC-B622-357A3DD3056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AA0-4FCC-B622-357A3DD30562}"/>
            </c:ext>
          </c:extLst>
        </c:ser>
        <c:dLbls>
          <c:showLegendKey val="0"/>
          <c:showVal val="0"/>
          <c:showCatName val="0"/>
          <c:showSerName val="0"/>
          <c:showPercent val="0"/>
          <c:showBubbleSize val="0"/>
        </c:dLbls>
        <c:smooth val="0"/>
        <c:axId val="1068083167"/>
        <c:axId val="1"/>
      </c:lineChart>
      <c:catAx>
        <c:axId val="10680831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31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09-4C6C-9516-03F043E28A3C}"/>
              </c:ext>
            </c:extLst>
          </c:dPt>
          <c:dPt>
            <c:idx val="1"/>
            <c:invertIfNegative val="0"/>
            <c:bubble3D val="0"/>
            <c:spPr>
              <a:solidFill>
                <a:srgbClr val="C00000"/>
              </a:solidFill>
            </c:spPr>
            <c:extLst>
              <c:ext xmlns:c16="http://schemas.microsoft.com/office/drawing/2014/chart" uri="{C3380CC4-5D6E-409C-BE32-E72D297353CC}">
                <c16:uniqueId val="{00000001-1409-4C6C-9516-03F043E28A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09-4C6C-9516-03F043E28A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09-4C6C-9516-03F043E28A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1409-4C6C-9516-03F043E28A3C}"/>
            </c:ext>
          </c:extLst>
        </c:ser>
        <c:dLbls>
          <c:showLegendKey val="0"/>
          <c:showVal val="0"/>
          <c:showCatName val="0"/>
          <c:showSerName val="0"/>
          <c:showPercent val="0"/>
          <c:showBubbleSize val="0"/>
        </c:dLbls>
        <c:gapWidth val="150"/>
        <c:shape val="box"/>
        <c:axId val="1068087487"/>
        <c:axId val="1"/>
        <c:axId val="0"/>
      </c:bar3DChart>
      <c:catAx>
        <c:axId val="1068087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7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06-46D9-A748-5EA53FD3DF7C}"/>
              </c:ext>
            </c:extLst>
          </c:dPt>
          <c:dPt>
            <c:idx val="1"/>
            <c:invertIfNegative val="0"/>
            <c:bubble3D val="0"/>
            <c:spPr>
              <a:solidFill>
                <a:srgbClr val="C00000"/>
              </a:solidFill>
            </c:spPr>
            <c:extLst>
              <c:ext xmlns:c16="http://schemas.microsoft.com/office/drawing/2014/chart" uri="{C3380CC4-5D6E-409C-BE32-E72D297353CC}">
                <c16:uniqueId val="{00000001-E806-46D9-A748-5EA53FD3DF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06-46D9-A748-5EA53FD3DF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06-46D9-A748-5EA53FD3DF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806-46D9-A748-5EA53FD3DF7C}"/>
            </c:ext>
          </c:extLst>
        </c:ser>
        <c:dLbls>
          <c:showLegendKey val="0"/>
          <c:showVal val="0"/>
          <c:showCatName val="0"/>
          <c:showSerName val="0"/>
          <c:showPercent val="0"/>
          <c:showBubbleSize val="0"/>
        </c:dLbls>
        <c:gapWidth val="150"/>
        <c:shape val="box"/>
        <c:axId val="1068089887"/>
        <c:axId val="1"/>
        <c:axId val="0"/>
      </c:bar3DChart>
      <c:catAx>
        <c:axId val="1068089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98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99-4100-9E83-1A2D1CCFF2BE}"/>
              </c:ext>
            </c:extLst>
          </c:dPt>
          <c:dPt>
            <c:idx val="1"/>
            <c:invertIfNegative val="0"/>
            <c:bubble3D val="0"/>
            <c:spPr>
              <a:solidFill>
                <a:srgbClr val="C00000"/>
              </a:solidFill>
            </c:spPr>
            <c:extLst>
              <c:ext xmlns:c16="http://schemas.microsoft.com/office/drawing/2014/chart" uri="{C3380CC4-5D6E-409C-BE32-E72D297353CC}">
                <c16:uniqueId val="{00000001-BE99-4100-9E83-1A2D1CCFF2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99-4100-9E83-1A2D1CCFF2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99-4100-9E83-1A2D1CCFF2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BE99-4100-9E83-1A2D1CCFF2BE}"/>
            </c:ext>
          </c:extLst>
        </c:ser>
        <c:dLbls>
          <c:showLegendKey val="0"/>
          <c:showVal val="0"/>
          <c:showCatName val="0"/>
          <c:showSerName val="0"/>
          <c:showPercent val="0"/>
          <c:showBubbleSize val="0"/>
        </c:dLbls>
        <c:gapWidth val="150"/>
        <c:shape val="box"/>
        <c:axId val="1069340079"/>
        <c:axId val="1"/>
        <c:axId val="0"/>
      </c:bar3DChart>
      <c:catAx>
        <c:axId val="1069340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0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E3F5-42BF-BA42-ED5C6DB71D8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F5-42BF-BA42-ED5C6DB71D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F5-42BF-BA42-ED5C6DB71D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E3F5-42BF-BA42-ED5C6DB71D8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F5-42BF-BA42-ED5C6DB71D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3F5-42BF-BA42-ED5C6DB71D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3F5-42BF-BA42-ED5C6DB71D8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3F5-42BF-BA42-ED5C6DB71D86}"/>
            </c:ext>
          </c:extLst>
        </c:ser>
        <c:dLbls>
          <c:showLegendKey val="0"/>
          <c:showVal val="0"/>
          <c:showCatName val="0"/>
          <c:showSerName val="0"/>
          <c:showPercent val="0"/>
          <c:showBubbleSize val="0"/>
        </c:dLbls>
        <c:smooth val="0"/>
        <c:axId val="1069328559"/>
        <c:axId val="1"/>
      </c:lineChart>
      <c:catAx>
        <c:axId val="1069328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85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76D-4E5F-B174-9D2868444ED8}"/>
              </c:ext>
            </c:extLst>
          </c:dPt>
          <c:dPt>
            <c:idx val="1"/>
            <c:invertIfNegative val="0"/>
            <c:bubble3D val="0"/>
            <c:spPr>
              <a:solidFill>
                <a:srgbClr val="C00000"/>
              </a:solidFill>
            </c:spPr>
            <c:extLst>
              <c:ext xmlns:c16="http://schemas.microsoft.com/office/drawing/2014/chart" uri="{C3380CC4-5D6E-409C-BE32-E72D297353CC}">
                <c16:uniqueId val="{00000001-676D-4E5F-B174-9D2868444E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6D-4E5F-B174-9D2868444E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6D-4E5F-B174-9D2868444E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676D-4E5F-B174-9D2868444ED8}"/>
            </c:ext>
          </c:extLst>
        </c:ser>
        <c:dLbls>
          <c:showLegendKey val="0"/>
          <c:showVal val="0"/>
          <c:showCatName val="0"/>
          <c:showSerName val="0"/>
          <c:showPercent val="0"/>
          <c:showBubbleSize val="0"/>
        </c:dLbls>
        <c:gapWidth val="150"/>
        <c:shape val="box"/>
        <c:axId val="1069341039"/>
        <c:axId val="1"/>
        <c:axId val="0"/>
      </c:bar3DChart>
      <c:catAx>
        <c:axId val="10693410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10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1CD-4A5F-84B1-3C3605447790}"/>
              </c:ext>
            </c:extLst>
          </c:dPt>
          <c:dPt>
            <c:idx val="1"/>
            <c:invertIfNegative val="0"/>
            <c:bubble3D val="0"/>
            <c:spPr>
              <a:solidFill>
                <a:srgbClr val="CC0000"/>
              </a:solidFill>
            </c:spPr>
            <c:extLst>
              <c:ext xmlns:c16="http://schemas.microsoft.com/office/drawing/2014/chart" uri="{C3380CC4-5D6E-409C-BE32-E72D297353CC}">
                <c16:uniqueId val="{00000001-E1CD-4A5F-84B1-3C36054477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CD-4A5F-84B1-3C36054477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CD-4A5F-84B1-3C36054477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1CD-4A5F-84B1-3C3605447790}"/>
            </c:ext>
          </c:extLst>
        </c:ser>
        <c:dLbls>
          <c:showLegendKey val="0"/>
          <c:showVal val="0"/>
          <c:showCatName val="0"/>
          <c:showSerName val="0"/>
          <c:showPercent val="0"/>
          <c:showBubbleSize val="0"/>
        </c:dLbls>
        <c:gapWidth val="150"/>
        <c:shape val="box"/>
        <c:axId val="1069325679"/>
        <c:axId val="1"/>
        <c:axId val="0"/>
      </c:bar3DChart>
      <c:catAx>
        <c:axId val="10693256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56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F49-48C4-A340-9D8D5227A6BD}"/>
              </c:ext>
            </c:extLst>
          </c:dPt>
          <c:dPt>
            <c:idx val="1"/>
            <c:invertIfNegative val="0"/>
            <c:bubble3D val="0"/>
            <c:spPr>
              <a:solidFill>
                <a:srgbClr val="CC0000"/>
              </a:solidFill>
            </c:spPr>
            <c:extLst>
              <c:ext xmlns:c16="http://schemas.microsoft.com/office/drawing/2014/chart" uri="{C3380CC4-5D6E-409C-BE32-E72D297353CC}">
                <c16:uniqueId val="{00000001-1F49-48C4-A340-9D8D5227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49-48C4-A340-9D8D5227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49-48C4-A340-9D8D5227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F49-48C4-A340-9D8D5227A6BD}"/>
            </c:ext>
          </c:extLst>
        </c:ser>
        <c:dLbls>
          <c:showLegendKey val="0"/>
          <c:showVal val="0"/>
          <c:showCatName val="0"/>
          <c:showSerName val="0"/>
          <c:showPercent val="0"/>
          <c:showBubbleSize val="0"/>
        </c:dLbls>
        <c:gapWidth val="150"/>
        <c:shape val="box"/>
        <c:axId val="1069338639"/>
        <c:axId val="1"/>
        <c:axId val="0"/>
      </c:bar3DChart>
      <c:catAx>
        <c:axId val="10693386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386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8E7-4B4E-BF81-7E0C887E857B}"/>
              </c:ext>
            </c:extLst>
          </c:dPt>
          <c:dPt>
            <c:idx val="1"/>
            <c:invertIfNegative val="0"/>
            <c:bubble3D val="0"/>
            <c:spPr>
              <a:solidFill>
                <a:srgbClr val="CC0000"/>
              </a:solidFill>
            </c:spPr>
            <c:extLst>
              <c:ext xmlns:c16="http://schemas.microsoft.com/office/drawing/2014/chart" uri="{C3380CC4-5D6E-409C-BE32-E72D297353CC}">
                <c16:uniqueId val="{00000001-38E7-4B4E-BF81-7E0C887E85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E7-4B4E-BF81-7E0C887E85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E7-4B4E-BF81-7E0C887E85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8E7-4B4E-BF81-7E0C887E857B}"/>
            </c:ext>
          </c:extLst>
        </c:ser>
        <c:dLbls>
          <c:showLegendKey val="0"/>
          <c:showVal val="0"/>
          <c:showCatName val="0"/>
          <c:showSerName val="0"/>
          <c:showPercent val="0"/>
          <c:showBubbleSize val="0"/>
        </c:dLbls>
        <c:gapWidth val="150"/>
        <c:shape val="box"/>
        <c:axId val="1069324239"/>
        <c:axId val="1"/>
        <c:axId val="0"/>
      </c:bar3DChart>
      <c:catAx>
        <c:axId val="10693242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42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37-4370-A1CD-D3AEE9B477C2}"/>
              </c:ext>
            </c:extLst>
          </c:dPt>
          <c:dPt>
            <c:idx val="1"/>
            <c:invertIfNegative val="0"/>
            <c:bubble3D val="0"/>
            <c:spPr>
              <a:solidFill>
                <a:srgbClr val="CC0000"/>
              </a:solidFill>
            </c:spPr>
            <c:extLst>
              <c:ext xmlns:c16="http://schemas.microsoft.com/office/drawing/2014/chart" uri="{C3380CC4-5D6E-409C-BE32-E72D297353CC}">
                <c16:uniqueId val="{00000001-0137-4370-A1CD-D3AEE9B477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37-4370-A1CD-D3AEE9B477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37-4370-A1CD-D3AEE9B477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37-4370-A1CD-D3AEE9B477C2}"/>
            </c:ext>
          </c:extLst>
        </c:ser>
        <c:dLbls>
          <c:showLegendKey val="0"/>
          <c:showVal val="0"/>
          <c:showCatName val="0"/>
          <c:showSerName val="0"/>
          <c:showPercent val="0"/>
          <c:showBubbleSize val="0"/>
        </c:dLbls>
        <c:gapWidth val="150"/>
        <c:shape val="box"/>
        <c:axId val="1069344399"/>
        <c:axId val="1"/>
        <c:axId val="0"/>
      </c:bar3DChart>
      <c:catAx>
        <c:axId val="10693443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4399"/>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D5-4512-8CFD-A4E2DAB4957D}"/>
              </c:ext>
            </c:extLst>
          </c:dPt>
          <c:dPt>
            <c:idx val="1"/>
            <c:invertIfNegative val="0"/>
            <c:bubble3D val="0"/>
            <c:spPr>
              <a:solidFill>
                <a:srgbClr val="C00000"/>
              </a:solidFill>
            </c:spPr>
            <c:extLst>
              <c:ext xmlns:c16="http://schemas.microsoft.com/office/drawing/2014/chart" uri="{C3380CC4-5D6E-409C-BE32-E72D297353CC}">
                <c16:uniqueId val="{00000001-FFD5-4512-8CFD-A4E2DAB495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D5-4512-8CFD-A4E2DAB495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D5-4512-8CFD-A4E2DAB495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FFD5-4512-8CFD-A4E2DAB4957D}"/>
            </c:ext>
          </c:extLst>
        </c:ser>
        <c:dLbls>
          <c:showLegendKey val="0"/>
          <c:showVal val="0"/>
          <c:showCatName val="0"/>
          <c:showSerName val="0"/>
          <c:showPercent val="0"/>
          <c:showBubbleSize val="0"/>
        </c:dLbls>
        <c:gapWidth val="150"/>
        <c:shape val="box"/>
        <c:axId val="1089722703"/>
        <c:axId val="1"/>
        <c:axId val="0"/>
      </c:bar3DChart>
      <c:catAx>
        <c:axId val="1089722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2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B91-4801-BC12-988FFA4F7360}"/>
              </c:ext>
            </c:extLst>
          </c:dPt>
          <c:dPt>
            <c:idx val="1"/>
            <c:invertIfNegative val="0"/>
            <c:bubble3D val="0"/>
            <c:spPr>
              <a:solidFill>
                <a:srgbClr val="CC0000"/>
              </a:solidFill>
            </c:spPr>
            <c:extLst>
              <c:ext xmlns:c16="http://schemas.microsoft.com/office/drawing/2014/chart" uri="{C3380CC4-5D6E-409C-BE32-E72D297353CC}">
                <c16:uniqueId val="{00000001-8B91-4801-BC12-988FFA4F7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91-4801-BC12-988FFA4F7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91-4801-BC12-988FFA4F7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8B91-4801-BC12-988FFA4F7360}"/>
            </c:ext>
          </c:extLst>
        </c:ser>
        <c:dLbls>
          <c:showLegendKey val="0"/>
          <c:showVal val="0"/>
          <c:showCatName val="0"/>
          <c:showSerName val="0"/>
          <c:showPercent val="0"/>
          <c:showBubbleSize val="0"/>
        </c:dLbls>
        <c:gapWidth val="150"/>
        <c:shape val="box"/>
        <c:axId val="1069330479"/>
        <c:axId val="1"/>
        <c:axId val="0"/>
      </c:bar3DChart>
      <c:catAx>
        <c:axId val="10693304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30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8C-499D-8772-631BA7F3A1B3}"/>
              </c:ext>
            </c:extLst>
          </c:dPt>
          <c:dPt>
            <c:idx val="1"/>
            <c:invertIfNegative val="0"/>
            <c:bubble3D val="0"/>
            <c:spPr>
              <a:solidFill>
                <a:srgbClr val="C00000"/>
              </a:solidFill>
            </c:spPr>
            <c:extLst>
              <c:ext xmlns:c16="http://schemas.microsoft.com/office/drawing/2014/chart" uri="{C3380CC4-5D6E-409C-BE32-E72D297353CC}">
                <c16:uniqueId val="{00000001-998C-499D-8772-631BA7F3A1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8C-499D-8772-631BA7F3A1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8C-499D-8772-631BA7F3A1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98C-499D-8772-631BA7F3A1B3}"/>
            </c:ext>
          </c:extLst>
        </c:ser>
        <c:dLbls>
          <c:showLegendKey val="0"/>
          <c:showVal val="0"/>
          <c:showCatName val="0"/>
          <c:showSerName val="0"/>
          <c:showPercent val="0"/>
          <c:showBubbleSize val="0"/>
        </c:dLbls>
        <c:gapWidth val="150"/>
        <c:shape val="box"/>
        <c:axId val="987221119"/>
        <c:axId val="1"/>
        <c:axId val="0"/>
      </c:bar3DChart>
      <c:catAx>
        <c:axId val="987221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9872211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C2-4D0B-9D88-B49006D78A10}"/>
              </c:ext>
            </c:extLst>
          </c:dPt>
          <c:dPt>
            <c:idx val="1"/>
            <c:invertIfNegative val="0"/>
            <c:bubble3D val="0"/>
            <c:spPr>
              <a:solidFill>
                <a:srgbClr val="C00000"/>
              </a:solidFill>
            </c:spPr>
            <c:extLst>
              <c:ext xmlns:c16="http://schemas.microsoft.com/office/drawing/2014/chart" uri="{C3380CC4-5D6E-409C-BE32-E72D297353CC}">
                <c16:uniqueId val="{00000001-48C2-4D0B-9D88-B49006D78A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C2-4D0B-9D88-B49006D78A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C2-4D0B-9D88-B49006D78A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extLst>
            <c:ext xmlns:c16="http://schemas.microsoft.com/office/drawing/2014/chart" uri="{C3380CC4-5D6E-409C-BE32-E72D297353CC}">
              <c16:uniqueId val="{00000004-48C2-4D0B-9D88-B49006D78A10}"/>
            </c:ext>
          </c:extLst>
        </c:ser>
        <c:dLbls>
          <c:showLegendKey val="0"/>
          <c:showVal val="0"/>
          <c:showCatName val="0"/>
          <c:showSerName val="0"/>
          <c:showPercent val="0"/>
          <c:showBubbleSize val="0"/>
        </c:dLbls>
        <c:gapWidth val="150"/>
        <c:shape val="box"/>
        <c:axId val="1091577039"/>
        <c:axId val="1"/>
        <c:axId val="0"/>
      </c:bar3DChart>
      <c:catAx>
        <c:axId val="1091577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70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8B-4798-A5F7-49522ADE4677}"/>
              </c:ext>
            </c:extLst>
          </c:dPt>
          <c:dPt>
            <c:idx val="1"/>
            <c:invertIfNegative val="0"/>
            <c:bubble3D val="0"/>
            <c:spPr>
              <a:solidFill>
                <a:srgbClr val="C00000"/>
              </a:solidFill>
            </c:spPr>
            <c:extLst>
              <c:ext xmlns:c16="http://schemas.microsoft.com/office/drawing/2014/chart" uri="{C3380CC4-5D6E-409C-BE32-E72D297353CC}">
                <c16:uniqueId val="{00000001-168B-4798-A5F7-49522ADE46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8B-4798-A5F7-49522ADE46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8B-4798-A5F7-49522ADE46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68B-4798-A5F7-49522ADE4677}"/>
            </c:ext>
          </c:extLst>
        </c:ser>
        <c:dLbls>
          <c:showLegendKey val="0"/>
          <c:showVal val="0"/>
          <c:showCatName val="0"/>
          <c:showSerName val="0"/>
          <c:showPercent val="0"/>
          <c:showBubbleSize val="0"/>
        </c:dLbls>
        <c:gapWidth val="150"/>
        <c:shape val="box"/>
        <c:axId val="1091571759"/>
        <c:axId val="1"/>
        <c:axId val="0"/>
      </c:bar3DChart>
      <c:catAx>
        <c:axId val="1091571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17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8B-4E12-8DA0-63BB97D0D6B8}"/>
              </c:ext>
            </c:extLst>
          </c:dPt>
          <c:dPt>
            <c:idx val="1"/>
            <c:invertIfNegative val="0"/>
            <c:bubble3D val="0"/>
            <c:spPr>
              <a:solidFill>
                <a:srgbClr val="C00000"/>
              </a:solidFill>
            </c:spPr>
            <c:extLst>
              <c:ext xmlns:c16="http://schemas.microsoft.com/office/drawing/2014/chart" uri="{C3380CC4-5D6E-409C-BE32-E72D297353CC}">
                <c16:uniqueId val="{00000001-038B-4E12-8DA0-63BB97D0D6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8B-4E12-8DA0-63BB97D0D6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8B-4E12-8DA0-63BB97D0D6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38B-4E12-8DA0-63BB97D0D6B8}"/>
            </c:ext>
          </c:extLst>
        </c:ser>
        <c:dLbls>
          <c:showLegendKey val="0"/>
          <c:showVal val="0"/>
          <c:showCatName val="0"/>
          <c:showSerName val="0"/>
          <c:showPercent val="0"/>
          <c:showBubbleSize val="0"/>
        </c:dLbls>
        <c:gapWidth val="150"/>
        <c:shape val="box"/>
        <c:axId val="1091577999"/>
        <c:axId val="1"/>
        <c:axId val="0"/>
      </c:bar3DChart>
      <c:catAx>
        <c:axId val="1091577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79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27-43D2-A98B-E0BE3AF7DC0E}"/>
              </c:ext>
            </c:extLst>
          </c:dPt>
          <c:dPt>
            <c:idx val="1"/>
            <c:invertIfNegative val="0"/>
            <c:bubble3D val="0"/>
            <c:spPr>
              <a:solidFill>
                <a:srgbClr val="C00000"/>
              </a:solidFill>
            </c:spPr>
            <c:extLst>
              <c:ext xmlns:c16="http://schemas.microsoft.com/office/drawing/2014/chart" uri="{C3380CC4-5D6E-409C-BE32-E72D297353CC}">
                <c16:uniqueId val="{00000001-E527-43D2-A98B-E0BE3AF7DC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27-43D2-A98B-E0BE3AF7DC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27-43D2-A98B-E0BE3AF7DC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E527-43D2-A98B-E0BE3AF7DC0E}"/>
            </c:ext>
          </c:extLst>
        </c:ser>
        <c:dLbls>
          <c:showLegendKey val="0"/>
          <c:showVal val="0"/>
          <c:showCatName val="0"/>
          <c:showSerName val="0"/>
          <c:showPercent val="0"/>
          <c:showBubbleSize val="0"/>
        </c:dLbls>
        <c:gapWidth val="150"/>
        <c:shape val="box"/>
        <c:axId val="1091575119"/>
        <c:axId val="1"/>
        <c:axId val="0"/>
      </c:bar3DChart>
      <c:catAx>
        <c:axId val="1091575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51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A9-4133-B7D3-40409AE3B182}"/>
              </c:ext>
            </c:extLst>
          </c:dPt>
          <c:dPt>
            <c:idx val="1"/>
            <c:invertIfNegative val="0"/>
            <c:bubble3D val="0"/>
            <c:spPr>
              <a:solidFill>
                <a:srgbClr val="C00000"/>
              </a:solidFill>
            </c:spPr>
            <c:extLst>
              <c:ext xmlns:c16="http://schemas.microsoft.com/office/drawing/2014/chart" uri="{C3380CC4-5D6E-409C-BE32-E72D297353CC}">
                <c16:uniqueId val="{00000001-E9A9-4133-B7D3-40409AE3B1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A9-4133-B7D3-40409AE3B1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A9-4133-B7D3-40409AE3B1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E9A9-4133-B7D3-40409AE3B182}"/>
            </c:ext>
          </c:extLst>
        </c:ser>
        <c:dLbls>
          <c:showLegendKey val="0"/>
          <c:showVal val="0"/>
          <c:showCatName val="0"/>
          <c:showSerName val="0"/>
          <c:showPercent val="0"/>
          <c:showBubbleSize val="0"/>
        </c:dLbls>
        <c:gapWidth val="150"/>
        <c:shape val="box"/>
        <c:axId val="1091574159"/>
        <c:axId val="1"/>
        <c:axId val="0"/>
      </c:bar3DChart>
      <c:catAx>
        <c:axId val="10915741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41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3C-41D8-AF8B-607F08CDFAAA}"/>
              </c:ext>
            </c:extLst>
          </c:dPt>
          <c:dPt>
            <c:idx val="1"/>
            <c:invertIfNegative val="0"/>
            <c:bubble3D val="0"/>
            <c:spPr>
              <a:solidFill>
                <a:srgbClr val="C00000"/>
              </a:solidFill>
            </c:spPr>
            <c:extLst>
              <c:ext xmlns:c16="http://schemas.microsoft.com/office/drawing/2014/chart" uri="{C3380CC4-5D6E-409C-BE32-E72D297353CC}">
                <c16:uniqueId val="{00000001-E33C-41D8-AF8B-607F08CDFA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3C-41D8-AF8B-607F08CDFA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3C-41D8-AF8B-607F08CDFA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E33C-41D8-AF8B-607F08CDFAAA}"/>
            </c:ext>
          </c:extLst>
        </c:ser>
        <c:dLbls>
          <c:showLegendKey val="0"/>
          <c:showVal val="0"/>
          <c:showCatName val="0"/>
          <c:showSerName val="0"/>
          <c:showPercent val="0"/>
          <c:showBubbleSize val="0"/>
        </c:dLbls>
        <c:gapWidth val="150"/>
        <c:shape val="box"/>
        <c:axId val="1092105871"/>
        <c:axId val="1"/>
        <c:axId val="0"/>
      </c:bar3DChart>
      <c:catAx>
        <c:axId val="109210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E6-4C9F-B440-BAB42F75F20B}"/>
              </c:ext>
            </c:extLst>
          </c:dPt>
          <c:dPt>
            <c:idx val="1"/>
            <c:invertIfNegative val="0"/>
            <c:bubble3D val="0"/>
            <c:spPr>
              <a:solidFill>
                <a:srgbClr val="C00000"/>
              </a:solidFill>
            </c:spPr>
            <c:extLst>
              <c:ext xmlns:c16="http://schemas.microsoft.com/office/drawing/2014/chart" uri="{C3380CC4-5D6E-409C-BE32-E72D297353CC}">
                <c16:uniqueId val="{00000001-A4E6-4C9F-B440-BAB42F75F2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E6-4C9F-B440-BAB42F75F2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E6-4C9F-B440-BAB42F75F2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4E6-4C9F-B440-BAB42F75F20B}"/>
            </c:ext>
          </c:extLst>
        </c:ser>
        <c:dLbls>
          <c:showLegendKey val="0"/>
          <c:showVal val="0"/>
          <c:showCatName val="0"/>
          <c:showSerName val="0"/>
          <c:showPercent val="0"/>
          <c:showBubbleSize val="0"/>
        </c:dLbls>
        <c:gapWidth val="150"/>
        <c:shape val="box"/>
        <c:axId val="1092106351"/>
        <c:axId val="1"/>
        <c:axId val="0"/>
      </c:bar3DChart>
      <c:catAx>
        <c:axId val="1092106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6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58-4C9F-8291-DB5F1863FE64}"/>
              </c:ext>
            </c:extLst>
          </c:dPt>
          <c:dPt>
            <c:idx val="1"/>
            <c:invertIfNegative val="0"/>
            <c:bubble3D val="0"/>
            <c:spPr>
              <a:solidFill>
                <a:srgbClr val="C00000"/>
              </a:solidFill>
            </c:spPr>
            <c:extLst>
              <c:ext xmlns:c16="http://schemas.microsoft.com/office/drawing/2014/chart" uri="{C3380CC4-5D6E-409C-BE32-E72D297353CC}">
                <c16:uniqueId val="{00000001-5958-4C9F-8291-DB5F1863FE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58-4C9F-8291-DB5F1863FE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58-4C9F-8291-DB5F1863FE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5958-4C9F-8291-DB5F1863FE64}"/>
            </c:ext>
          </c:extLst>
        </c:ser>
        <c:dLbls>
          <c:showLegendKey val="0"/>
          <c:showVal val="0"/>
          <c:showCatName val="0"/>
          <c:showSerName val="0"/>
          <c:showPercent val="0"/>
          <c:showBubbleSize val="0"/>
        </c:dLbls>
        <c:gapWidth val="150"/>
        <c:shape val="box"/>
        <c:axId val="1092103471"/>
        <c:axId val="1"/>
        <c:axId val="0"/>
      </c:bar3DChart>
      <c:catAx>
        <c:axId val="1092103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34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98-4244-B36E-723CF6F772E6}"/>
              </c:ext>
            </c:extLst>
          </c:dPt>
          <c:dPt>
            <c:idx val="1"/>
            <c:invertIfNegative val="0"/>
            <c:bubble3D val="0"/>
            <c:spPr>
              <a:solidFill>
                <a:srgbClr val="C00000"/>
              </a:solidFill>
            </c:spPr>
            <c:extLst>
              <c:ext xmlns:c16="http://schemas.microsoft.com/office/drawing/2014/chart" uri="{C3380CC4-5D6E-409C-BE32-E72D297353CC}">
                <c16:uniqueId val="{00000001-7598-4244-B36E-723CF6F772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98-4244-B36E-723CF6F772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98-4244-B36E-723CF6F772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7598-4244-B36E-723CF6F772E6}"/>
            </c:ext>
          </c:extLst>
        </c:ser>
        <c:dLbls>
          <c:showLegendKey val="0"/>
          <c:showVal val="0"/>
          <c:showCatName val="0"/>
          <c:showSerName val="0"/>
          <c:showPercent val="0"/>
          <c:showBubbleSize val="0"/>
        </c:dLbls>
        <c:gapWidth val="150"/>
        <c:shape val="box"/>
        <c:axId val="1089719343"/>
        <c:axId val="1"/>
        <c:axId val="0"/>
      </c:bar3DChart>
      <c:catAx>
        <c:axId val="108971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74E-40B7-BCA8-0D444A6D4C42}"/>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74E-40B7-BCA8-0D444A6D4C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74E-40B7-BCA8-0D444A6D4C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674E-40B7-BCA8-0D444A6D4C42}"/>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74E-40B7-BCA8-0D444A6D4C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74E-40B7-BCA8-0D444A6D4C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74E-40B7-BCA8-0D444A6D4C42}"/>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74E-40B7-BCA8-0D444A6D4C42}"/>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74E-40B7-BCA8-0D444A6D4C42}"/>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74E-40B7-BCA8-0D444A6D4C42}"/>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74E-40B7-BCA8-0D444A6D4C42}"/>
            </c:ext>
          </c:extLst>
        </c:ser>
        <c:dLbls>
          <c:showLegendKey val="0"/>
          <c:showVal val="0"/>
          <c:showCatName val="0"/>
          <c:showSerName val="0"/>
          <c:showPercent val="0"/>
          <c:showBubbleSize val="0"/>
        </c:dLbls>
        <c:smooth val="0"/>
        <c:axId val="1092100111"/>
        <c:axId val="1"/>
      </c:lineChart>
      <c:catAx>
        <c:axId val="1092100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01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47A-44EF-BBDD-A7E931E99634}"/>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7A-44EF-BBDD-A7E931E9963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7A-44EF-BBDD-A7E931E9963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47A-44EF-BBDD-A7E931E99634}"/>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7A-44EF-BBDD-A7E931E9963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47A-44EF-BBDD-A7E931E9963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47A-44EF-BBDD-A7E931E9963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47A-44EF-BBDD-A7E931E99634}"/>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47A-44EF-BBDD-A7E931E99634}"/>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47A-44EF-BBDD-A7E931E99634}"/>
            </c:ext>
          </c:extLst>
        </c:ser>
        <c:dLbls>
          <c:showLegendKey val="0"/>
          <c:showVal val="0"/>
          <c:showCatName val="0"/>
          <c:showSerName val="0"/>
          <c:showPercent val="0"/>
          <c:showBubbleSize val="0"/>
        </c:dLbls>
        <c:smooth val="0"/>
        <c:axId val="1092103951"/>
        <c:axId val="1"/>
      </c:lineChart>
      <c:catAx>
        <c:axId val="10921039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39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8409-4257-80AB-E8CBD4C8266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409-4257-80AB-E8CBD4C8266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409-4257-80AB-E8CBD4C8266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8409-4257-80AB-E8CBD4C8266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409-4257-80AB-E8CBD4C8266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409-4257-80AB-E8CBD4C8266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409-4257-80AB-E8CBD4C8266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09-4257-80AB-E8CBD4C8266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09-4257-80AB-E8CBD4C8266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09-4257-80AB-E8CBD4C8266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09-4257-80AB-E8CBD4C8266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409-4257-80AB-E8CBD4C82668}"/>
            </c:ext>
          </c:extLst>
        </c:ser>
        <c:dLbls>
          <c:showLegendKey val="0"/>
          <c:showVal val="0"/>
          <c:showCatName val="0"/>
          <c:showSerName val="0"/>
          <c:showPercent val="0"/>
          <c:showBubbleSize val="0"/>
        </c:dLbls>
        <c:smooth val="0"/>
        <c:axId val="1092990671"/>
        <c:axId val="1"/>
      </c:lineChart>
      <c:catAx>
        <c:axId val="10929906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06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4A-46FE-8FDA-DD4C0352955A}"/>
              </c:ext>
            </c:extLst>
          </c:dPt>
          <c:dPt>
            <c:idx val="1"/>
            <c:invertIfNegative val="0"/>
            <c:bubble3D val="0"/>
            <c:spPr>
              <a:solidFill>
                <a:srgbClr val="C00000"/>
              </a:solidFill>
            </c:spPr>
            <c:extLst>
              <c:ext xmlns:c16="http://schemas.microsoft.com/office/drawing/2014/chart" uri="{C3380CC4-5D6E-409C-BE32-E72D297353CC}">
                <c16:uniqueId val="{00000001-2E4A-46FE-8FDA-DD4C03529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4A-46FE-8FDA-DD4C03529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4A-46FE-8FDA-DD4C03529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E4A-46FE-8FDA-DD4C0352955A}"/>
            </c:ext>
          </c:extLst>
        </c:ser>
        <c:dLbls>
          <c:showLegendKey val="0"/>
          <c:showVal val="0"/>
          <c:showCatName val="0"/>
          <c:showSerName val="0"/>
          <c:showPercent val="0"/>
          <c:showBubbleSize val="0"/>
        </c:dLbls>
        <c:gapWidth val="150"/>
        <c:shape val="box"/>
        <c:axId val="1092988271"/>
        <c:axId val="1"/>
        <c:axId val="0"/>
      </c:bar3DChart>
      <c:catAx>
        <c:axId val="1092988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8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40-448B-84B8-EAFCDA346297}"/>
              </c:ext>
            </c:extLst>
          </c:dPt>
          <c:dPt>
            <c:idx val="1"/>
            <c:invertIfNegative val="0"/>
            <c:bubble3D val="0"/>
            <c:spPr>
              <a:solidFill>
                <a:srgbClr val="C00000"/>
              </a:solidFill>
            </c:spPr>
            <c:extLst>
              <c:ext xmlns:c16="http://schemas.microsoft.com/office/drawing/2014/chart" uri="{C3380CC4-5D6E-409C-BE32-E72D297353CC}">
                <c16:uniqueId val="{00000001-9A40-448B-84B8-EAFCDA3462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40-448B-84B8-EAFCDA3462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40-448B-84B8-EAFCDA3462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9A40-448B-84B8-EAFCDA346297}"/>
            </c:ext>
          </c:extLst>
        </c:ser>
        <c:dLbls>
          <c:showLegendKey val="0"/>
          <c:showVal val="0"/>
          <c:showCatName val="0"/>
          <c:showSerName val="0"/>
          <c:showPercent val="0"/>
          <c:showBubbleSize val="0"/>
        </c:dLbls>
        <c:gapWidth val="150"/>
        <c:shape val="box"/>
        <c:axId val="1092993071"/>
        <c:axId val="1"/>
        <c:axId val="0"/>
      </c:bar3DChart>
      <c:catAx>
        <c:axId val="109299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70-4F54-8019-F95AAC70745F}"/>
              </c:ext>
            </c:extLst>
          </c:dPt>
          <c:dPt>
            <c:idx val="1"/>
            <c:invertIfNegative val="0"/>
            <c:bubble3D val="0"/>
            <c:spPr>
              <a:solidFill>
                <a:srgbClr val="C00000"/>
              </a:solidFill>
            </c:spPr>
            <c:extLst>
              <c:ext xmlns:c16="http://schemas.microsoft.com/office/drawing/2014/chart" uri="{C3380CC4-5D6E-409C-BE32-E72D297353CC}">
                <c16:uniqueId val="{00000001-8770-4F54-8019-F95AAC7074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70-4F54-8019-F95AAC7074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70-4F54-8019-F95AAC7074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8770-4F54-8019-F95AAC70745F}"/>
            </c:ext>
          </c:extLst>
        </c:ser>
        <c:dLbls>
          <c:showLegendKey val="0"/>
          <c:showVal val="0"/>
          <c:showCatName val="0"/>
          <c:showSerName val="0"/>
          <c:showPercent val="0"/>
          <c:showBubbleSize val="0"/>
        </c:dLbls>
        <c:gapWidth val="150"/>
        <c:shape val="box"/>
        <c:axId val="1092989711"/>
        <c:axId val="1"/>
        <c:axId val="0"/>
      </c:bar3DChart>
      <c:catAx>
        <c:axId val="109298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97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5DA-4913-857E-20A6AB59464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0.66666666666666663</c:v>
                </c:pt>
                <c:pt idx="1">
                  <c:v>0</c:v>
                </c:pt>
                <c:pt idx="2">
                  <c:v>0</c:v>
                </c:pt>
                <c:pt idx="3">
                  <c:v>0.33333333333333331</c:v>
                </c:pt>
              </c:numCache>
            </c:numRef>
          </c:val>
          <c:smooth val="0"/>
          <c:extLst>
            <c:ext xmlns:c16="http://schemas.microsoft.com/office/drawing/2014/chart" uri="{C3380CC4-5D6E-409C-BE32-E72D297353CC}">
              <c16:uniqueId val="{00000002-85DA-4913-857E-20A6AB594642}"/>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5DA-4913-857E-20A6AB59464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DA-4913-857E-20A6AB59464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DA-4913-857E-20A6AB59464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0.33333333333333331</c:v>
                </c:pt>
                <c:pt idx="3">
                  <c:v>0.16666666666666666</c:v>
                </c:pt>
              </c:numCache>
            </c:numRef>
          </c:val>
          <c:smooth val="0"/>
          <c:extLst>
            <c:ext xmlns:c16="http://schemas.microsoft.com/office/drawing/2014/chart" uri="{C3380CC4-5D6E-409C-BE32-E72D297353CC}">
              <c16:uniqueId val="{00000007-85DA-4913-857E-20A6AB594642}"/>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DA-4913-857E-20A6AB59464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DA-4913-857E-20A6AB59464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DA-4913-857E-20A6AB59464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5DA-4913-857E-20A6AB59464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5DA-4913-857E-20A6AB594642}"/>
            </c:ext>
          </c:extLst>
        </c:ser>
        <c:dLbls>
          <c:showLegendKey val="0"/>
          <c:showVal val="0"/>
          <c:showCatName val="0"/>
          <c:showSerName val="0"/>
          <c:showPercent val="0"/>
          <c:showBubbleSize val="0"/>
        </c:dLbls>
        <c:smooth val="0"/>
        <c:axId val="1092991631"/>
        <c:axId val="1"/>
      </c:lineChart>
      <c:catAx>
        <c:axId val="10929916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16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377-4054-A6B9-49ED198274E4}"/>
              </c:ext>
            </c:extLst>
          </c:dPt>
          <c:dPt>
            <c:idx val="1"/>
            <c:invertIfNegative val="0"/>
            <c:bubble3D val="0"/>
            <c:spPr>
              <a:solidFill>
                <a:srgbClr val="C00000"/>
              </a:solidFill>
            </c:spPr>
            <c:extLst>
              <c:ext xmlns:c16="http://schemas.microsoft.com/office/drawing/2014/chart" uri="{C3380CC4-5D6E-409C-BE32-E72D297353CC}">
                <c16:uniqueId val="{00000001-9377-4054-A6B9-49ED198274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77-4054-A6B9-49ED198274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77-4054-A6B9-49ED198274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377-4054-A6B9-49ED198274E4}"/>
            </c:ext>
          </c:extLst>
        </c:ser>
        <c:dLbls>
          <c:showLegendKey val="0"/>
          <c:showVal val="0"/>
          <c:showCatName val="0"/>
          <c:showSerName val="0"/>
          <c:showPercent val="0"/>
          <c:showBubbleSize val="0"/>
        </c:dLbls>
        <c:gapWidth val="150"/>
        <c:shape val="box"/>
        <c:axId val="1092986831"/>
        <c:axId val="1"/>
        <c:axId val="0"/>
      </c:bar3DChart>
      <c:catAx>
        <c:axId val="10929868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68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14C-486D-A2A7-791913DE416E}"/>
              </c:ext>
            </c:extLst>
          </c:dPt>
          <c:dPt>
            <c:idx val="1"/>
            <c:invertIfNegative val="0"/>
            <c:bubble3D val="0"/>
            <c:spPr>
              <a:solidFill>
                <a:srgbClr val="C00000"/>
              </a:solidFill>
            </c:spPr>
            <c:extLst>
              <c:ext xmlns:c16="http://schemas.microsoft.com/office/drawing/2014/chart" uri="{C3380CC4-5D6E-409C-BE32-E72D297353CC}">
                <c16:uniqueId val="{00000001-E14C-486D-A2A7-791913DE41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4C-486D-A2A7-791913DE41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4C-486D-A2A7-791913DE416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14C-486D-A2A7-791913DE416E}"/>
            </c:ext>
          </c:extLst>
        </c:ser>
        <c:dLbls>
          <c:showLegendKey val="0"/>
          <c:showVal val="0"/>
          <c:showCatName val="0"/>
          <c:showSerName val="0"/>
          <c:showPercent val="0"/>
          <c:showBubbleSize val="0"/>
        </c:dLbls>
        <c:gapWidth val="150"/>
        <c:shape val="box"/>
        <c:axId val="1093581359"/>
        <c:axId val="1"/>
        <c:axId val="0"/>
      </c:bar3DChart>
      <c:catAx>
        <c:axId val="1093581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81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6CC-4219-86AF-48430B1C37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6CC-4219-86AF-48430B1C37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96CC-4219-86AF-48430B1C3768}"/>
            </c:ext>
          </c:extLst>
        </c:ser>
        <c:dLbls>
          <c:showLegendKey val="0"/>
          <c:showVal val="0"/>
          <c:showCatName val="0"/>
          <c:showSerName val="0"/>
          <c:showPercent val="0"/>
          <c:showBubbleSize val="0"/>
        </c:dLbls>
        <c:gapWidth val="150"/>
        <c:shape val="box"/>
        <c:axId val="1093576559"/>
        <c:axId val="1"/>
        <c:axId val="0"/>
      </c:bar3DChart>
      <c:catAx>
        <c:axId val="10935765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65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1D-47E7-BCF2-33A1F0358D25}"/>
              </c:ext>
            </c:extLst>
          </c:dPt>
          <c:dPt>
            <c:idx val="1"/>
            <c:invertIfNegative val="0"/>
            <c:bubble3D val="0"/>
            <c:spPr>
              <a:solidFill>
                <a:srgbClr val="C00000"/>
              </a:solidFill>
            </c:spPr>
            <c:extLst>
              <c:ext xmlns:c16="http://schemas.microsoft.com/office/drawing/2014/chart" uri="{C3380CC4-5D6E-409C-BE32-E72D297353CC}">
                <c16:uniqueId val="{00000001-651D-47E7-BCF2-33A1F0358D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1D-47E7-BCF2-33A1F0358D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1D-47E7-BCF2-33A1F0358D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651D-47E7-BCF2-33A1F0358D25}"/>
            </c:ext>
          </c:extLst>
        </c:ser>
        <c:dLbls>
          <c:showLegendKey val="0"/>
          <c:showVal val="0"/>
          <c:showCatName val="0"/>
          <c:showSerName val="0"/>
          <c:showPercent val="0"/>
          <c:showBubbleSize val="0"/>
        </c:dLbls>
        <c:gapWidth val="150"/>
        <c:shape val="box"/>
        <c:axId val="1089731343"/>
        <c:axId val="1"/>
        <c:axId val="0"/>
      </c:bar3DChart>
      <c:catAx>
        <c:axId val="1089731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313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1E7-4A48-9F05-45876331053C}"/>
              </c:ext>
            </c:extLst>
          </c:dPt>
          <c:dPt>
            <c:idx val="1"/>
            <c:invertIfNegative val="0"/>
            <c:bubble3D val="0"/>
            <c:spPr>
              <a:solidFill>
                <a:srgbClr val="C00000"/>
              </a:solidFill>
            </c:spPr>
            <c:extLst>
              <c:ext xmlns:c16="http://schemas.microsoft.com/office/drawing/2014/chart" uri="{C3380CC4-5D6E-409C-BE32-E72D297353CC}">
                <c16:uniqueId val="{00000001-01E7-4A48-9F05-4587633105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E7-4A48-9F05-4587633105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E7-4A48-9F05-4587633105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1E7-4A48-9F05-45876331053C}"/>
            </c:ext>
          </c:extLst>
        </c:ser>
        <c:dLbls>
          <c:showLegendKey val="0"/>
          <c:showVal val="0"/>
          <c:showCatName val="0"/>
          <c:showSerName val="0"/>
          <c:showPercent val="0"/>
          <c:showBubbleSize val="0"/>
        </c:dLbls>
        <c:gapWidth val="150"/>
        <c:shape val="box"/>
        <c:axId val="1093574639"/>
        <c:axId val="1"/>
        <c:axId val="0"/>
      </c:bar3DChart>
      <c:catAx>
        <c:axId val="10935746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46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59-4539-83D0-5179CF69173B}"/>
              </c:ext>
            </c:extLst>
          </c:dPt>
          <c:dPt>
            <c:idx val="1"/>
            <c:invertIfNegative val="0"/>
            <c:bubble3D val="0"/>
            <c:spPr>
              <a:solidFill>
                <a:srgbClr val="C00000"/>
              </a:solidFill>
            </c:spPr>
            <c:extLst>
              <c:ext xmlns:c16="http://schemas.microsoft.com/office/drawing/2014/chart" uri="{C3380CC4-5D6E-409C-BE32-E72D297353CC}">
                <c16:uniqueId val="{00000001-C359-4539-83D0-5179CF691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59-4539-83D0-5179CF691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59-4539-83D0-5179CF6917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C359-4539-83D0-5179CF69173B}"/>
            </c:ext>
          </c:extLst>
        </c:ser>
        <c:dLbls>
          <c:showLegendKey val="0"/>
          <c:showVal val="0"/>
          <c:showCatName val="0"/>
          <c:showSerName val="0"/>
          <c:showPercent val="0"/>
          <c:showBubbleSize val="0"/>
        </c:dLbls>
        <c:gapWidth val="150"/>
        <c:shape val="box"/>
        <c:axId val="1093578959"/>
        <c:axId val="1"/>
        <c:axId val="0"/>
      </c:bar3DChart>
      <c:catAx>
        <c:axId val="1093578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89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68-4AF4-A0C9-DBEAB9D75E4A}"/>
              </c:ext>
            </c:extLst>
          </c:dPt>
          <c:dPt>
            <c:idx val="1"/>
            <c:invertIfNegative val="0"/>
            <c:bubble3D val="0"/>
            <c:spPr>
              <a:solidFill>
                <a:srgbClr val="C00000"/>
              </a:solidFill>
            </c:spPr>
            <c:extLst>
              <c:ext xmlns:c16="http://schemas.microsoft.com/office/drawing/2014/chart" uri="{C3380CC4-5D6E-409C-BE32-E72D297353CC}">
                <c16:uniqueId val="{00000001-B968-4AF4-A0C9-DBEAB9D75E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68-4AF4-A0C9-DBEAB9D75E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68-4AF4-A0C9-DBEAB9D75E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B968-4AF4-A0C9-DBEAB9D75E4A}"/>
            </c:ext>
          </c:extLst>
        </c:ser>
        <c:dLbls>
          <c:showLegendKey val="0"/>
          <c:showVal val="0"/>
          <c:showCatName val="0"/>
          <c:showSerName val="0"/>
          <c:showPercent val="0"/>
          <c:showBubbleSize val="0"/>
        </c:dLbls>
        <c:gapWidth val="150"/>
        <c:shape val="box"/>
        <c:axId val="1093576079"/>
        <c:axId val="1"/>
        <c:axId val="0"/>
      </c:bar3DChart>
      <c:catAx>
        <c:axId val="1093576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60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B1-4A18-B118-25C0FA13CA9F}"/>
              </c:ext>
            </c:extLst>
          </c:dPt>
          <c:dPt>
            <c:idx val="1"/>
            <c:invertIfNegative val="0"/>
            <c:bubble3D val="0"/>
            <c:spPr>
              <a:solidFill>
                <a:srgbClr val="C00000"/>
              </a:solidFill>
            </c:spPr>
            <c:extLst>
              <c:ext xmlns:c16="http://schemas.microsoft.com/office/drawing/2014/chart" uri="{C3380CC4-5D6E-409C-BE32-E72D297353CC}">
                <c16:uniqueId val="{00000001-57B1-4A18-B118-25C0FA13CA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1-4A18-B118-25C0FA13CA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1-4A18-B118-25C0FA13CA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7B1-4A18-B118-25C0FA13CA9F}"/>
            </c:ext>
          </c:extLst>
        </c:ser>
        <c:dLbls>
          <c:showLegendKey val="0"/>
          <c:showVal val="0"/>
          <c:showCatName val="0"/>
          <c:showSerName val="0"/>
          <c:showPercent val="0"/>
          <c:showBubbleSize val="0"/>
        </c:dLbls>
        <c:gapWidth val="150"/>
        <c:shape val="box"/>
        <c:axId val="1087657727"/>
        <c:axId val="1"/>
        <c:axId val="0"/>
      </c:bar3DChart>
      <c:catAx>
        <c:axId val="1087657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77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7E-4709-9389-89AE38F2BEEC}"/>
              </c:ext>
            </c:extLst>
          </c:dPt>
          <c:dPt>
            <c:idx val="1"/>
            <c:invertIfNegative val="0"/>
            <c:bubble3D val="0"/>
            <c:spPr>
              <a:solidFill>
                <a:srgbClr val="C00000"/>
              </a:solidFill>
            </c:spPr>
            <c:extLst>
              <c:ext xmlns:c16="http://schemas.microsoft.com/office/drawing/2014/chart" uri="{C3380CC4-5D6E-409C-BE32-E72D297353CC}">
                <c16:uniqueId val="{00000001-007E-4709-9389-89AE38F2BE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7E-4709-9389-89AE38F2BE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7E-4709-9389-89AE38F2BE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007E-4709-9389-89AE38F2BEEC}"/>
            </c:ext>
          </c:extLst>
        </c:ser>
        <c:dLbls>
          <c:showLegendKey val="0"/>
          <c:showVal val="0"/>
          <c:showCatName val="0"/>
          <c:showSerName val="0"/>
          <c:showPercent val="0"/>
          <c:showBubbleSize val="0"/>
        </c:dLbls>
        <c:gapWidth val="150"/>
        <c:shape val="box"/>
        <c:axId val="1087651487"/>
        <c:axId val="1"/>
        <c:axId val="0"/>
      </c:bar3DChart>
      <c:catAx>
        <c:axId val="108765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1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B3-42F0-99DA-6A4A14DAAC6A}"/>
              </c:ext>
            </c:extLst>
          </c:dPt>
          <c:dPt>
            <c:idx val="1"/>
            <c:invertIfNegative val="0"/>
            <c:bubble3D val="0"/>
            <c:spPr>
              <a:solidFill>
                <a:srgbClr val="C00000"/>
              </a:solidFill>
            </c:spPr>
            <c:extLst>
              <c:ext xmlns:c16="http://schemas.microsoft.com/office/drawing/2014/chart" uri="{C3380CC4-5D6E-409C-BE32-E72D297353CC}">
                <c16:uniqueId val="{00000001-E4B3-42F0-99DA-6A4A14DAAC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B3-42F0-99DA-6A4A14DAAC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B3-42F0-99DA-6A4A14DAAC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extLst>
            <c:ext xmlns:c16="http://schemas.microsoft.com/office/drawing/2014/chart" uri="{C3380CC4-5D6E-409C-BE32-E72D297353CC}">
              <c16:uniqueId val="{00000004-E4B3-42F0-99DA-6A4A14DAAC6A}"/>
            </c:ext>
          </c:extLst>
        </c:ser>
        <c:dLbls>
          <c:showLegendKey val="0"/>
          <c:showVal val="0"/>
          <c:showCatName val="0"/>
          <c:showSerName val="0"/>
          <c:showPercent val="0"/>
          <c:showBubbleSize val="0"/>
        </c:dLbls>
        <c:gapWidth val="150"/>
        <c:shape val="box"/>
        <c:axId val="1087656287"/>
        <c:axId val="1"/>
        <c:axId val="0"/>
      </c:bar3DChart>
      <c:catAx>
        <c:axId val="108765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62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4A-4A28-8D6B-D77F480823CA}"/>
              </c:ext>
            </c:extLst>
          </c:dPt>
          <c:dPt>
            <c:idx val="1"/>
            <c:invertIfNegative val="0"/>
            <c:bubble3D val="0"/>
            <c:spPr>
              <a:solidFill>
                <a:srgbClr val="C00000"/>
              </a:solidFill>
            </c:spPr>
            <c:extLst>
              <c:ext xmlns:c16="http://schemas.microsoft.com/office/drawing/2014/chart" uri="{C3380CC4-5D6E-409C-BE32-E72D297353CC}">
                <c16:uniqueId val="{00000001-464A-4A28-8D6B-D77F480823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4A-4A28-8D6B-D77F480823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4A-4A28-8D6B-D77F480823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464A-4A28-8D6B-D77F480823CA}"/>
            </c:ext>
          </c:extLst>
        </c:ser>
        <c:dLbls>
          <c:showLegendKey val="0"/>
          <c:showVal val="0"/>
          <c:showCatName val="0"/>
          <c:showSerName val="0"/>
          <c:showPercent val="0"/>
          <c:showBubbleSize val="0"/>
        </c:dLbls>
        <c:gapWidth val="150"/>
        <c:shape val="box"/>
        <c:axId val="1087657247"/>
        <c:axId val="1"/>
        <c:axId val="0"/>
      </c:bar3DChart>
      <c:catAx>
        <c:axId val="1087657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72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E-4D9F-B492-D5C49ACBEE61}"/>
              </c:ext>
            </c:extLst>
          </c:dPt>
          <c:dPt>
            <c:idx val="1"/>
            <c:invertIfNegative val="0"/>
            <c:bubble3D val="0"/>
            <c:spPr>
              <a:solidFill>
                <a:srgbClr val="C00000"/>
              </a:solidFill>
            </c:spPr>
            <c:extLst>
              <c:ext xmlns:c16="http://schemas.microsoft.com/office/drawing/2014/chart" uri="{C3380CC4-5D6E-409C-BE32-E72D297353CC}">
                <c16:uniqueId val="{00000001-9F2E-4D9F-B492-D5C49ACBEE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E-4D9F-B492-D5C49ACBEE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E-4D9F-B492-D5C49ACBEE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9F2E-4D9F-B492-D5C49ACBEE61}"/>
            </c:ext>
          </c:extLst>
        </c:ser>
        <c:dLbls>
          <c:showLegendKey val="0"/>
          <c:showVal val="0"/>
          <c:showCatName val="0"/>
          <c:showSerName val="0"/>
          <c:showPercent val="0"/>
          <c:showBubbleSize val="0"/>
        </c:dLbls>
        <c:gapWidth val="150"/>
        <c:shape val="box"/>
        <c:axId val="1087653407"/>
        <c:axId val="1"/>
        <c:axId val="0"/>
      </c:bar3DChart>
      <c:catAx>
        <c:axId val="108765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3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80-496D-A1A0-871E6CF7F3F9}"/>
              </c:ext>
            </c:extLst>
          </c:dPt>
          <c:dPt>
            <c:idx val="1"/>
            <c:invertIfNegative val="0"/>
            <c:bubble3D val="0"/>
            <c:spPr>
              <a:solidFill>
                <a:srgbClr val="C00000"/>
              </a:solidFill>
            </c:spPr>
            <c:extLst>
              <c:ext xmlns:c16="http://schemas.microsoft.com/office/drawing/2014/chart" uri="{C3380CC4-5D6E-409C-BE32-E72D297353CC}">
                <c16:uniqueId val="{00000001-1C80-496D-A1A0-871E6CF7F3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80-496D-A1A0-871E6CF7F3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80-496D-A1A0-871E6CF7F3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1C80-496D-A1A0-871E6CF7F3F9}"/>
            </c:ext>
          </c:extLst>
        </c:ser>
        <c:dLbls>
          <c:showLegendKey val="0"/>
          <c:showVal val="0"/>
          <c:showCatName val="0"/>
          <c:showSerName val="0"/>
          <c:showPercent val="0"/>
          <c:showBubbleSize val="0"/>
        </c:dLbls>
        <c:gapWidth val="150"/>
        <c:shape val="box"/>
        <c:axId val="1087565295"/>
        <c:axId val="1"/>
        <c:axId val="0"/>
      </c:bar3DChart>
      <c:catAx>
        <c:axId val="1087565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52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1A-4FE3-8D41-F8862C19B3AA}"/>
              </c:ext>
            </c:extLst>
          </c:dPt>
          <c:dPt>
            <c:idx val="1"/>
            <c:invertIfNegative val="0"/>
            <c:bubble3D val="0"/>
            <c:spPr>
              <a:solidFill>
                <a:srgbClr val="C00000"/>
              </a:solidFill>
            </c:spPr>
            <c:extLst>
              <c:ext xmlns:c16="http://schemas.microsoft.com/office/drawing/2014/chart" uri="{C3380CC4-5D6E-409C-BE32-E72D297353CC}">
                <c16:uniqueId val="{00000001-DE1A-4FE3-8D41-F8862C19B3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1A-4FE3-8D41-F8862C19B3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1A-4FE3-8D41-F8862C19B3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E1A-4FE3-8D41-F8862C19B3AA}"/>
            </c:ext>
          </c:extLst>
        </c:ser>
        <c:dLbls>
          <c:showLegendKey val="0"/>
          <c:showVal val="0"/>
          <c:showCatName val="0"/>
          <c:showSerName val="0"/>
          <c:showPercent val="0"/>
          <c:showBubbleSize val="0"/>
        </c:dLbls>
        <c:gapWidth val="150"/>
        <c:shape val="box"/>
        <c:axId val="1087570095"/>
        <c:axId val="1"/>
        <c:axId val="0"/>
      </c:bar3DChart>
      <c:catAx>
        <c:axId val="1087570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700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F8-40D0-B0A5-5174A30B043F}"/>
              </c:ext>
            </c:extLst>
          </c:dPt>
          <c:dPt>
            <c:idx val="1"/>
            <c:invertIfNegative val="0"/>
            <c:bubble3D val="0"/>
            <c:spPr>
              <a:solidFill>
                <a:srgbClr val="C00000"/>
              </a:solidFill>
            </c:spPr>
            <c:extLst>
              <c:ext xmlns:c16="http://schemas.microsoft.com/office/drawing/2014/chart" uri="{C3380CC4-5D6E-409C-BE32-E72D297353CC}">
                <c16:uniqueId val="{00000001-16F8-40D0-B0A5-5174A30B04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F8-40D0-B0A5-5174A30B04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F8-40D0-B0A5-5174A30B04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6F8-40D0-B0A5-5174A30B043F}"/>
            </c:ext>
          </c:extLst>
        </c:ser>
        <c:dLbls>
          <c:showLegendKey val="0"/>
          <c:showVal val="0"/>
          <c:showCatName val="0"/>
          <c:showSerName val="0"/>
          <c:showPercent val="0"/>
          <c:showBubbleSize val="0"/>
        </c:dLbls>
        <c:gapWidth val="150"/>
        <c:shape val="box"/>
        <c:axId val="1089717903"/>
        <c:axId val="1"/>
        <c:axId val="0"/>
      </c:bar3DChart>
      <c:catAx>
        <c:axId val="1089717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79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41A1-4A69-BEC9-8A0551F317D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1A1-4A69-BEC9-8A0551F317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1A1-4A69-BEC9-8A0551F317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41A1-4A69-BEC9-8A0551F317D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1A1-4A69-BEC9-8A0551F317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1A1-4A69-BEC9-8A0551F317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1A1-4A69-BEC9-8A0551F317DC}"/>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A1-4A69-BEC9-8A0551F317DC}"/>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1A1-4A69-BEC9-8A0551F317DC}"/>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A1-4A69-BEC9-8A0551F317DC}"/>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41A1-4A69-BEC9-8A0551F317DC}"/>
            </c:ext>
          </c:extLst>
        </c:ser>
        <c:dLbls>
          <c:showLegendKey val="0"/>
          <c:showVal val="0"/>
          <c:showCatName val="0"/>
          <c:showSerName val="0"/>
          <c:showPercent val="0"/>
          <c:showBubbleSize val="0"/>
        </c:dLbls>
        <c:smooth val="0"/>
        <c:axId val="1087565775"/>
        <c:axId val="1"/>
      </c:lineChart>
      <c:catAx>
        <c:axId val="1087565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57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E4-4FB2-B858-2F1A8B2B81BC}"/>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mooth val="0"/>
          <c:extLst>
            <c:ext xmlns:c16="http://schemas.microsoft.com/office/drawing/2014/chart" uri="{C3380CC4-5D6E-409C-BE32-E72D297353CC}">
              <c16:uniqueId val="{00000002-9EE4-4FB2-B858-2F1A8B2B81BC}"/>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E4-4FB2-B858-2F1A8B2B81B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E4-4FB2-B858-2F1A8B2B81BC}"/>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EE4-4FB2-B858-2F1A8B2B81BC}"/>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mooth val="0"/>
          <c:extLst>
            <c:ext xmlns:c16="http://schemas.microsoft.com/office/drawing/2014/chart" uri="{C3380CC4-5D6E-409C-BE32-E72D297353CC}">
              <c16:uniqueId val="{00000007-9EE4-4FB2-B858-2F1A8B2B81BC}"/>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EE4-4FB2-B858-2F1A8B2B81B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EE4-4FB2-B858-2F1A8B2B81B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EE4-4FB2-B858-2F1A8B2B81BC}"/>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EE4-4FB2-B858-2F1A8B2B81BC}"/>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EE4-4FB2-B858-2F1A8B2B81BC}"/>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EE4-4FB2-B858-2F1A8B2B81BC}"/>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EE4-4FB2-B858-2F1A8B2B81BC}"/>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EE4-4FB2-B858-2F1A8B2B81BC}"/>
            </c:ext>
          </c:extLst>
        </c:ser>
        <c:dLbls>
          <c:showLegendKey val="0"/>
          <c:showVal val="0"/>
          <c:showCatName val="0"/>
          <c:showSerName val="0"/>
          <c:showPercent val="0"/>
          <c:showBubbleSize val="0"/>
        </c:dLbls>
        <c:smooth val="0"/>
        <c:axId val="1087563375"/>
        <c:axId val="1"/>
      </c:lineChart>
      <c:catAx>
        <c:axId val="10875633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33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C12-4B8A-8A67-393A5A0CB5FE}"/>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12-4B8A-8A67-393A5A0CB5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12-4B8A-8A67-393A5A0CB5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C12-4B8A-8A67-393A5A0CB5FE}"/>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12-4B8A-8A67-393A5A0CB5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C12-4B8A-8A67-393A5A0CB5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C12-4B8A-8A67-393A5A0CB5F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12-4B8A-8A67-393A5A0CB5FE}"/>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C12-4B8A-8A67-393A5A0CB5FE}"/>
            </c:ext>
          </c:extLst>
        </c:ser>
        <c:dLbls>
          <c:showLegendKey val="0"/>
          <c:showVal val="0"/>
          <c:showCatName val="0"/>
          <c:showSerName val="0"/>
          <c:showPercent val="0"/>
          <c:showBubbleSize val="0"/>
        </c:dLbls>
        <c:smooth val="0"/>
        <c:axId val="1087567695"/>
        <c:axId val="1"/>
      </c:lineChart>
      <c:catAx>
        <c:axId val="10875676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769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E5-4610-866D-D7E009CBDE51}"/>
              </c:ext>
            </c:extLst>
          </c:dPt>
          <c:dPt>
            <c:idx val="1"/>
            <c:invertIfNegative val="0"/>
            <c:bubble3D val="0"/>
            <c:spPr>
              <a:solidFill>
                <a:srgbClr val="C00000"/>
              </a:solidFill>
            </c:spPr>
            <c:extLst>
              <c:ext xmlns:c16="http://schemas.microsoft.com/office/drawing/2014/chart" uri="{C3380CC4-5D6E-409C-BE32-E72D297353CC}">
                <c16:uniqueId val="{00000001-42E5-4610-866D-D7E009CBDE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E5-4610-866D-D7E009CBDE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E5-4610-866D-D7E009CBDE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0.3</c:v>
                </c:pt>
                <c:pt idx="2">
                  <c:v>0.5</c:v>
                </c:pt>
                <c:pt idx="3">
                  <c:v>0.2</c:v>
                </c:pt>
              </c:numCache>
            </c:numRef>
          </c:val>
          <c:extLst>
            <c:ext xmlns:c16="http://schemas.microsoft.com/office/drawing/2014/chart" uri="{C3380CC4-5D6E-409C-BE32-E72D297353CC}">
              <c16:uniqueId val="{00000004-42E5-4610-866D-D7E009CBDE51}"/>
            </c:ext>
          </c:extLst>
        </c:ser>
        <c:dLbls>
          <c:showLegendKey val="0"/>
          <c:showVal val="0"/>
          <c:showCatName val="0"/>
          <c:showSerName val="0"/>
          <c:showPercent val="0"/>
          <c:showBubbleSize val="0"/>
        </c:dLbls>
        <c:gapWidth val="150"/>
        <c:shape val="box"/>
        <c:axId val="1087569615"/>
        <c:axId val="1"/>
        <c:axId val="0"/>
      </c:bar3DChart>
      <c:catAx>
        <c:axId val="1087569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96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64-4751-BC1D-00CDF02EF701}"/>
              </c:ext>
            </c:extLst>
          </c:dPt>
          <c:dPt>
            <c:idx val="1"/>
            <c:invertIfNegative val="0"/>
            <c:bubble3D val="0"/>
            <c:spPr>
              <a:solidFill>
                <a:srgbClr val="C00000"/>
              </a:solidFill>
            </c:spPr>
            <c:extLst>
              <c:ext xmlns:c16="http://schemas.microsoft.com/office/drawing/2014/chart" uri="{C3380CC4-5D6E-409C-BE32-E72D297353CC}">
                <c16:uniqueId val="{00000001-DF64-4751-BC1D-00CDF02EF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64-4751-BC1D-00CDF02EF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64-4751-BC1D-00CDF02EF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0.4</c:v>
                </c:pt>
                <c:pt idx="3">
                  <c:v>0.3</c:v>
                </c:pt>
              </c:numCache>
            </c:numRef>
          </c:val>
          <c:extLst>
            <c:ext xmlns:c16="http://schemas.microsoft.com/office/drawing/2014/chart" uri="{C3380CC4-5D6E-409C-BE32-E72D297353CC}">
              <c16:uniqueId val="{00000004-DF64-4751-BC1D-00CDF02EF701}"/>
            </c:ext>
          </c:extLst>
        </c:ser>
        <c:dLbls>
          <c:showLegendKey val="0"/>
          <c:showVal val="0"/>
          <c:showCatName val="0"/>
          <c:showSerName val="0"/>
          <c:showPercent val="0"/>
          <c:showBubbleSize val="0"/>
        </c:dLbls>
        <c:gapWidth val="150"/>
        <c:shape val="box"/>
        <c:axId val="1064039695"/>
        <c:axId val="1"/>
        <c:axId val="0"/>
      </c:bar3DChart>
      <c:catAx>
        <c:axId val="1064039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396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7A-45D0-B124-991EC4DFF6A0}"/>
              </c:ext>
            </c:extLst>
          </c:dPt>
          <c:dPt>
            <c:idx val="1"/>
            <c:invertIfNegative val="0"/>
            <c:bubble3D val="0"/>
            <c:spPr>
              <a:solidFill>
                <a:srgbClr val="C00000"/>
              </a:solidFill>
            </c:spPr>
            <c:extLst>
              <c:ext xmlns:c16="http://schemas.microsoft.com/office/drawing/2014/chart" uri="{C3380CC4-5D6E-409C-BE32-E72D297353CC}">
                <c16:uniqueId val="{00000001-3D7A-45D0-B124-991EC4DFF6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7A-45D0-B124-991EC4DFF6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7A-45D0-B124-991EC4DFF6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0.4</c:v>
                </c:pt>
                <c:pt idx="3">
                  <c:v>0.3</c:v>
                </c:pt>
              </c:numCache>
            </c:numRef>
          </c:val>
          <c:extLst>
            <c:ext xmlns:c16="http://schemas.microsoft.com/office/drawing/2014/chart" uri="{C3380CC4-5D6E-409C-BE32-E72D297353CC}">
              <c16:uniqueId val="{00000004-3D7A-45D0-B124-991EC4DFF6A0}"/>
            </c:ext>
          </c:extLst>
        </c:ser>
        <c:dLbls>
          <c:showLegendKey val="0"/>
          <c:showVal val="0"/>
          <c:showCatName val="0"/>
          <c:showSerName val="0"/>
          <c:showPercent val="0"/>
          <c:showBubbleSize val="0"/>
        </c:dLbls>
        <c:gapWidth val="150"/>
        <c:shape val="box"/>
        <c:axId val="1064045935"/>
        <c:axId val="1"/>
        <c:axId val="0"/>
      </c:bar3DChart>
      <c:catAx>
        <c:axId val="1064045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59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38DF-4284-9F4E-60FCC8D5659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8DF-4284-9F4E-60FCC8D5659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8DF-4284-9F4E-60FCC8D5659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0.4</c:v>
                </c:pt>
                <c:pt idx="3">
                  <c:v>0.3</c:v>
                </c:pt>
              </c:numCache>
            </c:numRef>
          </c:val>
          <c:smooth val="0"/>
          <c:extLst>
            <c:ext xmlns:c16="http://schemas.microsoft.com/office/drawing/2014/chart" uri="{C3380CC4-5D6E-409C-BE32-E72D297353CC}">
              <c16:uniqueId val="{00000007-38DF-4284-9F4E-60FCC8D5659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8DF-4284-9F4E-60FCC8D5659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8DF-4284-9F4E-60FCC8D5659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8DF-4284-9F4E-60FCC8D56598}"/>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DF-4284-9F4E-60FCC8D56598}"/>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DF-4284-9F4E-60FCC8D56598}"/>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8DF-4284-9F4E-60FCC8D56598}"/>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8DF-4284-9F4E-60FCC8D56598}"/>
            </c:ext>
          </c:extLst>
        </c:ser>
        <c:dLbls>
          <c:showLegendKey val="0"/>
          <c:showVal val="0"/>
          <c:showCatName val="0"/>
          <c:showSerName val="0"/>
          <c:showPercent val="0"/>
          <c:showBubbleSize val="0"/>
        </c:dLbls>
        <c:smooth val="0"/>
        <c:axId val="1064041135"/>
        <c:axId val="1"/>
      </c:lineChart>
      <c:catAx>
        <c:axId val="1064041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11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6C-4246-A39A-76AD2B0A40FB}"/>
              </c:ext>
            </c:extLst>
          </c:dPt>
          <c:dPt>
            <c:idx val="1"/>
            <c:invertIfNegative val="0"/>
            <c:bubble3D val="0"/>
            <c:spPr>
              <a:solidFill>
                <a:srgbClr val="C00000"/>
              </a:solidFill>
            </c:spPr>
            <c:extLst>
              <c:ext xmlns:c16="http://schemas.microsoft.com/office/drawing/2014/chart" uri="{C3380CC4-5D6E-409C-BE32-E72D297353CC}">
                <c16:uniqueId val="{00000001-886C-4246-A39A-76AD2B0A40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6C-4246-A39A-76AD2B0A40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6C-4246-A39A-76AD2B0A40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886C-4246-A39A-76AD2B0A40FB}"/>
            </c:ext>
          </c:extLst>
        </c:ser>
        <c:dLbls>
          <c:showLegendKey val="0"/>
          <c:showVal val="0"/>
          <c:showCatName val="0"/>
          <c:showSerName val="0"/>
          <c:showPercent val="0"/>
          <c:showBubbleSize val="0"/>
        </c:dLbls>
        <c:gapWidth val="150"/>
        <c:shape val="box"/>
        <c:axId val="1064046895"/>
        <c:axId val="1"/>
        <c:axId val="0"/>
      </c:bar3DChart>
      <c:catAx>
        <c:axId val="1064046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6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9F-42D0-9B0C-BA303CB91009}"/>
              </c:ext>
            </c:extLst>
          </c:dPt>
          <c:dPt>
            <c:idx val="1"/>
            <c:invertIfNegative val="0"/>
            <c:bubble3D val="0"/>
            <c:spPr>
              <a:solidFill>
                <a:srgbClr val="C00000"/>
              </a:solidFill>
            </c:spPr>
            <c:extLst>
              <c:ext xmlns:c16="http://schemas.microsoft.com/office/drawing/2014/chart" uri="{C3380CC4-5D6E-409C-BE32-E72D297353CC}">
                <c16:uniqueId val="{00000001-7B9F-42D0-9B0C-BA303CB910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9F-42D0-9B0C-BA303CB910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9F-42D0-9B0C-BA303CB910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7B9F-42D0-9B0C-BA303CB91009}"/>
            </c:ext>
          </c:extLst>
        </c:ser>
        <c:dLbls>
          <c:showLegendKey val="0"/>
          <c:showVal val="0"/>
          <c:showCatName val="0"/>
          <c:showSerName val="0"/>
          <c:showPercent val="0"/>
          <c:showBubbleSize val="0"/>
        </c:dLbls>
        <c:gapWidth val="150"/>
        <c:shape val="box"/>
        <c:axId val="1064040175"/>
        <c:axId val="1"/>
        <c:axId val="0"/>
      </c:bar3DChart>
      <c:catAx>
        <c:axId val="1064040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01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66-413F-9A8E-810920CE4E96}"/>
              </c:ext>
            </c:extLst>
          </c:dPt>
          <c:dPt>
            <c:idx val="1"/>
            <c:invertIfNegative val="0"/>
            <c:bubble3D val="0"/>
            <c:spPr>
              <a:solidFill>
                <a:srgbClr val="C00000"/>
              </a:solidFill>
            </c:spPr>
            <c:extLst>
              <c:ext xmlns:c16="http://schemas.microsoft.com/office/drawing/2014/chart" uri="{C3380CC4-5D6E-409C-BE32-E72D297353CC}">
                <c16:uniqueId val="{00000001-3266-413F-9A8E-810920CE4E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66-413F-9A8E-810920CE4E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66-413F-9A8E-810920CE4E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3266-413F-9A8E-810920CE4E96}"/>
            </c:ext>
          </c:extLst>
        </c:ser>
        <c:dLbls>
          <c:showLegendKey val="0"/>
          <c:showVal val="0"/>
          <c:showCatName val="0"/>
          <c:showSerName val="0"/>
          <c:showPercent val="0"/>
          <c:showBubbleSize val="0"/>
        </c:dLbls>
        <c:gapWidth val="150"/>
        <c:shape val="box"/>
        <c:axId val="1065303023"/>
        <c:axId val="1"/>
        <c:axId val="0"/>
      </c:bar3DChart>
      <c:catAx>
        <c:axId val="1065303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14-4EED-B1D1-040D53F88272}"/>
              </c:ext>
            </c:extLst>
          </c:dPt>
          <c:dPt>
            <c:idx val="1"/>
            <c:invertIfNegative val="0"/>
            <c:bubble3D val="0"/>
            <c:spPr>
              <a:solidFill>
                <a:srgbClr val="C00000"/>
              </a:solidFill>
            </c:spPr>
            <c:extLst>
              <c:ext xmlns:c16="http://schemas.microsoft.com/office/drawing/2014/chart" uri="{C3380CC4-5D6E-409C-BE32-E72D297353CC}">
                <c16:uniqueId val="{00000001-4714-4EED-B1D1-040D53F882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4-4EED-B1D1-040D53F882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4-4EED-B1D1-040D53F882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14-4EED-B1D1-040D53F88272}"/>
            </c:ext>
          </c:extLst>
        </c:ser>
        <c:dLbls>
          <c:showLegendKey val="0"/>
          <c:showVal val="0"/>
          <c:showCatName val="0"/>
          <c:showSerName val="0"/>
          <c:showPercent val="0"/>
          <c:showBubbleSize val="0"/>
        </c:dLbls>
        <c:gapWidth val="150"/>
        <c:shape val="box"/>
        <c:axId val="1089724623"/>
        <c:axId val="1"/>
        <c:axId val="0"/>
      </c:bar3DChart>
      <c:catAx>
        <c:axId val="1089724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46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57-4A88-BA77-2C23E15DC97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57-4A88-BA77-2C23E15DC9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57-4A88-BA77-2C23E15DC9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C57-4A88-BA77-2C23E15DC97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57-4A88-BA77-2C23E15DC9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57-4A88-BA77-2C23E15DC9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57-4A88-BA77-2C23E15DC97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57-4A88-BA77-2C23E15DC97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57-4A88-BA77-2C23E15DC97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57-4A88-BA77-2C23E15DC97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57-4A88-BA77-2C23E15DC97F}"/>
            </c:ext>
          </c:extLst>
        </c:ser>
        <c:dLbls>
          <c:showLegendKey val="0"/>
          <c:showVal val="0"/>
          <c:showCatName val="0"/>
          <c:showSerName val="0"/>
          <c:showPercent val="0"/>
          <c:showBubbleSize val="0"/>
        </c:dLbls>
        <c:smooth val="0"/>
        <c:axId val="1065303983"/>
        <c:axId val="1"/>
      </c:lineChart>
      <c:catAx>
        <c:axId val="106530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98B-4A06-A903-FBAD95FA2243}"/>
              </c:ext>
            </c:extLst>
          </c:dPt>
          <c:dPt>
            <c:idx val="1"/>
            <c:invertIfNegative val="0"/>
            <c:bubble3D val="0"/>
            <c:spPr>
              <a:solidFill>
                <a:srgbClr val="C00000"/>
              </a:solidFill>
            </c:spPr>
            <c:extLst>
              <c:ext xmlns:c16="http://schemas.microsoft.com/office/drawing/2014/chart" uri="{C3380CC4-5D6E-409C-BE32-E72D297353CC}">
                <c16:uniqueId val="{00000001-598B-4A06-A903-FBAD95FA22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8B-4A06-A903-FBAD95FA22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8B-4A06-A903-FBAD95FA22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98B-4A06-A903-FBAD95FA2243}"/>
            </c:ext>
          </c:extLst>
        </c:ser>
        <c:dLbls>
          <c:showLegendKey val="0"/>
          <c:showVal val="0"/>
          <c:showCatName val="0"/>
          <c:showSerName val="0"/>
          <c:showPercent val="0"/>
          <c:showBubbleSize val="0"/>
        </c:dLbls>
        <c:gapWidth val="150"/>
        <c:shape val="box"/>
        <c:axId val="1065307343"/>
        <c:axId val="1"/>
        <c:axId val="0"/>
      </c:bar3DChart>
      <c:catAx>
        <c:axId val="1065307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73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BD0-480A-A03D-D05924731177}"/>
              </c:ext>
            </c:extLst>
          </c:dPt>
          <c:dPt>
            <c:idx val="1"/>
            <c:invertIfNegative val="0"/>
            <c:bubble3D val="0"/>
            <c:spPr>
              <a:solidFill>
                <a:srgbClr val="C00000"/>
              </a:solidFill>
            </c:spPr>
            <c:extLst>
              <c:ext xmlns:c16="http://schemas.microsoft.com/office/drawing/2014/chart" uri="{C3380CC4-5D6E-409C-BE32-E72D297353CC}">
                <c16:uniqueId val="{00000001-CBD0-480A-A03D-D059247311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D0-480A-A03D-D059247311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D0-480A-A03D-D059247311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CBD0-480A-A03D-D05924731177}"/>
            </c:ext>
          </c:extLst>
        </c:ser>
        <c:dLbls>
          <c:showLegendKey val="0"/>
          <c:showVal val="0"/>
          <c:showCatName val="0"/>
          <c:showSerName val="0"/>
          <c:showPercent val="0"/>
          <c:showBubbleSize val="0"/>
        </c:dLbls>
        <c:gapWidth val="150"/>
        <c:shape val="box"/>
        <c:axId val="1065300623"/>
        <c:axId val="1"/>
        <c:axId val="0"/>
      </c:bar3DChart>
      <c:catAx>
        <c:axId val="106530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FC1-4E2B-8E8B-816E14FAB8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FC1-4E2B-8E8B-816E14FAB8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FC1-4E2B-8E8B-816E14FAB8C4}"/>
            </c:ext>
          </c:extLst>
        </c:ser>
        <c:dLbls>
          <c:showLegendKey val="0"/>
          <c:showVal val="0"/>
          <c:showCatName val="0"/>
          <c:showSerName val="0"/>
          <c:showPercent val="0"/>
          <c:showBubbleSize val="0"/>
        </c:dLbls>
        <c:gapWidth val="150"/>
        <c:shape val="box"/>
        <c:axId val="1065303503"/>
        <c:axId val="1"/>
        <c:axId val="0"/>
      </c:bar3DChart>
      <c:catAx>
        <c:axId val="1065303503"/>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5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A21-4686-A347-1116216E32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A21-4686-A347-1116216E32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A21-4686-A347-1116216E32CF}"/>
            </c:ext>
          </c:extLst>
        </c:ser>
        <c:dLbls>
          <c:showLegendKey val="0"/>
          <c:showVal val="0"/>
          <c:showCatName val="0"/>
          <c:showSerName val="0"/>
          <c:showPercent val="0"/>
          <c:showBubbleSize val="0"/>
        </c:dLbls>
        <c:gapWidth val="150"/>
        <c:shape val="box"/>
        <c:axId val="1065870431"/>
        <c:axId val="1"/>
        <c:axId val="0"/>
      </c:bar3DChart>
      <c:catAx>
        <c:axId val="10658704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04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8E-4C4C-9831-5C2DAED10919}"/>
              </c:ext>
            </c:extLst>
          </c:dPt>
          <c:dPt>
            <c:idx val="1"/>
            <c:invertIfNegative val="0"/>
            <c:bubble3D val="0"/>
            <c:spPr>
              <a:solidFill>
                <a:srgbClr val="C00000"/>
              </a:solidFill>
            </c:spPr>
            <c:extLst>
              <c:ext xmlns:c16="http://schemas.microsoft.com/office/drawing/2014/chart" uri="{C3380CC4-5D6E-409C-BE32-E72D297353CC}">
                <c16:uniqueId val="{00000001-398E-4C4C-9831-5C2DAED109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8E-4C4C-9831-5C2DAED109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8E-4C4C-9831-5C2DAED109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398E-4C4C-9831-5C2DAED10919}"/>
            </c:ext>
          </c:extLst>
        </c:ser>
        <c:dLbls>
          <c:showLegendKey val="0"/>
          <c:showVal val="0"/>
          <c:showCatName val="0"/>
          <c:showSerName val="0"/>
          <c:showPercent val="0"/>
          <c:showBubbleSize val="0"/>
        </c:dLbls>
        <c:gapWidth val="150"/>
        <c:shape val="box"/>
        <c:axId val="1065869471"/>
        <c:axId val="1"/>
        <c:axId val="0"/>
      </c:bar3DChart>
      <c:catAx>
        <c:axId val="10658694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94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10-411C-92C7-486528A13086}"/>
              </c:ext>
            </c:extLst>
          </c:dPt>
          <c:dPt>
            <c:idx val="1"/>
            <c:invertIfNegative val="0"/>
            <c:bubble3D val="0"/>
            <c:spPr>
              <a:solidFill>
                <a:srgbClr val="C00000"/>
              </a:solidFill>
            </c:spPr>
            <c:extLst>
              <c:ext xmlns:c16="http://schemas.microsoft.com/office/drawing/2014/chart" uri="{C3380CC4-5D6E-409C-BE32-E72D297353CC}">
                <c16:uniqueId val="{00000001-5D10-411C-92C7-486528A130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10-411C-92C7-486528A130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10-411C-92C7-486528A130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5D10-411C-92C7-486528A13086}"/>
            </c:ext>
          </c:extLst>
        </c:ser>
        <c:dLbls>
          <c:showLegendKey val="0"/>
          <c:showVal val="0"/>
          <c:showCatName val="0"/>
          <c:showSerName val="0"/>
          <c:showPercent val="0"/>
          <c:showBubbleSize val="0"/>
        </c:dLbls>
        <c:gapWidth val="150"/>
        <c:shape val="box"/>
        <c:axId val="1065869951"/>
        <c:axId val="1"/>
        <c:axId val="0"/>
      </c:bar3DChart>
      <c:catAx>
        <c:axId val="1065869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99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CF-4739-9AFA-42E861ED6886}"/>
              </c:ext>
            </c:extLst>
          </c:dPt>
          <c:dPt>
            <c:idx val="1"/>
            <c:invertIfNegative val="0"/>
            <c:bubble3D val="0"/>
            <c:spPr>
              <a:solidFill>
                <a:srgbClr val="C00000"/>
              </a:solidFill>
            </c:spPr>
            <c:extLst>
              <c:ext xmlns:c16="http://schemas.microsoft.com/office/drawing/2014/chart" uri="{C3380CC4-5D6E-409C-BE32-E72D297353CC}">
                <c16:uniqueId val="{00000001-28CF-4739-9AFA-42E861ED68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CF-4739-9AFA-42E861ED68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CF-4739-9AFA-42E861ED68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28CF-4739-9AFA-42E861ED6886}"/>
            </c:ext>
          </c:extLst>
        </c:ser>
        <c:dLbls>
          <c:showLegendKey val="0"/>
          <c:showVal val="0"/>
          <c:showCatName val="0"/>
          <c:showSerName val="0"/>
          <c:showPercent val="0"/>
          <c:showBubbleSize val="0"/>
        </c:dLbls>
        <c:gapWidth val="150"/>
        <c:shape val="box"/>
        <c:axId val="1065872351"/>
        <c:axId val="1"/>
        <c:axId val="0"/>
      </c:bar3DChart>
      <c:catAx>
        <c:axId val="1065872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2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DC-4604-B687-258D78BBE9E4}"/>
              </c:ext>
            </c:extLst>
          </c:dPt>
          <c:dPt>
            <c:idx val="1"/>
            <c:invertIfNegative val="0"/>
            <c:bubble3D val="0"/>
            <c:spPr>
              <a:solidFill>
                <a:srgbClr val="C00000"/>
              </a:solidFill>
            </c:spPr>
            <c:extLst>
              <c:ext xmlns:c16="http://schemas.microsoft.com/office/drawing/2014/chart" uri="{C3380CC4-5D6E-409C-BE32-E72D297353CC}">
                <c16:uniqueId val="{00000001-0BDC-4604-B687-258D78BBE9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DC-4604-B687-258D78BBE9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DC-4604-B687-258D78BBE9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BDC-4604-B687-258D78BBE9E4}"/>
            </c:ext>
          </c:extLst>
        </c:ser>
        <c:dLbls>
          <c:showLegendKey val="0"/>
          <c:showVal val="0"/>
          <c:showCatName val="0"/>
          <c:showSerName val="0"/>
          <c:showPercent val="0"/>
          <c:showBubbleSize val="0"/>
        </c:dLbls>
        <c:gapWidth val="150"/>
        <c:shape val="box"/>
        <c:axId val="1065875231"/>
        <c:axId val="1"/>
        <c:axId val="0"/>
      </c:bar3DChart>
      <c:catAx>
        <c:axId val="1065875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5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71-43D4-A364-B23618D13CC4}"/>
              </c:ext>
            </c:extLst>
          </c:dPt>
          <c:dPt>
            <c:idx val="1"/>
            <c:invertIfNegative val="0"/>
            <c:bubble3D val="0"/>
            <c:spPr>
              <a:solidFill>
                <a:srgbClr val="C00000"/>
              </a:solidFill>
            </c:spPr>
            <c:extLst>
              <c:ext xmlns:c16="http://schemas.microsoft.com/office/drawing/2014/chart" uri="{C3380CC4-5D6E-409C-BE32-E72D297353CC}">
                <c16:uniqueId val="{00000001-7971-43D4-A364-B23618D13C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71-43D4-A364-B23618D13C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71-43D4-A364-B23618D13C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971-43D4-A364-B23618D13CC4}"/>
            </c:ext>
          </c:extLst>
        </c:ser>
        <c:dLbls>
          <c:showLegendKey val="0"/>
          <c:showVal val="0"/>
          <c:showCatName val="0"/>
          <c:showSerName val="0"/>
          <c:showPercent val="0"/>
          <c:showBubbleSize val="0"/>
        </c:dLbls>
        <c:gapWidth val="150"/>
        <c:shape val="box"/>
        <c:axId val="1065872831"/>
        <c:axId val="1"/>
        <c:axId val="0"/>
      </c:bar3DChart>
      <c:catAx>
        <c:axId val="106587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2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14-41E4-9CDD-E2D04E131F39}"/>
              </c:ext>
            </c:extLst>
          </c:dPt>
          <c:dPt>
            <c:idx val="1"/>
            <c:invertIfNegative val="0"/>
            <c:bubble3D val="0"/>
            <c:spPr>
              <a:solidFill>
                <a:srgbClr val="C00000"/>
              </a:solidFill>
            </c:spPr>
            <c:extLst>
              <c:ext xmlns:c16="http://schemas.microsoft.com/office/drawing/2014/chart" uri="{C3380CC4-5D6E-409C-BE32-E72D297353CC}">
                <c16:uniqueId val="{00000001-0A14-41E4-9CDD-E2D04E131F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14-41E4-9CDD-E2D04E131F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14-41E4-9CDD-E2D04E131F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0.25</c:v>
                </c:pt>
              </c:numCache>
            </c:numRef>
          </c:val>
          <c:extLst>
            <c:ext xmlns:c16="http://schemas.microsoft.com/office/drawing/2014/chart" uri="{C3380CC4-5D6E-409C-BE32-E72D297353CC}">
              <c16:uniqueId val="{00000004-0A14-41E4-9CDD-E2D04E131F39}"/>
            </c:ext>
          </c:extLst>
        </c:ser>
        <c:dLbls>
          <c:showLegendKey val="0"/>
          <c:showVal val="0"/>
          <c:showCatName val="0"/>
          <c:showSerName val="0"/>
          <c:showPercent val="0"/>
          <c:showBubbleSize val="0"/>
        </c:dLbls>
        <c:gapWidth val="150"/>
        <c:shape val="box"/>
        <c:axId val="1089720303"/>
        <c:axId val="1"/>
        <c:axId val="0"/>
      </c:bar3DChart>
      <c:catAx>
        <c:axId val="1089720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0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68-454B-88F7-58628EA91706}"/>
              </c:ext>
            </c:extLst>
          </c:dPt>
          <c:dPt>
            <c:idx val="1"/>
            <c:invertIfNegative val="0"/>
            <c:bubble3D val="0"/>
            <c:spPr>
              <a:solidFill>
                <a:srgbClr val="C00000"/>
              </a:solidFill>
            </c:spPr>
            <c:extLst>
              <c:ext xmlns:c16="http://schemas.microsoft.com/office/drawing/2014/chart" uri="{C3380CC4-5D6E-409C-BE32-E72D297353CC}">
                <c16:uniqueId val="{00000001-1268-454B-88F7-58628EA917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8-454B-88F7-58628EA917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8-454B-88F7-58628EA917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1268-454B-88F7-58628EA91706}"/>
            </c:ext>
          </c:extLst>
        </c:ser>
        <c:dLbls>
          <c:showLegendKey val="0"/>
          <c:showVal val="0"/>
          <c:showCatName val="0"/>
          <c:showSerName val="0"/>
          <c:showPercent val="0"/>
          <c:showBubbleSize val="0"/>
        </c:dLbls>
        <c:gapWidth val="150"/>
        <c:shape val="box"/>
        <c:axId val="1065866111"/>
        <c:axId val="1"/>
        <c:axId val="0"/>
      </c:bar3DChart>
      <c:catAx>
        <c:axId val="1065866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6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6-47AC-B24B-6797E3C7F4AD}"/>
              </c:ext>
            </c:extLst>
          </c:dPt>
          <c:dPt>
            <c:idx val="1"/>
            <c:invertIfNegative val="0"/>
            <c:bubble3D val="0"/>
            <c:spPr>
              <a:solidFill>
                <a:srgbClr val="C00000"/>
              </a:solidFill>
            </c:spPr>
            <c:extLst>
              <c:ext xmlns:c16="http://schemas.microsoft.com/office/drawing/2014/chart" uri="{C3380CC4-5D6E-409C-BE32-E72D297353CC}">
                <c16:uniqueId val="{00000001-9F26-47AC-B24B-6797E3C7F4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6-47AC-B24B-6797E3C7F4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6-47AC-B24B-6797E3C7F4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9F26-47AC-B24B-6797E3C7F4AD}"/>
            </c:ext>
          </c:extLst>
        </c:ser>
        <c:dLbls>
          <c:showLegendKey val="0"/>
          <c:showVal val="0"/>
          <c:showCatName val="0"/>
          <c:showSerName val="0"/>
          <c:showPercent val="0"/>
          <c:showBubbleSize val="0"/>
        </c:dLbls>
        <c:gapWidth val="150"/>
        <c:shape val="box"/>
        <c:axId val="1065874271"/>
        <c:axId val="1"/>
        <c:axId val="0"/>
      </c:bar3DChart>
      <c:catAx>
        <c:axId val="1065874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42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E5-478C-B2A7-C7E9B348B256}"/>
              </c:ext>
            </c:extLst>
          </c:dPt>
          <c:dPt>
            <c:idx val="1"/>
            <c:invertIfNegative val="0"/>
            <c:bubble3D val="0"/>
            <c:spPr>
              <a:solidFill>
                <a:srgbClr val="C00000"/>
              </a:solidFill>
            </c:spPr>
            <c:extLst>
              <c:ext xmlns:c16="http://schemas.microsoft.com/office/drawing/2014/chart" uri="{C3380CC4-5D6E-409C-BE32-E72D297353CC}">
                <c16:uniqueId val="{00000001-00E5-478C-B2A7-C7E9B348B2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E5-478C-B2A7-C7E9B348B2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E5-478C-B2A7-C7E9B348B2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00E5-478C-B2A7-C7E9B348B256}"/>
            </c:ext>
          </c:extLst>
        </c:ser>
        <c:dLbls>
          <c:showLegendKey val="0"/>
          <c:showVal val="0"/>
          <c:showCatName val="0"/>
          <c:showSerName val="0"/>
          <c:showPercent val="0"/>
          <c:showBubbleSize val="0"/>
        </c:dLbls>
        <c:gapWidth val="150"/>
        <c:shape val="box"/>
        <c:axId val="1065875711"/>
        <c:axId val="1"/>
        <c:axId val="0"/>
      </c:bar3DChart>
      <c:catAx>
        <c:axId val="1065875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5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69-43A2-9B93-0EFE50B734CA}"/>
              </c:ext>
            </c:extLst>
          </c:dPt>
          <c:dPt>
            <c:idx val="1"/>
            <c:invertIfNegative val="0"/>
            <c:bubble3D val="0"/>
            <c:spPr>
              <a:solidFill>
                <a:srgbClr val="C00000"/>
              </a:solidFill>
            </c:spPr>
            <c:extLst>
              <c:ext xmlns:c16="http://schemas.microsoft.com/office/drawing/2014/chart" uri="{C3380CC4-5D6E-409C-BE32-E72D297353CC}">
                <c16:uniqueId val="{00000001-9869-43A2-9B93-0EFE50B734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69-43A2-9B93-0EFE50B734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69-43A2-9B93-0EFE50B734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9869-43A2-9B93-0EFE50B734CA}"/>
            </c:ext>
          </c:extLst>
        </c:ser>
        <c:dLbls>
          <c:showLegendKey val="0"/>
          <c:showVal val="0"/>
          <c:showCatName val="0"/>
          <c:showSerName val="0"/>
          <c:showPercent val="0"/>
          <c:showBubbleSize val="0"/>
        </c:dLbls>
        <c:gapWidth val="150"/>
        <c:shape val="box"/>
        <c:axId val="1065863231"/>
        <c:axId val="1"/>
        <c:axId val="0"/>
      </c:bar3DChart>
      <c:catAx>
        <c:axId val="1065863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32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20-45B9-9888-3382D1B8359C}"/>
              </c:ext>
            </c:extLst>
          </c:dPt>
          <c:dPt>
            <c:idx val="1"/>
            <c:invertIfNegative val="0"/>
            <c:bubble3D val="0"/>
            <c:spPr>
              <a:solidFill>
                <a:srgbClr val="C00000"/>
              </a:solidFill>
            </c:spPr>
            <c:extLst>
              <c:ext xmlns:c16="http://schemas.microsoft.com/office/drawing/2014/chart" uri="{C3380CC4-5D6E-409C-BE32-E72D297353CC}">
                <c16:uniqueId val="{00000001-4720-45B9-9888-3382D1B835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20-45B9-9888-3382D1B835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20-45B9-9888-3382D1B835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720-45B9-9888-3382D1B8359C}"/>
            </c:ext>
          </c:extLst>
        </c:ser>
        <c:dLbls>
          <c:showLegendKey val="0"/>
          <c:showVal val="0"/>
          <c:showCatName val="0"/>
          <c:showSerName val="0"/>
          <c:showPercent val="0"/>
          <c:showBubbleSize val="0"/>
        </c:dLbls>
        <c:gapWidth val="150"/>
        <c:shape val="box"/>
        <c:axId val="1065867071"/>
        <c:axId val="1"/>
        <c:axId val="0"/>
      </c:bar3DChart>
      <c:catAx>
        <c:axId val="1065867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70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8C85-4682-9B43-B04CCC1CBC17}"/>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C85-4682-9B43-B04CCC1CBC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C85-4682-9B43-B04CCC1CBC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8C85-4682-9B43-B04CCC1CBC17}"/>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C85-4682-9B43-B04CCC1CBC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C85-4682-9B43-B04CCC1CBC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C85-4682-9B43-B04CCC1CBC17}"/>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C85-4682-9B43-B04CCC1CBC17}"/>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C85-4682-9B43-B04CCC1CBC17}"/>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C85-4682-9B43-B04CCC1CBC17}"/>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C85-4682-9B43-B04CCC1CBC17}"/>
            </c:ext>
          </c:extLst>
        </c:ser>
        <c:dLbls>
          <c:showLegendKey val="0"/>
          <c:showVal val="0"/>
          <c:showCatName val="0"/>
          <c:showSerName val="0"/>
          <c:showPercent val="0"/>
          <c:showBubbleSize val="0"/>
        </c:dLbls>
        <c:smooth val="0"/>
        <c:axId val="1066461471"/>
        <c:axId val="1"/>
      </c:lineChart>
      <c:catAx>
        <c:axId val="1066461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14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C8A9-47AD-B469-284036C0994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8A9-47AD-B469-284036C099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8A9-47AD-B469-284036C099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C8A9-47AD-B469-284036C0994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8A9-47AD-B469-284036C099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8A9-47AD-B469-284036C099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8A9-47AD-B469-284036C09941}"/>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8A9-47AD-B469-284036C09941}"/>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8A9-47AD-B469-284036C09941}"/>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8A9-47AD-B469-284036C09941}"/>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A9-47AD-B469-284036C09941}"/>
            </c:ext>
          </c:extLst>
        </c:ser>
        <c:dLbls>
          <c:showLegendKey val="0"/>
          <c:showVal val="0"/>
          <c:showCatName val="0"/>
          <c:showSerName val="0"/>
          <c:showPercent val="0"/>
          <c:showBubbleSize val="0"/>
        </c:dLbls>
        <c:smooth val="0"/>
        <c:axId val="1066460991"/>
        <c:axId val="1"/>
      </c:lineChart>
      <c:catAx>
        <c:axId val="10664609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09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AA73-4BA9-9F69-1D30E415D36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A73-4BA9-9F69-1D30E415D3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A73-4BA9-9F69-1D30E415D3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A73-4BA9-9F69-1D30E415D36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A73-4BA9-9F69-1D30E415D3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A73-4BA9-9F69-1D30E415D3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A73-4BA9-9F69-1D30E415D36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A73-4BA9-9F69-1D30E415D36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73-4BA9-9F69-1D30E415D36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A73-4BA9-9F69-1D30E415D36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A73-4BA9-9F69-1D30E415D362}"/>
            </c:ext>
          </c:extLst>
        </c:ser>
        <c:dLbls>
          <c:showLegendKey val="0"/>
          <c:showVal val="0"/>
          <c:showCatName val="0"/>
          <c:showSerName val="0"/>
          <c:showPercent val="0"/>
          <c:showBubbleSize val="0"/>
        </c:dLbls>
        <c:smooth val="0"/>
        <c:axId val="1066462431"/>
        <c:axId val="1"/>
      </c:lineChart>
      <c:catAx>
        <c:axId val="10664624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24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C8-483B-887B-6E263CB3B47D}"/>
              </c:ext>
            </c:extLst>
          </c:dPt>
          <c:dPt>
            <c:idx val="1"/>
            <c:invertIfNegative val="0"/>
            <c:bubble3D val="0"/>
            <c:spPr>
              <a:solidFill>
                <a:srgbClr val="C00000"/>
              </a:solidFill>
            </c:spPr>
            <c:extLst>
              <c:ext xmlns:c16="http://schemas.microsoft.com/office/drawing/2014/chart" uri="{C3380CC4-5D6E-409C-BE32-E72D297353CC}">
                <c16:uniqueId val="{00000001-1CC8-483B-887B-6E263CB3B4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C8-483B-887B-6E263CB3B4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C8-483B-887B-6E263CB3B4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CC8-483B-887B-6E263CB3B47D}"/>
            </c:ext>
          </c:extLst>
        </c:ser>
        <c:dLbls>
          <c:showLegendKey val="0"/>
          <c:showVal val="0"/>
          <c:showCatName val="0"/>
          <c:showSerName val="0"/>
          <c:showPercent val="0"/>
          <c:showBubbleSize val="0"/>
        </c:dLbls>
        <c:gapWidth val="150"/>
        <c:shape val="box"/>
        <c:axId val="1066452831"/>
        <c:axId val="1"/>
        <c:axId val="0"/>
      </c:bar3DChart>
      <c:catAx>
        <c:axId val="106645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2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18-4093-8FDC-452C50AAAFCA}"/>
              </c:ext>
            </c:extLst>
          </c:dPt>
          <c:dPt>
            <c:idx val="1"/>
            <c:invertIfNegative val="0"/>
            <c:bubble3D val="0"/>
            <c:spPr>
              <a:solidFill>
                <a:srgbClr val="C00000"/>
              </a:solidFill>
            </c:spPr>
            <c:extLst>
              <c:ext xmlns:c16="http://schemas.microsoft.com/office/drawing/2014/chart" uri="{C3380CC4-5D6E-409C-BE32-E72D297353CC}">
                <c16:uniqueId val="{00000001-AA18-4093-8FDC-452C50AAAF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18-4093-8FDC-452C50AAAF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18-4093-8FDC-452C50AAAF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AA18-4093-8FDC-452C50AAAFCA}"/>
            </c:ext>
          </c:extLst>
        </c:ser>
        <c:dLbls>
          <c:showLegendKey val="0"/>
          <c:showVal val="0"/>
          <c:showCatName val="0"/>
          <c:showSerName val="0"/>
          <c:showPercent val="0"/>
          <c:showBubbleSize val="0"/>
        </c:dLbls>
        <c:gapWidth val="150"/>
        <c:shape val="box"/>
        <c:axId val="1066448991"/>
        <c:axId val="1"/>
        <c:axId val="0"/>
      </c:bar3DChart>
      <c:catAx>
        <c:axId val="1066448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48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D2-4B54-B6BC-1C77B6355D03}"/>
              </c:ext>
            </c:extLst>
          </c:dPt>
          <c:dPt>
            <c:idx val="1"/>
            <c:invertIfNegative val="0"/>
            <c:bubble3D val="0"/>
            <c:spPr>
              <a:solidFill>
                <a:srgbClr val="C00000"/>
              </a:solidFill>
            </c:spPr>
            <c:extLst>
              <c:ext xmlns:c16="http://schemas.microsoft.com/office/drawing/2014/chart" uri="{C3380CC4-5D6E-409C-BE32-E72D297353CC}">
                <c16:uniqueId val="{00000001-7AD2-4B54-B6BC-1C77B6355D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D2-4B54-B6BC-1C77B6355D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D2-4B54-B6BC-1C77B6355D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7AD2-4B54-B6BC-1C77B6355D03}"/>
            </c:ext>
          </c:extLst>
        </c:ser>
        <c:dLbls>
          <c:showLegendKey val="0"/>
          <c:showVal val="0"/>
          <c:showCatName val="0"/>
          <c:showSerName val="0"/>
          <c:showPercent val="0"/>
          <c:showBubbleSize val="0"/>
        </c:dLbls>
        <c:gapWidth val="150"/>
        <c:shape val="box"/>
        <c:axId val="1089726543"/>
        <c:axId val="1"/>
        <c:axId val="0"/>
      </c:bar3DChart>
      <c:catAx>
        <c:axId val="1089726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65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91-4303-A6F0-732DC5D8A1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3691-4303-A6F0-732DC5D8A159}"/>
            </c:ext>
          </c:extLst>
        </c:ser>
        <c:dLbls>
          <c:showLegendKey val="0"/>
          <c:showVal val="0"/>
          <c:showCatName val="0"/>
          <c:showSerName val="0"/>
          <c:showPercent val="0"/>
          <c:showBubbleSize val="0"/>
        </c:dLbls>
        <c:gapWidth val="150"/>
        <c:shape val="box"/>
        <c:axId val="1066453791"/>
        <c:axId val="1"/>
        <c:axId val="0"/>
      </c:bar3DChart>
      <c:catAx>
        <c:axId val="106645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37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A8DE-469E-9A33-FD8EB9C0162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8DE-469E-9A33-FD8EB9C0162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8DE-469E-9A33-FD8EB9C0162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A8DE-469E-9A33-FD8EB9C0162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8DE-469E-9A33-FD8EB9C0162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8DE-469E-9A33-FD8EB9C0162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8DE-469E-9A33-FD8EB9C0162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8DE-469E-9A33-FD8EB9C01626}"/>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8DE-469E-9A33-FD8EB9C01626}"/>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8DE-469E-9A33-FD8EB9C01626}"/>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8DE-469E-9A33-FD8EB9C01626}"/>
            </c:ext>
          </c:extLst>
        </c:ser>
        <c:dLbls>
          <c:showLegendKey val="0"/>
          <c:showVal val="0"/>
          <c:showCatName val="0"/>
          <c:showSerName val="0"/>
          <c:showPercent val="0"/>
          <c:showBubbleSize val="0"/>
        </c:dLbls>
        <c:smooth val="0"/>
        <c:axId val="1066456191"/>
        <c:axId val="1"/>
      </c:lineChart>
      <c:catAx>
        <c:axId val="10664561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61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456-488A-A2D3-608AA7137CF4}"/>
              </c:ext>
            </c:extLst>
          </c:dPt>
          <c:dPt>
            <c:idx val="1"/>
            <c:invertIfNegative val="0"/>
            <c:bubble3D val="0"/>
            <c:spPr>
              <a:solidFill>
                <a:srgbClr val="C00000"/>
              </a:solidFill>
            </c:spPr>
            <c:extLst>
              <c:ext xmlns:c16="http://schemas.microsoft.com/office/drawing/2014/chart" uri="{C3380CC4-5D6E-409C-BE32-E72D297353CC}">
                <c16:uniqueId val="{00000001-B456-488A-A2D3-608AA7137C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56-488A-A2D3-608AA7137C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56-488A-A2D3-608AA7137C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456-488A-A2D3-608AA7137CF4}"/>
            </c:ext>
          </c:extLst>
        </c:ser>
        <c:dLbls>
          <c:showLegendKey val="0"/>
          <c:showVal val="0"/>
          <c:showCatName val="0"/>
          <c:showSerName val="0"/>
          <c:showPercent val="0"/>
          <c:showBubbleSize val="0"/>
        </c:dLbls>
        <c:gapWidth val="150"/>
        <c:shape val="box"/>
        <c:axId val="1066457631"/>
        <c:axId val="1"/>
        <c:axId val="0"/>
      </c:bar3DChart>
      <c:catAx>
        <c:axId val="1066457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7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68D-4052-B4DE-8DE28AACA5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68D-4052-B4DE-8DE28AACA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D68D-4052-B4DE-8DE28AACA52E}"/>
            </c:ext>
          </c:extLst>
        </c:ser>
        <c:dLbls>
          <c:showLegendKey val="0"/>
          <c:showVal val="0"/>
          <c:showCatName val="0"/>
          <c:showSerName val="0"/>
          <c:showPercent val="0"/>
          <c:showBubbleSize val="0"/>
        </c:dLbls>
        <c:gapWidth val="150"/>
        <c:shape val="box"/>
        <c:axId val="1066449951"/>
        <c:axId val="1"/>
        <c:axId val="0"/>
      </c:bar3DChart>
      <c:catAx>
        <c:axId val="10664499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499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02D-4BAF-8E34-7E4A50F4D8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02D-4BAF-8E34-7E4A50F4D8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02D-4BAF-8E34-7E4A50F4D81D}"/>
            </c:ext>
          </c:extLst>
        </c:ser>
        <c:dLbls>
          <c:showLegendKey val="0"/>
          <c:showVal val="0"/>
          <c:showCatName val="0"/>
          <c:showSerName val="0"/>
          <c:showPercent val="0"/>
          <c:showBubbleSize val="0"/>
        </c:dLbls>
        <c:gapWidth val="150"/>
        <c:shape val="box"/>
        <c:axId val="1066460031"/>
        <c:axId val="1"/>
        <c:axId val="0"/>
      </c:bar3DChart>
      <c:catAx>
        <c:axId val="10664600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00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CA-4198-833C-9B7ED27AAC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CA-4198-833C-9B7ED27AAC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ACA-4198-833C-9B7ED27AAC38}"/>
            </c:ext>
          </c:extLst>
        </c:ser>
        <c:dLbls>
          <c:showLegendKey val="0"/>
          <c:showVal val="0"/>
          <c:showCatName val="0"/>
          <c:showSerName val="0"/>
          <c:showPercent val="0"/>
          <c:showBubbleSize val="0"/>
        </c:dLbls>
        <c:gapWidth val="150"/>
        <c:shape val="box"/>
        <c:axId val="1066451391"/>
        <c:axId val="1"/>
        <c:axId val="0"/>
      </c:bar3DChart>
      <c:catAx>
        <c:axId val="106645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hyperlink" Target="#Directiva!A7"/><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35" Type="http://schemas.openxmlformats.org/officeDocument/2006/relationships/image" Target="../media/image4.png"/><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2895600</xdr:colOff>
      <xdr:row>120</xdr:row>
      <xdr:rowOff>6350</xdr:rowOff>
    </xdr:from>
    <xdr:to>
      <xdr:col>3</xdr:col>
      <xdr:colOff>31750</xdr:colOff>
      <xdr:row>121</xdr:row>
      <xdr:rowOff>19050</xdr:rowOff>
    </xdr:to>
    <xdr:pic>
      <xdr:nvPicPr>
        <xdr:cNvPr id="2" name="18 Imagen">
          <a:hlinkClick xmlns:r="http://schemas.openxmlformats.org/officeDocument/2006/relationships" r:id="rId23" tooltip="IR A RESUM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28950" y="422656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132</xdr:row>
      <xdr:rowOff>6350</xdr:rowOff>
    </xdr:from>
    <xdr:to>
      <xdr:col>3</xdr:col>
      <xdr:colOff>38100</xdr:colOff>
      <xdr:row>133</xdr:row>
      <xdr:rowOff>19050</xdr:rowOff>
    </xdr:to>
    <xdr:pic>
      <xdr:nvPicPr>
        <xdr:cNvPr id="3" name="20 Imagen">
          <a:hlinkClick xmlns:r="http://schemas.openxmlformats.org/officeDocument/2006/relationships" r:id="rId25" tooltip="IR A RESUM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35300" y="460883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137</xdr:row>
      <xdr:rowOff>19050</xdr:rowOff>
    </xdr:from>
    <xdr:to>
      <xdr:col>3</xdr:col>
      <xdr:colOff>50800</xdr:colOff>
      <xdr:row>138</xdr:row>
      <xdr:rowOff>25400</xdr:rowOff>
    </xdr:to>
    <xdr:pic>
      <xdr:nvPicPr>
        <xdr:cNvPr id="4" name="21 Imagen">
          <a:hlinkClick xmlns:r="http://schemas.openxmlformats.org/officeDocument/2006/relationships" r:id="rId26" tooltip="IR A RESUM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048000" y="475805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 name="9 Imagen">
          <a:hlinkClick xmlns:r="http://schemas.openxmlformats.org/officeDocument/2006/relationships" r:id="rId10" tooltip="IR A RESUM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11042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 name="11 Imagen">
          <a:hlinkClick xmlns:r="http://schemas.openxmlformats.org/officeDocument/2006/relationships" r:id="rId13" tooltip="IR A RESUM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51841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7" name="12 Imagen">
          <a:hlinkClick xmlns:r="http://schemas.openxmlformats.org/officeDocument/2006/relationships" r:id="rId14" tooltip="IR A RESUM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05125" y="27012900"/>
          <a:ext cx="4000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8" name="2 Imagen">
          <a:hlinkClick xmlns:r="http://schemas.openxmlformats.org/officeDocument/2006/relationships" r:id="rId1" tooltip="IR A RESUMEN"/>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5125" y="12096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9" name="3 Imagen">
          <a:hlinkClick xmlns:r="http://schemas.openxmlformats.org/officeDocument/2006/relationships" r:id="rId3" tooltip="IR A RESUMEN"/>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3540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0" name="4 Imagen">
          <a:hlinkClick xmlns:r="http://schemas.openxmlformats.org/officeDocument/2006/relationships" r:id="rId5" tooltip="IR A RESUMEN"/>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6075" y="6397625"/>
          <a:ext cx="4000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11" name="5 Imagen">
          <a:hlinkClick xmlns:r="http://schemas.openxmlformats.org/officeDocument/2006/relationships" r:id="rId7" tooltip="IR A RESUMEN"/>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4650" y="10779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12" name="7 Imagen">
          <a:hlinkClick xmlns:r="http://schemas.openxmlformats.org/officeDocument/2006/relationships" r:id="rId8" tooltip="IR A RESUMEN"/>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131572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13" name="8 Imagen">
          <a:hlinkClick xmlns:r="http://schemas.openxmlformats.org/officeDocument/2006/relationships" r:id="rId9" tooltip="IR A RESUMEN"/>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180244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5" name="13 Imagen">
          <a:hlinkClick xmlns:r="http://schemas.openxmlformats.org/officeDocument/2006/relationships" r:id="rId16"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6" name="15 Imagen">
          <a:hlinkClick xmlns:r="http://schemas.openxmlformats.org/officeDocument/2006/relationships" r:id="rId19"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37" name="17 Imagen">
          <a:hlinkClick xmlns:r="http://schemas.openxmlformats.org/officeDocument/2006/relationships" r:id="rId22"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8" name="2 Imagen">
          <a:hlinkClick xmlns:r="http://schemas.openxmlformats.org/officeDocument/2006/relationships" r:id="rId1"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9" name="2 Imagen">
          <a:hlinkClick xmlns:r="http://schemas.openxmlformats.org/officeDocument/2006/relationships" r:id="rId1" tooltip="IR A RESUMEN"/>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editAs="oneCell">
    <xdr:from>
      <xdr:col>1</xdr:col>
      <xdr:colOff>2781300</xdr:colOff>
      <xdr:row>13</xdr:row>
      <xdr:rowOff>9525</xdr:rowOff>
    </xdr:from>
    <xdr:to>
      <xdr:col>3</xdr:col>
      <xdr:colOff>85725</xdr:colOff>
      <xdr:row>13</xdr:row>
      <xdr:rowOff>260350</xdr:rowOff>
    </xdr:to>
    <xdr:pic>
      <xdr:nvPicPr>
        <xdr:cNvPr id="34" name="5 Imagen">
          <a:hlinkClick xmlns:r="http://schemas.openxmlformats.org/officeDocument/2006/relationships" r:id="rId34" tooltip="IR A RESUMEN"/>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409825" y="4867275"/>
          <a:ext cx="600075" cy="25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2781300</xdr:colOff>
      <xdr:row>13</xdr:row>
      <xdr:rowOff>9525</xdr:rowOff>
    </xdr:from>
    <xdr:to>
      <xdr:col>3</xdr:col>
      <xdr:colOff>85725</xdr:colOff>
      <xdr:row>13</xdr:row>
      <xdr:rowOff>260350</xdr:rowOff>
    </xdr:to>
    <xdr:pic>
      <xdr:nvPicPr>
        <xdr:cNvPr id="35" name="5 Imagen">
          <a:hlinkClick xmlns:r="http://schemas.openxmlformats.org/officeDocument/2006/relationships" r:id="rId34" tooltip="IR A RESUMEN"/>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409825" y="4867275"/>
          <a:ext cx="600075" cy="25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26</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26</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1" sqref="K11:K17"/>
    </sheetView>
  </sheetViews>
  <sheetFormatPr baseColWidth="10" defaultColWidth="11.42578125" defaultRowHeight="14.25" x14ac:dyDescent="0.2"/>
  <cols>
    <col min="1" max="2" width="11.42578125" style="18"/>
    <col min="3" max="3" width="15.7109375" style="18" customWidth="1"/>
    <col min="4" max="4" width="21.28515625" style="18" customWidth="1"/>
    <col min="5" max="5" width="14.71093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5"/>
      <c r="B1" s="206"/>
      <c r="C1" s="213" t="s">
        <v>169</v>
      </c>
      <c r="D1" s="214"/>
      <c r="E1" s="214"/>
      <c r="F1" s="214"/>
      <c r="G1" s="214"/>
      <c r="H1" s="211" t="s">
        <v>170</v>
      </c>
      <c r="I1" s="212"/>
    </row>
    <row r="2" spans="1:13" ht="18.75" customHeight="1" x14ac:dyDescent="0.25">
      <c r="A2" s="207"/>
      <c r="B2" s="208"/>
      <c r="C2" s="213" t="s">
        <v>171</v>
      </c>
      <c r="D2" s="214"/>
      <c r="E2" s="214"/>
      <c r="F2" s="214"/>
      <c r="G2" s="214"/>
      <c r="H2" s="44">
        <v>41241</v>
      </c>
      <c r="I2" s="45" t="s">
        <v>175</v>
      </c>
    </row>
    <row r="3" spans="1:13" ht="21" customHeight="1" x14ac:dyDescent="0.25">
      <c r="A3" s="209"/>
      <c r="B3" s="210"/>
      <c r="C3" s="213" t="s">
        <v>172</v>
      </c>
      <c r="D3" s="214"/>
      <c r="E3" s="214"/>
      <c r="F3" s="214"/>
      <c r="G3" s="214"/>
      <c r="H3" s="211" t="s">
        <v>173</v>
      </c>
      <c r="I3" s="212"/>
    </row>
    <row r="4" spans="1:13" ht="5.25" customHeight="1" x14ac:dyDescent="0.2"/>
    <row r="5" spans="1:13" ht="34.5" customHeight="1" x14ac:dyDescent="0.2">
      <c r="A5" s="164" t="s">
        <v>164</v>
      </c>
      <c r="B5" s="164"/>
      <c r="C5" s="164"/>
      <c r="D5" s="164"/>
      <c r="E5" s="164"/>
      <c r="F5" s="164"/>
      <c r="G5" s="164"/>
      <c r="H5" s="164"/>
      <c r="I5" s="164"/>
      <c r="K5" s="165" t="s">
        <v>140</v>
      </c>
      <c r="L5" s="165"/>
      <c r="M5" s="165"/>
    </row>
    <row r="6" spans="1:13" ht="23.25" customHeight="1" x14ac:dyDescent="0.2">
      <c r="A6" s="166" t="s">
        <v>162</v>
      </c>
      <c r="B6" s="167"/>
      <c r="C6" s="167"/>
      <c r="D6" s="167"/>
      <c r="E6" s="167"/>
      <c r="F6" s="196" t="s">
        <v>141</v>
      </c>
      <c r="G6" s="197"/>
      <c r="H6" s="197"/>
      <c r="I6" s="197"/>
      <c r="K6" s="47" t="s">
        <v>142</v>
      </c>
      <c r="L6" s="48" t="s">
        <v>143</v>
      </c>
      <c r="M6" s="49" t="s">
        <v>144</v>
      </c>
    </row>
    <row r="7" spans="1:13" ht="20.100000000000001" customHeight="1" x14ac:dyDescent="0.2">
      <c r="A7" s="168" t="s">
        <v>539</v>
      </c>
      <c r="B7" s="169"/>
      <c r="C7" s="169"/>
      <c r="D7" s="169"/>
      <c r="E7" s="169"/>
      <c r="F7" s="198">
        <v>45621</v>
      </c>
      <c r="G7" s="198"/>
      <c r="H7" s="198"/>
      <c r="I7" s="198"/>
      <c r="K7" s="170" t="s">
        <v>166</v>
      </c>
      <c r="L7" s="57" t="s">
        <v>145</v>
      </c>
      <c r="M7" s="171" t="s">
        <v>146</v>
      </c>
    </row>
    <row r="8" spans="1:13" ht="33.75" customHeight="1" x14ac:dyDescent="0.2">
      <c r="A8" s="168"/>
      <c r="B8" s="169"/>
      <c r="C8" s="169"/>
      <c r="D8" s="169"/>
      <c r="E8" s="169"/>
      <c r="F8" s="172" t="s">
        <v>160</v>
      </c>
      <c r="G8" s="173"/>
      <c r="H8" s="174">
        <v>154344000465</v>
      </c>
      <c r="I8" s="175"/>
      <c r="K8" s="171"/>
      <c r="L8" s="57" t="s">
        <v>159</v>
      </c>
      <c r="M8" s="171"/>
    </row>
    <row r="9" spans="1:13" ht="20.100000000000001" customHeight="1" x14ac:dyDescent="0.2">
      <c r="A9" s="42" t="s">
        <v>147</v>
      </c>
      <c r="B9" s="43"/>
      <c r="C9" s="201" t="s">
        <v>540</v>
      </c>
      <c r="D9" s="201"/>
      <c r="E9" s="202"/>
      <c r="F9" s="203" t="s">
        <v>163</v>
      </c>
      <c r="G9" s="204"/>
      <c r="H9" s="178" t="s">
        <v>541</v>
      </c>
      <c r="I9" s="179"/>
      <c r="K9" s="171"/>
      <c r="L9" s="57" t="s">
        <v>148</v>
      </c>
      <c r="M9" s="171" t="s">
        <v>149</v>
      </c>
    </row>
    <row r="10" spans="1:13" ht="20.100000000000001" customHeight="1" x14ac:dyDescent="0.2">
      <c r="A10" s="199" t="s">
        <v>168</v>
      </c>
      <c r="B10" s="200"/>
      <c r="C10" s="201" t="s">
        <v>542</v>
      </c>
      <c r="D10" s="201"/>
      <c r="E10" s="201"/>
      <c r="F10" s="202"/>
      <c r="G10" s="46" t="s">
        <v>150</v>
      </c>
      <c r="H10" s="176"/>
      <c r="I10" s="177"/>
      <c r="K10" s="171"/>
      <c r="L10" s="57" t="s">
        <v>151</v>
      </c>
      <c r="M10" s="171"/>
    </row>
    <row r="11" spans="1:13" ht="20.100000000000001" customHeight="1" x14ac:dyDescent="0.2">
      <c r="A11" s="199" t="s">
        <v>165</v>
      </c>
      <c r="B11" s="200"/>
      <c r="C11" s="201" t="s">
        <v>543</v>
      </c>
      <c r="D11" s="201"/>
      <c r="E11" s="201"/>
      <c r="F11" s="202"/>
      <c r="G11" s="46" t="s">
        <v>174</v>
      </c>
      <c r="H11" s="180"/>
      <c r="I11" s="181"/>
      <c r="K11" s="182"/>
      <c r="L11" s="58"/>
      <c r="M11" s="58"/>
    </row>
    <row r="12" spans="1:13" ht="19.5" customHeight="1" x14ac:dyDescent="0.2">
      <c r="A12" s="184" t="s">
        <v>152</v>
      </c>
      <c r="B12" s="185"/>
      <c r="C12" s="185"/>
      <c r="D12" s="185"/>
      <c r="E12" s="185"/>
      <c r="F12" s="185"/>
      <c r="G12" s="185"/>
      <c r="H12" s="185"/>
      <c r="I12" s="186"/>
      <c r="K12" s="183"/>
      <c r="L12" s="58"/>
      <c r="M12" s="183"/>
    </row>
    <row r="13" spans="1:13" ht="20.100000000000001" customHeight="1" x14ac:dyDescent="0.2">
      <c r="A13" s="187" t="s">
        <v>153</v>
      </c>
      <c r="B13" s="187"/>
      <c r="C13" s="187"/>
      <c r="D13" s="187" t="s">
        <v>154</v>
      </c>
      <c r="E13" s="187"/>
      <c r="F13" s="187"/>
      <c r="G13" s="187" t="s">
        <v>161</v>
      </c>
      <c r="H13" s="187"/>
      <c r="I13" s="187"/>
      <c r="K13" s="183"/>
      <c r="L13" s="58"/>
      <c r="M13" s="183"/>
    </row>
    <row r="14" spans="1:13" ht="20.100000000000001" customHeight="1" x14ac:dyDescent="0.2">
      <c r="A14" s="188" t="s">
        <v>544</v>
      </c>
      <c r="B14" s="188"/>
      <c r="C14" s="188"/>
      <c r="D14" s="188" t="s">
        <v>545</v>
      </c>
      <c r="E14" s="188"/>
      <c r="F14" s="188"/>
      <c r="G14" s="188" t="s">
        <v>546</v>
      </c>
      <c r="H14" s="188"/>
      <c r="I14" s="188"/>
      <c r="K14" s="183"/>
      <c r="L14" s="58"/>
      <c r="M14" s="183"/>
    </row>
    <row r="15" spans="1:13" ht="20.100000000000001" customHeight="1" x14ac:dyDescent="0.2">
      <c r="A15" s="188" t="s">
        <v>547</v>
      </c>
      <c r="B15" s="188"/>
      <c r="C15" s="188"/>
      <c r="D15" s="188" t="s">
        <v>548</v>
      </c>
      <c r="E15" s="188"/>
      <c r="F15" s="188"/>
      <c r="G15" s="188" t="s">
        <v>549</v>
      </c>
      <c r="H15" s="188"/>
      <c r="I15" s="188"/>
      <c r="K15" s="183"/>
      <c r="L15" s="58"/>
      <c r="M15" s="58"/>
    </row>
    <row r="16" spans="1:13" ht="20.100000000000001" customHeight="1" x14ac:dyDescent="0.2">
      <c r="A16" s="188" t="s">
        <v>550</v>
      </c>
      <c r="B16" s="188"/>
      <c r="C16" s="188"/>
      <c r="D16" s="188" t="s">
        <v>551</v>
      </c>
      <c r="E16" s="188"/>
      <c r="F16" s="188"/>
      <c r="G16" s="188" t="s">
        <v>552</v>
      </c>
      <c r="H16" s="188"/>
      <c r="I16" s="188"/>
      <c r="K16" s="183"/>
      <c r="L16" s="58"/>
      <c r="M16" s="58"/>
    </row>
    <row r="17" spans="1:13" ht="20.100000000000001" customHeight="1" x14ac:dyDescent="0.2">
      <c r="A17" s="188" t="s">
        <v>553</v>
      </c>
      <c r="B17" s="188"/>
      <c r="C17" s="188"/>
      <c r="D17" s="188" t="s">
        <v>554</v>
      </c>
      <c r="E17" s="188"/>
      <c r="F17" s="188"/>
      <c r="G17" s="188" t="s">
        <v>555</v>
      </c>
      <c r="H17" s="188"/>
      <c r="I17" s="188"/>
      <c r="K17" s="183"/>
      <c r="L17" s="58"/>
      <c r="M17" s="58"/>
    </row>
    <row r="18" spans="1:13" ht="20.100000000000001" customHeight="1" x14ac:dyDescent="0.2">
      <c r="A18" s="188"/>
      <c r="B18" s="188"/>
      <c r="C18" s="188"/>
      <c r="D18" s="188"/>
      <c r="E18" s="188"/>
      <c r="F18" s="188"/>
      <c r="G18" s="188"/>
      <c r="H18" s="188"/>
      <c r="I18" s="188"/>
      <c r="K18" s="189"/>
      <c r="L18" s="58"/>
      <c r="M18" s="58"/>
    </row>
    <row r="19" spans="1:13" ht="20.100000000000001" customHeight="1" x14ac:dyDescent="0.2">
      <c r="A19" s="188"/>
      <c r="B19" s="188"/>
      <c r="C19" s="188"/>
      <c r="D19" s="188"/>
      <c r="E19" s="188"/>
      <c r="F19" s="188"/>
      <c r="G19" s="188"/>
      <c r="H19" s="188"/>
      <c r="I19" s="188"/>
      <c r="K19" s="183"/>
      <c r="L19" s="58"/>
      <c r="M19" s="58"/>
    </row>
    <row r="20" spans="1:13" ht="20.100000000000001" customHeight="1" x14ac:dyDescent="0.2">
      <c r="A20" s="188"/>
      <c r="B20" s="188"/>
      <c r="C20" s="188"/>
      <c r="D20" s="188"/>
      <c r="E20" s="188"/>
      <c r="F20" s="188"/>
      <c r="G20" s="188"/>
      <c r="H20" s="188"/>
      <c r="I20" s="188"/>
      <c r="K20" s="183"/>
      <c r="L20" s="58"/>
      <c r="M20" s="58"/>
    </row>
    <row r="21" spans="1:13" ht="20.100000000000001" customHeight="1" x14ac:dyDescent="0.2">
      <c r="A21" s="188"/>
      <c r="B21" s="188"/>
      <c r="C21" s="188"/>
      <c r="D21" s="188"/>
      <c r="E21" s="188"/>
      <c r="F21" s="188"/>
      <c r="G21" s="188"/>
      <c r="H21" s="188"/>
      <c r="I21" s="188"/>
      <c r="K21" s="183"/>
      <c r="L21" s="58"/>
      <c r="M21" s="59"/>
    </row>
    <row r="22" spans="1:13" ht="20.100000000000001" customHeight="1" x14ac:dyDescent="0.2">
      <c r="A22" s="188"/>
      <c r="B22" s="188"/>
      <c r="C22" s="188"/>
      <c r="D22" s="188"/>
      <c r="E22" s="188"/>
      <c r="F22" s="188"/>
      <c r="G22" s="188"/>
      <c r="H22" s="188"/>
      <c r="I22" s="188"/>
    </row>
    <row r="23" spans="1:13" s="19" customFormat="1" ht="20.25" x14ac:dyDescent="0.3">
      <c r="A23" s="190"/>
      <c r="B23" s="190"/>
      <c r="C23" s="190"/>
      <c r="D23" s="190"/>
      <c r="E23" s="190"/>
      <c r="F23" s="190"/>
      <c r="G23" s="190"/>
      <c r="H23" s="190"/>
      <c r="I23" s="190"/>
      <c r="K23" s="191"/>
      <c r="L23" s="191"/>
    </row>
    <row r="24" spans="1:13" ht="30" customHeight="1" x14ac:dyDescent="0.2">
      <c r="A24" s="192" t="s">
        <v>155</v>
      </c>
      <c r="B24" s="192"/>
      <c r="C24" s="192"/>
      <c r="D24" s="192"/>
      <c r="E24" s="192"/>
      <c r="F24" s="192"/>
      <c r="G24" s="192"/>
      <c r="H24" s="192"/>
      <c r="I24" s="192"/>
      <c r="K24" s="20"/>
      <c r="L24" s="20"/>
    </row>
    <row r="25" spans="1:13" ht="33.75" customHeight="1" x14ac:dyDescent="0.2">
      <c r="A25" s="187" t="s">
        <v>153</v>
      </c>
      <c r="B25" s="187"/>
      <c r="C25" s="187"/>
      <c r="D25" s="187" t="s">
        <v>154</v>
      </c>
      <c r="E25" s="187"/>
      <c r="F25" s="187"/>
      <c r="G25" s="187" t="s">
        <v>23</v>
      </c>
      <c r="H25" s="187"/>
      <c r="I25" s="187"/>
      <c r="K25" s="21"/>
      <c r="L25" s="22"/>
      <c r="M25" s="18" t="s">
        <v>156</v>
      </c>
    </row>
    <row r="26" spans="1:13" ht="20.100000000000001" customHeight="1" x14ac:dyDescent="0.2">
      <c r="A26" s="188" t="s">
        <v>544</v>
      </c>
      <c r="B26" s="188"/>
      <c r="C26" s="188"/>
      <c r="D26" s="188" t="s">
        <v>556</v>
      </c>
      <c r="E26" s="188"/>
      <c r="F26" s="188"/>
      <c r="G26" s="188" t="s">
        <v>545</v>
      </c>
      <c r="H26" s="188"/>
      <c r="I26" s="188"/>
      <c r="K26" s="21"/>
      <c r="L26" s="22"/>
    </row>
    <row r="27" spans="1:13" ht="20.100000000000001" customHeight="1" x14ac:dyDescent="0.2">
      <c r="A27" s="188" t="s">
        <v>547</v>
      </c>
      <c r="B27" s="188"/>
      <c r="C27" s="188"/>
      <c r="D27" s="188" t="s">
        <v>556</v>
      </c>
      <c r="E27" s="188"/>
      <c r="F27" s="188"/>
      <c r="G27" s="188" t="s">
        <v>548</v>
      </c>
      <c r="H27" s="188"/>
      <c r="I27" s="188"/>
      <c r="K27" s="21"/>
      <c r="L27" s="23"/>
    </row>
    <row r="28" spans="1:13" ht="20.100000000000001" customHeight="1" x14ac:dyDescent="0.2">
      <c r="A28" s="188" t="s">
        <v>550</v>
      </c>
      <c r="B28" s="188"/>
      <c r="C28" s="188"/>
      <c r="D28" s="188" t="s">
        <v>556</v>
      </c>
      <c r="E28" s="188"/>
      <c r="F28" s="188"/>
      <c r="G28" s="188" t="s">
        <v>551</v>
      </c>
      <c r="H28" s="188"/>
      <c r="I28" s="188"/>
      <c r="K28" s="21"/>
      <c r="L28" s="23"/>
    </row>
    <row r="29" spans="1:13" ht="20.100000000000001" customHeight="1" x14ac:dyDescent="0.2">
      <c r="A29" s="188" t="s">
        <v>553</v>
      </c>
      <c r="B29" s="188"/>
      <c r="C29" s="188"/>
      <c r="D29" s="188" t="s">
        <v>556</v>
      </c>
      <c r="E29" s="188"/>
      <c r="F29" s="188"/>
      <c r="G29" s="188" t="s">
        <v>554</v>
      </c>
      <c r="H29" s="188"/>
      <c r="I29" s="188"/>
      <c r="K29" s="21"/>
      <c r="L29" s="22"/>
    </row>
    <row r="30" spans="1:13" ht="20.100000000000001" customHeight="1" x14ac:dyDescent="0.2">
      <c r="A30" s="188"/>
      <c r="B30" s="188"/>
      <c r="C30" s="188"/>
      <c r="D30" s="188"/>
      <c r="E30" s="188"/>
      <c r="F30" s="188"/>
      <c r="G30" s="188"/>
      <c r="H30" s="188"/>
      <c r="I30" s="188"/>
      <c r="K30" s="21"/>
      <c r="L30" s="23"/>
    </row>
    <row r="31" spans="1:13" ht="20.100000000000001" customHeight="1" x14ac:dyDescent="0.2">
      <c r="A31" s="188"/>
      <c r="B31" s="188"/>
      <c r="C31" s="188"/>
      <c r="D31" s="188"/>
      <c r="E31" s="188"/>
      <c r="F31" s="188"/>
      <c r="G31" s="188"/>
      <c r="H31" s="188"/>
      <c r="I31" s="188"/>
      <c r="K31" s="21"/>
      <c r="L31" s="24"/>
    </row>
    <row r="32" spans="1:13" ht="20.100000000000001" customHeight="1" x14ac:dyDescent="0.2">
      <c r="A32" s="188"/>
      <c r="B32" s="188"/>
      <c r="C32" s="188"/>
      <c r="D32" s="188"/>
      <c r="E32" s="188"/>
      <c r="F32" s="188"/>
      <c r="G32" s="188"/>
      <c r="H32" s="188"/>
      <c r="I32" s="188"/>
      <c r="K32" s="193"/>
      <c r="L32" s="22"/>
    </row>
    <row r="33" spans="11:12" ht="15" x14ac:dyDescent="0.2">
      <c r="K33" s="193"/>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4" t="s">
        <v>29</v>
      </c>
      <c r="B65526" s="194"/>
      <c r="C65526" s="194"/>
      <c r="D65526" s="194"/>
      <c r="E65526" s="194"/>
    </row>
    <row r="65527" spans="1:5" x14ac:dyDescent="0.2">
      <c r="A65527" s="195" t="s">
        <v>30</v>
      </c>
      <c r="B65527" s="195"/>
      <c r="C65527" s="195"/>
      <c r="D65527" s="195"/>
      <c r="E65527" s="195"/>
    </row>
    <row r="65528" spans="1:5" x14ac:dyDescent="0.2">
      <c r="A65528" s="195" t="s">
        <v>31</v>
      </c>
      <c r="B65528" s="195"/>
      <c r="C65528" s="195"/>
      <c r="D65528" s="195"/>
      <c r="E65528" s="195"/>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36" zoomScale="80" zoomScaleNormal="80" workbookViewId="0">
      <selection activeCell="H14" sqref="H14"/>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8" customWidth="1"/>
    <col min="5" max="6" width="33.7109375" style="120" customWidth="1"/>
    <col min="7" max="7" width="11.7109375" style="138" customWidth="1"/>
    <col min="8" max="9" width="33.7109375" style="120" customWidth="1"/>
    <col min="10" max="10" width="11.7109375" style="138" customWidth="1"/>
    <col min="11" max="12" width="33.7109375" style="120" customWidth="1"/>
    <col min="13" max="13" width="11.7109375" style="138" customWidth="1"/>
    <col min="14" max="15" width="33.7109375" style="120" customWidth="1"/>
    <col min="16" max="16" width="3.28515625" style="85" customWidth="1"/>
    <col min="17" max="17" width="2.42578125" style="85" customWidth="1"/>
    <col min="18" max="18" width="7.42578125" style="85" hidden="1" customWidth="1"/>
    <col min="19" max="20" width="7.28515625" style="85" hidden="1" customWidth="1"/>
    <col min="21" max="21" width="7" style="85" hidden="1" customWidth="1"/>
    <col min="22" max="22" width="11.42578125" style="85"/>
    <col min="23" max="23" width="13" style="85" customWidth="1"/>
    <col min="24" max="24" width="15.7109375" style="85" customWidth="1"/>
    <col min="25" max="25" width="13" style="85" customWidth="1"/>
    <col min="26" max="27" width="11.42578125" style="85" customWidth="1"/>
    <col min="28" max="16384" width="11.42578125" style="85"/>
  </cols>
  <sheetData>
    <row r="1" spans="1:21" ht="33" customHeight="1" x14ac:dyDescent="0.2">
      <c r="B1" s="260" t="s">
        <v>124</v>
      </c>
      <c r="C1" s="260"/>
      <c r="D1" s="260"/>
      <c r="E1" s="260"/>
      <c r="F1" s="260"/>
      <c r="G1" s="260"/>
      <c r="H1" s="260"/>
      <c r="I1" s="260"/>
      <c r="J1" s="261"/>
      <c r="K1" s="261"/>
      <c r="L1" s="86"/>
      <c r="M1" s="86"/>
      <c r="N1" s="86"/>
      <c r="O1" s="86"/>
    </row>
    <row r="2" spans="1:21" ht="15.75" x14ac:dyDescent="0.2">
      <c r="B2" s="262" t="s">
        <v>27</v>
      </c>
      <c r="C2" s="262"/>
      <c r="D2" s="216" t="s">
        <v>178</v>
      </c>
      <c r="E2" s="216"/>
      <c r="F2" s="216"/>
      <c r="G2" s="217" t="s">
        <v>179</v>
      </c>
      <c r="H2" s="217"/>
      <c r="I2" s="217"/>
      <c r="J2" s="218" t="s">
        <v>180</v>
      </c>
      <c r="K2" s="218"/>
      <c r="L2" s="218"/>
      <c r="M2" s="277" t="s">
        <v>181</v>
      </c>
      <c r="N2" s="277"/>
      <c r="O2" s="277"/>
      <c r="Q2" s="85">
        <v>1</v>
      </c>
    </row>
    <row r="3" spans="1:21" ht="15" customHeight="1" x14ac:dyDescent="0.2">
      <c r="B3" s="262"/>
      <c r="C3" s="262"/>
      <c r="D3" s="223" t="s">
        <v>34</v>
      </c>
      <c r="E3" s="221" t="s">
        <v>122</v>
      </c>
      <c r="F3" s="221" t="s">
        <v>125</v>
      </c>
      <c r="G3" s="219" t="s">
        <v>34</v>
      </c>
      <c r="H3" s="221" t="s">
        <v>122</v>
      </c>
      <c r="I3" s="221" t="s">
        <v>125</v>
      </c>
      <c r="J3" s="219" t="s">
        <v>34</v>
      </c>
      <c r="K3" s="228" t="s">
        <v>122</v>
      </c>
      <c r="L3" s="222" t="s">
        <v>125</v>
      </c>
      <c r="M3" s="219" t="s">
        <v>34</v>
      </c>
      <c r="N3" s="228" t="s">
        <v>122</v>
      </c>
      <c r="O3" s="222" t="s">
        <v>125</v>
      </c>
      <c r="Q3" s="85">
        <v>2</v>
      </c>
    </row>
    <row r="4" spans="1:21" ht="15.75" customHeight="1" x14ac:dyDescent="0.2">
      <c r="B4" s="262"/>
      <c r="C4" s="262"/>
      <c r="D4" s="224"/>
      <c r="E4" s="222"/>
      <c r="F4" s="222"/>
      <c r="G4" s="220"/>
      <c r="H4" s="222"/>
      <c r="I4" s="222"/>
      <c r="J4" s="220"/>
      <c r="K4" s="229"/>
      <c r="L4" s="239"/>
      <c r="M4" s="220"/>
      <c r="N4" s="229"/>
      <c r="O4" s="239"/>
      <c r="Q4" s="85">
        <v>3</v>
      </c>
    </row>
    <row r="5" spans="1:21" ht="15.75" x14ac:dyDescent="0.2">
      <c r="B5" s="262"/>
      <c r="C5" s="262"/>
      <c r="D5" s="87"/>
      <c r="E5" s="88"/>
      <c r="F5" s="88"/>
      <c r="G5" s="89"/>
      <c r="H5" s="90"/>
      <c r="I5" s="90"/>
      <c r="J5" s="89"/>
      <c r="K5" s="91"/>
      <c r="L5" s="90"/>
      <c r="M5" s="89"/>
      <c r="N5" s="91"/>
      <c r="O5" s="90"/>
      <c r="Q5" s="85">
        <v>4</v>
      </c>
    </row>
    <row r="6" spans="1:21" ht="18.75" x14ac:dyDescent="0.2">
      <c r="A6" s="215"/>
      <c r="B6" s="270"/>
      <c r="C6" s="92" t="s">
        <v>73</v>
      </c>
      <c r="D6" s="93"/>
      <c r="E6" s="93"/>
      <c r="F6" s="93"/>
      <c r="G6" s="93"/>
      <c r="H6" s="93"/>
      <c r="I6" s="93"/>
      <c r="J6" s="93"/>
      <c r="K6" s="93"/>
      <c r="L6" s="94"/>
      <c r="M6" s="93"/>
      <c r="N6" s="93"/>
      <c r="O6" s="94"/>
    </row>
    <row r="7" spans="1:21" ht="40.15" customHeight="1" x14ac:dyDescent="0.2">
      <c r="A7" s="215"/>
      <c r="B7" s="271"/>
      <c r="C7" s="95" t="s">
        <v>33</v>
      </c>
      <c r="D7" s="26">
        <v>4</v>
      </c>
      <c r="E7" s="60" t="s">
        <v>230</v>
      </c>
      <c r="F7" s="60" t="s">
        <v>231</v>
      </c>
      <c r="G7" s="79">
        <v>3</v>
      </c>
      <c r="H7" s="61" t="s">
        <v>433</v>
      </c>
      <c r="I7" s="61" t="s">
        <v>434</v>
      </c>
      <c r="J7" s="81"/>
      <c r="K7" s="62"/>
      <c r="L7" s="63"/>
      <c r="M7" s="83"/>
      <c r="N7" s="64"/>
      <c r="O7" s="65"/>
      <c r="R7" s="85">
        <f>COUNTIF(D7:D10,"1")</f>
        <v>0</v>
      </c>
      <c r="S7" s="85">
        <f>COUNTIF(G7:G10,"1")</f>
        <v>0</v>
      </c>
      <c r="T7" s="85">
        <f>COUNTIF(J7:J10,"1")</f>
        <v>0</v>
      </c>
      <c r="U7" s="85">
        <f>COUNTIF(M7:M10,"1")</f>
        <v>0</v>
      </c>
    </row>
    <row r="8" spans="1:21" ht="40.15" customHeight="1" x14ac:dyDescent="0.2">
      <c r="A8" s="215"/>
      <c r="B8" s="271"/>
      <c r="C8" s="96" t="s">
        <v>35</v>
      </c>
      <c r="D8" s="26">
        <v>4</v>
      </c>
      <c r="E8" s="60" t="s">
        <v>232</v>
      </c>
      <c r="F8" s="60" t="s">
        <v>233</v>
      </c>
      <c r="G8" s="79">
        <v>3</v>
      </c>
      <c r="H8" s="66" t="s">
        <v>435</v>
      </c>
      <c r="I8" s="61" t="s">
        <v>434</v>
      </c>
      <c r="J8" s="81"/>
      <c r="K8" s="67"/>
      <c r="L8" s="63"/>
      <c r="M8" s="83"/>
      <c r="N8" s="68"/>
      <c r="O8" s="65"/>
      <c r="R8" s="85">
        <f>COUNTIF(D7:D10,"2")</f>
        <v>0</v>
      </c>
      <c r="S8" s="85">
        <f>COUNTIF(G7:G10,"2")</f>
        <v>0</v>
      </c>
      <c r="T8" s="85">
        <f>COUNTIF(J7:J10,"2")</f>
        <v>0</v>
      </c>
      <c r="U8" s="85">
        <f>COUNTIF(M7:M10,"2")</f>
        <v>0</v>
      </c>
    </row>
    <row r="9" spans="1:21" ht="40.15" customHeight="1" x14ac:dyDescent="0.2">
      <c r="A9" s="215"/>
      <c r="B9" s="271"/>
      <c r="C9" s="97" t="s">
        <v>36</v>
      </c>
      <c r="D9" s="26">
        <v>4</v>
      </c>
      <c r="E9" s="60" t="s">
        <v>234</v>
      </c>
      <c r="F9" s="60" t="s">
        <v>235</v>
      </c>
      <c r="G9" s="79">
        <v>3</v>
      </c>
      <c r="H9" s="66" t="s">
        <v>436</v>
      </c>
      <c r="I9" s="61" t="s">
        <v>434</v>
      </c>
      <c r="J9" s="81"/>
      <c r="K9" s="67"/>
      <c r="L9" s="63"/>
      <c r="M9" s="83"/>
      <c r="N9" s="68"/>
      <c r="O9" s="65"/>
      <c r="R9" s="85">
        <f>COUNTIF(D7:D10,"3")</f>
        <v>0</v>
      </c>
      <c r="S9" s="85">
        <f>COUNTIF(G7:G10,"3")</f>
        <v>4</v>
      </c>
      <c r="T9" s="85">
        <f>COUNTIF(J7:J10,"3")</f>
        <v>0</v>
      </c>
      <c r="U9" s="85">
        <f>COUNTIF(M7:M10,"3")</f>
        <v>1</v>
      </c>
    </row>
    <row r="10" spans="1:21" ht="40.15" customHeight="1" x14ac:dyDescent="0.2">
      <c r="A10" s="215"/>
      <c r="B10" s="272"/>
      <c r="C10" s="97" t="s">
        <v>37</v>
      </c>
      <c r="D10" s="26">
        <v>4</v>
      </c>
      <c r="E10" s="60" t="s">
        <v>236</v>
      </c>
      <c r="F10" s="60" t="s">
        <v>237</v>
      </c>
      <c r="G10" s="79">
        <v>3</v>
      </c>
      <c r="H10" s="66" t="s">
        <v>437</v>
      </c>
      <c r="I10" s="61" t="s">
        <v>438</v>
      </c>
      <c r="J10" s="81"/>
      <c r="K10" s="67"/>
      <c r="L10" s="63"/>
      <c r="M10" s="83">
        <v>3</v>
      </c>
      <c r="N10" s="68"/>
      <c r="O10" s="65"/>
      <c r="R10" s="85">
        <f>COUNTIF(D7:D10,"4")</f>
        <v>4</v>
      </c>
      <c r="S10" s="85">
        <f>COUNTIF(G7:G10,"4")</f>
        <v>0</v>
      </c>
      <c r="T10" s="85">
        <f>COUNTIF(J7:J10,"4")</f>
        <v>0</v>
      </c>
      <c r="U10" s="85">
        <f>COUNTIF(M7:M10,"4")</f>
        <v>0</v>
      </c>
    </row>
    <row r="11" spans="1:21" ht="6" customHeight="1" x14ac:dyDescent="0.25">
      <c r="B11" s="267"/>
      <c r="C11" s="268"/>
      <c r="D11" s="268"/>
      <c r="E11" s="268"/>
      <c r="F11" s="268"/>
      <c r="G11" s="268"/>
      <c r="H11" s="268"/>
      <c r="I11" s="268"/>
      <c r="J11" s="268"/>
      <c r="K11" s="269"/>
      <c r="L11" s="98"/>
      <c r="M11" s="99"/>
      <c r="N11" s="98"/>
      <c r="O11" s="98"/>
      <c r="Q11" s="85">
        <f>COUNTIF(D7:D10,"1")</f>
        <v>0</v>
      </c>
      <c r="R11" s="85">
        <f>COUNTIF(D7:D10,"1")</f>
        <v>0</v>
      </c>
      <c r="S11" s="85">
        <f>COUNTIF(D7:D10,"3")</f>
        <v>0</v>
      </c>
    </row>
    <row r="12" spans="1:21" ht="18.75" x14ac:dyDescent="0.2">
      <c r="A12" s="215"/>
      <c r="B12" s="236"/>
      <c r="C12" s="100" t="s">
        <v>72</v>
      </c>
      <c r="D12" s="101"/>
      <c r="E12" s="101"/>
      <c r="F12" s="101"/>
      <c r="G12" s="101"/>
      <c r="H12" s="101"/>
      <c r="I12" s="101"/>
      <c r="J12" s="101"/>
      <c r="K12" s="102"/>
      <c r="L12" s="103"/>
      <c r="M12" s="101"/>
      <c r="N12" s="102"/>
      <c r="O12" s="103"/>
    </row>
    <row r="13" spans="1:21" ht="40.15" customHeight="1" x14ac:dyDescent="0.2">
      <c r="A13" s="215"/>
      <c r="B13" s="237"/>
      <c r="C13" s="104" t="s">
        <v>38</v>
      </c>
      <c r="D13" s="27">
        <v>4</v>
      </c>
      <c r="E13" s="60" t="s">
        <v>238</v>
      </c>
      <c r="F13" s="69" t="s">
        <v>239</v>
      </c>
      <c r="G13" s="80">
        <v>4</v>
      </c>
      <c r="H13" s="61" t="s">
        <v>439</v>
      </c>
      <c r="I13" s="61" t="s">
        <v>440</v>
      </c>
      <c r="J13" s="82"/>
      <c r="K13" s="70"/>
      <c r="L13" s="71"/>
      <c r="M13" s="84"/>
      <c r="N13" s="72"/>
      <c r="O13" s="73"/>
      <c r="R13" s="85">
        <f>COUNTIF(D13:D17,"1")</f>
        <v>0</v>
      </c>
      <c r="S13" s="85">
        <f>COUNTIF(G13:G17,"1")</f>
        <v>0</v>
      </c>
      <c r="T13" s="85">
        <f>COUNTIF(J13:J17,"1")</f>
        <v>0</v>
      </c>
      <c r="U13" s="85">
        <f>COUNTIF(M13:M17,"1")</f>
        <v>0</v>
      </c>
    </row>
    <row r="14" spans="1:21" ht="40.15" customHeight="1" x14ac:dyDescent="0.2">
      <c r="A14" s="215"/>
      <c r="B14" s="237"/>
      <c r="C14" s="96" t="s">
        <v>39</v>
      </c>
      <c r="D14" s="27">
        <v>4</v>
      </c>
      <c r="E14" s="74" t="s">
        <v>240</v>
      </c>
      <c r="F14" s="69" t="s">
        <v>241</v>
      </c>
      <c r="G14" s="80">
        <v>3</v>
      </c>
      <c r="H14" s="66" t="s">
        <v>441</v>
      </c>
      <c r="I14" s="61" t="s">
        <v>442</v>
      </c>
      <c r="J14" s="82"/>
      <c r="K14" s="71"/>
      <c r="L14" s="71"/>
      <c r="M14" s="84"/>
      <c r="N14" s="73"/>
      <c r="O14" s="73"/>
      <c r="R14" s="85">
        <f>COUNTIF(D13:D17,"2")</f>
        <v>0</v>
      </c>
      <c r="S14" s="85">
        <f>COUNTIF(G13:G17,"2")</f>
        <v>0</v>
      </c>
      <c r="T14" s="85">
        <f>COUNTIF(J13:J17,"2")</f>
        <v>0</v>
      </c>
      <c r="U14" s="85">
        <f>COUNTIF(M13:M17,"2")</f>
        <v>0</v>
      </c>
    </row>
    <row r="15" spans="1:21" ht="40.15" customHeight="1" x14ac:dyDescent="0.2">
      <c r="A15" s="215"/>
      <c r="B15" s="237"/>
      <c r="C15" s="96" t="s">
        <v>40</v>
      </c>
      <c r="D15" s="27">
        <v>3</v>
      </c>
      <c r="E15" s="74" t="s">
        <v>242</v>
      </c>
      <c r="F15" s="69" t="s">
        <v>243</v>
      </c>
      <c r="G15" s="80">
        <v>3</v>
      </c>
      <c r="H15" s="66" t="s">
        <v>443</v>
      </c>
      <c r="I15" s="61" t="s">
        <v>444</v>
      </c>
      <c r="J15" s="82"/>
      <c r="K15" s="71"/>
      <c r="L15" s="71"/>
      <c r="M15" s="84"/>
      <c r="N15" s="73"/>
      <c r="O15" s="73"/>
      <c r="R15" s="85">
        <f>COUNTIF(D13:D17,"3")</f>
        <v>3</v>
      </c>
      <c r="S15" s="85">
        <f>COUNTIF(G13:G17,"3")</f>
        <v>4</v>
      </c>
      <c r="T15" s="85">
        <f>COUNTIF(J13:J17,"3")</f>
        <v>0</v>
      </c>
      <c r="U15" s="85">
        <f>COUNTIF(M13:M17,"3")</f>
        <v>0</v>
      </c>
    </row>
    <row r="16" spans="1:21" ht="40.15" customHeight="1" x14ac:dyDescent="0.2">
      <c r="A16" s="215"/>
      <c r="B16" s="237"/>
      <c r="C16" s="97" t="s">
        <v>41</v>
      </c>
      <c r="D16" s="27">
        <v>3</v>
      </c>
      <c r="E16" s="74" t="s">
        <v>244</v>
      </c>
      <c r="F16" s="69" t="s">
        <v>245</v>
      </c>
      <c r="G16" s="80">
        <v>3</v>
      </c>
      <c r="H16" s="66" t="s">
        <v>445</v>
      </c>
      <c r="I16" s="61" t="s">
        <v>446</v>
      </c>
      <c r="J16" s="82"/>
      <c r="K16" s="71"/>
      <c r="L16" s="71"/>
      <c r="M16" s="84"/>
      <c r="N16" s="73"/>
      <c r="O16" s="73"/>
      <c r="R16" s="85">
        <f>COUNTIF(D13:D17,"4")</f>
        <v>2</v>
      </c>
      <c r="S16" s="85">
        <f>COUNTIF(G13:G17,"4")</f>
        <v>1</v>
      </c>
      <c r="T16" s="85">
        <f>COUNTIF(J13:J17,"4")</f>
        <v>0</v>
      </c>
      <c r="U16" s="85">
        <f>COUNTIF(M13:M17,"4")</f>
        <v>0</v>
      </c>
    </row>
    <row r="17" spans="1:21" ht="40.15" customHeight="1" x14ac:dyDescent="0.2">
      <c r="A17" s="215"/>
      <c r="B17" s="238"/>
      <c r="C17" s="96" t="s">
        <v>42</v>
      </c>
      <c r="D17" s="27">
        <v>3</v>
      </c>
      <c r="E17" s="74" t="s">
        <v>246</v>
      </c>
      <c r="F17" s="69" t="s">
        <v>247</v>
      </c>
      <c r="G17" s="80">
        <v>3</v>
      </c>
      <c r="H17" s="66" t="s">
        <v>447</v>
      </c>
      <c r="I17" s="61" t="s">
        <v>448</v>
      </c>
      <c r="J17" s="82"/>
      <c r="K17" s="71"/>
      <c r="L17" s="71"/>
      <c r="M17" s="84"/>
      <c r="N17" s="73"/>
      <c r="O17" s="73"/>
    </row>
    <row r="18" spans="1:21" ht="7.5" customHeight="1" x14ac:dyDescent="0.25">
      <c r="B18" s="225"/>
      <c r="C18" s="226"/>
      <c r="D18" s="226"/>
      <c r="E18" s="226"/>
      <c r="F18" s="226"/>
      <c r="G18" s="226"/>
      <c r="H18" s="226"/>
      <c r="I18" s="226"/>
      <c r="J18" s="226"/>
      <c r="K18" s="227"/>
      <c r="L18" s="98"/>
      <c r="M18" s="99"/>
      <c r="N18" s="98"/>
      <c r="O18" s="98"/>
    </row>
    <row r="19" spans="1:21" ht="18.75" x14ac:dyDescent="0.2">
      <c r="A19" s="215"/>
      <c r="B19" s="236"/>
      <c r="C19" s="100" t="s">
        <v>43</v>
      </c>
      <c r="D19" s="101"/>
      <c r="E19" s="101"/>
      <c r="F19" s="101"/>
      <c r="G19" s="101"/>
      <c r="H19" s="101"/>
      <c r="I19" s="101"/>
      <c r="J19" s="101"/>
      <c r="K19" s="102"/>
      <c r="L19" s="103"/>
      <c r="M19" s="101"/>
      <c r="N19" s="102"/>
      <c r="O19" s="103"/>
    </row>
    <row r="20" spans="1:21" ht="40.15" customHeight="1" x14ac:dyDescent="0.2">
      <c r="A20" s="215"/>
      <c r="B20" s="273"/>
      <c r="C20" s="105" t="s">
        <v>44</v>
      </c>
      <c r="D20" s="27">
        <v>4</v>
      </c>
      <c r="E20" s="60" t="s">
        <v>248</v>
      </c>
      <c r="F20" s="60" t="s">
        <v>249</v>
      </c>
      <c r="G20" s="80">
        <v>4</v>
      </c>
      <c r="H20" s="61" t="s">
        <v>449</v>
      </c>
      <c r="I20" s="61" t="s">
        <v>450</v>
      </c>
      <c r="J20" s="82"/>
      <c r="K20" s="75"/>
      <c r="L20" s="76"/>
      <c r="M20" s="84"/>
      <c r="N20" s="77"/>
      <c r="O20" s="78"/>
      <c r="R20" s="85">
        <f>COUNTIF(D20:D27,"1")</f>
        <v>0</v>
      </c>
      <c r="S20" s="85">
        <f>COUNTIF(G20:G27,"1")</f>
        <v>0</v>
      </c>
      <c r="T20" s="85">
        <f>COUNTIF(J20:J27,"1")</f>
        <v>0</v>
      </c>
      <c r="U20" s="85">
        <f>COUNTIF(M20:M27,"1")</f>
        <v>0</v>
      </c>
    </row>
    <row r="21" spans="1:21" ht="40.15" customHeight="1" x14ac:dyDescent="0.2">
      <c r="A21" s="215"/>
      <c r="B21" s="273"/>
      <c r="C21" s="106" t="s">
        <v>45</v>
      </c>
      <c r="D21" s="27">
        <v>4</v>
      </c>
      <c r="E21" s="74" t="s">
        <v>250</v>
      </c>
      <c r="F21" s="60" t="s">
        <v>251</v>
      </c>
      <c r="G21" s="80">
        <v>3</v>
      </c>
      <c r="H21" s="66" t="s">
        <v>451</v>
      </c>
      <c r="I21" s="61" t="s">
        <v>452</v>
      </c>
      <c r="J21" s="82"/>
      <c r="K21" s="76"/>
      <c r="L21" s="76"/>
      <c r="M21" s="84"/>
      <c r="N21" s="78"/>
      <c r="O21" s="78"/>
      <c r="R21" s="85">
        <f>COUNTIF(D20:D27,"2")</f>
        <v>0</v>
      </c>
      <c r="S21" s="85">
        <f>COUNTIF(G20:G27,"2")</f>
        <v>3</v>
      </c>
      <c r="T21" s="85">
        <f>COUNTIF(J20:J27,"2")</f>
        <v>0</v>
      </c>
      <c r="U21" s="85">
        <f>COUNTIF(M20:M27,"2")</f>
        <v>0</v>
      </c>
    </row>
    <row r="22" spans="1:21" ht="40.15" customHeight="1" x14ac:dyDescent="0.2">
      <c r="A22" s="215"/>
      <c r="B22" s="273"/>
      <c r="C22" s="106" t="s">
        <v>46</v>
      </c>
      <c r="D22" s="27">
        <v>4</v>
      </c>
      <c r="E22" s="74" t="s">
        <v>252</v>
      </c>
      <c r="F22" s="60" t="s">
        <v>253</v>
      </c>
      <c r="G22" s="80">
        <v>3</v>
      </c>
      <c r="H22" s="66" t="s">
        <v>453</v>
      </c>
      <c r="I22" s="61" t="s">
        <v>454</v>
      </c>
      <c r="J22" s="82"/>
      <c r="K22" s="76"/>
      <c r="L22" s="76"/>
      <c r="M22" s="84"/>
      <c r="N22" s="78"/>
      <c r="O22" s="78"/>
      <c r="R22" s="85">
        <f>COUNTIF(D20:D27,"3")</f>
        <v>2</v>
      </c>
      <c r="S22" s="85">
        <f>COUNTIF(G20:G27,"3")</f>
        <v>3</v>
      </c>
      <c r="T22" s="85">
        <f>COUNTIF(J20:J27,"3")</f>
        <v>0</v>
      </c>
      <c r="U22" s="85">
        <f>COUNTIF(M20:M27,"3")</f>
        <v>0</v>
      </c>
    </row>
    <row r="23" spans="1:21" ht="40.15" customHeight="1" x14ac:dyDescent="0.2">
      <c r="A23" s="215"/>
      <c r="B23" s="273"/>
      <c r="C23" s="106" t="s">
        <v>47</v>
      </c>
      <c r="D23" s="27">
        <v>4</v>
      </c>
      <c r="E23" s="74" t="s">
        <v>254</v>
      </c>
      <c r="F23" s="60" t="s">
        <v>255</v>
      </c>
      <c r="G23" s="80">
        <v>4</v>
      </c>
      <c r="H23" s="66" t="s">
        <v>455</v>
      </c>
      <c r="I23" s="61" t="s">
        <v>456</v>
      </c>
      <c r="J23" s="82"/>
      <c r="K23" s="76"/>
      <c r="L23" s="76"/>
      <c r="M23" s="84"/>
      <c r="N23" s="78"/>
      <c r="O23" s="78"/>
      <c r="R23" s="85">
        <f>COUNTIF(D20:D27,"4")</f>
        <v>6</v>
      </c>
      <c r="S23" s="85">
        <f>COUNTIF(G20:G27,"4")</f>
        <v>2</v>
      </c>
      <c r="T23" s="85">
        <f>COUNTIF(J20:J27,"4")</f>
        <v>0</v>
      </c>
      <c r="U23" s="85">
        <f>COUNTIF(M20:M27,"4")</f>
        <v>0</v>
      </c>
    </row>
    <row r="24" spans="1:21" ht="40.15" customHeight="1" x14ac:dyDescent="0.2">
      <c r="A24" s="215"/>
      <c r="B24" s="273"/>
      <c r="C24" s="106" t="s">
        <v>48</v>
      </c>
      <c r="D24" s="27">
        <v>3</v>
      </c>
      <c r="E24" s="74" t="s">
        <v>256</v>
      </c>
      <c r="F24" s="60" t="s">
        <v>257</v>
      </c>
      <c r="G24" s="80">
        <v>2</v>
      </c>
      <c r="H24" s="66" t="s">
        <v>457</v>
      </c>
      <c r="I24" s="61" t="s">
        <v>458</v>
      </c>
      <c r="J24" s="82"/>
      <c r="K24" s="76"/>
      <c r="L24" s="76"/>
      <c r="M24" s="84"/>
      <c r="N24" s="78"/>
      <c r="O24" s="78"/>
    </row>
    <row r="25" spans="1:21" ht="40.15" customHeight="1" x14ac:dyDescent="0.2">
      <c r="A25" s="215"/>
      <c r="B25" s="273"/>
      <c r="C25" s="106" t="s">
        <v>49</v>
      </c>
      <c r="D25" s="27">
        <v>4</v>
      </c>
      <c r="E25" s="74" t="s">
        <v>258</v>
      </c>
      <c r="F25" s="60" t="s">
        <v>259</v>
      </c>
      <c r="G25" s="80">
        <v>2</v>
      </c>
      <c r="H25" s="66" t="s">
        <v>459</v>
      </c>
      <c r="I25" s="61" t="s">
        <v>460</v>
      </c>
      <c r="J25" s="82"/>
      <c r="K25" s="76"/>
      <c r="L25" s="76"/>
      <c r="M25" s="84"/>
      <c r="N25" s="78"/>
      <c r="O25" s="78"/>
    </row>
    <row r="26" spans="1:21" ht="40.15" customHeight="1" x14ac:dyDescent="0.2">
      <c r="A26" s="215"/>
      <c r="B26" s="273"/>
      <c r="C26" s="106" t="s">
        <v>50</v>
      </c>
      <c r="D26" s="27">
        <v>4</v>
      </c>
      <c r="E26" s="74" t="s">
        <v>260</v>
      </c>
      <c r="F26" s="60" t="s">
        <v>261</v>
      </c>
      <c r="G26" s="80">
        <v>3</v>
      </c>
      <c r="H26" s="66" t="s">
        <v>461</v>
      </c>
      <c r="I26" s="61" t="s">
        <v>462</v>
      </c>
      <c r="J26" s="82"/>
      <c r="K26" s="76"/>
      <c r="L26" s="76"/>
      <c r="M26" s="84"/>
      <c r="N26" s="78"/>
      <c r="O26" s="78"/>
    </row>
    <row r="27" spans="1:21" ht="40.15" customHeight="1" x14ac:dyDescent="0.2">
      <c r="A27" s="215"/>
      <c r="B27" s="274"/>
      <c r="C27" s="106" t="s">
        <v>51</v>
      </c>
      <c r="D27" s="27">
        <v>3</v>
      </c>
      <c r="E27" s="74" t="s">
        <v>262</v>
      </c>
      <c r="F27" s="60" t="s">
        <v>257</v>
      </c>
      <c r="G27" s="80">
        <v>2</v>
      </c>
      <c r="H27" s="66" t="s">
        <v>463</v>
      </c>
      <c r="I27" s="61" t="s">
        <v>462</v>
      </c>
      <c r="J27" s="82"/>
      <c r="K27" s="76"/>
      <c r="L27" s="76"/>
      <c r="M27" s="84"/>
      <c r="N27" s="78"/>
      <c r="O27" s="78"/>
    </row>
    <row r="28" spans="1:21" ht="7.5" customHeight="1" x14ac:dyDescent="0.25">
      <c r="B28" s="252"/>
      <c r="C28" s="253"/>
      <c r="D28" s="253"/>
      <c r="E28" s="253"/>
      <c r="F28" s="253"/>
      <c r="G28" s="253"/>
      <c r="H28" s="253"/>
      <c r="I28" s="253"/>
      <c r="J28" s="253"/>
      <c r="K28" s="275"/>
      <c r="L28" s="98"/>
      <c r="M28" s="99"/>
      <c r="N28" s="98"/>
      <c r="O28" s="98"/>
    </row>
    <row r="29" spans="1:21" ht="18.75" x14ac:dyDescent="0.2">
      <c r="A29" s="215"/>
      <c r="B29" s="236"/>
      <c r="C29" s="100" t="s">
        <v>52</v>
      </c>
      <c r="D29" s="101"/>
      <c r="E29" s="101"/>
      <c r="F29" s="101"/>
      <c r="G29" s="101"/>
      <c r="H29" s="101"/>
      <c r="I29" s="101"/>
      <c r="J29" s="101"/>
      <c r="K29" s="102"/>
      <c r="L29" s="103"/>
      <c r="M29" s="101"/>
      <c r="N29" s="102"/>
      <c r="O29" s="103"/>
    </row>
    <row r="30" spans="1:21" ht="40.15" customHeight="1" x14ac:dyDescent="0.2">
      <c r="A30" s="215"/>
      <c r="B30" s="237"/>
      <c r="C30" s="104" t="s">
        <v>53</v>
      </c>
      <c r="D30" s="27">
        <v>4</v>
      </c>
      <c r="E30" s="60" t="s">
        <v>263</v>
      </c>
      <c r="F30" s="60" t="s">
        <v>264</v>
      </c>
      <c r="G30" s="80">
        <v>3</v>
      </c>
      <c r="H30" s="61" t="s">
        <v>464</v>
      </c>
      <c r="I30" s="61" t="s">
        <v>465</v>
      </c>
      <c r="J30" s="82"/>
      <c r="K30" s="75"/>
      <c r="L30" s="76"/>
      <c r="M30" s="84"/>
      <c r="N30" s="77"/>
      <c r="O30" s="78"/>
      <c r="R30" s="85">
        <f>COUNTIF(D30:D33,"1")</f>
        <v>0</v>
      </c>
      <c r="S30" s="85">
        <f>COUNTIF(G30:G33,"1")</f>
        <v>1</v>
      </c>
      <c r="T30" s="85">
        <f>COUNTIF(J30:J33,"1")</f>
        <v>0</v>
      </c>
      <c r="U30" s="85">
        <f>COUNTIF(M30:M33,"1")</f>
        <v>0</v>
      </c>
    </row>
    <row r="31" spans="1:21" ht="40.15" customHeight="1" x14ac:dyDescent="0.2">
      <c r="A31" s="215"/>
      <c r="B31" s="237"/>
      <c r="C31" s="96" t="s">
        <v>54</v>
      </c>
      <c r="D31" s="27">
        <v>4</v>
      </c>
      <c r="E31" s="74" t="s">
        <v>265</v>
      </c>
      <c r="F31" s="60" t="s">
        <v>266</v>
      </c>
      <c r="G31" s="80">
        <v>3</v>
      </c>
      <c r="H31" s="66" t="s">
        <v>466</v>
      </c>
      <c r="I31" s="61" t="s">
        <v>467</v>
      </c>
      <c r="J31" s="82"/>
      <c r="K31" s="76"/>
      <c r="L31" s="76"/>
      <c r="M31" s="84"/>
      <c r="N31" s="78"/>
      <c r="O31" s="78"/>
      <c r="R31" s="85">
        <f>COUNTIF(D30:D33,"2")</f>
        <v>0</v>
      </c>
      <c r="S31" s="85">
        <f>COUNTIF(G30:G33,"2")</f>
        <v>0</v>
      </c>
      <c r="T31" s="85">
        <f>COUNTIF(J30:J33,"2")</f>
        <v>0</v>
      </c>
      <c r="U31" s="85">
        <f>COUNTIF(M30:M33,"2")</f>
        <v>0</v>
      </c>
    </row>
    <row r="32" spans="1:21" ht="40.15" customHeight="1" x14ac:dyDescent="0.2">
      <c r="A32" s="215"/>
      <c r="B32" s="237"/>
      <c r="C32" s="96" t="s">
        <v>55</v>
      </c>
      <c r="D32" s="27">
        <v>3</v>
      </c>
      <c r="E32" s="74" t="s">
        <v>267</v>
      </c>
      <c r="F32" s="60" t="s">
        <v>268</v>
      </c>
      <c r="G32" s="80">
        <v>3</v>
      </c>
      <c r="H32" s="66" t="s">
        <v>468</v>
      </c>
      <c r="I32" s="61" t="s">
        <v>469</v>
      </c>
      <c r="J32" s="82"/>
      <c r="K32" s="76"/>
      <c r="L32" s="76"/>
      <c r="M32" s="84"/>
      <c r="N32" s="78"/>
      <c r="O32" s="78"/>
      <c r="R32" s="85">
        <f>COUNTIF(D30:D33,"3")</f>
        <v>1</v>
      </c>
      <c r="S32" s="85">
        <f>COUNTIF(G30:G33,"3")</f>
        <v>3</v>
      </c>
      <c r="T32" s="85">
        <f>COUNTIF(J30:J33,"31")</f>
        <v>0</v>
      </c>
      <c r="U32" s="85">
        <f>COUNTIF(M30:M33,"3")</f>
        <v>0</v>
      </c>
    </row>
    <row r="33" spans="1:21" ht="40.15" customHeight="1" x14ac:dyDescent="0.2">
      <c r="A33" s="215"/>
      <c r="B33" s="238"/>
      <c r="C33" s="96" t="s">
        <v>56</v>
      </c>
      <c r="D33" s="27">
        <v>4</v>
      </c>
      <c r="E33" s="74" t="s">
        <v>269</v>
      </c>
      <c r="F33" s="60" t="s">
        <v>270</v>
      </c>
      <c r="G33" s="80">
        <v>1</v>
      </c>
      <c r="H33" s="66" t="s">
        <v>470</v>
      </c>
      <c r="I33" s="61" t="s">
        <v>471</v>
      </c>
      <c r="J33" s="82"/>
      <c r="K33" s="76"/>
      <c r="L33" s="76"/>
      <c r="M33" s="84"/>
      <c r="N33" s="78"/>
      <c r="O33" s="78"/>
      <c r="R33" s="85">
        <f>COUNTIF(D30:D33,"4")</f>
        <v>3</v>
      </c>
      <c r="S33" s="85">
        <f>COUNTIF(G30:G33,"4")</f>
        <v>0</v>
      </c>
      <c r="T33" s="85">
        <f>COUNTIF(J30:J33,"4")</f>
        <v>0</v>
      </c>
      <c r="U33" s="85">
        <f>COUNTIF(M30:M33,"4")</f>
        <v>0</v>
      </c>
    </row>
    <row r="34" spans="1:21" ht="9" customHeight="1" x14ac:dyDescent="0.25">
      <c r="B34" s="225"/>
      <c r="C34" s="226"/>
      <c r="D34" s="226"/>
      <c r="E34" s="226"/>
      <c r="F34" s="226"/>
      <c r="G34" s="226"/>
      <c r="H34" s="226"/>
      <c r="I34" s="226"/>
      <c r="J34" s="226"/>
      <c r="K34" s="227"/>
      <c r="L34" s="98"/>
      <c r="M34" s="99"/>
      <c r="N34" s="98"/>
      <c r="O34" s="98"/>
    </row>
    <row r="35" spans="1:21" ht="18.75" x14ac:dyDescent="0.2">
      <c r="A35" s="215"/>
      <c r="B35" s="236"/>
      <c r="C35" s="107" t="s">
        <v>57</v>
      </c>
      <c r="D35" s="276"/>
      <c r="E35" s="276"/>
      <c r="F35" s="276"/>
      <c r="G35" s="276"/>
      <c r="H35" s="276"/>
      <c r="I35" s="276"/>
      <c r="J35" s="276"/>
      <c r="K35" s="276"/>
      <c r="L35" s="108"/>
      <c r="M35" s="109"/>
      <c r="N35" s="109"/>
      <c r="O35" s="108"/>
    </row>
    <row r="36" spans="1:21" ht="40.15" customHeight="1" x14ac:dyDescent="0.2">
      <c r="A36" s="215"/>
      <c r="B36" s="237"/>
      <c r="C36" s="104" t="s">
        <v>58</v>
      </c>
      <c r="D36" s="27">
        <v>4</v>
      </c>
      <c r="E36" s="60" t="s">
        <v>271</v>
      </c>
      <c r="F36" s="60" t="s">
        <v>272</v>
      </c>
      <c r="G36" s="80">
        <v>3</v>
      </c>
      <c r="H36" s="61" t="s">
        <v>472</v>
      </c>
      <c r="I36" s="61" t="s">
        <v>473</v>
      </c>
      <c r="J36" s="82"/>
      <c r="K36" s="75"/>
      <c r="L36" s="76"/>
      <c r="M36" s="84"/>
      <c r="N36" s="77"/>
      <c r="O36" s="78"/>
      <c r="R36" s="85">
        <f>COUNTIF(D36:D44,"1")</f>
        <v>0</v>
      </c>
      <c r="S36" s="85">
        <f>COUNTIF(G36:G44,"1")</f>
        <v>0</v>
      </c>
      <c r="T36" s="85">
        <f>COUNTIF(J36:J44,"1")</f>
        <v>0</v>
      </c>
      <c r="U36" s="85">
        <f>COUNTIF(M36:M44,"1")</f>
        <v>0</v>
      </c>
    </row>
    <row r="37" spans="1:21" ht="40.15" customHeight="1" x14ac:dyDescent="0.2">
      <c r="A37" s="215"/>
      <c r="B37" s="237"/>
      <c r="C37" s="96" t="s">
        <v>59</v>
      </c>
      <c r="D37" s="27">
        <v>4</v>
      </c>
      <c r="E37" s="74" t="s">
        <v>273</v>
      </c>
      <c r="F37" s="60" t="s">
        <v>274</v>
      </c>
      <c r="G37" s="80">
        <v>2</v>
      </c>
      <c r="H37" s="66" t="s">
        <v>474</v>
      </c>
      <c r="I37" s="61" t="s">
        <v>473</v>
      </c>
      <c r="J37" s="82"/>
      <c r="K37" s="76"/>
      <c r="L37" s="76"/>
      <c r="M37" s="84"/>
      <c r="N37" s="78"/>
      <c r="O37" s="78"/>
      <c r="R37" s="85">
        <f>COUNTIF(D36:D44,"2")</f>
        <v>0</v>
      </c>
      <c r="S37" s="85">
        <f>COUNTIF(G36:G44,"2")</f>
        <v>2</v>
      </c>
      <c r="T37" s="85">
        <f>COUNTIF(J36:J44,"2")</f>
        <v>0</v>
      </c>
      <c r="U37" s="85">
        <f>COUNTIF(M36:M44,"2")</f>
        <v>0</v>
      </c>
    </row>
    <row r="38" spans="1:21" ht="40.15" customHeight="1" x14ac:dyDescent="0.2">
      <c r="A38" s="215"/>
      <c r="B38" s="237"/>
      <c r="C38" s="96" t="s">
        <v>60</v>
      </c>
      <c r="D38" s="27">
        <v>3</v>
      </c>
      <c r="E38" s="74" t="s">
        <v>275</v>
      </c>
      <c r="F38" s="60" t="s">
        <v>276</v>
      </c>
      <c r="G38" s="80">
        <v>3</v>
      </c>
      <c r="H38" s="66" t="s">
        <v>475</v>
      </c>
      <c r="I38" s="61" t="s">
        <v>476</v>
      </c>
      <c r="J38" s="82"/>
      <c r="K38" s="76"/>
      <c r="L38" s="76"/>
      <c r="M38" s="84"/>
      <c r="N38" s="78"/>
      <c r="O38" s="78"/>
      <c r="R38" s="85">
        <f>COUNTIF(D36:D44,"3")</f>
        <v>5</v>
      </c>
      <c r="S38" s="85">
        <f>COUNTIF(G36:G44,"3")</f>
        <v>6</v>
      </c>
      <c r="T38" s="85">
        <f>COUNTIF(J36:J44,"3")</f>
        <v>0</v>
      </c>
      <c r="U38" s="85">
        <f>COUNTIF(M36:M44,"3")</f>
        <v>0</v>
      </c>
    </row>
    <row r="39" spans="1:21" ht="40.15" customHeight="1" x14ac:dyDescent="0.2">
      <c r="A39" s="215"/>
      <c r="B39" s="237"/>
      <c r="C39" s="96" t="s">
        <v>61</v>
      </c>
      <c r="D39" s="27">
        <v>4</v>
      </c>
      <c r="E39" s="74" t="s">
        <v>277</v>
      </c>
      <c r="F39" s="60" t="s">
        <v>278</v>
      </c>
      <c r="G39" s="80">
        <v>3</v>
      </c>
      <c r="H39" s="66" t="s">
        <v>477</v>
      </c>
      <c r="I39" s="61" t="s">
        <v>478</v>
      </c>
      <c r="J39" s="82"/>
      <c r="K39" s="76"/>
      <c r="L39" s="76"/>
      <c r="M39" s="84"/>
      <c r="N39" s="78"/>
      <c r="O39" s="78"/>
      <c r="R39" s="85">
        <f>COUNTIF(D36:D44,"4")</f>
        <v>4</v>
      </c>
      <c r="S39" s="85">
        <f>COUNTIF(G36:G44,"4")</f>
        <v>1</v>
      </c>
      <c r="T39" s="85">
        <f>COUNTIF(J36:J44,"4")</f>
        <v>0</v>
      </c>
      <c r="U39" s="85">
        <f>COUNTIF(M36:M44,"4")</f>
        <v>0</v>
      </c>
    </row>
    <row r="40" spans="1:21" ht="40.15" customHeight="1" x14ac:dyDescent="0.2">
      <c r="A40" s="215"/>
      <c r="B40" s="237"/>
      <c r="C40" s="96" t="s">
        <v>62</v>
      </c>
      <c r="D40" s="27">
        <v>3</v>
      </c>
      <c r="E40" s="74" t="s">
        <v>279</v>
      </c>
      <c r="F40" s="60" t="s">
        <v>280</v>
      </c>
      <c r="G40" s="80">
        <v>4</v>
      </c>
      <c r="H40" s="66" t="s">
        <v>479</v>
      </c>
      <c r="I40" s="61" t="s">
        <v>480</v>
      </c>
      <c r="J40" s="82"/>
      <c r="K40" s="76"/>
      <c r="L40" s="76"/>
      <c r="M40" s="84"/>
      <c r="N40" s="78"/>
      <c r="O40" s="78"/>
    </row>
    <row r="41" spans="1:21" ht="40.15" customHeight="1" x14ac:dyDescent="0.2">
      <c r="A41" s="215"/>
      <c r="B41" s="237"/>
      <c r="C41" s="96" t="s">
        <v>63</v>
      </c>
      <c r="D41" s="27">
        <v>4</v>
      </c>
      <c r="E41" s="74" t="s">
        <v>281</v>
      </c>
      <c r="F41" s="60" t="s">
        <v>282</v>
      </c>
      <c r="G41" s="80">
        <v>3</v>
      </c>
      <c r="H41" s="66" t="s">
        <v>481</v>
      </c>
      <c r="I41" s="61" t="s">
        <v>482</v>
      </c>
      <c r="J41" s="82"/>
      <c r="K41" s="76"/>
      <c r="L41" s="76"/>
      <c r="M41" s="84"/>
      <c r="N41" s="78"/>
      <c r="O41" s="78"/>
    </row>
    <row r="42" spans="1:21" ht="40.15" customHeight="1" x14ac:dyDescent="0.2">
      <c r="A42" s="215"/>
      <c r="B42" s="237"/>
      <c r="C42" s="96" t="s">
        <v>64</v>
      </c>
      <c r="D42" s="27">
        <v>3</v>
      </c>
      <c r="E42" s="74" t="s">
        <v>283</v>
      </c>
      <c r="F42" s="60" t="s">
        <v>284</v>
      </c>
      <c r="G42" s="80">
        <v>2</v>
      </c>
      <c r="H42" s="66" t="s">
        <v>483</v>
      </c>
      <c r="I42" s="61" t="s">
        <v>484</v>
      </c>
      <c r="J42" s="82"/>
      <c r="K42" s="76"/>
      <c r="L42" s="76"/>
      <c r="M42" s="84"/>
      <c r="N42" s="78"/>
      <c r="O42" s="78"/>
    </row>
    <row r="43" spans="1:21" ht="40.15" customHeight="1" x14ac:dyDescent="0.2">
      <c r="A43" s="215"/>
      <c r="B43" s="237"/>
      <c r="C43" s="96" t="s">
        <v>65</v>
      </c>
      <c r="D43" s="27">
        <v>3</v>
      </c>
      <c r="E43" s="74" t="s">
        <v>285</v>
      </c>
      <c r="F43" s="60" t="s">
        <v>286</v>
      </c>
      <c r="G43" s="80">
        <v>3</v>
      </c>
      <c r="H43" s="66" t="s">
        <v>485</v>
      </c>
      <c r="I43" s="61" t="s">
        <v>486</v>
      </c>
      <c r="J43" s="82"/>
      <c r="K43" s="76"/>
      <c r="L43" s="76"/>
      <c r="M43" s="84"/>
      <c r="N43" s="78"/>
      <c r="O43" s="78"/>
    </row>
    <row r="44" spans="1:21" ht="40.15" customHeight="1" x14ac:dyDescent="0.2">
      <c r="A44" s="215"/>
      <c r="B44" s="238"/>
      <c r="C44" s="96" t="s">
        <v>66</v>
      </c>
      <c r="D44" s="27">
        <v>3</v>
      </c>
      <c r="E44" s="74" t="s">
        <v>287</v>
      </c>
      <c r="F44" s="60" t="s">
        <v>288</v>
      </c>
      <c r="G44" s="80">
        <v>3</v>
      </c>
      <c r="H44" s="66" t="s">
        <v>487</v>
      </c>
      <c r="I44" s="61" t="s">
        <v>486</v>
      </c>
      <c r="J44" s="82"/>
      <c r="K44" s="76"/>
      <c r="L44" s="76"/>
      <c r="M44" s="84"/>
      <c r="N44" s="78"/>
      <c r="O44" s="78"/>
    </row>
    <row r="45" spans="1:21" ht="6.75" customHeight="1" x14ac:dyDescent="0.25">
      <c r="B45" s="225"/>
      <c r="C45" s="226"/>
      <c r="D45" s="226"/>
      <c r="E45" s="226"/>
      <c r="F45" s="226"/>
      <c r="G45" s="226"/>
      <c r="H45" s="226"/>
      <c r="I45" s="226"/>
      <c r="J45" s="226"/>
      <c r="K45" s="227"/>
      <c r="L45" s="98"/>
      <c r="M45" s="99"/>
      <c r="N45" s="98"/>
      <c r="O45" s="98"/>
    </row>
    <row r="46" spans="1:21" ht="18.75" x14ac:dyDescent="0.2">
      <c r="A46" s="215"/>
      <c r="B46" s="236"/>
      <c r="C46" s="100" t="s">
        <v>67</v>
      </c>
      <c r="D46" s="101"/>
      <c r="E46" s="101"/>
      <c r="F46" s="101"/>
      <c r="G46" s="101"/>
      <c r="H46" s="101"/>
      <c r="I46" s="101"/>
      <c r="J46" s="101"/>
      <c r="K46" s="102"/>
      <c r="L46" s="103"/>
      <c r="M46" s="101"/>
      <c r="N46" s="102"/>
      <c r="O46" s="103"/>
    </row>
    <row r="47" spans="1:21" ht="40.15" customHeight="1" x14ac:dyDescent="0.2">
      <c r="A47" s="215"/>
      <c r="B47" s="237"/>
      <c r="C47" s="104" t="s">
        <v>68</v>
      </c>
      <c r="D47" s="27">
        <v>3</v>
      </c>
      <c r="E47" s="30" t="s">
        <v>289</v>
      </c>
      <c r="F47" s="30" t="s">
        <v>290</v>
      </c>
      <c r="G47" s="28">
        <v>3</v>
      </c>
      <c r="H47" s="32" t="s">
        <v>488</v>
      </c>
      <c r="I47" s="32" t="s">
        <v>489</v>
      </c>
      <c r="J47" s="29"/>
      <c r="K47" s="34"/>
      <c r="L47" s="35"/>
      <c r="M47" s="52"/>
      <c r="N47" s="50"/>
      <c r="O47" s="51"/>
      <c r="R47" s="85">
        <f>COUNTIF(D47:D50,"1")</f>
        <v>0</v>
      </c>
      <c r="S47" s="85">
        <f>COUNTIF(G47:G50,"1")</f>
        <v>0</v>
      </c>
      <c r="T47" s="85">
        <f>COUNTIF(J47:J50,"1")</f>
        <v>0</v>
      </c>
      <c r="U47" s="85">
        <f>COUNTIF(M47:M50,"1")</f>
        <v>0</v>
      </c>
    </row>
    <row r="48" spans="1:21" ht="40.15" customHeight="1" x14ac:dyDescent="0.2">
      <c r="A48" s="215"/>
      <c r="B48" s="237"/>
      <c r="C48" s="96" t="s">
        <v>69</v>
      </c>
      <c r="D48" s="27">
        <v>3</v>
      </c>
      <c r="E48" s="31" t="s">
        <v>291</v>
      </c>
      <c r="F48" s="30" t="s">
        <v>292</v>
      </c>
      <c r="G48" s="28">
        <v>3</v>
      </c>
      <c r="H48" s="33" t="s">
        <v>490</v>
      </c>
      <c r="I48" s="32" t="s">
        <v>491</v>
      </c>
      <c r="J48" s="29"/>
      <c r="K48" s="35"/>
      <c r="L48" s="35"/>
      <c r="M48" s="52"/>
      <c r="N48" s="51"/>
      <c r="O48" s="51"/>
      <c r="R48" s="85">
        <f>COUNTIF(D47:D50,"2")</f>
        <v>0</v>
      </c>
      <c r="S48" s="85">
        <f>COUNTIF(G47:G50,"2")</f>
        <v>1</v>
      </c>
      <c r="T48" s="85">
        <f>COUNTIF(J47:J50,"2")</f>
        <v>0</v>
      </c>
      <c r="U48" s="85">
        <f>COUNTIF(M47:M50,"2")</f>
        <v>0</v>
      </c>
    </row>
    <row r="49" spans="1:21" ht="40.15" customHeight="1" x14ac:dyDescent="0.2">
      <c r="A49" s="215"/>
      <c r="B49" s="237"/>
      <c r="C49" s="96" t="s">
        <v>70</v>
      </c>
      <c r="D49" s="27">
        <v>3</v>
      </c>
      <c r="E49" s="31" t="s">
        <v>293</v>
      </c>
      <c r="F49" s="30" t="s">
        <v>294</v>
      </c>
      <c r="G49" s="28">
        <v>3</v>
      </c>
      <c r="H49" s="33" t="s">
        <v>492</v>
      </c>
      <c r="I49" s="32" t="s">
        <v>493</v>
      </c>
      <c r="J49" s="29"/>
      <c r="K49" s="35"/>
      <c r="L49" s="35"/>
      <c r="M49" s="52"/>
      <c r="N49" s="51"/>
      <c r="O49" s="51"/>
      <c r="R49" s="85">
        <f>COUNTIF(D47:D50,"3")</f>
        <v>4</v>
      </c>
      <c r="S49" s="85">
        <f>COUNTIF(G47:G50,"3")</f>
        <v>3</v>
      </c>
      <c r="T49" s="85">
        <f>COUNTIF(J47:J50,"3")</f>
        <v>0</v>
      </c>
      <c r="U49" s="85">
        <f>COUNTIF(M47:M50,"3")</f>
        <v>0</v>
      </c>
    </row>
    <row r="50" spans="1:21" ht="40.15" customHeight="1" x14ac:dyDescent="0.2">
      <c r="A50" s="215"/>
      <c r="B50" s="238"/>
      <c r="C50" s="96" t="s">
        <v>71</v>
      </c>
      <c r="D50" s="27">
        <v>3</v>
      </c>
      <c r="E50" s="31" t="s">
        <v>295</v>
      </c>
      <c r="F50" s="30" t="s">
        <v>296</v>
      </c>
      <c r="G50" s="28">
        <v>2</v>
      </c>
      <c r="H50" s="33" t="s">
        <v>494</v>
      </c>
      <c r="I50" s="32" t="s">
        <v>495</v>
      </c>
      <c r="J50" s="29"/>
      <c r="K50" s="35"/>
      <c r="L50" s="35"/>
      <c r="M50" s="52"/>
      <c r="N50" s="51"/>
      <c r="O50" s="51"/>
      <c r="R50" s="85">
        <f>COUNTIF(D47:D50,"4")</f>
        <v>0</v>
      </c>
      <c r="S50" s="85">
        <f>COUNTIF(G47:G50,"4")</f>
        <v>0</v>
      </c>
      <c r="T50" s="85">
        <f>COUNTIF(J47:J50,"4")</f>
        <v>0</v>
      </c>
      <c r="U50" s="85">
        <f>COUNTIF(M47:M50,"4")</f>
        <v>0</v>
      </c>
    </row>
    <row r="51" spans="1:21" ht="8.25" customHeight="1" x14ac:dyDescent="0.25">
      <c r="B51" s="225"/>
      <c r="C51" s="226"/>
      <c r="D51" s="226"/>
      <c r="E51" s="226"/>
      <c r="F51" s="226"/>
      <c r="G51" s="226"/>
      <c r="H51" s="226"/>
      <c r="I51" s="226"/>
      <c r="J51" s="226"/>
      <c r="K51" s="227"/>
      <c r="L51" s="98"/>
      <c r="M51" s="99"/>
      <c r="N51" s="98"/>
      <c r="O51" s="98"/>
    </row>
    <row r="52" spans="1:21" ht="24" customHeight="1" x14ac:dyDescent="0.2">
      <c r="B52" s="255" t="s">
        <v>26</v>
      </c>
      <c r="C52" s="256"/>
      <c r="D52" s="247">
        <v>2023</v>
      </c>
      <c r="E52" s="248"/>
      <c r="F52" s="249"/>
      <c r="G52" s="230">
        <v>2024</v>
      </c>
      <c r="H52" s="231"/>
      <c r="I52" s="232"/>
      <c r="J52" s="233">
        <v>2025</v>
      </c>
      <c r="K52" s="234"/>
      <c r="L52" s="235"/>
      <c r="M52" s="278">
        <v>2026</v>
      </c>
      <c r="N52" s="279"/>
      <c r="O52" s="280"/>
    </row>
    <row r="53" spans="1:21" ht="33" customHeight="1" x14ac:dyDescent="0.2">
      <c r="B53" s="257"/>
      <c r="C53" s="258"/>
      <c r="D53" s="110" t="s">
        <v>34</v>
      </c>
      <c r="E53" s="111" t="s">
        <v>122</v>
      </c>
      <c r="F53" s="111" t="s">
        <v>125</v>
      </c>
      <c r="G53" s="110" t="s">
        <v>34</v>
      </c>
      <c r="H53" s="111" t="s">
        <v>122</v>
      </c>
      <c r="I53" s="111" t="s">
        <v>125</v>
      </c>
      <c r="J53" s="110" t="s">
        <v>34</v>
      </c>
      <c r="K53" s="111" t="s">
        <v>122</v>
      </c>
      <c r="L53" s="112" t="s">
        <v>125</v>
      </c>
      <c r="M53" s="110"/>
      <c r="N53" s="111"/>
      <c r="O53" s="112"/>
    </row>
    <row r="54" spans="1:21" ht="18.75" x14ac:dyDescent="0.2">
      <c r="A54" s="215"/>
      <c r="B54" s="113"/>
      <c r="C54" s="259" t="s">
        <v>74</v>
      </c>
      <c r="D54" s="242"/>
      <c r="E54" s="242"/>
      <c r="F54" s="242"/>
      <c r="G54" s="242"/>
      <c r="H54" s="242"/>
      <c r="I54" s="242"/>
      <c r="J54" s="242"/>
      <c r="K54" s="242"/>
      <c r="L54" s="114"/>
      <c r="M54" s="115"/>
      <c r="N54" s="115"/>
      <c r="O54" s="114"/>
    </row>
    <row r="55" spans="1:21" ht="30" customHeight="1" x14ac:dyDescent="0.2">
      <c r="A55" s="215"/>
      <c r="B55" s="116"/>
      <c r="C55" s="104" t="s">
        <v>75</v>
      </c>
      <c r="D55" s="80">
        <v>3</v>
      </c>
      <c r="E55" s="61" t="s">
        <v>297</v>
      </c>
      <c r="F55" s="61" t="s">
        <v>298</v>
      </c>
      <c r="G55" s="80">
        <v>3</v>
      </c>
      <c r="H55" s="61" t="s">
        <v>500</v>
      </c>
      <c r="I55" s="61" t="s">
        <v>298</v>
      </c>
      <c r="J55" s="82"/>
      <c r="K55" s="75"/>
      <c r="L55" s="76"/>
      <c r="M55" s="84"/>
      <c r="N55" s="77"/>
      <c r="O55" s="78"/>
      <c r="R55" s="85">
        <f>COUNTIF(D55:D59,"1")</f>
        <v>0</v>
      </c>
      <c r="S55" s="85">
        <f>COUNTIF(G55:G59,"1")</f>
        <v>0</v>
      </c>
      <c r="T55" s="85">
        <f>COUNTIF(J55:J59,"1")</f>
        <v>0</v>
      </c>
      <c r="U55" s="85">
        <f>COUNTIF(M55:M59,"1")</f>
        <v>0</v>
      </c>
    </row>
    <row r="56" spans="1:21" ht="30" customHeight="1" x14ac:dyDescent="0.2">
      <c r="A56" s="215"/>
      <c r="B56" s="116"/>
      <c r="C56" s="96" t="s">
        <v>76</v>
      </c>
      <c r="D56" s="80">
        <v>3</v>
      </c>
      <c r="E56" s="66" t="s">
        <v>299</v>
      </c>
      <c r="F56" s="61" t="s">
        <v>300</v>
      </c>
      <c r="G56" s="80">
        <v>3</v>
      </c>
      <c r="H56" s="66" t="s">
        <v>299</v>
      </c>
      <c r="I56" s="61" t="s">
        <v>501</v>
      </c>
      <c r="J56" s="82"/>
      <c r="K56" s="76"/>
      <c r="L56" s="76"/>
      <c r="M56" s="84"/>
      <c r="N56" s="78"/>
      <c r="O56" s="78"/>
      <c r="R56" s="85">
        <f>COUNTIF(D55:D59,"2")</f>
        <v>1</v>
      </c>
      <c r="S56" s="85">
        <f>COUNTIF(G55:G59,"2")</f>
        <v>0</v>
      </c>
      <c r="T56" s="85">
        <f>COUNTIF(J55:J59,"2")</f>
        <v>0</v>
      </c>
      <c r="U56" s="85">
        <f>COUNTIF(M55:M59,"2")</f>
        <v>0</v>
      </c>
    </row>
    <row r="57" spans="1:21" ht="30" customHeight="1" x14ac:dyDescent="0.2">
      <c r="A57" s="215"/>
      <c r="B57" s="116"/>
      <c r="C57" s="96" t="s">
        <v>77</v>
      </c>
      <c r="D57" s="80">
        <v>2</v>
      </c>
      <c r="E57" s="66" t="s">
        <v>301</v>
      </c>
      <c r="F57" s="61" t="s">
        <v>302</v>
      </c>
      <c r="G57" s="80">
        <v>3</v>
      </c>
      <c r="H57" s="66" t="s">
        <v>502</v>
      </c>
      <c r="I57" s="61" t="s">
        <v>302</v>
      </c>
      <c r="J57" s="82"/>
      <c r="K57" s="76"/>
      <c r="L57" s="76"/>
      <c r="M57" s="84"/>
      <c r="N57" s="78"/>
      <c r="O57" s="78"/>
      <c r="R57" s="85">
        <f>COUNTIF(D55:D59,"3")</f>
        <v>4</v>
      </c>
      <c r="S57" s="85">
        <f>COUNTIF(G55:G59,"3")</f>
        <v>3</v>
      </c>
      <c r="T57" s="85">
        <f>COUNTIF(J55:J59,"3")</f>
        <v>0</v>
      </c>
      <c r="U57" s="85">
        <f>COUNTIF(M55:M59,"3")</f>
        <v>0</v>
      </c>
    </row>
    <row r="58" spans="1:21" ht="30" customHeight="1" x14ac:dyDescent="0.2">
      <c r="A58" s="215"/>
      <c r="B58" s="116"/>
      <c r="C58" s="96" t="s">
        <v>78</v>
      </c>
      <c r="D58" s="80">
        <v>3</v>
      </c>
      <c r="E58" s="66" t="s">
        <v>303</v>
      </c>
      <c r="F58" s="61" t="s">
        <v>304</v>
      </c>
      <c r="G58" s="80">
        <v>4</v>
      </c>
      <c r="H58" s="66" t="s">
        <v>303</v>
      </c>
      <c r="I58" s="61" t="s">
        <v>304</v>
      </c>
      <c r="J58" s="82"/>
      <c r="K58" s="76"/>
      <c r="L58" s="76"/>
      <c r="M58" s="84"/>
      <c r="N58" s="78"/>
      <c r="O58" s="78"/>
      <c r="R58" s="85">
        <f>COUNTIF(D55:D59,"4")</f>
        <v>0</v>
      </c>
      <c r="S58" s="85">
        <f>COUNTIF(G55:G59,"4")</f>
        <v>2</v>
      </c>
      <c r="T58" s="85">
        <f>COUNTIF(J55:J59,"4")</f>
        <v>0</v>
      </c>
      <c r="U58" s="85">
        <f>COUNTIF(M55:M59,"4")</f>
        <v>0</v>
      </c>
    </row>
    <row r="59" spans="1:21" ht="30" customHeight="1" x14ac:dyDescent="0.2">
      <c r="A59" s="215"/>
      <c r="B59" s="117"/>
      <c r="C59" s="96" t="s">
        <v>79</v>
      </c>
      <c r="D59" s="80">
        <v>3</v>
      </c>
      <c r="E59" s="66" t="s">
        <v>311</v>
      </c>
      <c r="F59" s="61" t="s">
        <v>305</v>
      </c>
      <c r="G59" s="80">
        <v>4</v>
      </c>
      <c r="H59" s="66" t="s">
        <v>503</v>
      </c>
      <c r="I59" s="61" t="s">
        <v>504</v>
      </c>
      <c r="J59" s="82"/>
      <c r="K59" s="76"/>
      <c r="L59" s="76"/>
      <c r="M59" s="84"/>
      <c r="N59" s="78"/>
      <c r="O59" s="78"/>
    </row>
    <row r="60" spans="1:21" ht="6.75" customHeight="1" x14ac:dyDescent="0.25">
      <c r="B60" s="240"/>
      <c r="C60" s="241"/>
      <c r="D60" s="118"/>
      <c r="E60" s="119"/>
      <c r="F60" s="119"/>
      <c r="G60" s="118"/>
      <c r="H60" s="119"/>
      <c r="I60" s="119"/>
      <c r="J60" s="118"/>
      <c r="K60" s="119"/>
      <c r="M60" s="118"/>
      <c r="N60" s="119"/>
    </row>
    <row r="61" spans="1:21" ht="18.75" x14ac:dyDescent="0.2">
      <c r="A61" s="215"/>
      <c r="B61" s="113"/>
      <c r="C61" s="259" t="s">
        <v>80</v>
      </c>
      <c r="D61" s="242"/>
      <c r="E61" s="242"/>
      <c r="F61" s="242"/>
      <c r="G61" s="242"/>
      <c r="H61" s="242"/>
      <c r="I61" s="242"/>
      <c r="J61" s="242"/>
      <c r="K61" s="243"/>
      <c r="L61" s="115"/>
      <c r="M61" s="115"/>
      <c r="N61" s="115"/>
      <c r="O61" s="115"/>
    </row>
    <row r="62" spans="1:21" ht="30" customHeight="1" x14ac:dyDescent="0.2">
      <c r="A62" s="215"/>
      <c r="B62" s="121"/>
      <c r="C62" s="95" t="s">
        <v>81</v>
      </c>
      <c r="D62" s="80">
        <v>3</v>
      </c>
      <c r="E62" s="61" t="s">
        <v>306</v>
      </c>
      <c r="F62" s="61" t="s">
        <v>307</v>
      </c>
      <c r="G62" s="80">
        <v>3</v>
      </c>
      <c r="H62" s="61" t="s">
        <v>306</v>
      </c>
      <c r="I62" s="61" t="s">
        <v>307</v>
      </c>
      <c r="J62" s="82"/>
      <c r="K62" s="76"/>
      <c r="L62" s="76"/>
      <c r="M62" s="84"/>
      <c r="N62" s="78"/>
      <c r="O62" s="78"/>
      <c r="R62" s="85">
        <f>COUNTIF(D62:D65,"1")</f>
        <v>0</v>
      </c>
      <c r="S62" s="85">
        <f>COUNTIF(G62:G65,"1")</f>
        <v>0</v>
      </c>
      <c r="T62" s="85">
        <f>COUNTIF(J62:J65,"1")</f>
        <v>0</v>
      </c>
      <c r="U62" s="85">
        <f>COUNTIF(M62:M65,"1")</f>
        <v>0</v>
      </c>
    </row>
    <row r="63" spans="1:21" ht="30" customHeight="1" x14ac:dyDescent="0.2">
      <c r="A63" s="215"/>
      <c r="B63" s="116"/>
      <c r="C63" s="96" t="s">
        <v>82</v>
      </c>
      <c r="D63" s="80">
        <v>3</v>
      </c>
      <c r="E63" s="66" t="s">
        <v>308</v>
      </c>
      <c r="F63" s="61" t="s">
        <v>309</v>
      </c>
      <c r="G63" s="80">
        <v>3</v>
      </c>
      <c r="H63" s="66" t="s">
        <v>308</v>
      </c>
      <c r="I63" s="61" t="s">
        <v>309</v>
      </c>
      <c r="J63" s="82"/>
      <c r="K63" s="76"/>
      <c r="L63" s="76"/>
      <c r="M63" s="84"/>
      <c r="N63" s="78"/>
      <c r="O63" s="78"/>
      <c r="R63" s="85">
        <f>COUNTIF(D62:D65,"2")</f>
        <v>1</v>
      </c>
      <c r="S63" s="85">
        <f>COUNTIF(G62:G65,"2")</f>
        <v>0</v>
      </c>
      <c r="T63" s="85">
        <f>COUNTIF(J62:J65,"2")</f>
        <v>0</v>
      </c>
      <c r="U63" s="85">
        <f>COUNTIF(M62:M65,"2")</f>
        <v>0</v>
      </c>
    </row>
    <row r="64" spans="1:21" ht="30" customHeight="1" x14ac:dyDescent="0.2">
      <c r="A64" s="215"/>
      <c r="B64" s="116"/>
      <c r="C64" s="96" t="s">
        <v>83</v>
      </c>
      <c r="D64" s="80">
        <v>3</v>
      </c>
      <c r="E64" s="66" t="s">
        <v>310</v>
      </c>
      <c r="F64" s="61" t="s">
        <v>309</v>
      </c>
      <c r="G64" s="80">
        <v>3</v>
      </c>
      <c r="H64" s="66" t="s">
        <v>310</v>
      </c>
      <c r="I64" s="61" t="s">
        <v>309</v>
      </c>
      <c r="J64" s="82"/>
      <c r="K64" s="76"/>
      <c r="L64" s="76"/>
      <c r="M64" s="84"/>
      <c r="N64" s="78"/>
      <c r="O64" s="78"/>
      <c r="R64" s="85">
        <f>COUNTIF(D62:D65,"3")</f>
        <v>3</v>
      </c>
      <c r="S64" s="85">
        <f>COUNTIF(G62:G65,"3")</f>
        <v>4</v>
      </c>
      <c r="T64" s="85">
        <f>COUNTIF(J62:J65,"3")</f>
        <v>0</v>
      </c>
      <c r="U64" s="85">
        <f>COUNTIF(M62:M65,"3")</f>
        <v>0</v>
      </c>
    </row>
    <row r="65" spans="1:21" ht="30" customHeight="1" x14ac:dyDescent="0.2">
      <c r="A65" s="215"/>
      <c r="B65" s="117"/>
      <c r="C65" s="96" t="s">
        <v>84</v>
      </c>
      <c r="D65" s="80">
        <v>2</v>
      </c>
      <c r="E65" s="66" t="s">
        <v>312</v>
      </c>
      <c r="F65" s="61" t="s">
        <v>313</v>
      </c>
      <c r="G65" s="80">
        <v>3</v>
      </c>
      <c r="H65" s="66" t="s">
        <v>505</v>
      </c>
      <c r="I65" s="61" t="s">
        <v>313</v>
      </c>
      <c r="J65" s="82"/>
      <c r="K65" s="76"/>
      <c r="L65" s="76"/>
      <c r="M65" s="84"/>
      <c r="N65" s="78"/>
      <c r="O65" s="78"/>
      <c r="R65" s="85">
        <f>COUNTIF(D62:D65,"4")</f>
        <v>0</v>
      </c>
      <c r="S65" s="85">
        <f>COUNTIF(G62:G65,"4")</f>
        <v>0</v>
      </c>
      <c r="T65" s="85">
        <f>COUNTIF(J62:J65,"4")</f>
        <v>0</v>
      </c>
      <c r="U65" s="85">
        <f>COUNTIF(M62:M65,"4")</f>
        <v>0</v>
      </c>
    </row>
    <row r="66" spans="1:21" ht="9" customHeight="1" x14ac:dyDescent="0.25">
      <c r="B66" s="252"/>
      <c r="C66" s="253"/>
      <c r="D66" s="253"/>
      <c r="E66" s="253"/>
      <c r="F66" s="253"/>
      <c r="G66" s="253"/>
      <c r="H66" s="253"/>
      <c r="I66" s="253"/>
      <c r="J66" s="253"/>
      <c r="K66" s="254"/>
      <c r="L66" s="98"/>
      <c r="M66" s="99"/>
      <c r="N66" s="98"/>
      <c r="O66" s="98"/>
    </row>
    <row r="67" spans="1:21" ht="18.75" x14ac:dyDescent="0.2">
      <c r="A67" s="215"/>
      <c r="B67" s="113"/>
      <c r="C67" s="259" t="s">
        <v>167</v>
      </c>
      <c r="D67" s="242"/>
      <c r="E67" s="242"/>
      <c r="F67" s="242"/>
      <c r="G67" s="242"/>
      <c r="H67" s="242"/>
      <c r="I67" s="242"/>
      <c r="J67" s="242"/>
      <c r="K67" s="243"/>
      <c r="L67" s="122"/>
      <c r="M67" s="122"/>
      <c r="N67" s="122"/>
      <c r="O67" s="122"/>
    </row>
    <row r="68" spans="1:21" ht="30" customHeight="1" x14ac:dyDescent="0.2">
      <c r="A68" s="215"/>
      <c r="B68" s="116"/>
      <c r="C68" s="104" t="s">
        <v>85</v>
      </c>
      <c r="D68" s="80">
        <v>4</v>
      </c>
      <c r="E68" s="61" t="s">
        <v>314</v>
      </c>
      <c r="F68" s="61" t="s">
        <v>315</v>
      </c>
      <c r="G68" s="80">
        <v>3</v>
      </c>
      <c r="H68" s="61" t="s">
        <v>506</v>
      </c>
      <c r="I68" s="61" t="s">
        <v>507</v>
      </c>
      <c r="J68" s="82"/>
      <c r="K68" s="76"/>
      <c r="L68" s="76"/>
      <c r="M68" s="84"/>
      <c r="N68" s="78"/>
      <c r="O68" s="78"/>
      <c r="R68" s="85">
        <f>COUNTIF(D68:D71,"1")</f>
        <v>0</v>
      </c>
      <c r="S68" s="85">
        <f>COUNTIF(G68:G71,"1")</f>
        <v>0</v>
      </c>
      <c r="T68" s="85">
        <f>COUNTIF(J68:J71,"1")</f>
        <v>0</v>
      </c>
      <c r="U68" s="85">
        <f>COUNTIF(M68:M71,"1")</f>
        <v>0</v>
      </c>
    </row>
    <row r="69" spans="1:21" ht="30" customHeight="1" x14ac:dyDescent="0.2">
      <c r="A69" s="215"/>
      <c r="B69" s="116"/>
      <c r="C69" s="96" t="s">
        <v>86</v>
      </c>
      <c r="D69" s="80">
        <v>3</v>
      </c>
      <c r="E69" s="66" t="s">
        <v>317</v>
      </c>
      <c r="F69" s="61" t="s">
        <v>316</v>
      </c>
      <c r="G69" s="80">
        <v>3</v>
      </c>
      <c r="H69" s="66" t="s">
        <v>508</v>
      </c>
      <c r="I69" s="61" t="s">
        <v>316</v>
      </c>
      <c r="J69" s="82"/>
      <c r="K69" s="76"/>
      <c r="L69" s="76"/>
      <c r="M69" s="84"/>
      <c r="N69" s="78"/>
      <c r="O69" s="78"/>
      <c r="R69" s="85">
        <f>COUNTIF(D68:D71,"2")</f>
        <v>1</v>
      </c>
      <c r="S69" s="85">
        <f>COUNTIF(G68:G71,"2")</f>
        <v>1</v>
      </c>
      <c r="T69" s="85">
        <f>COUNTIF(J68:J71,"2")</f>
        <v>0</v>
      </c>
      <c r="U69" s="85">
        <f>COUNTIF(M68:M71,"2")</f>
        <v>0</v>
      </c>
    </row>
    <row r="70" spans="1:21" ht="30" customHeight="1" x14ac:dyDescent="0.2">
      <c r="A70" s="215"/>
      <c r="B70" s="116"/>
      <c r="C70" s="96" t="s">
        <v>87</v>
      </c>
      <c r="D70" s="80">
        <v>2</v>
      </c>
      <c r="E70" s="66" t="s">
        <v>318</v>
      </c>
      <c r="F70" s="61" t="s">
        <v>319</v>
      </c>
      <c r="G70" s="80">
        <v>2</v>
      </c>
      <c r="H70" s="66" t="s">
        <v>318</v>
      </c>
      <c r="I70" s="61" t="s">
        <v>319</v>
      </c>
      <c r="J70" s="82"/>
      <c r="K70" s="76"/>
      <c r="L70" s="76"/>
      <c r="M70" s="84"/>
      <c r="N70" s="78"/>
      <c r="O70" s="78"/>
      <c r="R70" s="85">
        <f>COUNTIF(D68:D71,"3")</f>
        <v>1</v>
      </c>
      <c r="S70" s="85">
        <f>COUNTIF(G68:G71,"3")</f>
        <v>2</v>
      </c>
      <c r="T70" s="85">
        <f>COUNTIF(J68:J71,"3")</f>
        <v>0</v>
      </c>
      <c r="U70" s="85">
        <f>COUNTIF(M68:M71,"3")</f>
        <v>0</v>
      </c>
    </row>
    <row r="71" spans="1:21" ht="30" customHeight="1" x14ac:dyDescent="0.2">
      <c r="A71" s="215"/>
      <c r="B71" s="117"/>
      <c r="C71" s="96" t="s">
        <v>88</v>
      </c>
      <c r="D71" s="80">
        <v>4</v>
      </c>
      <c r="E71" s="66" t="s">
        <v>320</v>
      </c>
      <c r="F71" s="61" t="s">
        <v>321</v>
      </c>
      <c r="G71" s="80">
        <v>4</v>
      </c>
      <c r="H71" s="66" t="s">
        <v>509</v>
      </c>
      <c r="I71" s="61" t="s">
        <v>321</v>
      </c>
      <c r="J71" s="82"/>
      <c r="K71" s="76"/>
      <c r="L71" s="76"/>
      <c r="M71" s="84"/>
      <c r="N71" s="78"/>
      <c r="O71" s="78"/>
      <c r="R71" s="85">
        <f>COUNTIF(D68:D71,"4")</f>
        <v>2</v>
      </c>
      <c r="S71" s="85">
        <f>COUNTIF(G68:G71,"4")</f>
        <v>1</v>
      </c>
      <c r="T71" s="85">
        <f>COUNTIF(J68:J71,"4")</f>
        <v>0</v>
      </c>
      <c r="U71" s="85">
        <f>COUNTIF(M68:M71,"4")</f>
        <v>0</v>
      </c>
    </row>
    <row r="72" spans="1:21" ht="8.25" customHeight="1" x14ac:dyDescent="0.25">
      <c r="B72" s="252"/>
      <c r="C72" s="253"/>
      <c r="D72" s="253"/>
      <c r="E72" s="253"/>
      <c r="F72" s="253"/>
      <c r="G72" s="253"/>
      <c r="H72" s="253"/>
      <c r="I72" s="253"/>
      <c r="J72" s="253"/>
      <c r="K72" s="254"/>
      <c r="L72" s="98"/>
      <c r="M72" s="99"/>
      <c r="N72" s="98"/>
      <c r="O72" s="98"/>
    </row>
    <row r="73" spans="1:21" ht="18.75" x14ac:dyDescent="0.2">
      <c r="A73" s="215"/>
      <c r="B73" s="113"/>
      <c r="C73" s="259" t="s">
        <v>89</v>
      </c>
      <c r="D73" s="242"/>
      <c r="E73" s="242"/>
      <c r="F73" s="242"/>
      <c r="G73" s="242"/>
      <c r="H73" s="242"/>
      <c r="I73" s="242"/>
      <c r="J73" s="242"/>
      <c r="K73" s="243"/>
      <c r="L73" s="115"/>
      <c r="M73" s="115"/>
      <c r="N73" s="115"/>
      <c r="O73" s="115"/>
    </row>
    <row r="74" spans="1:21" ht="30" customHeight="1" x14ac:dyDescent="0.2">
      <c r="A74" s="215"/>
      <c r="B74" s="116"/>
      <c r="C74" s="104" t="s">
        <v>90</v>
      </c>
      <c r="D74" s="80">
        <v>3</v>
      </c>
      <c r="E74" s="61" t="s">
        <v>322</v>
      </c>
      <c r="F74" s="61" t="s">
        <v>323</v>
      </c>
      <c r="G74" s="80">
        <v>3</v>
      </c>
      <c r="H74" s="61" t="s">
        <v>322</v>
      </c>
      <c r="I74" s="61" t="s">
        <v>323</v>
      </c>
      <c r="J74" s="82"/>
      <c r="K74" s="76"/>
      <c r="L74" s="76"/>
      <c r="M74" s="84"/>
      <c r="N74" s="78"/>
      <c r="O74" s="78"/>
      <c r="R74" s="85">
        <f>COUNTIF(D74:D79,"1")</f>
        <v>2</v>
      </c>
      <c r="S74" s="85">
        <f>COUNTIF(G74:G79,"1")</f>
        <v>0</v>
      </c>
      <c r="T74" s="85">
        <f>COUNTIF(J74:J79,"1")</f>
        <v>0</v>
      </c>
      <c r="U74" s="85">
        <f>COUNTIF(M74:M79,"1")</f>
        <v>0</v>
      </c>
    </row>
    <row r="75" spans="1:21" ht="30" customHeight="1" x14ac:dyDescent="0.2">
      <c r="A75" s="215"/>
      <c r="B75" s="116"/>
      <c r="C75" s="96" t="s">
        <v>91</v>
      </c>
      <c r="D75" s="80">
        <v>3</v>
      </c>
      <c r="E75" s="66" t="s">
        <v>324</v>
      </c>
      <c r="F75" s="61" t="s">
        <v>325</v>
      </c>
      <c r="G75" s="80">
        <v>2</v>
      </c>
      <c r="H75" s="66" t="s">
        <v>510</v>
      </c>
      <c r="I75" s="61" t="s">
        <v>511</v>
      </c>
      <c r="J75" s="82"/>
      <c r="K75" s="76"/>
      <c r="L75" s="76"/>
      <c r="M75" s="84"/>
      <c r="N75" s="78"/>
      <c r="O75" s="78"/>
      <c r="R75" s="85">
        <f>COUNTIF(D74:D79,"2")</f>
        <v>0</v>
      </c>
      <c r="S75" s="85">
        <f>COUNTIF(G74:G79,"2")</f>
        <v>3</v>
      </c>
      <c r="T75" s="85">
        <f>COUNTIF(J74:J79,"2")</f>
        <v>0</v>
      </c>
      <c r="U75" s="85">
        <f>COUNTIF(M74:M79,"2")</f>
        <v>0</v>
      </c>
    </row>
    <row r="76" spans="1:21" ht="30" customHeight="1" x14ac:dyDescent="0.2">
      <c r="A76" s="215"/>
      <c r="B76" s="116"/>
      <c r="C76" s="96" t="s">
        <v>92</v>
      </c>
      <c r="D76" s="80">
        <v>4</v>
      </c>
      <c r="E76" s="66" t="s">
        <v>326</v>
      </c>
      <c r="F76" s="61" t="s">
        <v>327</v>
      </c>
      <c r="G76" s="80">
        <v>4</v>
      </c>
      <c r="H76" s="66" t="s">
        <v>512</v>
      </c>
      <c r="I76" s="61" t="s">
        <v>512</v>
      </c>
      <c r="J76" s="82"/>
      <c r="K76" s="76"/>
      <c r="L76" s="76"/>
      <c r="M76" s="84"/>
      <c r="N76" s="78"/>
      <c r="O76" s="78"/>
      <c r="R76" s="85">
        <f>COUNTIF(D74:D79,"2")</f>
        <v>0</v>
      </c>
      <c r="S76" s="85">
        <f>COUNTIF(G74:G79,"3")</f>
        <v>2</v>
      </c>
      <c r="T76" s="85">
        <f>COUNTIF(J74:J79,"3")</f>
        <v>0</v>
      </c>
      <c r="U76" s="85">
        <f>COUNTIF(M74:M79,"3")</f>
        <v>0</v>
      </c>
    </row>
    <row r="77" spans="1:21" ht="30" customHeight="1" x14ac:dyDescent="0.2">
      <c r="A77" s="215"/>
      <c r="B77" s="116"/>
      <c r="C77" s="96" t="s">
        <v>93</v>
      </c>
      <c r="D77" s="80">
        <v>3</v>
      </c>
      <c r="E77" s="66" t="s">
        <v>328</v>
      </c>
      <c r="F77" s="61" t="s">
        <v>329</v>
      </c>
      <c r="G77" s="80">
        <v>3</v>
      </c>
      <c r="H77" s="66" t="s">
        <v>328</v>
      </c>
      <c r="I77" s="61" t="s">
        <v>329</v>
      </c>
      <c r="J77" s="82"/>
      <c r="K77" s="76"/>
      <c r="L77" s="76"/>
      <c r="M77" s="84"/>
      <c r="N77" s="78"/>
      <c r="O77" s="78"/>
      <c r="R77" s="85">
        <f>COUNTIF(D74:D79,"4")</f>
        <v>1</v>
      </c>
      <c r="S77" s="85">
        <f>COUNTIF(G74:G79,"4")</f>
        <v>1</v>
      </c>
      <c r="T77" s="85">
        <f>COUNTIF(J74:J79,"4")</f>
        <v>0</v>
      </c>
      <c r="U77" s="85">
        <f>COUNTIF(M74:M79,"4")</f>
        <v>0</v>
      </c>
    </row>
    <row r="78" spans="1:21" ht="30" customHeight="1" x14ac:dyDescent="0.2">
      <c r="A78" s="215"/>
      <c r="B78" s="121"/>
      <c r="C78" s="97" t="s">
        <v>94</v>
      </c>
      <c r="D78" s="80">
        <v>1</v>
      </c>
      <c r="E78" s="66" t="s">
        <v>330</v>
      </c>
      <c r="F78" s="61" t="s">
        <v>331</v>
      </c>
      <c r="G78" s="80">
        <v>2</v>
      </c>
      <c r="H78" s="66" t="s">
        <v>513</v>
      </c>
      <c r="I78" s="61" t="s">
        <v>331</v>
      </c>
      <c r="J78" s="82"/>
      <c r="K78" s="76"/>
      <c r="L78" s="76"/>
      <c r="M78" s="84"/>
      <c r="N78" s="78"/>
      <c r="O78" s="78"/>
    </row>
    <row r="79" spans="1:21" ht="30" customHeight="1" x14ac:dyDescent="0.2">
      <c r="A79" s="215"/>
      <c r="B79" s="117"/>
      <c r="C79" s="96" t="s">
        <v>95</v>
      </c>
      <c r="D79" s="80">
        <v>1</v>
      </c>
      <c r="E79" s="66" t="s">
        <v>332</v>
      </c>
      <c r="F79" s="61" t="s">
        <v>333</v>
      </c>
      <c r="G79" s="80">
        <v>2</v>
      </c>
      <c r="H79" s="66" t="s">
        <v>514</v>
      </c>
      <c r="I79" s="61" t="s">
        <v>333</v>
      </c>
      <c r="J79" s="82"/>
      <c r="K79" s="76"/>
      <c r="L79" s="76"/>
      <c r="M79" s="84"/>
      <c r="N79" s="78"/>
      <c r="O79" s="78"/>
    </row>
    <row r="80" spans="1:21" ht="9" customHeight="1" x14ac:dyDescent="0.25">
      <c r="B80" s="240"/>
      <c r="C80" s="241"/>
      <c r="D80" s="118"/>
      <c r="E80" s="119"/>
      <c r="F80" s="119"/>
      <c r="G80" s="118"/>
      <c r="H80" s="119"/>
      <c r="I80" s="119"/>
      <c r="J80" s="118"/>
      <c r="K80" s="123"/>
      <c r="M80" s="118"/>
      <c r="N80" s="123"/>
    </row>
    <row r="81" spans="1:21" ht="18.75" customHeight="1" x14ac:dyDescent="0.2">
      <c r="B81" s="263" t="s">
        <v>96</v>
      </c>
      <c r="C81" s="264"/>
      <c r="D81" s="247" t="s">
        <v>182</v>
      </c>
      <c r="E81" s="248"/>
      <c r="F81" s="249"/>
      <c r="G81" s="230">
        <v>2024</v>
      </c>
      <c r="H81" s="231"/>
      <c r="I81" s="232"/>
      <c r="J81" s="233">
        <v>2025</v>
      </c>
      <c r="K81" s="234"/>
      <c r="L81" s="235"/>
      <c r="M81" s="278">
        <v>2026</v>
      </c>
      <c r="N81" s="279"/>
      <c r="O81" s="280"/>
    </row>
    <row r="82" spans="1:21" ht="34.5" customHeight="1" x14ac:dyDescent="0.2">
      <c r="B82" s="265"/>
      <c r="C82" s="266"/>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8.75" x14ac:dyDescent="0.2">
      <c r="A83" s="215"/>
      <c r="B83" s="124"/>
      <c r="C83" s="242" t="s">
        <v>97</v>
      </c>
      <c r="D83" s="242"/>
      <c r="E83" s="242"/>
      <c r="F83" s="242"/>
      <c r="G83" s="242"/>
      <c r="H83" s="242"/>
      <c r="I83" s="242"/>
      <c r="J83" s="242"/>
      <c r="K83" s="242"/>
      <c r="L83" s="125"/>
      <c r="M83" s="126"/>
      <c r="N83" s="126"/>
      <c r="O83" s="125"/>
    </row>
    <row r="84" spans="1:21" ht="30" customHeight="1" x14ac:dyDescent="0.2">
      <c r="A84" s="215"/>
      <c r="B84" s="117"/>
      <c r="C84" s="104" t="s">
        <v>98</v>
      </c>
      <c r="D84" s="27">
        <v>3</v>
      </c>
      <c r="E84" s="160" t="s">
        <v>183</v>
      </c>
      <c r="F84" s="161" t="s">
        <v>184</v>
      </c>
      <c r="G84" s="80">
        <v>3</v>
      </c>
      <c r="H84" s="66" t="s">
        <v>377</v>
      </c>
      <c r="I84" s="61" t="s">
        <v>378</v>
      </c>
      <c r="J84" s="82"/>
      <c r="K84" s="76"/>
      <c r="L84" s="76"/>
      <c r="M84" s="84"/>
      <c r="N84" s="78"/>
      <c r="O84" s="78"/>
      <c r="R84" s="85">
        <f>COUNTIF(D84:D86,"1")</f>
        <v>0</v>
      </c>
      <c r="S84" s="85">
        <f>COUNTIF(G84:G86,"1")</f>
        <v>0</v>
      </c>
      <c r="T84" s="85">
        <f>COUNTIF(J84:J86,"1")</f>
        <v>0</v>
      </c>
      <c r="U84" s="85">
        <f>COUNTIF(M84:M86,"1")</f>
        <v>0</v>
      </c>
    </row>
    <row r="85" spans="1:21" ht="30" customHeight="1" x14ac:dyDescent="0.2">
      <c r="A85" s="215"/>
      <c r="B85" s="124"/>
      <c r="C85" s="96" t="s">
        <v>99</v>
      </c>
      <c r="D85" s="27">
        <v>2</v>
      </c>
      <c r="E85" s="160" t="s">
        <v>185</v>
      </c>
      <c r="F85" s="161" t="s">
        <v>186</v>
      </c>
      <c r="G85" s="80">
        <v>3</v>
      </c>
      <c r="H85" s="66" t="s">
        <v>379</v>
      </c>
      <c r="I85" s="61" t="s">
        <v>380</v>
      </c>
      <c r="J85" s="82"/>
      <c r="K85" s="76"/>
      <c r="L85" s="76"/>
      <c r="M85" s="84"/>
      <c r="N85" s="78"/>
      <c r="O85" s="78"/>
      <c r="R85" s="85">
        <f>COUNTIF(D84:D86,"2")</f>
        <v>1</v>
      </c>
      <c r="S85" s="85">
        <f>COUNTIF(G84:G86,"2")</f>
        <v>0</v>
      </c>
      <c r="T85" s="85">
        <f>COUNTIF(J84:J86,"2")</f>
        <v>0</v>
      </c>
      <c r="U85" s="85">
        <f>COUNTIF(M84:M86,"2")</f>
        <v>0</v>
      </c>
    </row>
    <row r="86" spans="1:21" ht="30" customHeight="1" x14ac:dyDescent="0.2">
      <c r="A86" s="215"/>
      <c r="B86" s="124"/>
      <c r="C86" s="96" t="s">
        <v>100</v>
      </c>
      <c r="D86" s="27">
        <v>3</v>
      </c>
      <c r="E86" s="162" t="s">
        <v>366</v>
      </c>
      <c r="F86" s="163" t="s">
        <v>228</v>
      </c>
      <c r="G86" s="80">
        <v>4</v>
      </c>
      <c r="H86" s="66" t="s">
        <v>381</v>
      </c>
      <c r="I86" s="61" t="s">
        <v>382</v>
      </c>
      <c r="J86" s="82"/>
      <c r="K86" s="76"/>
      <c r="L86" s="76"/>
      <c r="M86" s="84"/>
      <c r="N86" s="78"/>
      <c r="O86" s="78"/>
      <c r="R86" s="85">
        <f>COUNTIF(D84:D86,"3")</f>
        <v>2</v>
      </c>
      <c r="S86" s="85">
        <f>COUNTIF(G84:G86,"3")</f>
        <v>2</v>
      </c>
      <c r="T86" s="85">
        <f>COUNTIF(J84:J86,"3")</f>
        <v>0</v>
      </c>
      <c r="U86" s="85">
        <f>COUNTIF(M84:M86,"3")</f>
        <v>0</v>
      </c>
    </row>
    <row r="87" spans="1:21" ht="21" customHeight="1" x14ac:dyDescent="0.25">
      <c r="B87" s="240"/>
      <c r="C87" s="241"/>
      <c r="D87" s="118"/>
      <c r="E87" s="119"/>
      <c r="F87" s="119"/>
      <c r="G87" s="118"/>
      <c r="H87" s="119"/>
      <c r="I87" s="119"/>
      <c r="J87" s="118"/>
      <c r="K87" s="119"/>
      <c r="M87" s="118"/>
      <c r="N87" s="119"/>
      <c r="R87" s="85">
        <f>COUNTIF(D84:D86,"4")</f>
        <v>0</v>
      </c>
      <c r="S87" s="85">
        <f>COUNTIF(G84:G86,"4")</f>
        <v>1</v>
      </c>
      <c r="T87" s="85">
        <f>COUNTIF(J84:J86,"4")</f>
        <v>0</v>
      </c>
      <c r="U87" s="85">
        <f>COUNTIF(M84:M86,"4")</f>
        <v>0</v>
      </c>
    </row>
    <row r="88" spans="1:21" ht="18.75" x14ac:dyDescent="0.2">
      <c r="A88" s="215"/>
      <c r="B88" s="127"/>
      <c r="C88" s="281" t="s">
        <v>101</v>
      </c>
      <c r="D88" s="282"/>
      <c r="E88" s="282"/>
      <c r="F88" s="282"/>
      <c r="G88" s="282"/>
      <c r="H88" s="282"/>
      <c r="I88" s="282"/>
      <c r="J88" s="282"/>
      <c r="K88" s="283"/>
      <c r="L88" s="115"/>
      <c r="M88" s="115"/>
      <c r="N88" s="115"/>
      <c r="O88" s="115"/>
    </row>
    <row r="89" spans="1:21" ht="30" customHeight="1" x14ac:dyDescent="0.2">
      <c r="A89" s="215"/>
      <c r="B89" s="117"/>
      <c r="C89" s="95" t="s">
        <v>102</v>
      </c>
      <c r="D89" s="27">
        <v>3</v>
      </c>
      <c r="E89" s="60" t="s">
        <v>187</v>
      </c>
      <c r="F89" s="60" t="s">
        <v>188</v>
      </c>
      <c r="G89" s="80">
        <v>4</v>
      </c>
      <c r="H89" s="61" t="s">
        <v>383</v>
      </c>
      <c r="I89" s="61" t="s">
        <v>384</v>
      </c>
      <c r="J89" s="82"/>
      <c r="K89" s="76"/>
      <c r="L89" s="76"/>
      <c r="M89" s="84"/>
      <c r="N89" s="78"/>
      <c r="O89" s="78"/>
      <c r="R89" s="85">
        <f>COUNTIF(D89:D95,"1")</f>
        <v>0</v>
      </c>
      <c r="S89" s="85">
        <f>COUNTIF(G89:G95,"1")</f>
        <v>0</v>
      </c>
      <c r="T89" s="85">
        <f>COUNTIF(J89:J95,"1")</f>
        <v>0</v>
      </c>
      <c r="U89" s="85">
        <f>COUNTIF(M89:M95,"1")</f>
        <v>0</v>
      </c>
    </row>
    <row r="90" spans="1:21" ht="30" customHeight="1" x14ac:dyDescent="0.2">
      <c r="A90" s="215"/>
      <c r="B90" s="128"/>
      <c r="C90" s="97" t="s">
        <v>103</v>
      </c>
      <c r="D90" s="27">
        <v>3</v>
      </c>
      <c r="E90" s="74" t="s">
        <v>191</v>
      </c>
      <c r="F90" s="60" t="s">
        <v>192</v>
      </c>
      <c r="G90" s="80">
        <v>3</v>
      </c>
      <c r="H90" s="66" t="s">
        <v>385</v>
      </c>
      <c r="I90" s="61" t="s">
        <v>386</v>
      </c>
      <c r="J90" s="82"/>
      <c r="K90" s="76"/>
      <c r="L90" s="76"/>
      <c r="M90" s="84"/>
      <c r="N90" s="78"/>
      <c r="O90" s="78"/>
      <c r="R90" s="85">
        <f>COUNTIF(D89:D95,"2")</f>
        <v>3</v>
      </c>
      <c r="S90" s="85">
        <f>COUNTIF(G89:G95,"2")</f>
        <v>1</v>
      </c>
      <c r="T90" s="85">
        <f>COUNTIF(J89:J95,"2")</f>
        <v>0</v>
      </c>
      <c r="U90" s="85">
        <f>COUNTIF(M89:M95,"2")</f>
        <v>0</v>
      </c>
    </row>
    <row r="91" spans="1:21" ht="30" customHeight="1" x14ac:dyDescent="0.2">
      <c r="A91" s="215"/>
      <c r="B91" s="124"/>
      <c r="C91" s="96" t="s">
        <v>104</v>
      </c>
      <c r="D91" s="27">
        <v>2</v>
      </c>
      <c r="E91" s="74" t="s">
        <v>193</v>
      </c>
      <c r="F91" s="60" t="s">
        <v>194</v>
      </c>
      <c r="G91" s="80">
        <v>3</v>
      </c>
      <c r="H91" s="66" t="s">
        <v>387</v>
      </c>
      <c r="I91" s="61" t="s">
        <v>388</v>
      </c>
      <c r="J91" s="82"/>
      <c r="K91" s="76"/>
      <c r="L91" s="76"/>
      <c r="M91" s="84"/>
      <c r="N91" s="78"/>
      <c r="O91" s="78"/>
      <c r="R91" s="85">
        <f>COUNTIF(D89:D95,"3")</f>
        <v>4</v>
      </c>
      <c r="S91" s="85">
        <f>COUNTIF(G89:G95,"3")</f>
        <v>5</v>
      </c>
      <c r="T91" s="85">
        <f>COUNTIF(J89:J95,"3")</f>
        <v>0</v>
      </c>
      <c r="U91" s="85">
        <f>COUNTIF(M89:M95,"3")</f>
        <v>0</v>
      </c>
    </row>
    <row r="92" spans="1:21" ht="30" customHeight="1" x14ac:dyDescent="0.2">
      <c r="A92" s="215"/>
      <c r="B92" s="124"/>
      <c r="C92" s="97" t="s">
        <v>105</v>
      </c>
      <c r="D92" s="27">
        <v>2</v>
      </c>
      <c r="E92" s="74" t="s">
        <v>367</v>
      </c>
      <c r="F92" s="60" t="s">
        <v>195</v>
      </c>
      <c r="G92" s="80">
        <v>2</v>
      </c>
      <c r="H92" s="66" t="s">
        <v>389</v>
      </c>
      <c r="I92" s="61" t="s">
        <v>390</v>
      </c>
      <c r="J92" s="82"/>
      <c r="K92" s="76"/>
      <c r="L92" s="76"/>
      <c r="M92" s="84"/>
      <c r="N92" s="78"/>
      <c r="O92" s="78"/>
      <c r="R92" s="85">
        <f>COUNTIF(D89:D95,"4")</f>
        <v>0</v>
      </c>
      <c r="S92" s="85">
        <f>COUNTIF(G89:G95,"4")</f>
        <v>1</v>
      </c>
      <c r="T92" s="85">
        <f>COUNTIF(J89:J95,"4")</f>
        <v>0</v>
      </c>
      <c r="U92" s="85">
        <f>COUNTIF(M89:M95,"4")</f>
        <v>0</v>
      </c>
    </row>
    <row r="93" spans="1:21" ht="30" customHeight="1" x14ac:dyDescent="0.2">
      <c r="A93" s="215"/>
      <c r="B93" s="124"/>
      <c r="C93" s="96" t="s">
        <v>106</v>
      </c>
      <c r="D93" s="27">
        <v>3</v>
      </c>
      <c r="E93" s="74" t="s">
        <v>196</v>
      </c>
      <c r="F93" s="60" t="s">
        <v>195</v>
      </c>
      <c r="G93" s="80">
        <v>3</v>
      </c>
      <c r="H93" s="66" t="s">
        <v>391</v>
      </c>
      <c r="I93" s="61" t="s">
        <v>392</v>
      </c>
      <c r="J93" s="82"/>
      <c r="K93" s="76"/>
      <c r="L93" s="76"/>
      <c r="M93" s="84"/>
      <c r="N93" s="78"/>
      <c r="O93" s="78"/>
    </row>
    <row r="94" spans="1:21" ht="30" customHeight="1" x14ac:dyDescent="0.2">
      <c r="A94" s="215"/>
      <c r="B94" s="128"/>
      <c r="C94" s="97" t="s">
        <v>107</v>
      </c>
      <c r="D94" s="27">
        <v>3</v>
      </c>
      <c r="E94" s="74" t="s">
        <v>197</v>
      </c>
      <c r="F94" s="60" t="s">
        <v>189</v>
      </c>
      <c r="G94" s="80">
        <v>3</v>
      </c>
      <c r="H94" s="66" t="s">
        <v>393</v>
      </c>
      <c r="I94" s="61" t="s">
        <v>394</v>
      </c>
      <c r="J94" s="82"/>
      <c r="K94" s="76"/>
      <c r="L94" s="76"/>
      <c r="M94" s="84"/>
      <c r="N94" s="78"/>
      <c r="O94" s="78"/>
    </row>
    <row r="95" spans="1:21" ht="30" customHeight="1" x14ac:dyDescent="0.2">
      <c r="A95" s="215"/>
      <c r="B95" s="124"/>
      <c r="C95" s="96" t="s">
        <v>108</v>
      </c>
      <c r="D95" s="27">
        <v>2</v>
      </c>
      <c r="E95" s="74" t="s">
        <v>198</v>
      </c>
      <c r="F95" s="60" t="s">
        <v>190</v>
      </c>
      <c r="G95" s="80">
        <v>3</v>
      </c>
      <c r="H95" s="66" t="s">
        <v>395</v>
      </c>
      <c r="I95" s="61" t="s">
        <v>396</v>
      </c>
      <c r="J95" s="82"/>
      <c r="K95" s="76"/>
      <c r="L95" s="76"/>
      <c r="M95" s="84"/>
      <c r="N95" s="78"/>
      <c r="O95" s="78"/>
    </row>
    <row r="96" spans="1:21" ht="5.25" customHeight="1" x14ac:dyDescent="0.25">
      <c r="B96" s="240"/>
      <c r="C96" s="241"/>
      <c r="D96" s="118"/>
      <c r="E96" s="119"/>
      <c r="F96" s="119"/>
      <c r="G96" s="118"/>
      <c r="H96" s="119"/>
      <c r="I96" s="119"/>
      <c r="J96" s="118"/>
      <c r="K96" s="123"/>
      <c r="M96" s="118"/>
      <c r="N96" s="123"/>
    </row>
    <row r="97" spans="1:21" ht="18.75" x14ac:dyDescent="0.2">
      <c r="A97" s="215"/>
      <c r="B97" s="113"/>
      <c r="C97" s="259" t="s">
        <v>25</v>
      </c>
      <c r="D97" s="242"/>
      <c r="E97" s="242"/>
      <c r="F97" s="242"/>
      <c r="G97" s="242"/>
      <c r="H97" s="242"/>
      <c r="I97" s="242"/>
      <c r="J97" s="242"/>
      <c r="K97" s="242"/>
      <c r="L97" s="242"/>
      <c r="M97" s="129"/>
      <c r="N97" s="129"/>
      <c r="O97" s="130"/>
    </row>
    <row r="98" spans="1:21" ht="168" x14ac:dyDescent="0.2">
      <c r="A98" s="215"/>
      <c r="B98" s="121"/>
      <c r="C98" s="95" t="s">
        <v>109</v>
      </c>
      <c r="D98" s="27">
        <v>2</v>
      </c>
      <c r="E98" s="30" t="s">
        <v>201</v>
      </c>
      <c r="F98" s="30" t="s">
        <v>199</v>
      </c>
      <c r="G98" s="28">
        <v>2</v>
      </c>
      <c r="H98" s="32" t="s">
        <v>397</v>
      </c>
      <c r="I98" s="32" t="s">
        <v>398</v>
      </c>
      <c r="J98" s="29"/>
      <c r="K98" s="35"/>
      <c r="L98" s="35"/>
      <c r="M98" s="52"/>
      <c r="N98" s="51"/>
      <c r="O98" s="51"/>
      <c r="R98" s="85">
        <f>COUNTIF(D98:D99,"1")</f>
        <v>0</v>
      </c>
      <c r="S98" s="85">
        <f>COUNTIF(G98:G99,"1")</f>
        <v>0</v>
      </c>
      <c r="T98" s="85">
        <f>COUNTIF(J98:J99,"1")</f>
        <v>0</v>
      </c>
      <c r="U98" s="85">
        <f>COUNTIF(M98:M99,"1")</f>
        <v>0</v>
      </c>
    </row>
    <row r="99" spans="1:21" ht="72" x14ac:dyDescent="0.2">
      <c r="A99" s="215"/>
      <c r="B99" s="131"/>
      <c r="C99" s="97" t="s">
        <v>110</v>
      </c>
      <c r="D99" s="27">
        <v>2</v>
      </c>
      <c r="E99" s="31" t="s">
        <v>202</v>
      </c>
      <c r="F99" s="30" t="s">
        <v>200</v>
      </c>
      <c r="G99" s="28">
        <v>2</v>
      </c>
      <c r="H99" s="33" t="s">
        <v>202</v>
      </c>
      <c r="I99" s="32" t="s">
        <v>399</v>
      </c>
      <c r="J99" s="29"/>
      <c r="K99" s="35"/>
      <c r="L99" s="35"/>
      <c r="M99" s="52"/>
      <c r="N99" s="51"/>
      <c r="O99" s="51"/>
      <c r="R99" s="85">
        <f>COUNTIF(D98:D99,"2")</f>
        <v>2</v>
      </c>
      <c r="S99" s="85">
        <f>COUNTIF(G98:G99,"2")</f>
        <v>2</v>
      </c>
      <c r="T99" s="85">
        <f>COUNTIF(J98:J99,"2")</f>
        <v>0</v>
      </c>
      <c r="U99" s="85">
        <f>COUNTIF(M98:M99,"2")</f>
        <v>0</v>
      </c>
    </row>
    <row r="100" spans="1:21" ht="8.25" customHeight="1" x14ac:dyDescent="0.25">
      <c r="B100" s="240"/>
      <c r="C100" s="241"/>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8.75" x14ac:dyDescent="0.2">
      <c r="A101" s="215"/>
      <c r="B101" s="124"/>
      <c r="C101" s="242" t="s">
        <v>111</v>
      </c>
      <c r="D101" s="242"/>
      <c r="E101" s="242"/>
      <c r="F101" s="242"/>
      <c r="G101" s="242"/>
      <c r="H101" s="242"/>
      <c r="I101" s="242"/>
      <c r="J101" s="242"/>
      <c r="K101" s="243"/>
      <c r="L101" s="115"/>
      <c r="M101" s="115"/>
      <c r="N101" s="115"/>
      <c r="O101" s="115"/>
      <c r="R101" s="85">
        <f>COUNTIF(D98:D99,"4")</f>
        <v>0</v>
      </c>
      <c r="S101" s="85">
        <f>COUNTIF(G98:G99,"4")</f>
        <v>0</v>
      </c>
      <c r="T101" s="85">
        <f>COUNTIF(J98:J99,"4")</f>
        <v>0</v>
      </c>
      <c r="U101" s="85">
        <f>COUNTIF(M98:M99,"4")</f>
        <v>0</v>
      </c>
    </row>
    <row r="102" spans="1:21" ht="30" customHeight="1" x14ac:dyDescent="0.2">
      <c r="A102" s="215"/>
      <c r="B102" s="117"/>
      <c r="C102" s="104" t="s">
        <v>112</v>
      </c>
      <c r="D102" s="27">
        <v>3</v>
      </c>
      <c r="E102" s="60" t="s">
        <v>204</v>
      </c>
      <c r="F102" s="60" t="s">
        <v>203</v>
      </c>
      <c r="G102" s="80">
        <v>4</v>
      </c>
      <c r="H102" s="61" t="s">
        <v>400</v>
      </c>
      <c r="I102" s="61" t="s">
        <v>401</v>
      </c>
      <c r="J102" s="82"/>
      <c r="K102" s="76"/>
      <c r="L102" s="76"/>
      <c r="M102" s="84"/>
      <c r="N102" s="78"/>
      <c r="O102" s="78"/>
      <c r="R102" s="85">
        <f>COUNTIF(D102:D111,"1")</f>
        <v>0</v>
      </c>
      <c r="S102" s="85">
        <f>COUNTIF(G102:G111,"1")</f>
        <v>0</v>
      </c>
      <c r="T102" s="85">
        <f>COUNTIF(J102:J111,"1")</f>
        <v>0</v>
      </c>
      <c r="U102" s="85">
        <f>COUNTIF(M102:M111,"1")</f>
        <v>0</v>
      </c>
    </row>
    <row r="103" spans="1:21" ht="30" customHeight="1" x14ac:dyDescent="0.2">
      <c r="A103" s="215"/>
      <c r="B103" s="124"/>
      <c r="C103" s="96" t="s">
        <v>113</v>
      </c>
      <c r="D103" s="27">
        <v>2</v>
      </c>
      <c r="E103" s="74" t="s">
        <v>368</v>
      </c>
      <c r="F103" s="60" t="s">
        <v>229</v>
      </c>
      <c r="G103" s="80">
        <v>2</v>
      </c>
      <c r="H103" s="66" t="s">
        <v>368</v>
      </c>
      <c r="I103" s="61" t="s">
        <v>402</v>
      </c>
      <c r="J103" s="82"/>
      <c r="K103" s="76"/>
      <c r="L103" s="76"/>
      <c r="M103" s="84"/>
      <c r="N103" s="78"/>
      <c r="O103" s="78"/>
      <c r="R103" s="85">
        <f>COUNTIF(D102:D111,"2")</f>
        <v>3</v>
      </c>
      <c r="S103" s="85">
        <f>COUNTIF(G102:G111,"2")</f>
        <v>3</v>
      </c>
      <c r="T103" s="85">
        <f>COUNTIF(J102:J111,"2")</f>
        <v>0</v>
      </c>
      <c r="U103" s="85">
        <f>COUNTIF(M102:M111,"2")</f>
        <v>0</v>
      </c>
    </row>
    <row r="104" spans="1:21" ht="30" customHeight="1" x14ac:dyDescent="0.2">
      <c r="A104" s="215"/>
      <c r="B104" s="124"/>
      <c r="C104" s="96" t="s">
        <v>114</v>
      </c>
      <c r="D104" s="27">
        <v>3</v>
      </c>
      <c r="E104" s="74" t="s">
        <v>205</v>
      </c>
      <c r="F104" s="60" t="s">
        <v>206</v>
      </c>
      <c r="G104" s="80">
        <v>3</v>
      </c>
      <c r="H104" s="66" t="s">
        <v>403</v>
      </c>
      <c r="I104" s="61" t="s">
        <v>404</v>
      </c>
      <c r="J104" s="82"/>
      <c r="K104" s="76"/>
      <c r="L104" s="76"/>
      <c r="M104" s="84"/>
      <c r="N104" s="78"/>
      <c r="O104" s="78"/>
      <c r="R104" s="85">
        <f>COUNTIF(D102:D111,"3")</f>
        <v>5</v>
      </c>
      <c r="S104" s="85">
        <f>COUNTIF(G102:G111,"3")</f>
        <v>4</v>
      </c>
      <c r="T104" s="85">
        <f>COUNTIF(J102:J111,"3")</f>
        <v>0</v>
      </c>
      <c r="U104" s="85">
        <f>COUNTIF(M102:M111,"3")</f>
        <v>0</v>
      </c>
    </row>
    <row r="105" spans="1:21" ht="30" customHeight="1" x14ac:dyDescent="0.2">
      <c r="A105" s="215"/>
      <c r="B105" s="124"/>
      <c r="C105" s="96" t="s">
        <v>115</v>
      </c>
      <c r="D105" s="27">
        <v>4</v>
      </c>
      <c r="E105" s="74" t="s">
        <v>208</v>
      </c>
      <c r="F105" s="60" t="s">
        <v>207</v>
      </c>
      <c r="G105" s="80">
        <v>4</v>
      </c>
      <c r="H105" s="66" t="s">
        <v>208</v>
      </c>
      <c r="I105" s="61" t="s">
        <v>207</v>
      </c>
      <c r="J105" s="82"/>
      <c r="K105" s="76"/>
      <c r="L105" s="76"/>
      <c r="M105" s="84"/>
      <c r="N105" s="78"/>
      <c r="O105" s="78"/>
      <c r="R105" s="85">
        <f>COUNTIF(D102:D111,"4")</f>
        <v>2</v>
      </c>
      <c r="S105" s="85">
        <f>COUNTIF(G102:G111,"4")</f>
        <v>3</v>
      </c>
      <c r="T105" s="85">
        <f>COUNTIF(J102:J111,"4")</f>
        <v>0</v>
      </c>
      <c r="U105" s="85">
        <f>COUNTIF(M102:M111,"4")</f>
        <v>0</v>
      </c>
    </row>
    <row r="106" spans="1:21" ht="30" customHeight="1" x14ac:dyDescent="0.2">
      <c r="A106" s="215"/>
      <c r="B106" s="124"/>
      <c r="C106" s="96" t="s">
        <v>116</v>
      </c>
      <c r="D106" s="27">
        <v>3</v>
      </c>
      <c r="E106" s="74" t="s">
        <v>215</v>
      </c>
      <c r="F106" s="60" t="s">
        <v>209</v>
      </c>
      <c r="G106" s="80">
        <v>3</v>
      </c>
      <c r="H106" s="66" t="s">
        <v>215</v>
      </c>
      <c r="I106" s="61" t="s">
        <v>405</v>
      </c>
      <c r="J106" s="82"/>
      <c r="K106" s="76"/>
      <c r="L106" s="76"/>
      <c r="M106" s="84"/>
      <c r="N106" s="78"/>
      <c r="O106" s="78"/>
    </row>
    <row r="107" spans="1:21" ht="30" customHeight="1" x14ac:dyDescent="0.2">
      <c r="A107" s="215"/>
      <c r="B107" s="124"/>
      <c r="C107" s="96" t="s">
        <v>117</v>
      </c>
      <c r="D107" s="27">
        <v>4</v>
      </c>
      <c r="E107" s="74" t="s">
        <v>216</v>
      </c>
      <c r="F107" s="60" t="s">
        <v>210</v>
      </c>
      <c r="G107" s="80">
        <v>4</v>
      </c>
      <c r="H107" s="66" t="s">
        <v>216</v>
      </c>
      <c r="I107" s="61" t="s">
        <v>406</v>
      </c>
      <c r="J107" s="82"/>
      <c r="K107" s="76"/>
      <c r="L107" s="76"/>
      <c r="M107" s="84"/>
      <c r="N107" s="78"/>
      <c r="O107" s="78"/>
    </row>
    <row r="108" spans="1:21" ht="30" customHeight="1" x14ac:dyDescent="0.2">
      <c r="A108" s="215"/>
      <c r="B108" s="124"/>
      <c r="C108" s="96" t="s">
        <v>118</v>
      </c>
      <c r="D108" s="27">
        <v>2</v>
      </c>
      <c r="E108" s="74" t="s">
        <v>369</v>
      </c>
      <c r="F108" s="60" t="s">
        <v>211</v>
      </c>
      <c r="G108" s="80">
        <v>3</v>
      </c>
      <c r="H108" s="66" t="s">
        <v>407</v>
      </c>
      <c r="I108" s="61" t="s">
        <v>408</v>
      </c>
      <c r="J108" s="82"/>
      <c r="K108" s="76"/>
      <c r="L108" s="76"/>
      <c r="M108" s="84"/>
      <c r="N108" s="78"/>
      <c r="O108" s="78"/>
    </row>
    <row r="109" spans="1:21" ht="30" customHeight="1" x14ac:dyDescent="0.2">
      <c r="A109" s="215"/>
      <c r="B109" s="124"/>
      <c r="C109" s="96" t="s">
        <v>119</v>
      </c>
      <c r="D109" s="27">
        <v>2</v>
      </c>
      <c r="E109" s="74" t="s">
        <v>217</v>
      </c>
      <c r="F109" s="60" t="s">
        <v>212</v>
      </c>
      <c r="G109" s="80">
        <v>2</v>
      </c>
      <c r="H109" s="66" t="s">
        <v>217</v>
      </c>
      <c r="I109" s="61" t="s">
        <v>212</v>
      </c>
      <c r="J109" s="82"/>
      <c r="K109" s="76"/>
      <c r="L109" s="76"/>
      <c r="M109" s="84"/>
      <c r="N109" s="78"/>
      <c r="O109" s="78"/>
    </row>
    <row r="110" spans="1:21" ht="30" customHeight="1" x14ac:dyDescent="0.2">
      <c r="A110" s="215"/>
      <c r="B110" s="124"/>
      <c r="C110" s="96" t="s">
        <v>120</v>
      </c>
      <c r="D110" s="27">
        <v>3</v>
      </c>
      <c r="E110" s="74" t="s">
        <v>218</v>
      </c>
      <c r="F110" s="60" t="s">
        <v>213</v>
      </c>
      <c r="G110" s="80">
        <v>3</v>
      </c>
      <c r="H110" s="66" t="s">
        <v>218</v>
      </c>
      <c r="I110" s="61" t="s">
        <v>409</v>
      </c>
      <c r="J110" s="82"/>
      <c r="K110" s="76"/>
      <c r="L110" s="76"/>
      <c r="M110" s="84"/>
      <c r="N110" s="78"/>
      <c r="O110" s="78"/>
    </row>
    <row r="111" spans="1:21" ht="30" customHeight="1" x14ac:dyDescent="0.2">
      <c r="A111" s="215"/>
      <c r="B111" s="124"/>
      <c r="C111" s="96" t="s">
        <v>121</v>
      </c>
      <c r="D111" s="27">
        <v>3</v>
      </c>
      <c r="E111" s="74" t="s">
        <v>219</v>
      </c>
      <c r="F111" s="60" t="s">
        <v>214</v>
      </c>
      <c r="G111" s="80">
        <v>2</v>
      </c>
      <c r="H111" s="66" t="s">
        <v>410</v>
      </c>
      <c r="I111" s="61" t="s">
        <v>214</v>
      </c>
      <c r="J111" s="82"/>
      <c r="K111" s="76"/>
      <c r="L111" s="76"/>
      <c r="M111" s="84"/>
      <c r="N111" s="78"/>
      <c r="O111" s="78"/>
    </row>
    <row r="112" spans="1:21" ht="5.25" customHeight="1" x14ac:dyDescent="0.25">
      <c r="B112" s="244"/>
      <c r="C112" s="245"/>
      <c r="D112" s="132"/>
      <c r="E112" s="133"/>
      <c r="F112" s="133"/>
      <c r="G112" s="132"/>
      <c r="H112" s="133"/>
      <c r="I112" s="133"/>
      <c r="J112" s="132"/>
      <c r="K112" s="134"/>
      <c r="M112" s="132"/>
      <c r="N112" s="134"/>
    </row>
    <row r="113" spans="1:21" ht="18.75" x14ac:dyDescent="0.2">
      <c r="A113" s="215"/>
      <c r="B113" s="124"/>
      <c r="C113" s="242" t="s">
        <v>0</v>
      </c>
      <c r="D113" s="242"/>
      <c r="E113" s="242"/>
      <c r="F113" s="242"/>
      <c r="G113" s="242"/>
      <c r="H113" s="242"/>
      <c r="I113" s="242"/>
      <c r="J113" s="242"/>
      <c r="K113" s="243"/>
      <c r="L113" s="115"/>
      <c r="M113" s="115"/>
      <c r="N113" s="115"/>
      <c r="O113" s="115"/>
    </row>
    <row r="114" spans="1:21" ht="30" customHeight="1" x14ac:dyDescent="0.2">
      <c r="A114" s="215"/>
      <c r="B114" s="128"/>
      <c r="C114" s="97" t="s">
        <v>1</v>
      </c>
      <c r="D114" s="27">
        <v>3</v>
      </c>
      <c r="E114" s="74" t="s">
        <v>226</v>
      </c>
      <c r="F114" s="60" t="s">
        <v>220</v>
      </c>
      <c r="G114" s="80">
        <v>3</v>
      </c>
      <c r="H114" s="66" t="s">
        <v>226</v>
      </c>
      <c r="I114" s="61" t="s">
        <v>220</v>
      </c>
      <c r="J114" s="82"/>
      <c r="K114" s="76"/>
      <c r="L114" s="76"/>
      <c r="M114" s="84"/>
      <c r="N114" s="78"/>
      <c r="O114" s="78"/>
      <c r="R114" s="85">
        <f>COUNTIF(D114:D117,"1")</f>
        <v>0</v>
      </c>
      <c r="S114" s="85">
        <f>COUNTIF(G114:G117,"1")</f>
        <v>0</v>
      </c>
      <c r="T114" s="85">
        <f>COUNTIF(J114:J117,"1")</f>
        <v>0</v>
      </c>
      <c r="U114" s="85">
        <f>COUNTIF(M114:M117,"1")</f>
        <v>0</v>
      </c>
    </row>
    <row r="115" spans="1:21" ht="30" customHeight="1" x14ac:dyDescent="0.2">
      <c r="A115" s="215"/>
      <c r="B115" s="124"/>
      <c r="C115" s="96" t="s">
        <v>2</v>
      </c>
      <c r="D115" s="27">
        <v>3</v>
      </c>
      <c r="E115" s="74" t="s">
        <v>224</v>
      </c>
      <c r="F115" s="60" t="s">
        <v>221</v>
      </c>
      <c r="G115" s="80">
        <v>3</v>
      </c>
      <c r="H115" s="66" t="s">
        <v>224</v>
      </c>
      <c r="I115" s="61" t="s">
        <v>221</v>
      </c>
      <c r="J115" s="82"/>
      <c r="K115" s="76"/>
      <c r="L115" s="76"/>
      <c r="M115" s="84"/>
      <c r="N115" s="78"/>
      <c r="O115" s="78"/>
      <c r="R115" s="85">
        <f>COUNTIF(D114:D117,"2")</f>
        <v>0</v>
      </c>
      <c r="S115" s="85">
        <f>COUNTIF(G114:G117,"2")</f>
        <v>0</v>
      </c>
      <c r="T115" s="85">
        <f>COUNTIF(J114:J117,"2")</f>
        <v>0</v>
      </c>
      <c r="U115" s="85">
        <f>COUNTIF(M114:M117,"2")</f>
        <v>0</v>
      </c>
    </row>
    <row r="116" spans="1:21" ht="30" customHeight="1" x14ac:dyDescent="0.2">
      <c r="A116" s="215"/>
      <c r="B116" s="124"/>
      <c r="C116" s="96" t="s">
        <v>3</v>
      </c>
      <c r="D116" s="27">
        <v>3</v>
      </c>
      <c r="E116" s="74" t="s">
        <v>227</v>
      </c>
      <c r="F116" s="60" t="s">
        <v>222</v>
      </c>
      <c r="G116" s="80">
        <v>3</v>
      </c>
      <c r="H116" s="66" t="s">
        <v>411</v>
      </c>
      <c r="I116" s="61" t="s">
        <v>412</v>
      </c>
      <c r="J116" s="82"/>
      <c r="K116" s="76"/>
      <c r="L116" s="76"/>
      <c r="M116" s="84"/>
      <c r="N116" s="78"/>
      <c r="O116" s="78"/>
      <c r="R116" s="85">
        <f>COUNTIF(D114:D117,"3")</f>
        <v>4</v>
      </c>
      <c r="S116" s="85">
        <f>COUNTIF(G114:G117,"3")</f>
        <v>4</v>
      </c>
      <c r="T116" s="85">
        <f>COUNTIF(J114:J117,"3")</f>
        <v>0</v>
      </c>
      <c r="U116" s="85">
        <f>COUNTIF(M114:M117,"3")</f>
        <v>0</v>
      </c>
    </row>
    <row r="117" spans="1:21" ht="30" customHeight="1" x14ac:dyDescent="0.2">
      <c r="A117" s="215"/>
      <c r="B117" s="124"/>
      <c r="C117" s="96" t="s">
        <v>4</v>
      </c>
      <c r="D117" s="27">
        <v>3</v>
      </c>
      <c r="E117" s="74" t="s">
        <v>225</v>
      </c>
      <c r="F117" s="60" t="s">
        <v>223</v>
      </c>
      <c r="G117" s="80">
        <v>3</v>
      </c>
      <c r="H117" s="66" t="s">
        <v>225</v>
      </c>
      <c r="I117" s="61" t="s">
        <v>223</v>
      </c>
      <c r="J117" s="82"/>
      <c r="K117" s="76"/>
      <c r="L117" s="76"/>
      <c r="M117" s="84"/>
      <c r="N117" s="78"/>
      <c r="O117" s="78"/>
      <c r="R117" s="85">
        <f>COUNTIF(D114:D117,"4")</f>
        <v>0</v>
      </c>
      <c r="S117" s="85">
        <f>COUNTIF(G114:G117,"4")</f>
        <v>0</v>
      </c>
      <c r="T117" s="85">
        <f>COUNTIF(J114:J117,"4")</f>
        <v>0</v>
      </c>
      <c r="U117" s="85">
        <f>COUNTIF(M114:M117,"4")</f>
        <v>0</v>
      </c>
    </row>
    <row r="118" spans="1:21" ht="7.5" customHeight="1" x14ac:dyDescent="0.25">
      <c r="B118" s="240"/>
      <c r="C118" s="241"/>
      <c r="D118" s="132"/>
      <c r="E118" s="133"/>
      <c r="F118" s="133"/>
      <c r="G118" s="132"/>
      <c r="H118" s="133"/>
      <c r="I118" s="133"/>
      <c r="J118" s="118"/>
      <c r="K118" s="123"/>
      <c r="M118" s="118"/>
      <c r="N118" s="123"/>
    </row>
    <row r="119" spans="1:21" ht="15.75" customHeight="1" x14ac:dyDescent="0.2">
      <c r="B119" s="255" t="s">
        <v>24</v>
      </c>
      <c r="C119" s="256"/>
      <c r="D119" s="247" t="s">
        <v>182</v>
      </c>
      <c r="E119" s="248"/>
      <c r="F119" s="249"/>
      <c r="G119" s="230" t="s">
        <v>179</v>
      </c>
      <c r="H119" s="231"/>
      <c r="I119" s="232"/>
      <c r="J119" s="246" t="s">
        <v>177</v>
      </c>
      <c r="K119" s="246"/>
      <c r="L119" s="246"/>
      <c r="M119" s="277" t="s">
        <v>176</v>
      </c>
      <c r="N119" s="277"/>
      <c r="O119" s="277"/>
    </row>
    <row r="120" spans="1:21" ht="15.75" customHeight="1" x14ac:dyDescent="0.2">
      <c r="B120" s="257"/>
      <c r="C120" s="258"/>
      <c r="D120" s="110" t="s">
        <v>34</v>
      </c>
      <c r="E120" s="111" t="s">
        <v>122</v>
      </c>
      <c r="F120" s="111"/>
      <c r="G120" s="110" t="s">
        <v>34</v>
      </c>
      <c r="H120" s="111" t="s">
        <v>122</v>
      </c>
      <c r="I120" s="111"/>
      <c r="J120" s="110" t="s">
        <v>34</v>
      </c>
      <c r="K120" s="111" t="s">
        <v>122</v>
      </c>
      <c r="L120" s="135" t="s">
        <v>125</v>
      </c>
      <c r="M120" s="110" t="s">
        <v>34</v>
      </c>
      <c r="N120" s="111" t="s">
        <v>122</v>
      </c>
      <c r="O120" s="135"/>
    </row>
    <row r="121" spans="1:21" ht="18.75" x14ac:dyDescent="0.2">
      <c r="A121" s="215"/>
      <c r="B121" s="127"/>
      <c r="C121" s="242" t="s">
        <v>5</v>
      </c>
      <c r="D121" s="242"/>
      <c r="E121" s="242"/>
      <c r="F121" s="242"/>
      <c r="G121" s="242"/>
      <c r="H121" s="242"/>
      <c r="I121" s="242"/>
      <c r="J121" s="242"/>
      <c r="K121" s="243"/>
      <c r="L121" s="115"/>
      <c r="M121" s="115"/>
      <c r="N121" s="115"/>
      <c r="O121" s="115"/>
    </row>
    <row r="122" spans="1:21" ht="39" customHeight="1" x14ac:dyDescent="0.2">
      <c r="A122" s="215"/>
      <c r="B122" s="131"/>
      <c r="C122" s="136" t="s">
        <v>6</v>
      </c>
      <c r="D122" s="80">
        <v>4</v>
      </c>
      <c r="E122" s="61" t="s">
        <v>336</v>
      </c>
      <c r="F122" s="61" t="s">
        <v>337</v>
      </c>
      <c r="G122" s="80">
        <v>4</v>
      </c>
      <c r="H122" s="61" t="s">
        <v>413</v>
      </c>
      <c r="I122" s="61" t="s">
        <v>525</v>
      </c>
      <c r="J122" s="82"/>
      <c r="K122" s="76"/>
      <c r="L122" s="76"/>
      <c r="M122" s="84"/>
      <c r="N122" s="78"/>
      <c r="O122" s="78"/>
      <c r="R122" s="85">
        <f>COUNTIF(D122:D125,"1")</f>
        <v>1</v>
      </c>
      <c r="S122" s="85">
        <f>COUNTIF(G122:G125,"1")</f>
        <v>0</v>
      </c>
      <c r="T122" s="85">
        <f>COUNTIF(J122:J125,"1")</f>
        <v>0</v>
      </c>
      <c r="U122" s="85">
        <f>COUNTIF(M122:M125,"1")</f>
        <v>0</v>
      </c>
    </row>
    <row r="123" spans="1:21" ht="30" customHeight="1" x14ac:dyDescent="0.2">
      <c r="A123" s="215"/>
      <c r="B123" s="128"/>
      <c r="C123" s="97" t="s">
        <v>7</v>
      </c>
      <c r="D123" s="80">
        <v>1</v>
      </c>
      <c r="E123" s="66" t="s">
        <v>338</v>
      </c>
      <c r="F123" s="61" t="s">
        <v>339</v>
      </c>
      <c r="G123" s="80">
        <v>2</v>
      </c>
      <c r="H123" s="66" t="s">
        <v>414</v>
      </c>
      <c r="I123" s="61" t="s">
        <v>526</v>
      </c>
      <c r="J123" s="82"/>
      <c r="K123" s="76"/>
      <c r="L123" s="76"/>
      <c r="M123" s="84"/>
      <c r="N123" s="78"/>
      <c r="O123" s="78"/>
      <c r="R123" s="85">
        <f>COUNTIF(D122:D125,"2")</f>
        <v>1</v>
      </c>
      <c r="S123" s="85">
        <f>COUNTIF(G122:G125,"2")</f>
        <v>2</v>
      </c>
      <c r="T123" s="85">
        <f>COUNTIF(J122:J125,"2")</f>
        <v>0</v>
      </c>
      <c r="U123" s="85">
        <f>COUNTIF(M122:M125,"2")</f>
        <v>0</v>
      </c>
    </row>
    <row r="124" spans="1:21" ht="30" customHeight="1" x14ac:dyDescent="0.2">
      <c r="A124" s="215"/>
      <c r="B124" s="124"/>
      <c r="C124" s="97" t="s">
        <v>8</v>
      </c>
      <c r="D124" s="80">
        <v>3</v>
      </c>
      <c r="E124" s="66" t="s">
        <v>340</v>
      </c>
      <c r="F124" s="61" t="s">
        <v>341</v>
      </c>
      <c r="G124" s="80">
        <v>3</v>
      </c>
      <c r="H124" s="66" t="s">
        <v>415</v>
      </c>
      <c r="I124" s="61" t="s">
        <v>527</v>
      </c>
      <c r="J124" s="82"/>
      <c r="K124" s="76"/>
      <c r="L124" s="76"/>
      <c r="M124" s="84"/>
      <c r="N124" s="78"/>
      <c r="O124" s="78"/>
      <c r="R124" s="85">
        <f>COUNTIF(D122:D125,"3")</f>
        <v>1</v>
      </c>
      <c r="S124" s="85">
        <f>COUNTIF(G122:G125,"3")</f>
        <v>1</v>
      </c>
      <c r="T124" s="85">
        <f>COUNTIF(J122:J125,"3")</f>
        <v>0</v>
      </c>
      <c r="U124" s="85">
        <f>COUNTIF(M122:M125,"3")</f>
        <v>0</v>
      </c>
    </row>
    <row r="125" spans="1:21" ht="30" customHeight="1" x14ac:dyDescent="0.2">
      <c r="A125" s="215"/>
      <c r="B125" s="124"/>
      <c r="C125" s="96" t="s">
        <v>9</v>
      </c>
      <c r="D125" s="80">
        <v>2</v>
      </c>
      <c r="E125" s="66" t="s">
        <v>342</v>
      </c>
      <c r="F125" s="61" t="s">
        <v>343</v>
      </c>
      <c r="G125" s="80">
        <v>2</v>
      </c>
      <c r="H125" s="66" t="s">
        <v>416</v>
      </c>
      <c r="I125" s="61" t="s">
        <v>528</v>
      </c>
      <c r="J125" s="82"/>
      <c r="K125" s="76"/>
      <c r="L125" s="76"/>
      <c r="M125" s="84"/>
      <c r="N125" s="78"/>
      <c r="O125" s="78"/>
      <c r="R125" s="85">
        <f>COUNTIF(D122:D125,"4")</f>
        <v>1</v>
      </c>
      <c r="S125" s="85">
        <f>COUNTIF(G122:G125,"4")</f>
        <v>1</v>
      </c>
      <c r="T125" s="85">
        <f>COUNTIF(J122:J125,"4")</f>
        <v>0</v>
      </c>
      <c r="U125" s="85">
        <f>COUNTIF(M122:M125,"4")</f>
        <v>0</v>
      </c>
    </row>
    <row r="126" spans="1:21" ht="8.25" customHeight="1" x14ac:dyDescent="0.25">
      <c r="B126" s="240"/>
      <c r="C126" s="241"/>
      <c r="D126" s="118"/>
      <c r="E126" s="119"/>
      <c r="F126" s="119"/>
      <c r="G126" s="118"/>
      <c r="H126" s="119"/>
      <c r="I126" s="119"/>
      <c r="J126" s="118"/>
      <c r="K126" s="123"/>
      <c r="M126" s="118"/>
      <c r="N126" s="123"/>
    </row>
    <row r="127" spans="1:21" ht="18.75" x14ac:dyDescent="0.2">
      <c r="A127" s="215"/>
      <c r="B127" s="124"/>
      <c r="C127" s="242" t="s">
        <v>10</v>
      </c>
      <c r="D127" s="242"/>
      <c r="E127" s="242"/>
      <c r="F127" s="242"/>
      <c r="G127" s="242"/>
      <c r="H127" s="242"/>
      <c r="I127" s="242"/>
      <c r="J127" s="242"/>
      <c r="K127" s="243"/>
      <c r="L127" s="115"/>
      <c r="M127" s="115"/>
      <c r="N127" s="115"/>
      <c r="O127" s="115"/>
    </row>
    <row r="128" spans="1:21" ht="30" customHeight="1" x14ac:dyDescent="0.2">
      <c r="A128" s="215"/>
      <c r="B128" s="117"/>
      <c r="C128" s="104" t="s">
        <v>11</v>
      </c>
      <c r="D128" s="80">
        <v>2</v>
      </c>
      <c r="E128" s="61" t="s">
        <v>344</v>
      </c>
      <c r="F128" s="61" t="s">
        <v>345</v>
      </c>
      <c r="G128" s="80">
        <v>3</v>
      </c>
      <c r="H128" s="61" t="s">
        <v>417</v>
      </c>
      <c r="I128" s="61" t="s">
        <v>529</v>
      </c>
      <c r="J128" s="82"/>
      <c r="K128" s="76"/>
      <c r="L128" s="76"/>
      <c r="M128" s="84"/>
      <c r="N128" s="78"/>
      <c r="O128" s="78"/>
      <c r="R128" s="85">
        <f>COUNTIF(D128:D131,"1")</f>
        <v>0</v>
      </c>
      <c r="S128" s="85">
        <f>COUNTIF(G128:G131,"1")</f>
        <v>0</v>
      </c>
      <c r="T128" s="85">
        <f>COUNTIF(J128:J131,"1")</f>
        <v>0</v>
      </c>
      <c r="U128" s="85">
        <f>COUNTIF(M128:M131,"1")</f>
        <v>0</v>
      </c>
    </row>
    <row r="129" spans="1:21" ht="30" customHeight="1" x14ac:dyDescent="0.2">
      <c r="A129" s="215"/>
      <c r="B129" s="124"/>
      <c r="C129" s="96" t="s">
        <v>12</v>
      </c>
      <c r="D129" s="80">
        <v>2</v>
      </c>
      <c r="E129" s="66" t="s">
        <v>346</v>
      </c>
      <c r="F129" s="61" t="s">
        <v>347</v>
      </c>
      <c r="G129" s="80">
        <v>3</v>
      </c>
      <c r="H129" s="66" t="s">
        <v>418</v>
      </c>
      <c r="I129" s="61" t="s">
        <v>530</v>
      </c>
      <c r="J129" s="82"/>
      <c r="K129" s="76"/>
      <c r="L129" s="76"/>
      <c r="M129" s="84"/>
      <c r="N129" s="78"/>
      <c r="O129" s="78"/>
      <c r="R129" s="85">
        <f>COUNTIF(D128:D131,"2")</f>
        <v>3</v>
      </c>
      <c r="S129" s="85">
        <f>COUNTIF(G128:G131,"2")</f>
        <v>0</v>
      </c>
      <c r="T129" s="85">
        <f>COUNTIF(J128:J131,"2")</f>
        <v>0</v>
      </c>
      <c r="U129" s="85">
        <f>COUNTIF(M128:M131,"2")</f>
        <v>0</v>
      </c>
    </row>
    <row r="130" spans="1:21" ht="30" customHeight="1" x14ac:dyDescent="0.2">
      <c r="A130" s="215"/>
      <c r="B130" s="124"/>
      <c r="C130" s="96" t="s">
        <v>13</v>
      </c>
      <c r="D130" s="80">
        <v>3</v>
      </c>
      <c r="E130" s="66" t="s">
        <v>348</v>
      </c>
      <c r="F130" s="61" t="s">
        <v>349</v>
      </c>
      <c r="G130" s="80">
        <v>4</v>
      </c>
      <c r="H130" s="66" t="s">
        <v>419</v>
      </c>
      <c r="I130" s="61" t="s">
        <v>531</v>
      </c>
      <c r="J130" s="82"/>
      <c r="K130" s="76"/>
      <c r="L130" s="76"/>
      <c r="M130" s="84"/>
      <c r="N130" s="78"/>
      <c r="O130" s="78"/>
      <c r="R130" s="85">
        <f>COUNTIF(D128:D131,"3")</f>
        <v>1</v>
      </c>
      <c r="S130" s="85">
        <f>COUNTIF(G128:G131,"3")</f>
        <v>2</v>
      </c>
      <c r="T130" s="85">
        <f>COUNTIF(J128:J131,"3")</f>
        <v>0</v>
      </c>
      <c r="U130" s="85">
        <f>COUNTIF(M128:M131,"3")</f>
        <v>0</v>
      </c>
    </row>
    <row r="131" spans="1:21" ht="30" customHeight="1" x14ac:dyDescent="0.2">
      <c r="A131" s="215"/>
      <c r="B131" s="124"/>
      <c r="C131" s="96" t="s">
        <v>14</v>
      </c>
      <c r="D131" s="80">
        <v>2</v>
      </c>
      <c r="E131" s="66" t="s">
        <v>350</v>
      </c>
      <c r="F131" s="61" t="s">
        <v>351</v>
      </c>
      <c r="G131" s="80">
        <v>4</v>
      </c>
      <c r="H131" s="66" t="s">
        <v>420</v>
      </c>
      <c r="I131" s="61" t="s">
        <v>532</v>
      </c>
      <c r="J131" s="82"/>
      <c r="K131" s="76"/>
      <c r="L131" s="76"/>
      <c r="M131" s="84"/>
      <c r="N131" s="78"/>
      <c r="O131" s="78"/>
      <c r="R131" s="85">
        <f>COUNTIF(D128:D131,"4")</f>
        <v>0</v>
      </c>
      <c r="S131" s="85">
        <f>COUNTIF(G128:G131,"4")</f>
        <v>2</v>
      </c>
      <c r="T131" s="85">
        <f>COUNTIF(J128:J131,"4")</f>
        <v>0</v>
      </c>
      <c r="U131" s="85">
        <f>COUNTIF(M128:M131,"4")</f>
        <v>0</v>
      </c>
    </row>
    <row r="132" spans="1:21" ht="9" customHeight="1" x14ac:dyDescent="0.25">
      <c r="B132" s="240"/>
      <c r="C132" s="241"/>
      <c r="D132" s="118"/>
      <c r="E132" s="119"/>
      <c r="F132" s="119"/>
      <c r="G132" s="118"/>
      <c r="H132" s="119"/>
      <c r="I132" s="119"/>
      <c r="J132" s="118"/>
      <c r="K132" s="123"/>
      <c r="M132" s="118"/>
      <c r="N132" s="123"/>
    </row>
    <row r="133" spans="1:21" ht="18.75" x14ac:dyDescent="0.2">
      <c r="A133" s="215"/>
      <c r="B133" s="124"/>
      <c r="C133" s="242" t="s">
        <v>15</v>
      </c>
      <c r="D133" s="242"/>
      <c r="E133" s="242"/>
      <c r="F133" s="242"/>
      <c r="G133" s="242"/>
      <c r="H133" s="242"/>
      <c r="I133" s="242"/>
      <c r="J133" s="242"/>
      <c r="K133" s="243"/>
      <c r="L133" s="115"/>
      <c r="M133" s="115"/>
      <c r="N133" s="115"/>
      <c r="O133" s="115"/>
    </row>
    <row r="134" spans="1:21" ht="30" customHeight="1" x14ac:dyDescent="0.2">
      <c r="A134" s="215"/>
      <c r="B134" s="117"/>
      <c r="C134" s="104" t="s">
        <v>16</v>
      </c>
      <c r="D134" s="80">
        <v>3</v>
      </c>
      <c r="E134" s="61" t="s">
        <v>352</v>
      </c>
      <c r="F134" s="61" t="s">
        <v>353</v>
      </c>
      <c r="G134" s="80">
        <v>3</v>
      </c>
      <c r="H134" s="61" t="s">
        <v>421</v>
      </c>
      <c r="I134" s="61" t="s">
        <v>533</v>
      </c>
      <c r="J134" s="82"/>
      <c r="K134" s="76"/>
      <c r="L134" s="76"/>
      <c r="M134" s="84"/>
      <c r="N134" s="78"/>
      <c r="O134" s="78"/>
      <c r="R134" s="85">
        <f>COUNTIF(D134:D136,"1")</f>
        <v>0</v>
      </c>
      <c r="S134" s="85">
        <f>COUNTIF(G134:G136,"1")</f>
        <v>0</v>
      </c>
      <c r="T134" s="85">
        <f>COUNTIF(J134:J136,"1")</f>
        <v>0</v>
      </c>
      <c r="U134" s="85">
        <f>COUNTIF(M134:M136,"1")</f>
        <v>0</v>
      </c>
    </row>
    <row r="135" spans="1:21" ht="30" customHeight="1" x14ac:dyDescent="0.2">
      <c r="A135" s="215"/>
      <c r="B135" s="124"/>
      <c r="C135" s="96" t="s">
        <v>17</v>
      </c>
      <c r="D135" s="80">
        <v>2</v>
      </c>
      <c r="E135" s="66" t="s">
        <v>354</v>
      </c>
      <c r="F135" s="61" t="s">
        <v>355</v>
      </c>
      <c r="G135" s="80">
        <v>3</v>
      </c>
      <c r="H135" s="66" t="s">
        <v>422</v>
      </c>
      <c r="I135" s="61" t="s">
        <v>534</v>
      </c>
      <c r="J135" s="82"/>
      <c r="K135" s="76"/>
      <c r="L135" s="76"/>
      <c r="M135" s="84"/>
      <c r="N135" s="78"/>
      <c r="O135" s="78"/>
      <c r="R135" s="85">
        <f>COUNTIF(D134:D136,"2")</f>
        <v>2</v>
      </c>
      <c r="S135" s="85">
        <f>COUNTIF(G134:G136,"2")</f>
        <v>0</v>
      </c>
      <c r="T135" s="85">
        <f>COUNTIF(J134:J136,"2")</f>
        <v>0</v>
      </c>
      <c r="U135" s="85">
        <f>COUNTIF(M134:M136,"2")</f>
        <v>0</v>
      </c>
    </row>
    <row r="136" spans="1:21" ht="30" customHeight="1" x14ac:dyDescent="0.2">
      <c r="A136" s="215"/>
      <c r="B136" s="124"/>
      <c r="C136" s="96" t="s">
        <v>18</v>
      </c>
      <c r="D136" s="80">
        <v>2</v>
      </c>
      <c r="E136" s="66" t="s">
        <v>356</v>
      </c>
      <c r="F136" s="61" t="s">
        <v>357</v>
      </c>
      <c r="G136" s="80">
        <v>3</v>
      </c>
      <c r="H136" s="66" t="s">
        <v>423</v>
      </c>
      <c r="I136" s="61" t="s">
        <v>535</v>
      </c>
      <c r="J136" s="82"/>
      <c r="K136" s="76"/>
      <c r="L136" s="76"/>
      <c r="M136" s="84"/>
      <c r="N136" s="78"/>
      <c r="O136" s="78"/>
      <c r="R136" s="85">
        <f>COUNTIF(D134:D136,"3")</f>
        <v>1</v>
      </c>
      <c r="S136" s="85">
        <f>COUNTIF(G134:G136,"3")</f>
        <v>3</v>
      </c>
      <c r="T136" s="85">
        <f>COUNTIF(J134:J136,"3")</f>
        <v>0</v>
      </c>
      <c r="U136" s="85">
        <f>COUNTIF(M134:M136,"3")</f>
        <v>0</v>
      </c>
    </row>
    <row r="137" spans="1:21" ht="9" customHeight="1" x14ac:dyDescent="0.25">
      <c r="B137" s="240"/>
      <c r="C137" s="241"/>
      <c r="D137" s="118"/>
      <c r="E137" s="119"/>
      <c r="F137" s="119"/>
      <c r="G137" s="118"/>
      <c r="H137" s="119"/>
      <c r="I137" s="119"/>
      <c r="J137" s="118"/>
      <c r="K137" s="123"/>
      <c r="M137" s="118"/>
      <c r="N137" s="123"/>
      <c r="R137" s="85">
        <f>COUNTIF(D134:D136,"4")</f>
        <v>0</v>
      </c>
      <c r="S137" s="85">
        <f>COUNTIF(G134:G136,"4")</f>
        <v>0</v>
      </c>
      <c r="T137" s="85">
        <f>COUNTIF(J134:J136,"4")</f>
        <v>0</v>
      </c>
    </row>
    <row r="138" spans="1:21" ht="18.75" x14ac:dyDescent="0.2">
      <c r="A138" s="215"/>
      <c r="B138" s="124"/>
      <c r="C138" s="242" t="s">
        <v>19</v>
      </c>
      <c r="D138" s="242"/>
      <c r="E138" s="242"/>
      <c r="F138" s="242"/>
      <c r="G138" s="242"/>
      <c r="H138" s="242"/>
      <c r="I138" s="242"/>
      <c r="J138" s="242"/>
      <c r="K138" s="243"/>
      <c r="L138" s="115"/>
      <c r="M138" s="115"/>
      <c r="N138" s="115"/>
      <c r="O138" s="115"/>
    </row>
    <row r="139" spans="1:21" ht="30" customHeight="1" x14ac:dyDescent="0.2">
      <c r="A139" s="215"/>
      <c r="B139" s="117"/>
      <c r="C139" s="104" t="s">
        <v>20</v>
      </c>
      <c r="D139" s="80">
        <v>2</v>
      </c>
      <c r="E139" s="61" t="s">
        <v>358</v>
      </c>
      <c r="F139" s="61" t="s">
        <v>359</v>
      </c>
      <c r="G139" s="80">
        <v>3</v>
      </c>
      <c r="H139" s="61" t="s">
        <v>424</v>
      </c>
      <c r="I139" s="61" t="s">
        <v>536</v>
      </c>
      <c r="J139" s="82"/>
      <c r="K139" s="76"/>
      <c r="L139" s="76"/>
      <c r="M139" s="84"/>
      <c r="N139" s="78"/>
      <c r="O139" s="78"/>
      <c r="P139" s="137"/>
      <c r="Q139" s="137"/>
      <c r="R139" s="85">
        <f>COUNTIF(D139:D141,"1")</f>
        <v>1</v>
      </c>
      <c r="S139" s="85">
        <f>COUNTIF(G139:G141,"1")</f>
        <v>1</v>
      </c>
      <c r="T139" s="85">
        <f>COUNTIF(J139:J141,"1")</f>
        <v>0</v>
      </c>
      <c r="U139" s="85">
        <f>COUNTIF(M139:M141,"1")</f>
        <v>0</v>
      </c>
    </row>
    <row r="140" spans="1:21" ht="30" customHeight="1" x14ac:dyDescent="0.2">
      <c r="A140" s="215"/>
      <c r="B140" s="124"/>
      <c r="C140" s="96" t="s">
        <v>21</v>
      </c>
      <c r="D140" s="80">
        <v>3</v>
      </c>
      <c r="E140" s="66" t="s">
        <v>360</v>
      </c>
      <c r="F140" s="61" t="s">
        <v>361</v>
      </c>
      <c r="G140" s="80">
        <v>3</v>
      </c>
      <c r="H140" s="66" t="s">
        <v>425</v>
      </c>
      <c r="I140" s="61" t="s">
        <v>537</v>
      </c>
      <c r="J140" s="82"/>
      <c r="K140" s="76"/>
      <c r="L140" s="76"/>
      <c r="M140" s="84"/>
      <c r="N140" s="78"/>
      <c r="O140" s="78"/>
      <c r="P140" s="137"/>
      <c r="Q140" s="137"/>
      <c r="R140" s="85">
        <f>COUNTIF(D139:D141,"2")</f>
        <v>1</v>
      </c>
      <c r="S140" s="85">
        <f>COUNTIF(G139:G141,"2")</f>
        <v>0</v>
      </c>
      <c r="T140" s="85">
        <f>COUNTIF(J139:J141,"2")</f>
        <v>0</v>
      </c>
      <c r="U140" s="85">
        <f>COUNTIF(M139:M141,"2")</f>
        <v>0</v>
      </c>
    </row>
    <row r="141" spans="1:21" ht="30" customHeight="1" x14ac:dyDescent="0.2">
      <c r="A141" s="215"/>
      <c r="B141" s="124"/>
      <c r="C141" s="96" t="s">
        <v>22</v>
      </c>
      <c r="D141" s="80">
        <v>1</v>
      </c>
      <c r="E141" s="66" t="s">
        <v>362</v>
      </c>
      <c r="F141" s="61" t="s">
        <v>363</v>
      </c>
      <c r="G141" s="80">
        <v>1</v>
      </c>
      <c r="H141" s="66" t="s">
        <v>426</v>
      </c>
      <c r="I141" s="61" t="s">
        <v>538</v>
      </c>
      <c r="J141" s="82"/>
      <c r="K141" s="76"/>
      <c r="L141" s="76"/>
      <c r="M141" s="84"/>
      <c r="N141" s="78"/>
      <c r="O141" s="78"/>
      <c r="P141" s="137"/>
      <c r="Q141" s="137"/>
      <c r="R141" s="85">
        <f>COUNTIF(D139:D141,"3")</f>
        <v>1</v>
      </c>
      <c r="S141" s="85">
        <f>COUNTIF(G139:G141,"3")</f>
        <v>2</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51" t="s">
        <v>29</v>
      </c>
      <c r="C65530" s="251"/>
      <c r="D65530" s="251"/>
      <c r="E65530" s="251"/>
      <c r="F65530" s="98"/>
    </row>
    <row r="65531" spans="2:6" x14ac:dyDescent="0.2">
      <c r="B65531" s="250" t="s">
        <v>30</v>
      </c>
      <c r="C65531" s="250"/>
      <c r="D65531" s="250"/>
      <c r="E65531" s="250"/>
      <c r="F65531" s="139"/>
    </row>
    <row r="65532" spans="2:6" x14ac:dyDescent="0.2">
      <c r="B65532" s="250" t="s">
        <v>31</v>
      </c>
      <c r="C65532" s="250"/>
      <c r="D65532" s="250"/>
      <c r="E65532" s="250"/>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
      <iconSet iconSet="4TrafficLights">
        <cfvo type="percent" val="0"/>
        <cfvo type="num" val="1"/>
        <cfvo type="num" val="3"/>
        <cfvo type="num" val="4"/>
      </iconSet>
    </cfRule>
  </conditionalFormatting>
  <conditionalFormatting sqref="D13:D17">
    <cfRule type="iconSet" priority="150">
      <iconSet iconSet="4TrafficLights">
        <cfvo type="percent" val="0"/>
        <cfvo type="num" val="1"/>
        <cfvo type="num" val="3"/>
        <cfvo type="num" val="4"/>
      </iconSet>
    </cfRule>
  </conditionalFormatting>
  <conditionalFormatting sqref="D20:D27">
    <cfRule type="iconSet" priority="143">
      <iconSet iconSet="4TrafficLights">
        <cfvo type="percent" val="0"/>
        <cfvo type="num" val="1"/>
        <cfvo type="num" val="3"/>
        <cfvo type="num" val="4"/>
      </iconSet>
    </cfRule>
  </conditionalFormatting>
  <conditionalFormatting sqref="D30:D33">
    <cfRule type="iconSet" priority="138">
      <iconSet iconSet="4TrafficLights">
        <cfvo type="percent" val="0"/>
        <cfvo type="num" val="1"/>
        <cfvo type="num" val="3"/>
        <cfvo type="num" val="4"/>
      </iconSet>
    </cfRule>
  </conditionalFormatting>
  <conditionalFormatting sqref="D36:D44">
    <cfRule type="iconSet" priority="133">
      <iconSet iconSet="4TrafficLights">
        <cfvo type="percent" val="0"/>
        <cfvo type="num" val="1"/>
        <cfvo type="num" val="3"/>
        <cfvo type="num" val="4"/>
      </iconSet>
    </cfRule>
  </conditionalFormatting>
  <conditionalFormatting sqref="D47:D50">
    <cfRule type="iconSet" priority="128">
      <iconSet iconSet="4TrafficLights">
        <cfvo type="percent" val="0"/>
        <cfvo type="num" val="1"/>
        <cfvo type="num" val="3"/>
        <cfvo type="num" val="4"/>
      </iconSet>
    </cfRule>
  </conditionalFormatting>
  <conditionalFormatting sqref="D55:D59">
    <cfRule type="iconSet" priority="10">
      <iconSet iconSet="4TrafficLights">
        <cfvo type="percent" val="0"/>
        <cfvo type="num" val="1"/>
        <cfvo type="num" val="3"/>
        <cfvo type="num" val="4"/>
      </iconSet>
    </cfRule>
  </conditionalFormatting>
  <conditionalFormatting sqref="D62:D65">
    <cfRule type="iconSet" priority="9">
      <iconSet iconSet="4TrafficLights">
        <cfvo type="percent" val="0"/>
        <cfvo type="num" val="1"/>
        <cfvo type="num" val="3"/>
        <cfvo type="num" val="4"/>
      </iconSet>
    </cfRule>
  </conditionalFormatting>
  <conditionalFormatting sqref="D68:D71">
    <cfRule type="iconSet" priority="8">
      <iconSet iconSet="4TrafficLights">
        <cfvo type="percent" val="0"/>
        <cfvo type="num" val="1"/>
        <cfvo type="num" val="3"/>
        <cfvo type="num" val="4"/>
      </iconSet>
    </cfRule>
  </conditionalFormatting>
  <conditionalFormatting sqref="D74:D79">
    <cfRule type="iconSet" priority="7">
      <iconSet iconSet="4TrafficLights">
        <cfvo type="percent" val="0"/>
        <cfvo type="num" val="1"/>
        <cfvo type="num" val="3"/>
        <cfvo type="num" val="4"/>
      </iconSet>
    </cfRule>
  </conditionalFormatting>
  <conditionalFormatting sqref="D84:D86">
    <cfRule type="iconSet" priority="6">
      <iconSet iconSet="4TrafficLights">
        <cfvo type="percent" val="0"/>
        <cfvo type="num" val="1"/>
        <cfvo type="num" val="3"/>
        <cfvo type="num" val="4"/>
      </iconSet>
    </cfRule>
  </conditionalFormatting>
  <conditionalFormatting sqref="D89:D95">
    <cfRule type="iconSet" priority="5">
      <iconSet iconSet="4TrafficLights">
        <cfvo type="percent" val="0"/>
        <cfvo type="num" val="1"/>
        <cfvo type="num" val="3"/>
        <cfvo type="num" val="4"/>
      </iconSet>
    </cfRule>
  </conditionalFormatting>
  <conditionalFormatting sqref="D98:D99">
    <cfRule type="iconSet" priority="4">
      <iconSet iconSet="4TrafficLights">
        <cfvo type="percent" val="0"/>
        <cfvo type="num" val="1"/>
        <cfvo type="num" val="3"/>
        <cfvo type="num" val="4"/>
      </iconSet>
    </cfRule>
  </conditionalFormatting>
  <conditionalFormatting sqref="D102:D111">
    <cfRule type="iconSet" priority="3">
      <iconSet iconSet="4TrafficLights">
        <cfvo type="percent" val="0"/>
        <cfvo type="num" val="1"/>
        <cfvo type="num" val="3"/>
        <cfvo type="num" val="4"/>
      </iconSet>
    </cfRule>
  </conditionalFormatting>
  <conditionalFormatting sqref="D114:D117">
    <cfRule type="iconSet" priority="2">
      <iconSet iconSet="4TrafficLights">
        <cfvo type="percent" val="0"/>
        <cfvo type="num" val="1"/>
        <cfvo type="num" val="3"/>
        <cfvo type="num" val="4"/>
      </iconSet>
    </cfRule>
  </conditionalFormatting>
  <conditionalFormatting sqref="D122:D125">
    <cfRule type="iconSet" priority="14">
      <iconSet iconSet="4TrafficLights">
        <cfvo type="percent" val="0"/>
        <cfvo type="num" val="1"/>
        <cfvo type="num" val="3"/>
        <cfvo type="num" val="4"/>
      </iconSet>
    </cfRule>
  </conditionalFormatting>
  <conditionalFormatting sqref="D128:D131">
    <cfRule type="iconSet" priority="13">
      <iconSet iconSet="4TrafficLights">
        <cfvo type="percent" val="0"/>
        <cfvo type="num" val="1"/>
        <cfvo type="num" val="3"/>
        <cfvo type="num" val="4"/>
      </iconSet>
    </cfRule>
  </conditionalFormatting>
  <conditionalFormatting sqref="D134:D136">
    <cfRule type="iconSet" priority="12">
      <iconSet iconSet="4TrafficLights">
        <cfvo type="percent" val="0"/>
        <cfvo type="num" val="1"/>
        <cfvo type="num" val="3"/>
        <cfvo type="num" val="4"/>
      </iconSet>
    </cfRule>
  </conditionalFormatting>
  <conditionalFormatting sqref="D139:D141">
    <cfRule type="iconSet" priority="11">
      <iconSet iconSet="4TrafficLights">
        <cfvo type="percent" val="0"/>
        <cfvo type="num" val="1"/>
        <cfvo type="num" val="3"/>
        <cfvo type="num" val="4"/>
      </iconSet>
    </cfRule>
  </conditionalFormatting>
  <conditionalFormatting sqref="G7:G10">
    <cfRule type="iconSet" priority="152">
      <iconSet iconSet="4TrafficLights">
        <cfvo type="percent" val="0"/>
        <cfvo type="num" val="1"/>
        <cfvo type="num" val="3"/>
        <cfvo type="num" val="4"/>
      </iconSet>
    </cfRule>
  </conditionalFormatting>
  <conditionalFormatting sqref="G13:G17">
    <cfRule type="iconSet" priority="149">
      <iconSet iconSet="4TrafficLights">
        <cfvo type="percent" val="0"/>
        <cfvo type="num" val="1"/>
        <cfvo type="num" val="3"/>
        <cfvo type="num" val="4"/>
      </iconSet>
    </cfRule>
  </conditionalFormatting>
  <conditionalFormatting sqref="G20:G27">
    <cfRule type="iconSet" priority="142">
      <iconSet iconSet="4TrafficLights">
        <cfvo type="percent" val="0"/>
        <cfvo type="num" val="1"/>
        <cfvo type="num" val="3"/>
        <cfvo type="num" val="4"/>
      </iconSet>
    </cfRule>
  </conditionalFormatting>
  <conditionalFormatting sqref="G30:G33">
    <cfRule type="iconSet" priority="137">
      <iconSet iconSet="4TrafficLights">
        <cfvo type="percent" val="0"/>
        <cfvo type="num" val="1"/>
        <cfvo type="num" val="3"/>
        <cfvo type="num" val="4"/>
      </iconSet>
    </cfRule>
  </conditionalFormatting>
  <conditionalFormatting sqref="G36:G44">
    <cfRule type="iconSet" priority="132">
      <iconSet iconSet="4TrafficLights">
        <cfvo type="percent" val="0"/>
        <cfvo type="num" val="1"/>
        <cfvo type="num" val="3"/>
        <cfvo type="num" val="4"/>
      </iconSet>
    </cfRule>
  </conditionalFormatting>
  <conditionalFormatting sqref="G47:G50">
    <cfRule type="iconSet" priority="127">
      <iconSet iconSet="4TrafficLights">
        <cfvo type="percent" val="0"/>
        <cfvo type="num" val="1"/>
        <cfvo type="num" val="3"/>
        <cfvo type="num" val="4"/>
      </iconSet>
    </cfRule>
  </conditionalFormatting>
  <conditionalFormatting sqref="G55:G59">
    <cfRule type="iconSet" priority="121">
      <iconSet iconSet="4TrafficLights">
        <cfvo type="percent" val="0"/>
        <cfvo type="num" val="1"/>
        <cfvo type="num" val="3"/>
        <cfvo type="num" val="4"/>
      </iconSet>
    </cfRule>
  </conditionalFormatting>
  <conditionalFormatting sqref="G62:G65">
    <cfRule type="iconSet" priority="115">
      <iconSet iconSet="4TrafficLights">
        <cfvo type="percent" val="0"/>
        <cfvo type="num" val="1"/>
        <cfvo type="num" val="3"/>
        <cfvo type="num" val="4"/>
      </iconSet>
    </cfRule>
  </conditionalFormatting>
  <conditionalFormatting sqref="G68:G71">
    <cfRule type="iconSet" priority="93">
      <iconSet iconSet="4TrafficLights">
        <cfvo type="percent" val="0"/>
        <cfvo type="num" val="1"/>
        <cfvo type="num" val="3"/>
        <cfvo type="num" val="4"/>
      </iconSet>
    </cfRule>
  </conditionalFormatting>
  <conditionalFormatting sqref="G74:G79">
    <cfRule type="iconSet" priority="76">
      <iconSet iconSet="4TrafficLights">
        <cfvo type="percent" val="0"/>
        <cfvo type="num" val="1"/>
        <cfvo type="num" val="3"/>
        <cfvo type="num" val="4"/>
      </iconSet>
    </cfRule>
  </conditionalFormatting>
  <conditionalFormatting sqref="G84:G86">
    <cfRule type="iconSet" priority="60">
      <iconSet iconSet="4TrafficLights">
        <cfvo type="percent" val="0"/>
        <cfvo type="num" val="1"/>
        <cfvo type="num" val="3"/>
        <cfvo type="num" val="4"/>
      </iconSet>
    </cfRule>
  </conditionalFormatting>
  <conditionalFormatting sqref="G89:G95">
    <cfRule type="iconSet" priority="57">
      <iconSet iconSet="4TrafficLights">
        <cfvo type="percent" val="0"/>
        <cfvo type="num" val="1"/>
        <cfvo type="num" val="3"/>
        <cfvo type="num" val="4"/>
      </iconSet>
    </cfRule>
  </conditionalFormatting>
  <conditionalFormatting sqref="G98:G99">
    <cfRule type="iconSet" priority="54">
      <iconSet iconSet="4TrafficLights">
        <cfvo type="percent" val="0"/>
        <cfvo type="num" val="1"/>
        <cfvo type="num" val="3"/>
        <cfvo type="num" val="4"/>
      </iconSet>
    </cfRule>
  </conditionalFormatting>
  <conditionalFormatting sqref="G102:G111">
    <cfRule type="iconSet" priority="51">
      <iconSet iconSet="4TrafficLights">
        <cfvo type="percent" val="0"/>
        <cfvo type="num" val="1"/>
        <cfvo type="num" val="3"/>
        <cfvo type="num" val="4"/>
      </iconSet>
    </cfRule>
  </conditionalFormatting>
  <conditionalFormatting sqref="G114:G117">
    <cfRule type="iconSet" priority="48">
      <iconSet iconSet="4TrafficLights">
        <cfvo type="percent" val="0"/>
        <cfvo type="num" val="1"/>
        <cfvo type="num" val="3"/>
        <cfvo type="num" val="4"/>
      </iconSet>
    </cfRule>
  </conditionalFormatting>
  <conditionalFormatting sqref="G122:G125">
    <cfRule type="iconSet" priority="45">
      <iconSet iconSet="4TrafficLights">
        <cfvo type="percent" val="0"/>
        <cfvo type="num" val="1"/>
        <cfvo type="num" val="3"/>
        <cfvo type="num" val="4"/>
      </iconSet>
    </cfRule>
  </conditionalFormatting>
  <conditionalFormatting sqref="G128:G131">
    <cfRule type="iconSet" priority="42">
      <iconSet iconSet="4TrafficLights">
        <cfvo type="percent" val="0"/>
        <cfvo type="num" val="1"/>
        <cfvo type="num" val="3"/>
        <cfvo type="num" val="4"/>
      </iconSet>
    </cfRule>
  </conditionalFormatting>
  <conditionalFormatting sqref="G134:G136">
    <cfRule type="iconSet" priority="39">
      <iconSet iconSet="4TrafficLights">
        <cfvo type="percent" val="0"/>
        <cfvo type="num" val="1"/>
        <cfvo type="num" val="3"/>
        <cfvo type="num" val="4"/>
      </iconSet>
    </cfRule>
  </conditionalFormatting>
  <conditionalFormatting sqref="G139:G141">
    <cfRule type="iconSet" priority="36">
      <iconSet iconSet="4TrafficLights">
        <cfvo type="percent" val="0"/>
        <cfvo type="num" val="1"/>
        <cfvo type="num" val="3"/>
        <cfvo type="num" val="4"/>
      </iconSet>
    </cfRule>
  </conditionalFormatting>
  <conditionalFormatting sqref="J7:J10">
    <cfRule type="iconSet" priority="151">
      <iconSet iconSet="4TrafficLights">
        <cfvo type="percent" val="0"/>
        <cfvo type="num" val="1"/>
        <cfvo type="num" val="3"/>
        <cfvo type="num" val="4"/>
      </iconSet>
    </cfRule>
  </conditionalFormatting>
  <conditionalFormatting sqref="J13:J17">
    <cfRule type="iconSet" priority="148">
      <iconSet iconSet="4TrafficLights">
        <cfvo type="percent" val="0"/>
        <cfvo type="num" val="1"/>
        <cfvo type="num" val="3"/>
        <cfvo type="num" val="4"/>
      </iconSet>
    </cfRule>
  </conditionalFormatting>
  <conditionalFormatting sqref="J20:J27">
    <cfRule type="iconSet" priority="139">
      <iconSet iconSet="4TrafficLights">
        <cfvo type="percent" val="0"/>
        <cfvo type="num" val="1"/>
        <cfvo type="num" val="3"/>
        <cfvo type="num" val="4"/>
      </iconSet>
    </cfRule>
  </conditionalFormatting>
  <conditionalFormatting sqref="J30:J33">
    <cfRule type="iconSet" priority="134">
      <iconSet iconSet="4TrafficLights">
        <cfvo type="percent" val="0"/>
        <cfvo type="num" val="1"/>
        <cfvo type="num" val="3"/>
        <cfvo type="num" val="4"/>
      </iconSet>
    </cfRule>
  </conditionalFormatting>
  <conditionalFormatting sqref="J36:J44">
    <cfRule type="iconSet" priority="129">
      <iconSet iconSet="4TrafficLights">
        <cfvo type="percent" val="0"/>
        <cfvo type="num" val="1"/>
        <cfvo type="num" val="3"/>
        <cfvo type="num" val="4"/>
      </iconSet>
    </cfRule>
  </conditionalFormatting>
  <conditionalFormatting sqref="J47:J50">
    <cfRule type="iconSet" priority="124">
      <iconSet iconSet="4TrafficLights">
        <cfvo type="percent" val="0"/>
        <cfvo type="num" val="1"/>
        <cfvo type="num" val="3"/>
        <cfvo type="num" val="4"/>
      </iconSet>
    </cfRule>
  </conditionalFormatting>
  <conditionalFormatting sqref="J55:J59">
    <cfRule type="iconSet" priority="119">
      <iconSet iconSet="4TrafficLights">
        <cfvo type="percent" val="0"/>
        <cfvo type="num" val="1"/>
        <cfvo type="num" val="3"/>
        <cfvo type="num" val="4"/>
      </iconSet>
    </cfRule>
  </conditionalFormatting>
  <conditionalFormatting sqref="J62:J65">
    <cfRule type="iconSet" priority="113">
      <iconSet iconSet="4TrafficLights">
        <cfvo type="percent" val="0"/>
        <cfvo type="num" val="1"/>
        <cfvo type="num" val="3"/>
        <cfvo type="num" val="4"/>
      </iconSet>
    </cfRule>
  </conditionalFormatting>
  <conditionalFormatting sqref="J68:J71">
    <cfRule type="iconSet" priority="91">
      <iconSet iconSet="4TrafficLights">
        <cfvo type="percent" val="0"/>
        <cfvo type="num" val="1"/>
        <cfvo type="num" val="3"/>
        <cfvo type="num" val="4"/>
      </iconSet>
    </cfRule>
  </conditionalFormatting>
  <conditionalFormatting sqref="J74:J79">
    <cfRule type="iconSet" priority="74">
      <iconSet iconSet="4TrafficLights">
        <cfvo type="percent" val="0"/>
        <cfvo type="num" val="1"/>
        <cfvo type="num" val="3"/>
        <cfvo type="num" val="4"/>
      </iconSet>
    </cfRule>
  </conditionalFormatting>
  <conditionalFormatting sqref="J84:J86">
    <cfRule type="iconSet" priority="59">
      <iconSet iconSet="4TrafficLights">
        <cfvo type="percent" val="0"/>
        <cfvo type="num" val="1"/>
        <cfvo type="num" val="3"/>
        <cfvo type="num" val="4"/>
      </iconSet>
    </cfRule>
  </conditionalFormatting>
  <conditionalFormatting sqref="J89:J95">
    <cfRule type="iconSet" priority="56">
      <iconSet iconSet="4TrafficLights">
        <cfvo type="percent" val="0"/>
        <cfvo type="num" val="1"/>
        <cfvo type="num" val="3"/>
        <cfvo type="num" val="4"/>
      </iconSet>
    </cfRule>
  </conditionalFormatting>
  <conditionalFormatting sqref="J98:J99">
    <cfRule type="iconSet" priority="53">
      <iconSet iconSet="4TrafficLights">
        <cfvo type="percent" val="0"/>
        <cfvo type="num" val="1"/>
        <cfvo type="num" val="3"/>
        <cfvo type="num" val="4"/>
      </iconSet>
    </cfRule>
  </conditionalFormatting>
  <conditionalFormatting sqref="J102:J111">
    <cfRule type="iconSet" priority="50">
      <iconSet iconSet="4TrafficLights">
        <cfvo type="percent" val="0"/>
        <cfvo type="num" val="1"/>
        <cfvo type="num" val="3"/>
        <cfvo type="num" val="4"/>
      </iconSet>
    </cfRule>
  </conditionalFormatting>
  <conditionalFormatting sqref="J114:J117">
    <cfRule type="iconSet" priority="47">
      <iconSet iconSet="4TrafficLights">
        <cfvo type="percent" val="0"/>
        <cfvo type="num" val="1"/>
        <cfvo type="num" val="3"/>
        <cfvo type="num" val="4"/>
      </iconSet>
    </cfRule>
  </conditionalFormatting>
  <conditionalFormatting sqref="J122:J125">
    <cfRule type="iconSet" priority="44">
      <iconSet iconSet="4TrafficLights">
        <cfvo type="percent" val="0"/>
        <cfvo type="num" val="1"/>
        <cfvo type="num" val="3"/>
        <cfvo type="num" val="4"/>
      </iconSet>
    </cfRule>
  </conditionalFormatting>
  <conditionalFormatting sqref="J128:J131">
    <cfRule type="iconSet" priority="41">
      <iconSet iconSet="4TrafficLights">
        <cfvo type="percent" val="0"/>
        <cfvo type="num" val="1"/>
        <cfvo type="num" val="3"/>
        <cfvo type="num" val="4"/>
      </iconSet>
    </cfRule>
  </conditionalFormatting>
  <conditionalFormatting sqref="J134:J136">
    <cfRule type="iconSet" priority="38">
      <iconSet iconSet="4TrafficLights">
        <cfvo type="percent" val="0"/>
        <cfvo type="num" val="1"/>
        <cfvo type="num" val="3"/>
        <cfvo type="num" val="4"/>
      </iconSet>
    </cfRule>
  </conditionalFormatting>
  <conditionalFormatting sqref="J139:J141">
    <cfRule type="iconSet" priority="35">
      <iconSet iconSet="4TrafficLights">
        <cfvo type="percent" val="0"/>
        <cfvo type="num" val="1"/>
        <cfvo type="num" val="3"/>
        <cfvo type="num" val="4"/>
      </iconSet>
    </cfRule>
  </conditionalFormatting>
  <conditionalFormatting sqref="M7:M10">
    <cfRule type="iconSet" priority="33">
      <iconSet iconSet="4TrafficLights">
        <cfvo type="percent" val="0"/>
        <cfvo type="num" val="1"/>
        <cfvo type="num" val="3"/>
        <cfvo type="num" val="4"/>
      </iconSet>
    </cfRule>
  </conditionalFormatting>
  <conditionalFormatting sqref="M13:M17">
    <cfRule type="iconSet" priority="32">
      <iconSet iconSet="4TrafficLights">
        <cfvo type="percent" val="0"/>
        <cfvo type="num" val="1"/>
        <cfvo type="num" val="3"/>
        <cfvo type="num" val="4"/>
      </iconSet>
    </cfRule>
  </conditionalFormatting>
  <conditionalFormatting sqref="M20:M27">
    <cfRule type="iconSet" priority="31">
      <iconSet iconSet="4TrafficLights">
        <cfvo type="percent" val="0"/>
        <cfvo type="num" val="1"/>
        <cfvo type="num" val="3"/>
        <cfvo type="num" val="4"/>
      </iconSet>
    </cfRule>
  </conditionalFormatting>
  <conditionalFormatting sqref="M30:M33">
    <cfRule type="iconSet" priority="30">
      <iconSet iconSet="4TrafficLights">
        <cfvo type="percent" val="0"/>
        <cfvo type="num" val="1"/>
        <cfvo type="num" val="3"/>
        <cfvo type="num" val="4"/>
      </iconSet>
    </cfRule>
  </conditionalFormatting>
  <conditionalFormatting sqref="M36:M44">
    <cfRule type="iconSet" priority="29">
      <iconSet iconSet="4TrafficLights">
        <cfvo type="percent" val="0"/>
        <cfvo type="num" val="1"/>
        <cfvo type="num" val="3"/>
        <cfvo type="num" val="4"/>
      </iconSet>
    </cfRule>
  </conditionalFormatting>
  <conditionalFormatting sqref="M47:M50">
    <cfRule type="iconSet" priority="28">
      <iconSet iconSet="4TrafficLights">
        <cfvo type="percent" val="0"/>
        <cfvo type="num" val="1"/>
        <cfvo type="num" val="3"/>
        <cfvo type="num" val="4"/>
      </iconSet>
    </cfRule>
  </conditionalFormatting>
  <conditionalFormatting sqref="M55:M59">
    <cfRule type="iconSet" priority="27">
      <iconSet iconSet="4TrafficLights">
        <cfvo type="percent" val="0"/>
        <cfvo type="num" val="1"/>
        <cfvo type="num" val="3"/>
        <cfvo type="num" val="4"/>
      </iconSet>
    </cfRule>
  </conditionalFormatting>
  <conditionalFormatting sqref="M62:M65">
    <cfRule type="iconSet" priority="26">
      <iconSet iconSet="4TrafficLights">
        <cfvo type="percent" val="0"/>
        <cfvo type="num" val="1"/>
        <cfvo type="num" val="3"/>
        <cfvo type="num" val="4"/>
      </iconSet>
    </cfRule>
  </conditionalFormatting>
  <conditionalFormatting sqref="M68:M71">
    <cfRule type="iconSet" priority="25">
      <iconSet iconSet="4TrafficLights">
        <cfvo type="percent" val="0"/>
        <cfvo type="num" val="1"/>
        <cfvo type="num" val="3"/>
        <cfvo type="num" val="4"/>
      </iconSet>
    </cfRule>
  </conditionalFormatting>
  <conditionalFormatting sqref="M74:M79">
    <cfRule type="iconSet" priority="24">
      <iconSet iconSet="4TrafficLights">
        <cfvo type="percent" val="0"/>
        <cfvo type="num" val="1"/>
        <cfvo type="num" val="3"/>
        <cfvo type="num" val="4"/>
      </iconSet>
    </cfRule>
  </conditionalFormatting>
  <conditionalFormatting sqref="M84:M86">
    <cfRule type="iconSet" priority="23">
      <iconSet iconSet="4TrafficLights">
        <cfvo type="percent" val="0"/>
        <cfvo type="num" val="1"/>
        <cfvo type="num" val="3"/>
        <cfvo type="num" val="4"/>
      </iconSet>
    </cfRule>
  </conditionalFormatting>
  <conditionalFormatting sqref="M89:M95">
    <cfRule type="iconSet" priority="22">
      <iconSet iconSet="4TrafficLights">
        <cfvo type="percent" val="0"/>
        <cfvo type="num" val="1"/>
        <cfvo type="num" val="3"/>
        <cfvo type="num" val="4"/>
      </iconSet>
    </cfRule>
  </conditionalFormatting>
  <conditionalFormatting sqref="M98:M99">
    <cfRule type="iconSet" priority="21">
      <iconSet iconSet="4TrafficLights">
        <cfvo type="percent" val="0"/>
        <cfvo type="num" val="1"/>
        <cfvo type="num" val="3"/>
        <cfvo type="num" val="4"/>
      </iconSet>
    </cfRule>
  </conditionalFormatting>
  <conditionalFormatting sqref="M102:M111">
    <cfRule type="iconSet" priority="20">
      <iconSet iconSet="4TrafficLights">
        <cfvo type="percent" val="0"/>
        <cfvo type="num" val="1"/>
        <cfvo type="num" val="3"/>
        <cfvo type="num" val="4"/>
      </iconSet>
    </cfRule>
  </conditionalFormatting>
  <conditionalFormatting sqref="M114:M117">
    <cfRule type="iconSet" priority="19">
      <iconSet iconSet="4TrafficLights">
        <cfvo type="percent" val="0"/>
        <cfvo type="num" val="1"/>
        <cfvo type="num" val="3"/>
        <cfvo type="num" val="4"/>
      </iconSet>
    </cfRule>
  </conditionalFormatting>
  <conditionalFormatting sqref="M122:M125">
    <cfRule type="iconSet" priority="18">
      <iconSet iconSet="4TrafficLights">
        <cfvo type="percent" val="0"/>
        <cfvo type="num" val="1"/>
        <cfvo type="num" val="3"/>
        <cfvo type="num" val="4"/>
      </iconSet>
    </cfRule>
  </conditionalFormatting>
  <conditionalFormatting sqref="M128:M131">
    <cfRule type="iconSet" priority="17">
      <iconSet iconSet="4TrafficLights">
        <cfvo type="percent" val="0"/>
        <cfvo type="num" val="1"/>
        <cfvo type="num" val="3"/>
        <cfvo type="num" val="4"/>
      </iconSet>
    </cfRule>
  </conditionalFormatting>
  <conditionalFormatting sqref="M134:M136">
    <cfRule type="iconSet" priority="16">
      <iconSet iconSet="4TrafficLights">
        <cfvo type="percent" val="0"/>
        <cfvo type="num" val="1"/>
        <cfvo type="num" val="3"/>
        <cfvo type="num" val="4"/>
      </iconSet>
    </cfRule>
  </conditionalFormatting>
  <conditionalFormatting sqref="M139:M141">
    <cfRule type="iconSet" priority="15">
      <iconSet iconSet="4TrafficLights">
        <cfvo type="percent" val="0"/>
        <cfvo type="num" val="1"/>
        <cfvo type="num" val="3"/>
        <cfvo type="num" val="4"/>
      </iconSet>
    </cfRule>
  </conditionalFormatting>
  <conditionalFormatting sqref="P7:P9">
    <cfRule type="iconSet" priority="144">
      <iconSet iconSet="3Flags">
        <cfvo type="percent" val="0"/>
        <cfvo type="num" val="0"/>
        <cfvo type="num" val="1" gte="0"/>
      </iconSet>
    </cfRule>
  </conditionalFormatting>
  <conditionalFormatting sqref="Q7">
    <cfRule type="cellIs" dxfId="1" priority="145"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4" zoomScale="80" zoomScaleNormal="80" workbookViewId="0">
      <selection activeCell="B27" sqref="B27:U29"/>
    </sheetView>
  </sheetViews>
  <sheetFormatPr baseColWidth="10" defaultColWidth="11.42578125" defaultRowHeight="15" x14ac:dyDescent="0.2"/>
  <cols>
    <col min="1" max="1" width="1.42578125" style="140" customWidth="1"/>
    <col min="2" max="2" width="34.7109375" style="140" customWidth="1"/>
    <col min="3" max="6" width="7.7109375" style="140" customWidth="1"/>
    <col min="7" max="7" width="1.7109375" style="140" customWidth="1"/>
    <col min="8" max="11" width="7.7109375" style="140" customWidth="1"/>
    <col min="12" max="12" width="1.7109375" style="140" customWidth="1"/>
    <col min="13" max="16" width="7.7109375" style="140" customWidth="1"/>
    <col min="17" max="17" width="2.28515625" style="140" customWidth="1"/>
    <col min="18" max="21" width="7.7109375" style="140" customWidth="1"/>
    <col min="22" max="27" width="11.42578125" style="140"/>
    <col min="28" max="28" width="2" style="140" customWidth="1"/>
    <col min="29" max="33" width="11.42578125" style="140"/>
    <col min="34" max="34" width="1.7109375" style="140" customWidth="1"/>
    <col min="35" max="16384" width="11.42578125" style="140"/>
  </cols>
  <sheetData>
    <row r="1" spans="2:22" ht="6" customHeight="1" x14ac:dyDescent="0.2"/>
    <row r="2" spans="2:22" ht="22.5" customHeight="1" x14ac:dyDescent="0.2">
      <c r="B2" s="288" t="s">
        <v>27</v>
      </c>
      <c r="C2" s="287" t="s">
        <v>178</v>
      </c>
      <c r="D2" s="287"/>
      <c r="E2" s="287"/>
      <c r="F2" s="287"/>
      <c r="G2" s="141"/>
      <c r="H2" s="285" t="s">
        <v>179</v>
      </c>
      <c r="I2" s="285"/>
      <c r="J2" s="285"/>
      <c r="K2" s="285"/>
      <c r="L2" s="141"/>
      <c r="M2" s="286" t="s">
        <v>180</v>
      </c>
      <c r="N2" s="286"/>
      <c r="O2" s="286"/>
      <c r="P2" s="286"/>
      <c r="Q2" s="142"/>
      <c r="R2" s="294" t="s">
        <v>181</v>
      </c>
      <c r="S2" s="294"/>
      <c r="T2" s="294"/>
      <c r="U2" s="294"/>
      <c r="V2" s="284"/>
    </row>
    <row r="3" spans="2:22" ht="24.75" customHeight="1" thickBot="1" x14ac:dyDescent="0.25">
      <c r="B3" s="289"/>
      <c r="C3" s="143">
        <v>1</v>
      </c>
      <c r="D3" s="143">
        <v>2</v>
      </c>
      <c r="E3" s="144">
        <v>3</v>
      </c>
      <c r="F3" s="145">
        <v>4</v>
      </c>
      <c r="G3" s="292"/>
      <c r="H3" s="143">
        <v>1</v>
      </c>
      <c r="I3" s="143">
        <v>2</v>
      </c>
      <c r="J3" s="144">
        <v>3</v>
      </c>
      <c r="K3" s="145">
        <v>4</v>
      </c>
      <c r="L3" s="290"/>
      <c r="M3" s="143">
        <v>1</v>
      </c>
      <c r="N3" s="143">
        <v>2</v>
      </c>
      <c r="O3" s="144">
        <v>3</v>
      </c>
      <c r="P3" s="145">
        <v>4</v>
      </c>
      <c r="Q3" s="142"/>
      <c r="R3" s="143">
        <v>1</v>
      </c>
      <c r="S3" s="143">
        <v>2</v>
      </c>
      <c r="T3" s="144">
        <v>3</v>
      </c>
      <c r="U3" s="145">
        <v>4</v>
      </c>
      <c r="V3" s="284"/>
    </row>
    <row r="4" spans="2:22" ht="38.1" customHeight="1" thickTop="1" thickBot="1" x14ac:dyDescent="0.25">
      <c r="B4" s="146" t="s">
        <v>73</v>
      </c>
      <c r="C4" s="147">
        <f>Autoevaluación!R7/SUM(Autoevaluación!R7:R10)</f>
        <v>0</v>
      </c>
      <c r="D4" s="148">
        <f>Autoevaluación!R8/SUM(Autoevaluación!R7:R10)</f>
        <v>0</v>
      </c>
      <c r="E4" s="148">
        <f>Autoevaluación!R9/SUM(Autoevaluación!R7:R10)</f>
        <v>0</v>
      </c>
      <c r="F4" s="148">
        <f>Autoevaluación!R10/SUM(Autoevaluación!R7:R10)</f>
        <v>1</v>
      </c>
      <c r="G4" s="293"/>
      <c r="H4" s="148">
        <f>Autoevaluación!S7/SUM(Autoevaluación!S7:S10)</f>
        <v>0</v>
      </c>
      <c r="I4" s="148">
        <f>Autoevaluación!S8/SUM(Autoevaluación!S7:S10)</f>
        <v>0</v>
      </c>
      <c r="J4" s="148">
        <f>Autoevaluación!S9/SUM(Autoevaluación!S7:S10)</f>
        <v>1</v>
      </c>
      <c r="K4" s="148">
        <f>Autoevaluación!S10/SUM(Autoevaluación!S7:S10)</f>
        <v>0</v>
      </c>
      <c r="L4" s="291"/>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25">
      <c r="B5" s="146" t="s">
        <v>72</v>
      </c>
      <c r="C5" s="147">
        <f>Autoevaluación!R13/SUM(Autoevaluación!R13:R16)</f>
        <v>0</v>
      </c>
      <c r="D5" s="148">
        <f>Autoevaluación!R14/SUM(Autoevaluación!R13:R16)</f>
        <v>0</v>
      </c>
      <c r="E5" s="148">
        <f>Autoevaluación!R15/SUM(Autoevaluación!R13:R16)</f>
        <v>0.6</v>
      </c>
      <c r="F5" s="148">
        <f>Autoevaluación!R16/SUM(Autoevaluación!R13:R16)</f>
        <v>0.4</v>
      </c>
      <c r="G5" s="293"/>
      <c r="H5" s="148">
        <f>Autoevaluación!S13/SUM(Autoevaluación!S13:S16)</f>
        <v>0</v>
      </c>
      <c r="I5" s="148">
        <f>Autoevaluación!S14/SUM(Autoevaluación!S13:S16)</f>
        <v>0</v>
      </c>
      <c r="J5" s="148">
        <f>Autoevaluación!S15/SUM(Autoevaluación!S13:S16)</f>
        <v>0.8</v>
      </c>
      <c r="K5" s="148">
        <f>Autoevaluación!S16/SUM(Autoevaluación!S13:S16)</f>
        <v>0.2</v>
      </c>
      <c r="L5" s="291"/>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25">
      <c r="B6" s="146" t="s">
        <v>43</v>
      </c>
      <c r="C6" s="147">
        <f>Autoevaluación!R20/SUM(Autoevaluación!R20:R23)</f>
        <v>0</v>
      </c>
      <c r="D6" s="148">
        <f>Autoevaluación!R21/SUM(Autoevaluación!R20:R23)</f>
        <v>0</v>
      </c>
      <c r="E6" s="148">
        <f>Autoevaluación!R22/SUM(Autoevaluación!R20:R23)</f>
        <v>0.25</v>
      </c>
      <c r="F6" s="148">
        <f>Autoevaluación!R23/SUM(Autoevaluación!R20:R23)</f>
        <v>0.75</v>
      </c>
      <c r="G6" s="293"/>
      <c r="H6" s="148">
        <f>Autoevaluación!S20/SUM(Autoevaluación!S20:S23)</f>
        <v>0</v>
      </c>
      <c r="I6" s="148">
        <f>Autoevaluación!S21/SUM(Autoevaluación!S20:S23)</f>
        <v>0.375</v>
      </c>
      <c r="J6" s="148">
        <f>Autoevaluación!S20/SUM(Autoevaluación!S20:S23)</f>
        <v>0</v>
      </c>
      <c r="K6" s="148">
        <f>Autoevaluación!S23/SUM(Autoevaluación!S20:S23)</f>
        <v>0.25</v>
      </c>
      <c r="L6" s="291"/>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25">
      <c r="B7" s="146" t="s">
        <v>52</v>
      </c>
      <c r="C7" s="147">
        <f>Autoevaluación!R30/SUM(Autoevaluación!R30:R33)</f>
        <v>0</v>
      </c>
      <c r="D7" s="148">
        <f>Autoevaluación!R31/SUM(Autoevaluación!R30:R33)</f>
        <v>0</v>
      </c>
      <c r="E7" s="148">
        <f>Autoevaluación!R32/SUM(Autoevaluación!R30:R33)</f>
        <v>0.25</v>
      </c>
      <c r="F7" s="148">
        <f>Autoevaluación!R33/SUM(Autoevaluación!R30:R33)</f>
        <v>0.75</v>
      </c>
      <c r="G7" s="293"/>
      <c r="H7" s="148">
        <f>Autoevaluación!S30/SUM(Autoevaluación!S30:S33)</f>
        <v>0.25</v>
      </c>
      <c r="I7" s="148">
        <f>Autoevaluación!S31/SUM(Autoevaluación!S30:S33)</f>
        <v>0</v>
      </c>
      <c r="J7" s="148">
        <f>Autoevaluación!S32/SUM(Autoevaluación!S30:S33)</f>
        <v>0.75</v>
      </c>
      <c r="K7" s="148">
        <f>Autoevaluación!S33/SUM(Autoevaluación!S30:S33)</f>
        <v>0</v>
      </c>
      <c r="L7" s="291"/>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25">
      <c r="B8" s="146" t="s">
        <v>57</v>
      </c>
      <c r="C8" s="147">
        <f>Autoevaluación!R36/SUM(Autoevaluación!R36:R39)</f>
        <v>0</v>
      </c>
      <c r="D8" s="148">
        <f>Autoevaluación!R37/SUM(Autoevaluación!R36:R39)</f>
        <v>0</v>
      </c>
      <c r="E8" s="148">
        <f>Autoevaluación!R38/SUM(Autoevaluación!R36:R39)</f>
        <v>0.55555555555555558</v>
      </c>
      <c r="F8" s="148">
        <f>Autoevaluación!R39/SUM(Autoevaluación!R36:R39)</f>
        <v>0.44444444444444442</v>
      </c>
      <c r="G8" s="293"/>
      <c r="H8" s="148">
        <f>Autoevaluación!S36/SUM(Autoevaluación!S36:S39)</f>
        <v>0</v>
      </c>
      <c r="I8" s="148">
        <f>Autoevaluación!S37/SUM(Autoevaluación!S36:S39)</f>
        <v>0.22222222222222221</v>
      </c>
      <c r="J8" s="148">
        <f>Autoevaluación!S38/SUM(Autoevaluación!S36:S39)</f>
        <v>0.66666666666666663</v>
      </c>
      <c r="K8" s="148">
        <f>Autoevaluación!S39/SUM(Autoevaluación!S36:S39)</f>
        <v>0.1111111111111111</v>
      </c>
      <c r="L8" s="291"/>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25">
      <c r="B9" s="146" t="s">
        <v>67</v>
      </c>
      <c r="C9" s="147">
        <f>Autoevaluación!R47/SUM(Autoevaluación!R47:R50)</f>
        <v>0</v>
      </c>
      <c r="D9" s="148">
        <f>Autoevaluación!R48/SUM(Autoevaluación!R47:R50)</f>
        <v>0</v>
      </c>
      <c r="E9" s="148">
        <f>Autoevaluación!R49/SUM(Autoevaluación!R47:R50)</f>
        <v>1</v>
      </c>
      <c r="F9" s="148">
        <f>Autoevaluación!R50/SUM(Autoevaluación!R47:R50)</f>
        <v>0</v>
      </c>
      <c r="G9" s="293"/>
      <c r="H9" s="148">
        <f>Autoevaluación!S47/SUM(Autoevaluación!S47:S50)</f>
        <v>0</v>
      </c>
      <c r="I9" s="148">
        <f>Autoevaluación!S48/SUM(Autoevaluación!S47:S50)</f>
        <v>0.25</v>
      </c>
      <c r="J9" s="148">
        <f>Autoevaluación!S49/SUM(Autoevaluación!S47:S50)</f>
        <v>0.75</v>
      </c>
      <c r="K9" s="148">
        <f>Autoevaluación!S50/SUM(Autoevaluación!S47:S50)</f>
        <v>0</v>
      </c>
      <c r="L9" s="291"/>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2">
      <c r="B10" s="151" t="s">
        <v>126</v>
      </c>
      <c r="C10" s="152">
        <f>AVERAGE(C4:C9)</f>
        <v>0</v>
      </c>
      <c r="D10" s="152">
        <f>AVERAGE(D4:D9)</f>
        <v>0</v>
      </c>
      <c r="E10" s="152">
        <f>AVERAGE(E4:E9)</f>
        <v>0.44259259259259265</v>
      </c>
      <c r="F10" s="152">
        <f>AVERAGE(F4:F9)</f>
        <v>0.55740740740740735</v>
      </c>
      <c r="G10" s="153"/>
      <c r="H10" s="152">
        <f>AVERAGE(H4:H9)</f>
        <v>4.1666666666666664E-2</v>
      </c>
      <c r="I10" s="152">
        <f>AVERAGE(I4:I9)</f>
        <v>0.14120370370370369</v>
      </c>
      <c r="J10" s="152">
        <f>AVERAGE(J4:J9)</f>
        <v>0.66111111111111109</v>
      </c>
      <c r="K10" s="152">
        <f>AVERAGE(K4:K9)</f>
        <v>9.3518518518518515E-2</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2">
      <c r="B11" s="155"/>
      <c r="C11" s="155"/>
      <c r="D11" s="155"/>
      <c r="E11" s="155"/>
      <c r="F11" s="153"/>
      <c r="G11" s="153"/>
      <c r="H11" s="153"/>
      <c r="I11" s="153"/>
      <c r="J11" s="153"/>
      <c r="K11" s="153"/>
      <c r="L11" s="153"/>
      <c r="M11" s="153"/>
      <c r="N11" s="153"/>
      <c r="O11" s="153"/>
      <c r="P11" s="153"/>
      <c r="Q11" s="153"/>
      <c r="R11" s="153"/>
      <c r="S11" s="153"/>
      <c r="T11" s="153"/>
      <c r="U11" s="153"/>
    </row>
    <row r="12" spans="2:22" ht="22.15" customHeight="1" x14ac:dyDescent="0.2">
      <c r="B12" s="295">
        <v>2023</v>
      </c>
      <c r="C12" s="296"/>
      <c r="D12" s="296"/>
      <c r="E12" s="296"/>
      <c r="F12" s="296"/>
      <c r="G12" s="296"/>
      <c r="H12" s="296"/>
      <c r="I12" s="296"/>
      <c r="J12" s="296"/>
      <c r="K12" s="296"/>
      <c r="L12" s="296"/>
      <c r="M12" s="296"/>
      <c r="N12" s="296"/>
      <c r="O12" s="296"/>
      <c r="P12" s="296"/>
      <c r="Q12" s="296"/>
      <c r="R12" s="296"/>
      <c r="S12" s="296"/>
      <c r="T12" s="296"/>
      <c r="U12" s="297"/>
    </row>
    <row r="13" spans="2:22" ht="25.15" customHeight="1" x14ac:dyDescent="0.2">
      <c r="B13" s="298" t="s">
        <v>28</v>
      </c>
      <c r="C13" s="299"/>
      <c r="D13" s="299"/>
      <c r="E13" s="299"/>
      <c r="F13" s="299"/>
      <c r="G13" s="299"/>
      <c r="H13" s="299"/>
      <c r="I13" s="299"/>
      <c r="J13" s="299"/>
      <c r="K13" s="299"/>
      <c r="L13" s="299"/>
      <c r="M13" s="299"/>
      <c r="N13" s="299"/>
      <c r="O13" s="299"/>
      <c r="P13" s="299"/>
      <c r="Q13" s="299"/>
      <c r="R13" s="299"/>
      <c r="S13" s="299"/>
      <c r="T13" s="299"/>
      <c r="U13" s="299"/>
    </row>
    <row r="14" spans="2:22" ht="60" customHeight="1" x14ac:dyDescent="0.2">
      <c r="B14" s="300" t="s">
        <v>33</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2">
      <c r="B15" s="300" t="s">
        <v>53</v>
      </c>
      <c r="C15" s="300"/>
      <c r="D15" s="300"/>
      <c r="E15" s="300"/>
      <c r="F15" s="300"/>
      <c r="G15" s="300"/>
      <c r="H15" s="300"/>
      <c r="I15" s="300"/>
      <c r="J15" s="300"/>
      <c r="K15" s="300"/>
      <c r="L15" s="300"/>
      <c r="M15" s="300"/>
      <c r="N15" s="300"/>
      <c r="O15" s="300"/>
      <c r="P15" s="300"/>
      <c r="Q15" s="300"/>
      <c r="R15" s="300"/>
      <c r="S15" s="300"/>
      <c r="T15" s="300"/>
      <c r="U15" s="300"/>
    </row>
    <row r="16" spans="2:22" s="156" customFormat="1" ht="25.15" customHeight="1" x14ac:dyDescent="0.25">
      <c r="B16" s="301"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2">
      <c r="B17" s="300" t="s">
        <v>60</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2">
      <c r="B18" s="300" t="s">
        <v>64</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69</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57"/>
      <c r="C20" s="157"/>
      <c r="D20" s="157"/>
      <c r="E20" s="157"/>
      <c r="F20" s="157"/>
      <c r="G20" s="157"/>
      <c r="H20" s="157"/>
      <c r="I20" s="157"/>
      <c r="J20" s="157"/>
      <c r="K20" s="157"/>
      <c r="L20" s="157"/>
      <c r="M20" s="157"/>
      <c r="N20" s="157"/>
      <c r="O20" s="157"/>
      <c r="P20" s="157"/>
      <c r="Q20" s="157"/>
      <c r="R20" s="157"/>
      <c r="S20" s="157"/>
      <c r="T20" s="157"/>
      <c r="U20" s="157"/>
    </row>
    <row r="21" spans="2:21" ht="22.15" customHeight="1" x14ac:dyDescent="0.2">
      <c r="B21" s="307">
        <v>2024</v>
      </c>
      <c r="C21" s="307"/>
      <c r="D21" s="307"/>
      <c r="E21" s="307"/>
      <c r="F21" s="307"/>
      <c r="G21" s="307"/>
      <c r="H21" s="307"/>
      <c r="I21" s="307"/>
      <c r="J21" s="307"/>
      <c r="K21" s="307"/>
      <c r="L21" s="307"/>
      <c r="M21" s="307"/>
      <c r="N21" s="307"/>
      <c r="O21" s="307"/>
      <c r="P21" s="307"/>
      <c r="Q21" s="307"/>
      <c r="R21" s="307"/>
      <c r="S21" s="307"/>
      <c r="T21" s="307"/>
      <c r="U21" s="307"/>
    </row>
    <row r="22" spans="2:21" ht="25.15" customHeight="1" x14ac:dyDescent="0.2">
      <c r="B22" s="308" t="s">
        <v>28</v>
      </c>
      <c r="C22" s="308"/>
      <c r="D22" s="308"/>
      <c r="E22" s="308"/>
      <c r="F22" s="308"/>
      <c r="G22" s="308"/>
      <c r="H22" s="308"/>
      <c r="I22" s="308"/>
      <c r="J22" s="308"/>
      <c r="K22" s="308"/>
      <c r="L22" s="308"/>
      <c r="M22" s="308"/>
      <c r="N22" s="308"/>
      <c r="O22" s="308"/>
      <c r="P22" s="308"/>
      <c r="Q22" s="308"/>
      <c r="R22" s="308"/>
      <c r="S22" s="308"/>
      <c r="T22" s="308"/>
      <c r="U22" s="308"/>
    </row>
    <row r="23" spans="2:21" ht="60" customHeight="1" x14ac:dyDescent="0.2">
      <c r="B23" s="300" t="s">
        <v>496</v>
      </c>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2">
      <c r="B24" s="303"/>
      <c r="C24" s="304"/>
      <c r="D24" s="304"/>
      <c r="E24" s="304"/>
      <c r="F24" s="304"/>
      <c r="G24" s="304"/>
      <c r="H24" s="304"/>
      <c r="I24" s="304"/>
      <c r="J24" s="304"/>
      <c r="K24" s="304"/>
      <c r="L24" s="304"/>
      <c r="M24" s="304"/>
      <c r="N24" s="304"/>
      <c r="O24" s="304"/>
      <c r="P24" s="304"/>
      <c r="Q24" s="304"/>
      <c r="R24" s="304"/>
      <c r="S24" s="304"/>
      <c r="T24" s="304"/>
      <c r="U24" s="305"/>
    </row>
    <row r="25" spans="2:21" s="156" customFormat="1" ht="51.75" customHeight="1" x14ac:dyDescent="0.25">
      <c r="B25" s="303"/>
      <c r="C25" s="304"/>
      <c r="D25" s="304"/>
      <c r="E25" s="304"/>
      <c r="F25" s="304"/>
      <c r="G25" s="304"/>
      <c r="H25" s="304"/>
      <c r="I25" s="304"/>
      <c r="J25" s="304"/>
      <c r="K25" s="304"/>
      <c r="L25" s="304"/>
      <c r="M25" s="304"/>
      <c r="N25" s="304"/>
      <c r="O25" s="304"/>
      <c r="P25" s="304"/>
      <c r="Q25" s="304"/>
      <c r="R25" s="304"/>
      <c r="S25" s="304"/>
      <c r="T25" s="304"/>
      <c r="U25" s="305"/>
    </row>
    <row r="26" spans="2:21" ht="46.5" customHeight="1" x14ac:dyDescent="0.2">
      <c r="B26" s="306" t="s">
        <v>123</v>
      </c>
      <c r="C26" s="306"/>
      <c r="D26" s="306"/>
      <c r="E26" s="306"/>
      <c r="F26" s="306"/>
      <c r="G26" s="306"/>
      <c r="H26" s="306"/>
      <c r="I26" s="306"/>
      <c r="J26" s="306"/>
      <c r="K26" s="306"/>
      <c r="L26" s="306"/>
      <c r="M26" s="306"/>
      <c r="N26" s="306"/>
      <c r="O26" s="306"/>
      <c r="P26" s="306"/>
      <c r="Q26" s="306"/>
      <c r="R26" s="306"/>
      <c r="S26" s="306"/>
      <c r="T26" s="306"/>
      <c r="U26" s="306"/>
    </row>
    <row r="27" spans="2:21" ht="60" customHeight="1" x14ac:dyDescent="0.2">
      <c r="B27" s="300" t="s">
        <v>497</v>
      </c>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2">
      <c r="B28" s="300" t="s">
        <v>498</v>
      </c>
      <c r="C28" s="300"/>
      <c r="D28" s="300"/>
      <c r="E28" s="300"/>
      <c r="F28" s="300"/>
      <c r="G28" s="300"/>
      <c r="H28" s="300"/>
      <c r="I28" s="300"/>
      <c r="J28" s="300"/>
      <c r="K28" s="300"/>
      <c r="L28" s="300"/>
      <c r="M28" s="300"/>
      <c r="N28" s="300"/>
      <c r="O28" s="300"/>
      <c r="P28" s="300"/>
      <c r="Q28" s="300"/>
      <c r="R28" s="300"/>
      <c r="S28" s="300"/>
      <c r="T28" s="300"/>
      <c r="U28" s="300"/>
    </row>
    <row r="29" spans="2:21" ht="71.25" customHeight="1" x14ac:dyDescent="0.2">
      <c r="B29" s="300" t="s">
        <v>499</v>
      </c>
      <c r="C29" s="300"/>
      <c r="D29" s="300"/>
      <c r="E29" s="300"/>
      <c r="F29" s="300"/>
      <c r="G29" s="300"/>
      <c r="H29" s="300"/>
      <c r="I29" s="300"/>
      <c r="J29" s="300"/>
      <c r="K29" s="300"/>
      <c r="L29" s="300"/>
      <c r="M29" s="300"/>
      <c r="N29" s="300"/>
      <c r="O29" s="300"/>
      <c r="P29" s="300"/>
      <c r="Q29" s="300"/>
      <c r="R29" s="300"/>
      <c r="S29" s="300"/>
      <c r="T29" s="300"/>
      <c r="U29" s="300"/>
    </row>
    <row r="30" spans="2:21" ht="22.15" customHeight="1" x14ac:dyDescent="0.2">
      <c r="B30" s="309">
        <v>2025</v>
      </c>
      <c r="C30" s="310"/>
      <c r="D30" s="310"/>
      <c r="E30" s="310"/>
      <c r="F30" s="310"/>
      <c r="G30" s="310"/>
      <c r="H30" s="310"/>
      <c r="I30" s="310"/>
      <c r="J30" s="310"/>
      <c r="K30" s="310"/>
      <c r="L30" s="310"/>
      <c r="M30" s="310"/>
      <c r="N30" s="310"/>
      <c r="O30" s="310"/>
      <c r="P30" s="310"/>
      <c r="Q30" s="310"/>
      <c r="R30" s="310"/>
      <c r="S30" s="310"/>
      <c r="T30" s="310"/>
      <c r="U30" s="310"/>
    </row>
    <row r="31" spans="2:21" ht="25.15" customHeight="1" x14ac:dyDescent="0.2">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x14ac:dyDescent="0.2">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c r="C33" s="300"/>
      <c r="D33" s="300"/>
      <c r="E33" s="300"/>
      <c r="F33" s="300"/>
      <c r="G33" s="300"/>
      <c r="H33" s="300"/>
      <c r="I33" s="300"/>
      <c r="J33" s="300"/>
      <c r="K33" s="300"/>
      <c r="L33" s="300"/>
      <c r="M33" s="300"/>
      <c r="N33" s="300"/>
      <c r="O33" s="300"/>
      <c r="P33" s="300"/>
      <c r="Q33" s="300"/>
      <c r="R33" s="300"/>
      <c r="S33" s="300"/>
      <c r="T33" s="300"/>
      <c r="U33" s="300"/>
    </row>
    <row r="34" spans="2:21" s="156" customFormat="1" ht="25.15" customHeight="1" x14ac:dyDescent="0.25">
      <c r="B34" s="301"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39" spans="2:21" x14ac:dyDescent="0.2">
      <c r="B39" s="313">
        <v>2026</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11" t="s">
        <v>28</v>
      </c>
      <c r="C40" s="312"/>
      <c r="D40" s="312"/>
      <c r="E40" s="312"/>
      <c r="F40" s="312"/>
      <c r="G40" s="312"/>
      <c r="H40" s="312"/>
      <c r="I40" s="312"/>
      <c r="J40" s="312"/>
      <c r="K40" s="312"/>
      <c r="L40" s="312"/>
      <c r="M40" s="312"/>
      <c r="N40" s="312"/>
      <c r="O40" s="312"/>
      <c r="P40" s="312"/>
      <c r="Q40" s="312"/>
      <c r="R40" s="312"/>
      <c r="S40" s="312"/>
      <c r="T40" s="312"/>
      <c r="U40" s="312"/>
    </row>
    <row r="41" spans="2:21" ht="60.75" customHeight="1" x14ac:dyDescent="0.2">
      <c r="B41" s="300"/>
      <c r="C41" s="300"/>
      <c r="D41" s="300"/>
      <c r="E41" s="300"/>
      <c r="F41" s="300"/>
      <c r="G41" s="300"/>
      <c r="H41" s="300"/>
      <c r="I41" s="300"/>
      <c r="J41" s="300"/>
      <c r="K41" s="300"/>
      <c r="L41" s="300"/>
      <c r="M41" s="300"/>
      <c r="N41" s="300"/>
      <c r="O41" s="300"/>
      <c r="P41" s="300"/>
      <c r="Q41" s="300"/>
      <c r="R41" s="300"/>
      <c r="S41" s="300"/>
      <c r="T41" s="300"/>
      <c r="U41" s="300"/>
    </row>
    <row r="42" spans="2:21" ht="60"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2">
      <c r="B43" s="301" t="s">
        <v>123</v>
      </c>
      <c r="C43" s="302"/>
      <c r="D43" s="302"/>
      <c r="E43" s="302"/>
      <c r="F43" s="302"/>
      <c r="G43" s="302"/>
      <c r="H43" s="302"/>
      <c r="I43" s="302"/>
      <c r="J43" s="302"/>
      <c r="K43" s="302"/>
      <c r="L43" s="302"/>
      <c r="M43" s="302"/>
      <c r="N43" s="302"/>
      <c r="O43" s="302"/>
      <c r="P43" s="302"/>
      <c r="Q43" s="302"/>
      <c r="R43" s="302"/>
      <c r="S43" s="302"/>
      <c r="T43" s="302"/>
      <c r="U43" s="302"/>
    </row>
    <row r="44" spans="2:21" ht="45.75" customHeight="1" x14ac:dyDescent="0.2">
      <c r="B44" s="300"/>
      <c r="C44" s="300"/>
      <c r="D44" s="300"/>
      <c r="E44" s="300"/>
      <c r="F44" s="300"/>
      <c r="G44" s="300"/>
      <c r="H44" s="300"/>
      <c r="I44" s="300"/>
      <c r="J44" s="300"/>
      <c r="K44" s="300"/>
      <c r="L44" s="300"/>
      <c r="M44" s="300"/>
      <c r="N44" s="300"/>
      <c r="O44" s="300"/>
      <c r="P44" s="300"/>
      <c r="Q44" s="300"/>
      <c r="R44" s="300"/>
      <c r="S44" s="300"/>
      <c r="T44" s="300"/>
      <c r="U44" s="300"/>
    </row>
    <row r="45" spans="2:21" ht="48" customHeight="1" x14ac:dyDescent="0.2">
      <c r="B45" s="300"/>
      <c r="C45" s="300"/>
      <c r="D45" s="300"/>
      <c r="E45" s="300"/>
      <c r="F45" s="300"/>
      <c r="G45" s="300"/>
      <c r="H45" s="300"/>
      <c r="I45" s="300"/>
      <c r="J45" s="300"/>
      <c r="K45" s="300"/>
      <c r="L45" s="300"/>
      <c r="M45" s="300"/>
      <c r="N45" s="300"/>
      <c r="O45" s="300"/>
      <c r="P45" s="300"/>
      <c r="Q45" s="300"/>
      <c r="R45" s="300"/>
      <c r="S45" s="300"/>
      <c r="T45" s="300"/>
      <c r="U45" s="300"/>
    </row>
    <row r="46" spans="2:21" ht="56.25" customHeight="1" x14ac:dyDescent="0.2">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2">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2">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1">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29:U29"/>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8"/>
  <sheetViews>
    <sheetView showGridLines="0" topLeftCell="A19" zoomScale="60" zoomScaleNormal="60" workbookViewId="0">
      <selection activeCell="B27" sqref="B27:U2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710937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317" t="s">
        <v>127</v>
      </c>
      <c r="C2" s="327" t="s">
        <v>178</v>
      </c>
      <c r="D2" s="327"/>
      <c r="E2" s="327"/>
      <c r="F2" s="327"/>
      <c r="G2" s="2"/>
      <c r="H2" s="333" t="s">
        <v>179</v>
      </c>
      <c r="I2" s="333"/>
      <c r="J2" s="333"/>
      <c r="K2" s="333"/>
      <c r="L2" s="2"/>
      <c r="M2" s="319" t="s">
        <v>180</v>
      </c>
      <c r="N2" s="319"/>
      <c r="O2" s="319"/>
      <c r="P2" s="319"/>
      <c r="Q2" s="55"/>
      <c r="R2" s="334" t="s">
        <v>181</v>
      </c>
      <c r="S2" s="334"/>
      <c r="T2" s="334"/>
      <c r="U2" s="334"/>
      <c r="V2" s="324"/>
    </row>
    <row r="3" spans="2:22" ht="24.75" customHeight="1" thickBot="1" x14ac:dyDescent="0.25">
      <c r="B3" s="318"/>
      <c r="C3" s="3">
        <v>1</v>
      </c>
      <c r="D3" s="3">
        <v>2</v>
      </c>
      <c r="E3" s="4">
        <v>3</v>
      </c>
      <c r="F3" s="5">
        <v>4</v>
      </c>
      <c r="G3" s="315"/>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16"/>
      <c r="H4" s="7">
        <f>Autoevaluación!S55/SUM(Autoevaluación!S55:S59)</f>
        <v>0</v>
      </c>
      <c r="I4" s="7">
        <f>Autoevaluación!S56/SUM(Autoevaluación!S55:S58)</f>
        <v>0</v>
      </c>
      <c r="J4" s="7">
        <f>Autoevaluación!S57/SUM(Autoevaluación!S55:S58)</f>
        <v>0.6</v>
      </c>
      <c r="K4" s="7">
        <f>Autoevaluación!S58/SUM(Autoevaluación!S55:S58)</f>
        <v>0.4</v>
      </c>
      <c r="L4" s="326"/>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0.25</v>
      </c>
      <c r="E5" s="7">
        <f>Autoevaluación!R64/SUM(Autoevaluación!R62:R65)</f>
        <v>0.75</v>
      </c>
      <c r="F5" s="7">
        <f>Autoevaluación!R65/SUM(Autoevaluación!R62:R65)</f>
        <v>0</v>
      </c>
      <c r="G5" s="316"/>
      <c r="H5" s="7">
        <f>Autoevaluación!S62/SUM(Autoevaluación!S62:S65)</f>
        <v>0</v>
      </c>
      <c r="I5" s="7">
        <f>Autoevaluación!S63/SUM(Autoevaluación!S62:S65)</f>
        <v>0</v>
      </c>
      <c r="J5" s="7">
        <f>Autoevaluación!S64/SUM(Autoevaluación!S62:S65)</f>
        <v>1</v>
      </c>
      <c r="K5" s="7">
        <f>Autoevaluación!S65/SUM(Autoevaluación!S62:S65)</f>
        <v>0</v>
      </c>
      <c r="L5" s="326"/>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0.25</v>
      </c>
      <c r="F6" s="7">
        <f>Autoevaluación!R71/SUM(Autoevaluación!R68:R71)</f>
        <v>0.5</v>
      </c>
      <c r="G6" s="316"/>
      <c r="H6" s="7">
        <f>Autoevaluación!S68/SUM(Autoevaluación!S68:S71)</f>
        <v>0</v>
      </c>
      <c r="I6" s="7">
        <f>Autoevaluación!S69/SUM(Autoevaluación!S68:S71)</f>
        <v>0.25</v>
      </c>
      <c r="J6" s="7">
        <f>Autoevaluación!S70/SUM(Autoevaluación!S68:S71)</f>
        <v>0.5</v>
      </c>
      <c r="K6" s="7">
        <f>Autoevaluación!S71/SUM(Autoevaluación!S68:S71)</f>
        <v>0.25</v>
      </c>
      <c r="L6" s="326"/>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0.66666666666666663</v>
      </c>
      <c r="D7" s="7">
        <f>Autoevaluación!R75/SUM(Autoevaluación!R74:R77)</f>
        <v>0</v>
      </c>
      <c r="E7" s="7">
        <f>Autoevaluación!R76/SUM(Autoevaluación!R74:R77)</f>
        <v>0</v>
      </c>
      <c r="F7" s="7">
        <f>Autoevaluación!R77/SUM(Autoevaluación!R74:R77)</f>
        <v>0.33333333333333331</v>
      </c>
      <c r="G7" s="316"/>
      <c r="H7" s="7">
        <f>Autoevaluación!S74/SUM(Autoevaluación!S74:S77)</f>
        <v>0</v>
      </c>
      <c r="I7" s="7">
        <f>Autoevaluación!S75/SUM(Autoevaluación!S74:S77)</f>
        <v>0.5</v>
      </c>
      <c r="J7" s="7">
        <f>Autoevaluación!S76/SUM(Autoevaluación!S74:S77)</f>
        <v>0.33333333333333331</v>
      </c>
      <c r="K7" s="7">
        <f>Autoevaluación!S77/SUM(Autoevaluación!S74:S77)</f>
        <v>0.16666666666666666</v>
      </c>
      <c r="L7" s="326"/>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16"/>
      <c r="H8" s="7"/>
      <c r="I8" s="7"/>
      <c r="J8" s="7"/>
      <c r="K8" s="7"/>
      <c r="L8" s="326"/>
      <c r="M8" s="7"/>
      <c r="N8" s="7"/>
      <c r="O8" s="7"/>
      <c r="P8" s="7"/>
      <c r="Q8" s="53"/>
      <c r="R8" s="7"/>
      <c r="S8" s="7"/>
      <c r="T8" s="7"/>
      <c r="U8" s="7"/>
    </row>
    <row r="9" spans="2:22" ht="38.1" customHeight="1" x14ac:dyDescent="0.2">
      <c r="B9" s="6"/>
      <c r="C9" s="7"/>
      <c r="D9" s="7"/>
      <c r="E9" s="7"/>
      <c r="F9" s="7"/>
      <c r="G9" s="316"/>
      <c r="H9" s="7"/>
      <c r="I9" s="7"/>
      <c r="J9" s="7"/>
      <c r="K9" s="7"/>
      <c r="L9" s="326"/>
      <c r="M9" s="7"/>
      <c r="N9" s="7"/>
      <c r="O9" s="7"/>
      <c r="P9" s="7"/>
      <c r="Q9" s="53"/>
      <c r="R9" s="7"/>
      <c r="S9" s="7"/>
      <c r="T9" s="7"/>
      <c r="U9" s="7"/>
    </row>
    <row r="10" spans="2:22" ht="38.1" customHeight="1" x14ac:dyDescent="0.2">
      <c r="B10" s="15" t="s">
        <v>132</v>
      </c>
      <c r="C10" s="12">
        <f>AVERAGE(C4:C9)</f>
        <v>0.16666666666666666</v>
      </c>
      <c r="D10" s="12">
        <f>AVERAGE(D4:D9)</f>
        <v>0.17499999999999999</v>
      </c>
      <c r="E10" s="12">
        <f>AVERAGE(E4:E9)</f>
        <v>0.45</v>
      </c>
      <c r="F10" s="12">
        <f>AVERAGE(F4:F9)</f>
        <v>0.20833333333333331</v>
      </c>
      <c r="G10" s="9"/>
      <c r="H10" s="12">
        <f>AVERAGE(H4:H9)</f>
        <v>0</v>
      </c>
      <c r="I10" s="12">
        <f>AVERAGE(I4:I9)</f>
        <v>0.1875</v>
      </c>
      <c r="J10" s="12">
        <f>AVERAGE(J4:J9)</f>
        <v>0.60833333333333339</v>
      </c>
      <c r="K10" s="12">
        <f>AVERAGE(K4:K9)</f>
        <v>0.20416666666666666</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7" t="s">
        <v>178</v>
      </c>
      <c r="C12" s="327"/>
      <c r="D12" s="327"/>
      <c r="E12" s="327"/>
      <c r="F12" s="327"/>
      <c r="G12" s="327"/>
      <c r="H12" s="327"/>
      <c r="I12" s="327"/>
      <c r="J12" s="327"/>
      <c r="K12" s="327"/>
      <c r="L12" s="327"/>
      <c r="M12" s="327"/>
      <c r="N12" s="327"/>
      <c r="O12" s="327"/>
      <c r="P12" s="327"/>
      <c r="Q12" s="327"/>
      <c r="R12" s="327"/>
      <c r="S12" s="327"/>
      <c r="T12" s="327"/>
      <c r="U12" s="327"/>
    </row>
    <row r="13" spans="2:22" ht="25.15" customHeight="1" x14ac:dyDescent="0.2">
      <c r="B13" s="308" t="s">
        <v>28</v>
      </c>
      <c r="C13" s="308"/>
      <c r="D13" s="308"/>
      <c r="E13" s="308"/>
      <c r="F13" s="308"/>
      <c r="G13" s="308"/>
      <c r="H13" s="308"/>
      <c r="I13" s="308"/>
      <c r="J13" s="308"/>
      <c r="K13" s="308"/>
      <c r="L13" s="308"/>
      <c r="M13" s="308"/>
      <c r="N13" s="308"/>
      <c r="O13" s="308"/>
      <c r="P13" s="308"/>
      <c r="Q13" s="308"/>
      <c r="R13" s="308"/>
      <c r="S13" s="308"/>
      <c r="T13" s="308"/>
      <c r="U13" s="308"/>
    </row>
    <row r="14" spans="2:22" ht="60" customHeight="1" x14ac:dyDescent="0.2">
      <c r="B14" s="300" t="s">
        <v>334</v>
      </c>
      <c r="C14" s="320"/>
      <c r="D14" s="320"/>
      <c r="E14" s="320"/>
      <c r="F14" s="320"/>
      <c r="G14" s="320"/>
      <c r="H14" s="320"/>
      <c r="I14" s="320"/>
      <c r="J14" s="320"/>
      <c r="K14" s="320"/>
      <c r="L14" s="320"/>
      <c r="M14" s="320"/>
      <c r="N14" s="320"/>
      <c r="O14" s="320"/>
      <c r="P14" s="320"/>
      <c r="Q14" s="320"/>
      <c r="R14" s="320"/>
      <c r="S14" s="320"/>
      <c r="T14" s="320"/>
      <c r="U14" s="320"/>
    </row>
    <row r="15" spans="2:22" ht="60" customHeight="1" x14ac:dyDescent="0.2">
      <c r="B15" s="335" t="s">
        <v>335</v>
      </c>
      <c r="C15" s="336"/>
      <c r="D15" s="336"/>
      <c r="E15" s="336"/>
      <c r="F15" s="336"/>
      <c r="G15" s="336"/>
      <c r="H15" s="336"/>
      <c r="I15" s="336"/>
      <c r="J15" s="336"/>
      <c r="K15" s="336"/>
      <c r="L15" s="336"/>
      <c r="M15" s="336"/>
      <c r="N15" s="336"/>
      <c r="O15" s="336"/>
      <c r="P15" s="336"/>
      <c r="Q15" s="336"/>
      <c r="R15" s="336"/>
      <c r="S15" s="336"/>
      <c r="T15" s="336"/>
      <c r="U15" s="336"/>
    </row>
    <row r="16" spans="2:22" s="14" customFormat="1" ht="25.15" customHeight="1" x14ac:dyDescent="0.25">
      <c r="B16" s="306"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2">
      <c r="B17" s="335" t="s">
        <v>365</v>
      </c>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t="s">
        <v>364</v>
      </c>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20"/>
      <c r="C19" s="320"/>
      <c r="D19" s="320"/>
      <c r="E19" s="320"/>
      <c r="F19" s="320"/>
      <c r="G19" s="320"/>
      <c r="H19" s="320"/>
      <c r="I19" s="320"/>
      <c r="J19" s="320"/>
      <c r="K19" s="320"/>
      <c r="L19" s="320"/>
      <c r="M19" s="320"/>
      <c r="N19" s="320"/>
      <c r="O19" s="320"/>
      <c r="P19" s="320"/>
      <c r="Q19" s="320"/>
      <c r="R19" s="320"/>
      <c r="S19" s="320"/>
      <c r="T19" s="320"/>
      <c r="U19" s="32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37" t="s">
        <v>179</v>
      </c>
      <c r="C21" s="337"/>
      <c r="D21" s="337"/>
      <c r="E21" s="337"/>
      <c r="F21" s="337"/>
      <c r="G21" s="337"/>
      <c r="H21" s="337"/>
      <c r="I21" s="337"/>
      <c r="J21" s="337"/>
      <c r="K21" s="337"/>
      <c r="L21" s="337"/>
      <c r="M21" s="337"/>
      <c r="N21" s="337"/>
      <c r="O21" s="337"/>
      <c r="P21" s="337"/>
      <c r="Q21" s="337"/>
      <c r="R21" s="337"/>
      <c r="S21" s="337"/>
      <c r="T21" s="337"/>
      <c r="U21" s="337"/>
    </row>
    <row r="22" spans="2:21" ht="25.15" customHeight="1" x14ac:dyDescent="0.2">
      <c r="B22" s="338" t="s">
        <v>28</v>
      </c>
      <c r="C22" s="338"/>
      <c r="D22" s="338"/>
      <c r="E22" s="338"/>
      <c r="F22" s="338"/>
      <c r="G22" s="338"/>
      <c r="H22" s="338"/>
      <c r="I22" s="338"/>
      <c r="J22" s="338"/>
      <c r="K22" s="338"/>
      <c r="L22" s="338"/>
      <c r="M22" s="338"/>
      <c r="N22" s="338"/>
      <c r="O22" s="338"/>
      <c r="P22" s="338"/>
      <c r="Q22" s="338"/>
      <c r="R22" s="338"/>
      <c r="S22" s="338"/>
      <c r="T22" s="338"/>
      <c r="U22" s="338"/>
    </row>
    <row r="23" spans="2:21" ht="60" customHeight="1" x14ac:dyDescent="0.2">
      <c r="B23" s="300" t="s">
        <v>303</v>
      </c>
      <c r="C23" s="320"/>
      <c r="D23" s="320"/>
      <c r="E23" s="320"/>
      <c r="F23" s="320"/>
      <c r="G23" s="320"/>
      <c r="H23" s="320"/>
      <c r="I23" s="320"/>
      <c r="J23" s="320"/>
      <c r="K23" s="320"/>
      <c r="L23" s="320"/>
      <c r="M23" s="320"/>
      <c r="N23" s="320"/>
      <c r="O23" s="320"/>
      <c r="P23" s="320"/>
      <c r="Q23" s="320"/>
      <c r="R23" s="320"/>
      <c r="S23" s="320"/>
      <c r="T23" s="320"/>
      <c r="U23" s="320"/>
    </row>
    <row r="24" spans="2:21" ht="60" customHeight="1" x14ac:dyDescent="0.2">
      <c r="B24" s="321" t="s">
        <v>515</v>
      </c>
      <c r="C24" s="322"/>
      <c r="D24" s="322"/>
      <c r="E24" s="322"/>
      <c r="F24" s="322"/>
      <c r="G24" s="322"/>
      <c r="H24" s="322"/>
      <c r="I24" s="322"/>
      <c r="J24" s="322"/>
      <c r="K24" s="322"/>
      <c r="L24" s="322"/>
      <c r="M24" s="322"/>
      <c r="N24" s="322"/>
      <c r="O24" s="322"/>
      <c r="P24" s="322"/>
      <c r="Q24" s="322"/>
      <c r="R24" s="322"/>
      <c r="S24" s="322"/>
      <c r="T24" s="322"/>
      <c r="U24" s="323"/>
    </row>
    <row r="25" spans="2:21" ht="60" customHeight="1" x14ac:dyDescent="0.2">
      <c r="B25" s="321" t="s">
        <v>516</v>
      </c>
      <c r="C25" s="328"/>
      <c r="D25" s="328"/>
      <c r="E25" s="328"/>
      <c r="F25" s="328"/>
      <c r="G25" s="328"/>
      <c r="H25" s="328"/>
      <c r="I25" s="328"/>
      <c r="J25" s="328"/>
      <c r="K25" s="328"/>
      <c r="L25" s="328"/>
      <c r="M25" s="328"/>
      <c r="N25" s="328"/>
      <c r="O25" s="328"/>
      <c r="P25" s="328"/>
      <c r="Q25" s="328"/>
      <c r="R25" s="328"/>
      <c r="S25" s="328"/>
      <c r="T25" s="328"/>
      <c r="U25" s="329"/>
    </row>
    <row r="26" spans="2:21" s="14" customFormat="1" ht="25.15" customHeight="1" x14ac:dyDescent="0.25">
      <c r="B26" s="330" t="s">
        <v>123</v>
      </c>
      <c r="C26" s="331"/>
      <c r="D26" s="331"/>
      <c r="E26" s="331"/>
      <c r="F26" s="331"/>
      <c r="G26" s="331"/>
      <c r="H26" s="331"/>
      <c r="I26" s="331"/>
      <c r="J26" s="331"/>
      <c r="K26" s="331"/>
      <c r="L26" s="331"/>
      <c r="M26" s="331"/>
      <c r="N26" s="331"/>
      <c r="O26" s="331"/>
      <c r="P26" s="331"/>
      <c r="Q26" s="331"/>
      <c r="R26" s="331"/>
      <c r="S26" s="331"/>
      <c r="T26" s="331"/>
      <c r="U26" s="332"/>
    </row>
    <row r="27" spans="2:21" ht="60" customHeight="1" x14ac:dyDescent="0.2">
      <c r="B27" s="300" t="s">
        <v>517</v>
      </c>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2">
      <c r="B28" s="300" t="s">
        <v>518</v>
      </c>
      <c r="C28" s="300"/>
      <c r="D28" s="300"/>
      <c r="E28" s="300"/>
      <c r="F28" s="300"/>
      <c r="G28" s="300"/>
      <c r="H28" s="300"/>
      <c r="I28" s="300"/>
      <c r="J28" s="300"/>
      <c r="K28" s="300"/>
      <c r="L28" s="300"/>
      <c r="M28" s="300"/>
      <c r="N28" s="300"/>
      <c r="O28" s="300"/>
      <c r="P28" s="300"/>
      <c r="Q28" s="300"/>
      <c r="R28" s="300"/>
      <c r="S28" s="300"/>
      <c r="T28" s="300"/>
      <c r="U28" s="300"/>
    </row>
    <row r="29" spans="2:21" ht="60" customHeight="1" x14ac:dyDescent="0.2">
      <c r="B29" s="300" t="s">
        <v>519</v>
      </c>
      <c r="C29" s="300"/>
      <c r="D29" s="300"/>
      <c r="E29" s="300"/>
      <c r="F29" s="300"/>
      <c r="G29" s="300"/>
      <c r="H29" s="300"/>
      <c r="I29" s="300"/>
      <c r="J29" s="300"/>
      <c r="K29" s="300"/>
      <c r="L29" s="300"/>
      <c r="M29" s="300"/>
      <c r="N29" s="300"/>
      <c r="O29" s="300"/>
      <c r="P29" s="300"/>
      <c r="Q29" s="300"/>
      <c r="R29" s="300"/>
      <c r="S29" s="300"/>
      <c r="T29" s="300"/>
      <c r="U29" s="300"/>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2.15" customHeight="1" x14ac:dyDescent="0.2">
      <c r="B31" s="339" t="s">
        <v>180</v>
      </c>
      <c r="C31" s="339"/>
      <c r="D31" s="339"/>
      <c r="E31" s="339"/>
      <c r="F31" s="339"/>
      <c r="G31" s="339"/>
      <c r="H31" s="339"/>
      <c r="I31" s="339"/>
      <c r="J31" s="339"/>
      <c r="K31" s="339"/>
      <c r="L31" s="339"/>
      <c r="M31" s="339"/>
      <c r="N31" s="339"/>
      <c r="O31" s="339"/>
      <c r="P31" s="339"/>
      <c r="Q31" s="339"/>
      <c r="R31" s="339"/>
      <c r="S31" s="339"/>
      <c r="T31" s="339"/>
      <c r="U31" s="339"/>
    </row>
    <row r="32" spans="2:21" ht="25.15" customHeight="1" x14ac:dyDescent="0.2">
      <c r="B32" s="340" t="s">
        <v>28</v>
      </c>
      <c r="C32" s="341"/>
      <c r="D32" s="341"/>
      <c r="E32" s="341"/>
      <c r="F32" s="341"/>
      <c r="G32" s="341"/>
      <c r="H32" s="341"/>
      <c r="I32" s="341"/>
      <c r="J32" s="341"/>
      <c r="K32" s="341"/>
      <c r="L32" s="341"/>
      <c r="M32" s="341"/>
      <c r="N32" s="341"/>
      <c r="O32" s="341"/>
      <c r="P32" s="341"/>
      <c r="Q32" s="341"/>
      <c r="R32" s="341"/>
      <c r="S32" s="341"/>
      <c r="T32" s="341"/>
      <c r="U32" s="341"/>
    </row>
    <row r="33" spans="2:21" ht="60" customHeight="1" x14ac:dyDescent="0.2">
      <c r="B33" s="320"/>
      <c r="C33" s="320"/>
      <c r="D33" s="320"/>
      <c r="E33" s="320"/>
      <c r="F33" s="320"/>
      <c r="G33" s="320"/>
      <c r="H33" s="320"/>
      <c r="I33" s="320"/>
      <c r="J33" s="320"/>
      <c r="K33" s="320"/>
      <c r="L33" s="320"/>
      <c r="M33" s="320"/>
      <c r="N33" s="320"/>
      <c r="O33" s="320"/>
      <c r="P33" s="320"/>
      <c r="Q33" s="320"/>
      <c r="R33" s="320"/>
      <c r="S33" s="320"/>
      <c r="T33" s="320"/>
      <c r="U33" s="320"/>
    </row>
    <row r="34" spans="2:21" ht="60" customHeight="1" x14ac:dyDescent="0.2">
      <c r="B34" s="320"/>
      <c r="C34" s="320"/>
      <c r="D34" s="320"/>
      <c r="E34" s="320"/>
      <c r="F34" s="320"/>
      <c r="G34" s="320"/>
      <c r="H34" s="320"/>
      <c r="I34" s="320"/>
      <c r="J34" s="320"/>
      <c r="K34" s="320"/>
      <c r="L34" s="320"/>
      <c r="M34" s="320"/>
      <c r="N34" s="320"/>
      <c r="O34" s="320"/>
      <c r="P34" s="320"/>
      <c r="Q34" s="320"/>
      <c r="R34" s="320"/>
      <c r="S34" s="320"/>
      <c r="T34" s="320"/>
      <c r="U34" s="320"/>
    </row>
    <row r="35" spans="2:21" s="14" customFormat="1" ht="25.15" customHeight="1" x14ac:dyDescent="0.25">
      <c r="B35" s="306" t="s">
        <v>123</v>
      </c>
      <c r="C35" s="306"/>
      <c r="D35" s="306"/>
      <c r="E35" s="306"/>
      <c r="F35" s="306"/>
      <c r="G35" s="306"/>
      <c r="H35" s="306"/>
      <c r="I35" s="306"/>
      <c r="J35" s="306"/>
      <c r="K35" s="306"/>
      <c r="L35" s="306"/>
      <c r="M35" s="306"/>
      <c r="N35" s="306"/>
      <c r="O35" s="306"/>
      <c r="P35" s="306"/>
      <c r="Q35" s="306"/>
      <c r="R35" s="306"/>
      <c r="S35" s="306"/>
      <c r="T35" s="306"/>
      <c r="U35" s="306"/>
    </row>
    <row r="36" spans="2:21" ht="60" customHeight="1" x14ac:dyDescent="0.2">
      <c r="B36" s="320"/>
      <c r="C36" s="320"/>
      <c r="D36" s="320"/>
      <c r="E36" s="320"/>
      <c r="F36" s="320"/>
      <c r="G36" s="320"/>
      <c r="H36" s="320"/>
      <c r="I36" s="320"/>
      <c r="J36" s="320"/>
      <c r="K36" s="320"/>
      <c r="L36" s="320"/>
      <c r="M36" s="320"/>
      <c r="N36" s="320"/>
      <c r="O36" s="320"/>
      <c r="P36" s="320"/>
      <c r="Q36" s="320"/>
      <c r="R36" s="320"/>
      <c r="S36" s="320"/>
      <c r="T36" s="320"/>
      <c r="U36" s="320"/>
    </row>
    <row r="37" spans="2:21" ht="60" customHeight="1" x14ac:dyDescent="0.2">
      <c r="B37" s="320"/>
      <c r="C37" s="320"/>
      <c r="D37" s="320"/>
      <c r="E37" s="320"/>
      <c r="F37" s="320"/>
      <c r="G37" s="320"/>
      <c r="H37" s="320"/>
      <c r="I37" s="320"/>
      <c r="J37" s="320"/>
      <c r="K37" s="320"/>
      <c r="L37" s="320"/>
      <c r="M37" s="320"/>
      <c r="N37" s="320"/>
      <c r="O37" s="320"/>
      <c r="P37" s="320"/>
      <c r="Q37" s="320"/>
      <c r="R37" s="320"/>
      <c r="S37" s="320"/>
      <c r="T37" s="320"/>
      <c r="U37" s="320"/>
    </row>
    <row r="38" spans="2:21" ht="60" customHeight="1" x14ac:dyDescent="0.2">
      <c r="B38" s="320"/>
      <c r="C38" s="320"/>
      <c r="D38" s="320"/>
      <c r="E38" s="320"/>
      <c r="F38" s="320"/>
      <c r="G38" s="320"/>
      <c r="H38" s="320"/>
      <c r="I38" s="320"/>
      <c r="J38" s="320"/>
      <c r="K38" s="320"/>
      <c r="L38" s="320"/>
      <c r="M38" s="320"/>
      <c r="N38" s="320"/>
      <c r="O38" s="320"/>
      <c r="P38" s="320"/>
      <c r="Q38" s="320"/>
      <c r="R38" s="320"/>
      <c r="S38" s="320"/>
      <c r="T38" s="320"/>
      <c r="U38" s="320"/>
    </row>
    <row r="40" spans="2:21" x14ac:dyDescent="0.2">
      <c r="B40" s="334" t="s">
        <v>181</v>
      </c>
      <c r="C40" s="334"/>
      <c r="D40" s="334"/>
      <c r="E40" s="334"/>
      <c r="F40" s="334"/>
      <c r="G40" s="334"/>
      <c r="H40" s="334"/>
      <c r="I40" s="334"/>
      <c r="J40" s="334"/>
      <c r="K40" s="334"/>
      <c r="L40" s="334"/>
      <c r="M40" s="334"/>
      <c r="N40" s="334"/>
      <c r="O40" s="334"/>
      <c r="P40" s="334"/>
      <c r="Q40" s="334"/>
      <c r="R40" s="334"/>
      <c r="S40" s="334"/>
      <c r="T40" s="334"/>
      <c r="U40" s="334"/>
    </row>
    <row r="41" spans="2:21" ht="19.5" x14ac:dyDescent="0.2">
      <c r="B41" s="340" t="s">
        <v>28</v>
      </c>
      <c r="C41" s="341"/>
      <c r="D41" s="341"/>
      <c r="E41" s="341"/>
      <c r="F41" s="341"/>
      <c r="G41" s="341"/>
      <c r="H41" s="341"/>
      <c r="I41" s="341"/>
      <c r="J41" s="341"/>
      <c r="K41" s="341"/>
      <c r="L41" s="341"/>
      <c r="M41" s="341"/>
      <c r="N41" s="341"/>
      <c r="O41" s="341"/>
      <c r="P41" s="341"/>
      <c r="Q41" s="341"/>
      <c r="R41" s="341"/>
      <c r="S41" s="341"/>
      <c r="T41" s="341"/>
      <c r="U41" s="341"/>
    </row>
    <row r="42" spans="2:21" ht="51.75"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50.25" customHeight="1" x14ac:dyDescent="0.2">
      <c r="B43" s="320"/>
      <c r="C43" s="320"/>
      <c r="D43" s="320"/>
      <c r="E43" s="320"/>
      <c r="F43" s="320"/>
      <c r="G43" s="320"/>
      <c r="H43" s="320"/>
      <c r="I43" s="320"/>
      <c r="J43" s="320"/>
      <c r="K43" s="320"/>
      <c r="L43" s="320"/>
      <c r="M43" s="320"/>
      <c r="N43" s="320"/>
      <c r="O43" s="320"/>
      <c r="P43" s="320"/>
      <c r="Q43" s="320"/>
      <c r="R43" s="320"/>
      <c r="S43" s="320"/>
      <c r="T43" s="320"/>
      <c r="U43" s="320"/>
    </row>
    <row r="44" spans="2:21" ht="19.5" x14ac:dyDescent="0.2">
      <c r="B44" s="306" t="s">
        <v>123</v>
      </c>
      <c r="C44" s="306"/>
      <c r="D44" s="306"/>
      <c r="E44" s="306"/>
      <c r="F44" s="306"/>
      <c r="G44" s="306"/>
      <c r="H44" s="306"/>
      <c r="I44" s="306"/>
      <c r="J44" s="306"/>
      <c r="K44" s="306"/>
      <c r="L44" s="306"/>
      <c r="M44" s="306"/>
      <c r="N44" s="306"/>
      <c r="O44" s="306"/>
      <c r="P44" s="306"/>
      <c r="Q44" s="306"/>
      <c r="R44" s="306"/>
      <c r="S44" s="306"/>
      <c r="T44" s="306"/>
      <c r="U44" s="306"/>
    </row>
    <row r="45" spans="2:21" ht="69.75"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60" customHeight="1" x14ac:dyDescent="0.2">
      <c r="B46" s="320"/>
      <c r="C46" s="320"/>
      <c r="D46" s="320"/>
      <c r="E46" s="320"/>
      <c r="F46" s="320"/>
      <c r="G46" s="320"/>
      <c r="H46" s="320"/>
      <c r="I46" s="320"/>
      <c r="J46" s="320"/>
      <c r="K46" s="320"/>
      <c r="L46" s="320"/>
      <c r="M46" s="320"/>
      <c r="N46" s="320"/>
      <c r="O46" s="320"/>
      <c r="P46" s="320"/>
      <c r="Q46" s="320"/>
      <c r="R46" s="320"/>
      <c r="S46" s="320"/>
      <c r="T46" s="320"/>
      <c r="U46" s="320"/>
    </row>
    <row r="47" spans="2:21" ht="59.25" customHeight="1" x14ac:dyDescent="0.2">
      <c r="B47" s="320"/>
      <c r="C47" s="320"/>
      <c r="D47" s="320"/>
      <c r="E47" s="320"/>
      <c r="F47" s="320"/>
      <c r="G47" s="320"/>
      <c r="H47" s="320"/>
      <c r="I47" s="320"/>
      <c r="J47" s="320"/>
      <c r="K47" s="320"/>
      <c r="L47" s="320"/>
      <c r="M47" s="320"/>
      <c r="N47" s="320"/>
      <c r="O47" s="320"/>
      <c r="P47" s="320"/>
      <c r="Q47" s="320"/>
      <c r="R47" s="320"/>
      <c r="S47" s="320"/>
      <c r="T47" s="320"/>
      <c r="U47" s="320"/>
    </row>
    <row r="65496" spans="2:22" x14ac:dyDescent="0.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45:U45"/>
    <mergeCell ref="B46:U46"/>
    <mergeCell ref="B47:U47"/>
    <mergeCell ref="B40:U40"/>
    <mergeCell ref="B41:U41"/>
    <mergeCell ref="B42:U42"/>
    <mergeCell ref="B43:U43"/>
    <mergeCell ref="B44:U44"/>
    <mergeCell ref="B34:U34"/>
    <mergeCell ref="B35:U35"/>
    <mergeCell ref="B36:U36"/>
    <mergeCell ref="B37:U37"/>
    <mergeCell ref="B38:U38"/>
    <mergeCell ref="B28:U28"/>
    <mergeCell ref="B29:U29"/>
    <mergeCell ref="B31:U31"/>
    <mergeCell ref="B32:U32"/>
    <mergeCell ref="B33:U33"/>
    <mergeCell ref="V2:V3"/>
    <mergeCell ref="L3:L9"/>
    <mergeCell ref="C2:F2"/>
    <mergeCell ref="B25:U25"/>
    <mergeCell ref="B26:U26"/>
    <mergeCell ref="H2:K2"/>
    <mergeCell ref="R2:U2"/>
    <mergeCell ref="B12:U12"/>
    <mergeCell ref="B13:U13"/>
    <mergeCell ref="B14:U14"/>
    <mergeCell ref="B15:U15"/>
    <mergeCell ref="B17:U17"/>
    <mergeCell ref="B18:U18"/>
    <mergeCell ref="B19:U19"/>
    <mergeCell ref="B21:U21"/>
    <mergeCell ref="B22:U22"/>
    <mergeCell ref="B27:U27"/>
    <mergeCell ref="G3:G9"/>
    <mergeCell ref="B2:B3"/>
    <mergeCell ref="M2:P2"/>
    <mergeCell ref="B16:U16"/>
    <mergeCell ref="B23:U23"/>
    <mergeCell ref="B24:U24"/>
  </mergeCells>
  <phoneticPr fontId="2" type="noConversion"/>
  <hyperlinks>
    <hyperlink ref="B65498" r:id="rId1" xr:uid="{00000000-0004-0000-0300-000000000000}"/>
    <hyperlink ref="B65497"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9" zoomScale="70" zoomScaleNormal="70" workbookViewId="0">
      <selection activeCell="B26" sqref="B26:U2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28515625" style="1" customWidth="1"/>
    <col min="18" max="21" width="7.7109375" style="1" customWidth="1"/>
    <col min="22" max="22" width="14.28515625" style="1" bestFit="1" customWidth="1"/>
    <col min="23"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317" t="s">
        <v>137</v>
      </c>
      <c r="C2" s="327" t="s">
        <v>178</v>
      </c>
      <c r="D2" s="327"/>
      <c r="E2" s="327"/>
      <c r="F2" s="327"/>
      <c r="G2" s="2"/>
      <c r="H2" s="333" t="s">
        <v>179</v>
      </c>
      <c r="I2" s="333"/>
      <c r="J2" s="333"/>
      <c r="K2" s="333"/>
      <c r="L2" s="2"/>
      <c r="M2" s="319" t="s">
        <v>180</v>
      </c>
      <c r="N2" s="319"/>
      <c r="O2" s="319"/>
      <c r="P2" s="319"/>
      <c r="Q2" s="55"/>
      <c r="R2" s="334" t="s">
        <v>181</v>
      </c>
      <c r="S2" s="334"/>
      <c r="T2" s="334"/>
      <c r="U2" s="334"/>
      <c r="V2" s="324"/>
    </row>
    <row r="3" spans="2:22" ht="24.75" customHeight="1" thickBot="1" x14ac:dyDescent="0.25">
      <c r="B3" s="318"/>
      <c r="C3" s="3">
        <v>1</v>
      </c>
      <c r="D3" s="3">
        <v>2</v>
      </c>
      <c r="E3" s="4">
        <v>3</v>
      </c>
      <c r="F3" s="5">
        <v>4</v>
      </c>
      <c r="G3" s="315"/>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25">
      <c r="B4" s="37" t="s">
        <v>133</v>
      </c>
      <c r="C4" s="36">
        <f>Autoevaluación!R84/SUM(Autoevaluación!R84:R87)</f>
        <v>0</v>
      </c>
      <c r="D4" s="7">
        <f>Autoevaluación!R85/SUM(Autoevaluación!R84:R87)</f>
        <v>0.33333333333333331</v>
      </c>
      <c r="E4" s="7">
        <f>Autoevaluación!R86/SUM(Autoevaluación!R84:R87)</f>
        <v>0.66666666666666663</v>
      </c>
      <c r="F4" s="7">
        <f>Autoevaluación!R87/SUM(Autoevaluación!R84:R87)</f>
        <v>0</v>
      </c>
      <c r="G4" s="316"/>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6"/>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0.42857142857142855</v>
      </c>
      <c r="E5" s="7">
        <f>Autoevaluación!R91/SUM(Autoevaluación!R89:R92)</f>
        <v>0.5714285714285714</v>
      </c>
      <c r="F5" s="7">
        <f>Autoevaluación!R92/SUM(Autoevaluación!R89:R92)</f>
        <v>0</v>
      </c>
      <c r="G5" s="316"/>
      <c r="H5" s="17">
        <f>Autoevaluación!S89/SUM(Autoevaluación!S89:S92)</f>
        <v>0</v>
      </c>
      <c r="I5" s="7">
        <f>Autoevaluación!S90/SUM(Autoevaluación!S89:S92)</f>
        <v>0.14285714285714285</v>
      </c>
      <c r="J5" s="7" t="e">
        <f>Autoevaluación!S91/SUM(Autoevaluación!S89:Q92Q13:V16)</f>
        <v>#NAME?</v>
      </c>
      <c r="K5" s="7">
        <f>Autoevaluación!S92/SUM(Autoevaluación!S89:S92)</f>
        <v>0.14285714285714285</v>
      </c>
      <c r="L5" s="326"/>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1</v>
      </c>
      <c r="E6" s="7">
        <f>Autoevaluación!R100/SUM(Autoevaluación!R98:R101)</f>
        <v>0</v>
      </c>
      <c r="F6" s="7">
        <f>Autoevaluación!R101/SUM(Autoevaluación!R98:R101)</f>
        <v>0</v>
      </c>
      <c r="G6" s="316"/>
      <c r="H6" s="17">
        <f>Autoevaluación!S98/SUM(Autoevaluación!S98:S101)</f>
        <v>0</v>
      </c>
      <c r="I6" s="7">
        <f>Autoevaluación!S99/SUM(Autoevaluación!S98:S101)</f>
        <v>1</v>
      </c>
      <c r="J6" s="7">
        <f>Autoevaluación!S100/SUM(Autoevaluación!S98:S101)</f>
        <v>0</v>
      </c>
      <c r="K6" s="7">
        <f>Autoevaluación!S10/SUM(Autoevaluación!S98:S101)</f>
        <v>0</v>
      </c>
      <c r="L6" s="326"/>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0.3</v>
      </c>
      <c r="E7" s="7">
        <f>Autoevaluación!R104/SUM(Autoevaluación!R102:R105)</f>
        <v>0.5</v>
      </c>
      <c r="F7" s="7">
        <f>Autoevaluación!R105/SUM(Autoevaluación!R102:R105)</f>
        <v>0.2</v>
      </c>
      <c r="G7" s="316"/>
      <c r="H7" s="17">
        <f>Autoevaluación!S102/SUM(Autoevaluación!S102:S105)</f>
        <v>0</v>
      </c>
      <c r="I7" s="7">
        <f>Autoevaluación!S103/SUM(Autoevaluación!S102:S105)</f>
        <v>0.3</v>
      </c>
      <c r="J7" s="7">
        <f>Autoevaluación!S104/SUM(Autoevaluación!S102:S105)</f>
        <v>0.4</v>
      </c>
      <c r="K7" s="7">
        <f>Autoevaluación!S105/SUM(Autoevaluación!S102:S105)</f>
        <v>0.3</v>
      </c>
      <c r="L7" s="32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16"/>
      <c r="H8" s="17">
        <f>Autoevaluación!S114/SUM(Autoevaluación!S114:S117)</f>
        <v>0</v>
      </c>
      <c r="I8" s="7">
        <f>Autoevaluación!S115/SUM(Autoevaluación!S114:S117)</f>
        <v>0</v>
      </c>
      <c r="J8" s="7">
        <f>Autoevaluación!S116/SUM(Autoevaluación!S114:S117)</f>
        <v>1</v>
      </c>
      <c r="K8" s="7">
        <f>Autoevaluación!S117/SUM(Autoevaluación!S114:S117)</f>
        <v>0</v>
      </c>
      <c r="L8" s="32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16"/>
      <c r="H9" s="7"/>
      <c r="I9" s="7"/>
      <c r="J9" s="7"/>
      <c r="K9" s="7"/>
      <c r="L9" s="326"/>
      <c r="M9" s="7"/>
      <c r="N9" s="7"/>
      <c r="O9" s="7"/>
      <c r="P9" s="7"/>
      <c r="Q9" s="53"/>
      <c r="R9" s="7"/>
      <c r="S9" s="7"/>
      <c r="T9" s="7"/>
      <c r="U9" s="7"/>
    </row>
    <row r="10" spans="2:22" ht="42" customHeight="1" x14ac:dyDescent="0.2">
      <c r="B10" s="15" t="s">
        <v>138</v>
      </c>
      <c r="C10" s="12">
        <f>AVERAGE(C4:C9)</f>
        <v>0</v>
      </c>
      <c r="D10" s="12">
        <f>AVERAGE(D4:D9)</f>
        <v>0.41238095238095235</v>
      </c>
      <c r="E10" s="12">
        <f>AVERAGE(E4:E9)</f>
        <v>0.54761904761904767</v>
      </c>
      <c r="F10" s="12">
        <f>AVERAGE(F4:F9)</f>
        <v>0.04</v>
      </c>
      <c r="G10" s="9"/>
      <c r="H10" s="12">
        <f>AVERAGE(H4:H9)</f>
        <v>0</v>
      </c>
      <c r="I10" s="12">
        <f>AVERAGE(I4:I9)</f>
        <v>0.28857142857142859</v>
      </c>
      <c r="J10" s="12" t="e">
        <f>AVERAGE(J4:J9)</f>
        <v>#NAME?</v>
      </c>
      <c r="K10" s="12">
        <f>AVERAGE(K4:K9)</f>
        <v>0.15523809523809523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7" t="s">
        <v>178</v>
      </c>
      <c r="C12" s="327"/>
      <c r="D12" s="327"/>
      <c r="E12" s="327"/>
      <c r="F12" s="327"/>
      <c r="G12" s="327"/>
      <c r="H12" s="327"/>
      <c r="I12" s="327"/>
      <c r="J12" s="327"/>
      <c r="K12" s="327"/>
      <c r="L12" s="327"/>
      <c r="M12" s="327"/>
      <c r="N12" s="327"/>
      <c r="O12" s="327"/>
      <c r="P12" s="327"/>
      <c r="Q12" s="327"/>
      <c r="R12" s="327"/>
      <c r="S12" s="327"/>
      <c r="T12" s="327"/>
      <c r="U12" s="327"/>
    </row>
    <row r="13" spans="2:22" ht="25.15" customHeight="1" x14ac:dyDescent="0.2">
      <c r="B13" s="308" t="s">
        <v>28</v>
      </c>
      <c r="C13" s="308"/>
      <c r="D13" s="308"/>
      <c r="E13" s="308"/>
      <c r="F13" s="308"/>
      <c r="G13" s="308"/>
      <c r="H13" s="308"/>
      <c r="I13" s="308"/>
      <c r="J13" s="308"/>
      <c r="K13" s="308"/>
      <c r="L13" s="308"/>
      <c r="M13" s="308"/>
      <c r="N13" s="308"/>
      <c r="O13" s="308"/>
      <c r="P13" s="308"/>
      <c r="Q13" s="308"/>
      <c r="R13" s="308"/>
      <c r="S13" s="308"/>
      <c r="T13" s="308"/>
      <c r="U13" s="308"/>
    </row>
    <row r="14" spans="2:22" ht="60" customHeight="1" x14ac:dyDescent="0.2">
      <c r="B14" s="300" t="s">
        <v>370</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2">
      <c r="B15" s="300" t="s">
        <v>208</v>
      </c>
      <c r="C15" s="300"/>
      <c r="D15" s="300"/>
      <c r="E15" s="300"/>
      <c r="F15" s="300"/>
      <c r="G15" s="300"/>
      <c r="H15" s="300"/>
      <c r="I15" s="300"/>
      <c r="J15" s="300"/>
      <c r="K15" s="300"/>
      <c r="L15" s="300"/>
      <c r="M15" s="300"/>
      <c r="N15" s="300"/>
      <c r="O15" s="300"/>
      <c r="P15" s="300"/>
      <c r="Q15" s="300"/>
      <c r="R15" s="300"/>
      <c r="S15" s="300"/>
      <c r="T15" s="300"/>
      <c r="U15" s="300"/>
    </row>
    <row r="16" spans="2:22" s="14" customFormat="1" ht="25.15" customHeight="1" x14ac:dyDescent="0.25">
      <c r="B16" s="306"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2">
      <c r="B17" s="300" t="s">
        <v>371</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2">
      <c r="B18" s="300" t="s">
        <v>372</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373</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37" t="s">
        <v>179</v>
      </c>
      <c r="C21" s="337"/>
      <c r="D21" s="337"/>
      <c r="E21" s="337"/>
      <c r="F21" s="337"/>
      <c r="G21" s="337"/>
      <c r="H21" s="337"/>
      <c r="I21" s="337"/>
      <c r="J21" s="337"/>
      <c r="K21" s="337"/>
      <c r="L21" s="337"/>
      <c r="M21" s="337"/>
      <c r="N21" s="337"/>
      <c r="O21" s="337"/>
      <c r="P21" s="337"/>
      <c r="Q21" s="337"/>
      <c r="R21" s="337"/>
      <c r="S21" s="337"/>
      <c r="T21" s="337"/>
      <c r="U21" s="337"/>
    </row>
    <row r="22" spans="2:21" ht="25.15" customHeight="1" x14ac:dyDescent="0.2">
      <c r="B22" s="340" t="s">
        <v>28</v>
      </c>
      <c r="C22" s="341"/>
      <c r="D22" s="341"/>
      <c r="E22" s="341"/>
      <c r="F22" s="341"/>
      <c r="G22" s="341"/>
      <c r="H22" s="341"/>
      <c r="I22" s="341"/>
      <c r="J22" s="341"/>
      <c r="K22" s="341"/>
      <c r="L22" s="341"/>
      <c r="M22" s="341"/>
      <c r="N22" s="341"/>
      <c r="O22" s="341"/>
      <c r="P22" s="341"/>
      <c r="Q22" s="341"/>
      <c r="R22" s="341"/>
      <c r="S22" s="341"/>
      <c r="T22" s="341"/>
      <c r="U22" s="341"/>
    </row>
    <row r="23" spans="2:21" ht="60" customHeight="1" x14ac:dyDescent="0.2">
      <c r="B23" s="335" t="s">
        <v>520</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521</v>
      </c>
      <c r="C24" s="335"/>
      <c r="D24" s="335"/>
      <c r="E24" s="335"/>
      <c r="F24" s="335"/>
      <c r="G24" s="335"/>
      <c r="H24" s="335"/>
      <c r="I24" s="335"/>
      <c r="J24" s="335"/>
      <c r="K24" s="335"/>
      <c r="L24" s="335"/>
      <c r="M24" s="335"/>
      <c r="N24" s="335"/>
      <c r="O24" s="335"/>
      <c r="P24" s="335"/>
      <c r="Q24" s="335"/>
      <c r="R24" s="335"/>
      <c r="S24" s="335"/>
      <c r="T24" s="335"/>
      <c r="U24" s="335"/>
    </row>
    <row r="25" spans="2:21" s="14" customFormat="1" ht="25.15" customHeight="1" x14ac:dyDescent="0.25">
      <c r="B25" s="306" t="s">
        <v>123</v>
      </c>
      <c r="C25" s="306"/>
      <c r="D25" s="306"/>
      <c r="E25" s="306"/>
      <c r="F25" s="306"/>
      <c r="G25" s="306"/>
      <c r="H25" s="306"/>
      <c r="I25" s="306"/>
      <c r="J25" s="306"/>
      <c r="K25" s="306"/>
      <c r="L25" s="306"/>
      <c r="M25" s="306"/>
      <c r="N25" s="306"/>
      <c r="O25" s="306"/>
      <c r="P25" s="306"/>
      <c r="Q25" s="306"/>
      <c r="R25" s="306"/>
      <c r="S25" s="306"/>
      <c r="T25" s="306"/>
      <c r="U25" s="306"/>
    </row>
    <row r="26" spans="2:21" ht="60" customHeight="1" x14ac:dyDescent="0.2">
      <c r="B26" s="335" t="s">
        <v>522</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523</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524</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39" t="s">
        <v>180</v>
      </c>
      <c r="C30" s="339"/>
      <c r="D30" s="339"/>
      <c r="E30" s="339"/>
      <c r="F30" s="339"/>
      <c r="G30" s="339"/>
      <c r="H30" s="339"/>
      <c r="I30" s="339"/>
      <c r="J30" s="339"/>
      <c r="K30" s="339"/>
      <c r="L30" s="339"/>
      <c r="M30" s="339"/>
      <c r="N30" s="339"/>
      <c r="O30" s="339"/>
      <c r="P30" s="339"/>
      <c r="Q30" s="339"/>
      <c r="R30" s="339"/>
      <c r="S30" s="339"/>
      <c r="T30" s="339"/>
      <c r="U30" s="339"/>
    </row>
    <row r="31" spans="2:21" ht="25.15" customHeight="1" x14ac:dyDescent="0.2">
      <c r="B31" s="338" t="s">
        <v>28</v>
      </c>
      <c r="C31" s="338"/>
      <c r="D31" s="338"/>
      <c r="E31" s="338"/>
      <c r="F31" s="338"/>
      <c r="G31" s="338"/>
      <c r="H31" s="338"/>
      <c r="I31" s="338"/>
      <c r="J31" s="338"/>
      <c r="K31" s="338"/>
      <c r="L31" s="338"/>
      <c r="M31" s="338"/>
      <c r="N31" s="338"/>
      <c r="O31" s="338"/>
      <c r="P31" s="338"/>
      <c r="Q31" s="338"/>
      <c r="R31" s="338"/>
      <c r="S31" s="338"/>
      <c r="T31" s="338"/>
      <c r="U31" s="338"/>
    </row>
    <row r="32" spans="2:21" ht="60" customHeight="1" x14ac:dyDescent="0.2">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15" customHeight="1" x14ac:dyDescent="0.25">
      <c r="B34" s="306" t="s">
        <v>123</v>
      </c>
      <c r="C34" s="306"/>
      <c r="D34" s="306"/>
      <c r="E34" s="306"/>
      <c r="F34" s="306"/>
      <c r="G34" s="306"/>
      <c r="H34" s="306"/>
      <c r="I34" s="306"/>
      <c r="J34" s="306"/>
      <c r="K34" s="306"/>
      <c r="L34" s="306"/>
      <c r="M34" s="306"/>
      <c r="N34" s="306"/>
      <c r="O34" s="306"/>
      <c r="P34" s="306"/>
      <c r="Q34" s="306"/>
      <c r="R34" s="306"/>
      <c r="S34" s="306"/>
      <c r="T34" s="306"/>
      <c r="U34" s="306"/>
    </row>
    <row r="35" spans="2:21" ht="60" customHeight="1" x14ac:dyDescent="0.2">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39" spans="2:21" x14ac:dyDescent="0.2">
      <c r="B39" s="334" t="s">
        <v>181</v>
      </c>
      <c r="C39" s="334"/>
      <c r="D39" s="334"/>
      <c r="E39" s="334"/>
      <c r="F39" s="334"/>
      <c r="G39" s="334"/>
      <c r="H39" s="334"/>
      <c r="I39" s="334"/>
      <c r="J39" s="334"/>
      <c r="K39" s="334"/>
      <c r="L39" s="334"/>
      <c r="M39" s="334"/>
      <c r="N39" s="334"/>
      <c r="O39" s="334"/>
      <c r="P39" s="334"/>
      <c r="Q39" s="334"/>
      <c r="R39" s="334"/>
      <c r="S39" s="334"/>
      <c r="T39" s="334"/>
      <c r="U39" s="334"/>
    </row>
    <row r="40" spans="2:21" ht="19.5" x14ac:dyDescent="0.2">
      <c r="B40" s="338" t="s">
        <v>28</v>
      </c>
      <c r="C40" s="338"/>
      <c r="D40" s="338"/>
      <c r="E40" s="338"/>
      <c r="F40" s="338"/>
      <c r="G40" s="338"/>
      <c r="H40" s="338"/>
      <c r="I40" s="338"/>
      <c r="J40" s="338"/>
      <c r="K40" s="338"/>
      <c r="L40" s="338"/>
      <c r="M40" s="338"/>
      <c r="N40" s="338"/>
      <c r="O40" s="338"/>
      <c r="P40" s="338"/>
      <c r="Q40" s="338"/>
      <c r="R40" s="338"/>
      <c r="S40" s="338"/>
      <c r="T40" s="338"/>
      <c r="U40" s="338"/>
    </row>
    <row r="41" spans="2:21" ht="50.25" customHeight="1" x14ac:dyDescent="0.2">
      <c r="B41" s="300"/>
      <c r="C41" s="300"/>
      <c r="D41" s="300"/>
      <c r="E41" s="300"/>
      <c r="F41" s="300"/>
      <c r="G41" s="300"/>
      <c r="H41" s="300"/>
      <c r="I41" s="300"/>
      <c r="J41" s="300"/>
      <c r="K41" s="300"/>
      <c r="L41" s="300"/>
      <c r="M41" s="300"/>
      <c r="N41" s="300"/>
      <c r="O41" s="300"/>
      <c r="P41" s="300"/>
      <c r="Q41" s="300"/>
      <c r="R41" s="300"/>
      <c r="S41" s="300"/>
      <c r="T41" s="300"/>
      <c r="U41" s="300"/>
    </row>
    <row r="42" spans="2:21" ht="51.75"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2">
      <c r="B43" s="306" t="s">
        <v>123</v>
      </c>
      <c r="C43" s="306"/>
      <c r="D43" s="306"/>
      <c r="E43" s="306"/>
      <c r="F43" s="306"/>
      <c r="G43" s="306"/>
      <c r="H43" s="306"/>
      <c r="I43" s="306"/>
      <c r="J43" s="306"/>
      <c r="K43" s="306"/>
      <c r="L43" s="306"/>
      <c r="M43" s="306"/>
      <c r="N43" s="306"/>
      <c r="O43" s="306"/>
      <c r="P43" s="306"/>
      <c r="Q43" s="306"/>
      <c r="R43" s="306"/>
      <c r="S43" s="306"/>
      <c r="T43" s="306"/>
      <c r="U43" s="306"/>
    </row>
    <row r="44" spans="2:21" ht="45" customHeight="1" x14ac:dyDescent="0.2">
      <c r="B44" s="300"/>
      <c r="C44" s="300"/>
      <c r="D44" s="300"/>
      <c r="E44" s="300"/>
      <c r="F44" s="300"/>
      <c r="G44" s="300"/>
      <c r="H44" s="300"/>
      <c r="I44" s="300"/>
      <c r="J44" s="300"/>
      <c r="K44" s="300"/>
      <c r="L44" s="300"/>
      <c r="M44" s="300"/>
      <c r="N44" s="300"/>
      <c r="O44" s="300"/>
      <c r="P44" s="300"/>
      <c r="Q44" s="300"/>
      <c r="R44" s="300"/>
      <c r="S44" s="300"/>
      <c r="T44" s="300"/>
      <c r="U44" s="300"/>
    </row>
    <row r="45" spans="2:21" ht="52.5" customHeight="1" x14ac:dyDescent="0.2">
      <c r="B45" s="300"/>
      <c r="C45" s="300"/>
      <c r="D45" s="300"/>
      <c r="E45" s="300"/>
      <c r="F45" s="300"/>
      <c r="G45" s="300"/>
      <c r="H45" s="300"/>
      <c r="I45" s="300"/>
      <c r="J45" s="300"/>
      <c r="K45" s="300"/>
      <c r="L45" s="300"/>
      <c r="M45" s="300"/>
      <c r="N45" s="300"/>
      <c r="O45" s="300"/>
      <c r="P45" s="300"/>
      <c r="Q45" s="300"/>
      <c r="R45" s="300"/>
      <c r="S45" s="300"/>
      <c r="T45" s="300"/>
      <c r="U45" s="300"/>
    </row>
    <row r="46" spans="2:21" ht="55.5" customHeight="1" x14ac:dyDescent="0.2">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zoomScale="70" zoomScaleNormal="70" workbookViewId="0">
      <selection activeCell="X27" sqref="X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317" t="s">
        <v>24</v>
      </c>
      <c r="C2" s="327" t="s">
        <v>178</v>
      </c>
      <c r="D2" s="327"/>
      <c r="E2" s="327"/>
      <c r="F2" s="327"/>
      <c r="G2" s="2"/>
      <c r="H2" s="333" t="s">
        <v>179</v>
      </c>
      <c r="I2" s="333"/>
      <c r="J2" s="333"/>
      <c r="K2" s="333"/>
      <c r="L2" s="2"/>
      <c r="M2" s="319" t="s">
        <v>180</v>
      </c>
      <c r="N2" s="319"/>
      <c r="O2" s="319"/>
      <c r="P2" s="319"/>
      <c r="Q2" s="55"/>
      <c r="R2" s="334" t="s">
        <v>181</v>
      </c>
      <c r="S2" s="334"/>
      <c r="T2" s="334"/>
      <c r="U2" s="334"/>
      <c r="V2" s="324"/>
    </row>
    <row r="3" spans="2:22" ht="24.75" customHeight="1" thickBot="1" x14ac:dyDescent="0.25">
      <c r="B3" s="318"/>
      <c r="C3" s="3">
        <v>1</v>
      </c>
      <c r="D3" s="3">
        <v>2</v>
      </c>
      <c r="E3" s="4">
        <v>3</v>
      </c>
      <c r="F3" s="5">
        <v>4</v>
      </c>
      <c r="G3" s="315"/>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25">
      <c r="B4" s="40" t="s">
        <v>5</v>
      </c>
      <c r="C4" s="36">
        <f>Autoevaluación!R122/SUM(Autoevaluación!R122:R125)</f>
        <v>0.25</v>
      </c>
      <c r="D4" s="7">
        <f>Autoevaluación!R123/SUM(Autoevaluación!R122:R125)</f>
        <v>0.25</v>
      </c>
      <c r="E4" s="7">
        <f>Autoevaluación!R124/SUM(Autoevaluación!R122:R125)</f>
        <v>0.25</v>
      </c>
      <c r="F4" s="7">
        <f>Autoevaluación!R125/SUM(Autoevaluación!R122:R125)</f>
        <v>0.25</v>
      </c>
      <c r="G4" s="316"/>
      <c r="H4" s="7">
        <f>Autoevaluación!S122/SUM(Autoevaluación!S122:S125)</f>
        <v>0</v>
      </c>
      <c r="I4" s="7">
        <f>Autoevaluación!S123/SUM(Autoevaluación!S122:S125)</f>
        <v>0.5</v>
      </c>
      <c r="J4" s="7">
        <f>Autoevaluación!S124/SUM(Autoevaluación!S122:S125)</f>
        <v>0.25</v>
      </c>
      <c r="K4" s="7">
        <f>Autoevaluación!S125/SUM(Autoevaluación!S122:S125)</f>
        <v>0.25</v>
      </c>
      <c r="L4" s="32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0.75</v>
      </c>
      <c r="E5" s="7">
        <f>Autoevaluación!R130/SUM(Autoevaluación!R128:R131)</f>
        <v>0.25</v>
      </c>
      <c r="F5" s="7">
        <f>Autoevaluación!R131/SUM(Autoevaluación!R128:R131)</f>
        <v>0</v>
      </c>
      <c r="G5" s="316"/>
      <c r="H5" s="7">
        <f>Autoevaluación!S128/SUM(Autoevaluación!S128:S131)</f>
        <v>0</v>
      </c>
      <c r="I5" s="7">
        <f>Autoevaluación!S129/SUM(Autoevaluación!S128:S131)</f>
        <v>0</v>
      </c>
      <c r="J5" s="7">
        <f>Autoevaluación!S130/SUM(Autoevaluación!S128:S131)</f>
        <v>0.5</v>
      </c>
      <c r="K5" s="7">
        <f>Autoevaluación!S131/SUM(Autoevaluación!S128:S131)</f>
        <v>0.5</v>
      </c>
      <c r="L5" s="32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16"/>
      <c r="H6" s="7">
        <f>Autoevaluación!S134/SUM(Autoevaluación!S134:S137)</f>
        <v>0</v>
      </c>
      <c r="I6" s="7">
        <f>Autoevaluación!S135/SUM(Autoevaluación!S134:S137)</f>
        <v>0</v>
      </c>
      <c r="J6" s="7">
        <f>Autoevaluación!S136/SUM(Autoevaluación!S134:S137)</f>
        <v>1</v>
      </c>
      <c r="K6" s="7">
        <f>Autoevaluación!S137/SUM(Autoevaluación!S134:S137)</f>
        <v>0</v>
      </c>
      <c r="L6" s="32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16"/>
      <c r="H7" s="7">
        <f>Autoevaluación!S139/SUM(Autoevaluación!S139:S142)</f>
        <v>0.33333333333333331</v>
      </c>
      <c r="I7" s="7">
        <f>Autoevaluación!S140/SUM(Autoevaluación!S139:S142)</f>
        <v>0</v>
      </c>
      <c r="J7" s="7">
        <f>Autoevaluación!S141/SUM(Autoevaluación!S139:S142)</f>
        <v>0.66666666666666663</v>
      </c>
      <c r="K7" s="7">
        <f>Autoevaluación!S142/SUM(Autoevaluación!S139:S142)</f>
        <v>0</v>
      </c>
      <c r="L7" s="32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16"/>
      <c r="H8" s="7"/>
      <c r="I8" s="7"/>
      <c r="J8" s="7"/>
      <c r="K8" s="7"/>
      <c r="L8" s="326"/>
      <c r="M8" s="7"/>
      <c r="N8" s="7"/>
      <c r="O8" s="7"/>
      <c r="P8" s="7"/>
      <c r="Q8" s="53"/>
      <c r="R8" s="7"/>
      <c r="S8" s="7"/>
      <c r="T8" s="7"/>
      <c r="U8" s="7"/>
    </row>
    <row r="9" spans="2:22" ht="38.1" customHeight="1" x14ac:dyDescent="0.2">
      <c r="B9" s="6"/>
      <c r="C9" s="7"/>
      <c r="D9" s="7"/>
      <c r="E9" s="7"/>
      <c r="F9" s="7"/>
      <c r="G9" s="316"/>
      <c r="H9" s="7"/>
      <c r="I9" s="7"/>
      <c r="J9" s="7"/>
      <c r="K9" s="7"/>
      <c r="L9" s="326"/>
      <c r="M9" s="7"/>
      <c r="N9" s="7"/>
      <c r="O9" s="7"/>
      <c r="P9" s="7"/>
      <c r="Q9" s="53"/>
      <c r="R9" s="7"/>
      <c r="S9" s="7"/>
      <c r="T9" s="7"/>
      <c r="U9" s="7"/>
    </row>
    <row r="10" spans="2:22" ht="42" customHeight="1" x14ac:dyDescent="0.2">
      <c r="B10" s="15" t="s">
        <v>139</v>
      </c>
      <c r="C10" s="12">
        <f>AVERAGE(C4:C9)</f>
        <v>0.14583333333333331</v>
      </c>
      <c r="D10" s="12">
        <f>AVERAGE(D4:D9)</f>
        <v>0.49999999999999994</v>
      </c>
      <c r="E10" s="12">
        <f>AVERAGE(E4:E9)</f>
        <v>0.29166666666666663</v>
      </c>
      <c r="F10" s="12">
        <f>AVERAGE(F4:F9)</f>
        <v>6.25E-2</v>
      </c>
      <c r="G10" s="9"/>
      <c r="H10" s="12">
        <f>AVERAGE(H4:H9)</f>
        <v>8.3333333333333329E-2</v>
      </c>
      <c r="I10" s="12">
        <f>AVERAGE(I4:I9)</f>
        <v>0.125</v>
      </c>
      <c r="J10" s="12">
        <f>AVERAGE(J4:J9)</f>
        <v>0.60416666666666663</v>
      </c>
      <c r="K10" s="12">
        <f>AVERAGE(K4:K9)</f>
        <v>0.1875</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7" t="s">
        <v>178</v>
      </c>
      <c r="C12" s="327"/>
      <c r="D12" s="327"/>
      <c r="E12" s="327"/>
      <c r="F12" s="327"/>
      <c r="G12" s="327"/>
      <c r="H12" s="327"/>
      <c r="I12" s="327"/>
      <c r="J12" s="327"/>
      <c r="K12" s="327"/>
      <c r="L12" s="327"/>
      <c r="M12" s="327"/>
      <c r="N12" s="327"/>
      <c r="O12" s="327"/>
      <c r="P12" s="327"/>
      <c r="Q12" s="327"/>
      <c r="R12" s="327"/>
      <c r="S12" s="327"/>
      <c r="T12" s="327"/>
      <c r="U12" s="327"/>
    </row>
    <row r="13" spans="2:22" ht="25.15" customHeight="1" x14ac:dyDescent="0.2">
      <c r="B13" s="308" t="s">
        <v>28</v>
      </c>
      <c r="C13" s="308"/>
      <c r="D13" s="308"/>
      <c r="E13" s="308"/>
      <c r="F13" s="308"/>
      <c r="G13" s="308"/>
      <c r="H13" s="308"/>
      <c r="I13" s="308"/>
      <c r="J13" s="308"/>
      <c r="K13" s="308"/>
      <c r="L13" s="308"/>
      <c r="M13" s="308"/>
      <c r="N13" s="308"/>
      <c r="O13" s="308"/>
      <c r="P13" s="308"/>
      <c r="Q13" s="308"/>
      <c r="R13" s="308"/>
      <c r="S13" s="308"/>
      <c r="T13" s="308"/>
      <c r="U13" s="308"/>
    </row>
    <row r="14" spans="2:22" ht="60" customHeight="1" x14ac:dyDescent="0.2">
      <c r="B14" s="300" t="s">
        <v>374</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2">
      <c r="B15" s="300"/>
      <c r="C15" s="300"/>
      <c r="D15" s="300"/>
      <c r="E15" s="300"/>
      <c r="F15" s="300"/>
      <c r="G15" s="300"/>
      <c r="H15" s="300"/>
      <c r="I15" s="300"/>
      <c r="J15" s="300"/>
      <c r="K15" s="300"/>
      <c r="L15" s="300"/>
      <c r="M15" s="300"/>
      <c r="N15" s="300"/>
      <c r="O15" s="300"/>
      <c r="P15" s="300"/>
      <c r="Q15" s="300"/>
      <c r="R15" s="300"/>
      <c r="S15" s="300"/>
      <c r="T15" s="300"/>
      <c r="U15" s="300"/>
    </row>
    <row r="16" spans="2:22" s="14" customFormat="1" ht="25.15" customHeight="1" x14ac:dyDescent="0.25">
      <c r="B16" s="306"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2">
      <c r="B17" s="347" t="s">
        <v>7</v>
      </c>
      <c r="C17" s="347"/>
      <c r="D17" s="347"/>
      <c r="E17" s="347"/>
      <c r="F17" s="347"/>
      <c r="G17" s="347"/>
      <c r="H17" s="347"/>
      <c r="I17" s="347"/>
      <c r="J17" s="347"/>
      <c r="K17" s="347"/>
      <c r="L17" s="347"/>
      <c r="M17" s="347"/>
      <c r="N17" s="347"/>
      <c r="O17" s="347"/>
      <c r="P17" s="347"/>
      <c r="Q17" s="347"/>
      <c r="R17" s="347"/>
      <c r="S17" s="347"/>
      <c r="T17" s="347"/>
      <c r="U17" s="347"/>
    </row>
    <row r="18" spans="2:21" ht="60" customHeight="1" x14ac:dyDescent="0.2">
      <c r="B18" s="300" t="s">
        <v>375</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376</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37" t="s">
        <v>179</v>
      </c>
      <c r="C21" s="337"/>
      <c r="D21" s="337"/>
      <c r="E21" s="337"/>
      <c r="F21" s="337"/>
      <c r="G21" s="337"/>
      <c r="H21" s="337"/>
      <c r="I21" s="337"/>
      <c r="J21" s="337"/>
      <c r="K21" s="337"/>
      <c r="L21" s="337"/>
      <c r="M21" s="337"/>
      <c r="N21" s="337"/>
      <c r="O21" s="337"/>
      <c r="P21" s="337"/>
      <c r="Q21" s="337"/>
      <c r="R21" s="337"/>
      <c r="S21" s="337"/>
      <c r="T21" s="337"/>
      <c r="U21" s="337"/>
    </row>
    <row r="22" spans="2:21" ht="25.15" customHeight="1" x14ac:dyDescent="0.2">
      <c r="B22" s="338" t="s">
        <v>28</v>
      </c>
      <c r="C22" s="338"/>
      <c r="D22" s="338"/>
      <c r="E22" s="338"/>
      <c r="F22" s="338"/>
      <c r="G22" s="338"/>
      <c r="H22" s="338"/>
      <c r="I22" s="338"/>
      <c r="J22" s="338"/>
      <c r="K22" s="338"/>
      <c r="L22" s="338"/>
      <c r="M22" s="338"/>
      <c r="N22" s="338"/>
      <c r="O22" s="338"/>
      <c r="P22" s="338"/>
      <c r="Q22" s="338"/>
      <c r="R22" s="338"/>
      <c r="S22" s="338"/>
      <c r="T22" s="338"/>
      <c r="U22" s="338"/>
    </row>
    <row r="23" spans="2:21" ht="60" customHeight="1" x14ac:dyDescent="0.2">
      <c r="B23" s="348" t="s">
        <v>28</v>
      </c>
      <c r="C23" s="348"/>
      <c r="D23" s="348"/>
      <c r="E23" s="348"/>
      <c r="F23" s="348"/>
      <c r="G23" s="348"/>
      <c r="H23" s="348"/>
      <c r="I23" s="348"/>
      <c r="J23" s="348"/>
      <c r="K23" s="348"/>
      <c r="L23" s="348"/>
      <c r="M23" s="348"/>
      <c r="N23" s="348"/>
      <c r="O23" s="348"/>
      <c r="P23" s="348"/>
      <c r="Q23" s="348"/>
      <c r="R23" s="348"/>
      <c r="S23" s="348"/>
      <c r="T23" s="348"/>
      <c r="U23" s="348"/>
    </row>
    <row r="24" spans="2:21" ht="60" customHeight="1" x14ac:dyDescent="0.2">
      <c r="B24" s="345" t="s">
        <v>427</v>
      </c>
      <c r="C24" s="345"/>
      <c r="D24" s="345"/>
      <c r="E24" s="345"/>
      <c r="F24" s="345"/>
      <c r="G24" s="345"/>
      <c r="H24" s="345"/>
      <c r="I24" s="345"/>
      <c r="J24" s="345"/>
      <c r="K24" s="345"/>
      <c r="L24" s="345"/>
      <c r="M24" s="345"/>
      <c r="N24" s="345"/>
      <c r="O24" s="345"/>
      <c r="P24" s="345"/>
      <c r="Q24" s="345"/>
      <c r="R24" s="345"/>
      <c r="S24" s="345"/>
      <c r="T24" s="345"/>
      <c r="U24" s="345"/>
    </row>
    <row r="25" spans="2:21" s="14" customFormat="1" ht="49.5" customHeight="1" x14ac:dyDescent="0.25">
      <c r="B25" s="342" t="s">
        <v>428</v>
      </c>
      <c r="C25" s="343"/>
      <c r="D25" s="343"/>
      <c r="E25" s="343"/>
      <c r="F25" s="343"/>
      <c r="G25" s="343"/>
      <c r="H25" s="343"/>
      <c r="I25" s="343"/>
      <c r="J25" s="343"/>
      <c r="K25" s="343"/>
      <c r="L25" s="343"/>
      <c r="M25" s="343"/>
      <c r="N25" s="343"/>
      <c r="O25" s="343"/>
      <c r="P25" s="343"/>
      <c r="Q25" s="343"/>
      <c r="R25" s="343"/>
      <c r="S25" s="343"/>
      <c r="T25" s="343"/>
      <c r="U25" s="344"/>
    </row>
    <row r="26" spans="2:21" ht="60" customHeight="1" x14ac:dyDescent="0.2">
      <c r="B26" s="345" t="s">
        <v>429</v>
      </c>
      <c r="C26" s="345"/>
      <c r="D26" s="345"/>
      <c r="E26" s="345"/>
      <c r="F26" s="345"/>
      <c r="G26" s="345"/>
      <c r="H26" s="345"/>
      <c r="I26" s="345"/>
      <c r="J26" s="345"/>
      <c r="K26" s="345"/>
      <c r="L26" s="345"/>
      <c r="M26" s="345"/>
      <c r="N26" s="345"/>
      <c r="O26" s="345"/>
      <c r="P26" s="345"/>
      <c r="Q26" s="345"/>
      <c r="R26" s="345"/>
      <c r="S26" s="345"/>
      <c r="T26" s="345"/>
      <c r="U26" s="345"/>
    </row>
    <row r="27" spans="2:21" ht="60" customHeight="1" x14ac:dyDescent="0.2">
      <c r="B27" s="346" t="s">
        <v>123</v>
      </c>
      <c r="C27" s="346"/>
      <c r="D27" s="346"/>
      <c r="E27" s="346"/>
      <c r="F27" s="346"/>
      <c r="G27" s="346"/>
      <c r="H27" s="346"/>
      <c r="I27" s="346"/>
      <c r="J27" s="346"/>
      <c r="K27" s="346"/>
      <c r="L27" s="346"/>
      <c r="M27" s="346"/>
      <c r="N27" s="346"/>
      <c r="O27" s="346"/>
      <c r="P27" s="346"/>
      <c r="Q27" s="346"/>
      <c r="R27" s="346"/>
      <c r="S27" s="346"/>
      <c r="T27" s="346"/>
      <c r="U27" s="346"/>
    </row>
    <row r="28" spans="2:21" ht="60" customHeight="1" x14ac:dyDescent="0.2">
      <c r="B28" s="345" t="s">
        <v>430</v>
      </c>
      <c r="C28" s="345"/>
      <c r="D28" s="345"/>
      <c r="E28" s="345"/>
      <c r="F28" s="345"/>
      <c r="G28" s="345"/>
      <c r="H28" s="345"/>
      <c r="I28" s="345"/>
      <c r="J28" s="345"/>
      <c r="K28" s="345"/>
      <c r="L28" s="345"/>
      <c r="M28" s="345"/>
      <c r="N28" s="345"/>
      <c r="O28" s="345"/>
      <c r="P28" s="345"/>
      <c r="Q28" s="345"/>
      <c r="R28" s="345"/>
      <c r="S28" s="345"/>
      <c r="T28" s="345"/>
      <c r="U28" s="345"/>
    </row>
    <row r="29" spans="2:21" ht="45.75" customHeight="1" x14ac:dyDescent="0.2">
      <c r="B29" s="345" t="s">
        <v>431</v>
      </c>
      <c r="C29" s="345"/>
      <c r="D29" s="345"/>
      <c r="E29" s="345"/>
      <c r="F29" s="345"/>
      <c r="G29" s="345"/>
      <c r="H29" s="345"/>
      <c r="I29" s="345"/>
      <c r="J29" s="345"/>
      <c r="K29" s="345"/>
      <c r="L29" s="345"/>
      <c r="M29" s="345"/>
      <c r="N29" s="345"/>
      <c r="O29" s="345"/>
      <c r="P29" s="345"/>
      <c r="Q29" s="345"/>
      <c r="R29" s="345"/>
      <c r="S29" s="345"/>
      <c r="T29" s="345"/>
      <c r="U29" s="345"/>
    </row>
    <row r="30" spans="2:21" ht="62.25" customHeight="1" x14ac:dyDescent="0.2">
      <c r="B30" s="345" t="s">
        <v>432</v>
      </c>
      <c r="C30" s="345"/>
      <c r="D30" s="345"/>
      <c r="E30" s="345"/>
      <c r="F30" s="345"/>
      <c r="G30" s="345"/>
      <c r="H30" s="345"/>
      <c r="I30" s="345"/>
      <c r="J30" s="345"/>
      <c r="K30" s="345"/>
      <c r="L30" s="345"/>
      <c r="M30" s="345"/>
      <c r="N30" s="345"/>
      <c r="O30" s="345"/>
      <c r="P30" s="345"/>
      <c r="Q30" s="345"/>
      <c r="R30" s="345"/>
      <c r="S30" s="345"/>
      <c r="T30" s="345"/>
      <c r="U30" s="345"/>
    </row>
    <row r="31" spans="2:21" ht="25.15" customHeight="1" x14ac:dyDescent="0.2">
      <c r="B31" s="340" t="s">
        <v>28</v>
      </c>
      <c r="C31" s="341"/>
      <c r="D31" s="341"/>
      <c r="E31" s="341"/>
      <c r="F31" s="341"/>
      <c r="G31" s="341"/>
      <c r="H31" s="341"/>
      <c r="I31" s="341"/>
      <c r="J31" s="341"/>
      <c r="K31" s="341"/>
      <c r="L31" s="341"/>
      <c r="M31" s="341"/>
      <c r="N31" s="341"/>
      <c r="O31" s="341"/>
      <c r="P31" s="341"/>
      <c r="Q31" s="341"/>
      <c r="R31" s="341"/>
      <c r="S31" s="341"/>
      <c r="T31" s="341"/>
      <c r="U31" s="341"/>
    </row>
    <row r="32" spans="2:21" ht="60" customHeight="1" x14ac:dyDescent="0.2">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15" customHeight="1" x14ac:dyDescent="0.25">
      <c r="B34" s="306" t="s">
        <v>123</v>
      </c>
      <c r="C34" s="306"/>
      <c r="D34" s="306"/>
      <c r="E34" s="306"/>
      <c r="F34" s="306"/>
      <c r="G34" s="306"/>
      <c r="H34" s="306"/>
      <c r="I34" s="306"/>
      <c r="J34" s="306"/>
      <c r="K34" s="306"/>
      <c r="L34" s="306"/>
      <c r="M34" s="306"/>
      <c r="N34" s="306"/>
      <c r="O34" s="306"/>
      <c r="P34" s="306"/>
      <c r="Q34" s="306"/>
      <c r="R34" s="306"/>
      <c r="S34" s="306"/>
      <c r="T34" s="306"/>
      <c r="U34" s="306"/>
    </row>
    <row r="35" spans="2:21" ht="60" customHeight="1" x14ac:dyDescent="0.2">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40" spans="2:21" x14ac:dyDescent="0.2">
      <c r="B40" s="334" t="s">
        <v>181</v>
      </c>
      <c r="C40" s="334"/>
      <c r="D40" s="334"/>
      <c r="E40" s="334"/>
      <c r="F40" s="334"/>
      <c r="G40" s="334"/>
      <c r="H40" s="334"/>
      <c r="I40" s="334"/>
      <c r="J40" s="334"/>
      <c r="K40" s="334"/>
      <c r="L40" s="334"/>
      <c r="M40" s="334"/>
      <c r="N40" s="334"/>
      <c r="O40" s="334"/>
      <c r="P40" s="334"/>
      <c r="Q40" s="334"/>
      <c r="R40" s="334"/>
      <c r="S40" s="334"/>
      <c r="T40" s="334"/>
      <c r="U40" s="334"/>
    </row>
    <row r="41" spans="2:21" ht="19.5" x14ac:dyDescent="0.2">
      <c r="B41" s="340" t="s">
        <v>28</v>
      </c>
      <c r="C41" s="341"/>
      <c r="D41" s="341"/>
      <c r="E41" s="341"/>
      <c r="F41" s="341"/>
      <c r="G41" s="341"/>
      <c r="H41" s="341"/>
      <c r="I41" s="341"/>
      <c r="J41" s="341"/>
      <c r="K41" s="341"/>
      <c r="L41" s="341"/>
      <c r="M41" s="341"/>
      <c r="N41" s="341"/>
      <c r="O41" s="341"/>
      <c r="P41" s="341"/>
      <c r="Q41" s="341"/>
      <c r="R41" s="341"/>
      <c r="S41" s="341"/>
      <c r="T41" s="341"/>
      <c r="U41" s="341"/>
    </row>
    <row r="42" spans="2:21" ht="62.25"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64.5" customHeight="1" x14ac:dyDescent="0.2">
      <c r="B43" s="300"/>
      <c r="C43" s="300"/>
      <c r="D43" s="300"/>
      <c r="E43" s="300"/>
      <c r="F43" s="300"/>
      <c r="G43" s="300"/>
      <c r="H43" s="300"/>
      <c r="I43" s="300"/>
      <c r="J43" s="300"/>
      <c r="K43" s="300"/>
      <c r="L43" s="300"/>
      <c r="M43" s="300"/>
      <c r="N43" s="300"/>
      <c r="O43" s="300"/>
      <c r="P43" s="300"/>
      <c r="Q43" s="300"/>
      <c r="R43" s="300"/>
      <c r="S43" s="300"/>
      <c r="T43" s="300"/>
      <c r="U43" s="300"/>
    </row>
    <row r="44" spans="2:21" ht="19.5" x14ac:dyDescent="0.2">
      <c r="B44" s="306" t="s">
        <v>123</v>
      </c>
      <c r="C44" s="306"/>
      <c r="D44" s="306"/>
      <c r="E44" s="306"/>
      <c r="F44" s="306"/>
      <c r="G44" s="306"/>
      <c r="H44" s="306"/>
      <c r="I44" s="306"/>
      <c r="J44" s="306"/>
      <c r="K44" s="306"/>
      <c r="L44" s="306"/>
      <c r="M44" s="306"/>
      <c r="N44" s="306"/>
      <c r="O44" s="306"/>
      <c r="P44" s="306"/>
      <c r="Q44" s="306"/>
      <c r="R44" s="306"/>
      <c r="S44" s="306"/>
      <c r="T44" s="306"/>
      <c r="U44" s="306"/>
    </row>
    <row r="45" spans="2:21" ht="54.75" customHeight="1" x14ac:dyDescent="0.2">
      <c r="B45" s="300"/>
      <c r="C45" s="300"/>
      <c r="D45" s="300"/>
      <c r="E45" s="300"/>
      <c r="F45" s="300"/>
      <c r="G45" s="300"/>
      <c r="H45" s="300"/>
      <c r="I45" s="300"/>
      <c r="J45" s="300"/>
      <c r="K45" s="300"/>
      <c r="L45" s="300"/>
      <c r="M45" s="300"/>
      <c r="N45" s="300"/>
      <c r="O45" s="300"/>
      <c r="P45" s="300"/>
      <c r="Q45" s="300"/>
      <c r="R45" s="300"/>
      <c r="S45" s="300"/>
      <c r="T45" s="300"/>
      <c r="U45" s="300"/>
    </row>
    <row r="46" spans="2:21" ht="61.5" customHeight="1" x14ac:dyDescent="0.2">
      <c r="B46" s="300"/>
      <c r="C46" s="300"/>
      <c r="D46" s="300"/>
      <c r="E46" s="300"/>
      <c r="F46" s="300"/>
      <c r="G46" s="300"/>
      <c r="H46" s="300"/>
      <c r="I46" s="300"/>
      <c r="J46" s="300"/>
      <c r="K46" s="300"/>
      <c r="L46" s="300"/>
      <c r="M46" s="300"/>
      <c r="N46" s="300"/>
      <c r="O46" s="300"/>
      <c r="P46" s="300"/>
      <c r="Q46" s="300"/>
      <c r="R46" s="300"/>
      <c r="S46" s="300"/>
      <c r="T46" s="300"/>
      <c r="U46" s="300"/>
    </row>
    <row r="47" spans="2:21" ht="64.5" customHeight="1" x14ac:dyDescent="0.2">
      <c r="B47" s="300"/>
      <c r="C47" s="300"/>
      <c r="D47" s="300"/>
      <c r="E47" s="300"/>
      <c r="F47" s="300"/>
      <c r="G47" s="300"/>
      <c r="H47" s="300"/>
      <c r="I47" s="300"/>
      <c r="J47" s="300"/>
      <c r="K47" s="300"/>
      <c r="L47" s="300"/>
      <c r="M47" s="300"/>
      <c r="N47" s="300"/>
      <c r="O47" s="300"/>
      <c r="P47" s="300"/>
      <c r="Q47" s="300"/>
      <c r="R47" s="300"/>
      <c r="S47" s="300"/>
      <c r="T47" s="300"/>
      <c r="U47" s="30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1">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 ref="B37:U37"/>
    <mergeCell ref="V2:V3"/>
    <mergeCell ref="C2:F2"/>
    <mergeCell ref="H2:K2"/>
    <mergeCell ref="B19:U19"/>
    <mergeCell ref="B22:U22"/>
    <mergeCell ref="B21:U21"/>
    <mergeCell ref="L3:L9"/>
    <mergeCell ref="B2:B3"/>
    <mergeCell ref="R2:U2"/>
    <mergeCell ref="B12:U12"/>
    <mergeCell ref="B13:U13"/>
    <mergeCell ref="B15:U15"/>
    <mergeCell ref="G3:G9"/>
    <mergeCell ref="B16:U16"/>
    <mergeCell ref="B14:U14"/>
    <mergeCell ref="B18:U18"/>
    <mergeCell ref="B36:U36"/>
    <mergeCell ref="M2:P2"/>
    <mergeCell ref="B25:U25"/>
    <mergeCell ref="B26:U26"/>
    <mergeCell ref="B27:U27"/>
    <mergeCell ref="B29:U29"/>
    <mergeCell ref="B24:U24"/>
    <mergeCell ref="B17:U17"/>
    <mergeCell ref="B23:U23"/>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CAOS</cp:lastModifiedBy>
  <cp:lastPrinted>2011-10-07T14:16:27Z</cp:lastPrinted>
  <dcterms:created xsi:type="dcterms:W3CDTF">2010-02-23T19:10:51Z</dcterms:created>
  <dcterms:modified xsi:type="dcterms:W3CDTF">2024-11-28T20:50:10Z</dcterms:modified>
</cp:coreProperties>
</file>