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ctor\Dropbox\2023\23Pergaminos\School 23\DBS Documentos\DBS DOC PROPIOS\DBS DOC PMI\"/>
    </mc:Choice>
  </mc:AlternateContent>
  <xr:revisionPtr revIDLastSave="0" documentId="13_ncr:1_{C8EB1E3C-4130-4377-BB56-92AFBCBE05EE}" xr6:coauthVersionLast="47" xr6:coauthVersionMax="47" xr10:uidLastSave="{00000000-0000-0000-0000-000000000000}"/>
  <bookViews>
    <workbookView xWindow="-120" yWindow="-120" windowWidth="20730" windowHeight="11160" tabRatio="682" activeTab="3" xr2:uid="{00000000-000D-0000-FFFF-FFFF00000000}"/>
  </bookViews>
  <sheets>
    <sheet name="INICIO" sheetId="14" r:id="rId1"/>
    <sheet name="REVI_IDENT" sheetId="1" r:id="rId2"/>
    <sheet name="CONTEXTO" sheetId="2" r:id="rId3"/>
    <sheet name="AUTOEVA" sheetId="3" r:id="rId4"/>
    <sheet name="ConAUTO" sheetId="9" r:id="rId5"/>
    <sheet name="OBJS" sheetId="4" r:id="rId6"/>
    <sheet name="MET_IND" sheetId="5" r:id="rId7"/>
    <sheet name="ACCS" sheetId="6" r:id="rId8"/>
    <sheet name="TARS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3" l="1"/>
  <c r="M5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B15" i="5" l="1"/>
  <c r="M58" i="3" l="1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C9" i="5" l="1"/>
  <c r="C6" i="5" l="1"/>
  <c r="C7" i="5"/>
  <c r="C8" i="5"/>
  <c r="A5" i="7"/>
  <c r="A9" i="7"/>
  <c r="A13" i="7"/>
  <c r="A17" i="7"/>
  <c r="A21" i="7"/>
  <c r="A25" i="7"/>
  <c r="A29" i="7"/>
  <c r="A33" i="7"/>
  <c r="A37" i="7"/>
  <c r="A41" i="7"/>
  <c r="A45" i="7"/>
  <c r="A49" i="7"/>
  <c r="A53" i="7"/>
  <c r="A57" i="7"/>
  <c r="A61" i="7"/>
  <c r="A65" i="7"/>
  <c r="A69" i="7"/>
  <c r="A73" i="7"/>
  <c r="A77" i="7"/>
  <c r="A81" i="7"/>
  <c r="A85" i="7"/>
  <c r="A89" i="7"/>
  <c r="A93" i="7"/>
  <c r="A97" i="7"/>
  <c r="A101" i="7"/>
  <c r="A105" i="7"/>
  <c r="A109" i="7"/>
  <c r="A113" i="7"/>
  <c r="A117" i="7"/>
  <c r="A121" i="7"/>
  <c r="A125" i="7"/>
  <c r="A129" i="7"/>
  <c r="A133" i="7"/>
  <c r="A137" i="7"/>
  <c r="A141" i="7"/>
  <c r="A145" i="7"/>
  <c r="A149" i="7"/>
  <c r="A153" i="7"/>
  <c r="A157" i="7"/>
  <c r="A161" i="7"/>
  <c r="A165" i="7"/>
  <c r="A169" i="7"/>
  <c r="A173" i="7"/>
  <c r="A177" i="7"/>
  <c r="A181" i="7"/>
  <c r="A185" i="7"/>
  <c r="A189" i="7"/>
  <c r="A195" i="7"/>
  <c r="A6" i="6"/>
  <c r="A8" i="6"/>
  <c r="A10" i="6"/>
  <c r="A12" i="6"/>
  <c r="A14" i="6"/>
  <c r="A16" i="6"/>
  <c r="A18" i="6"/>
  <c r="A20" i="6"/>
  <c r="A22" i="6"/>
  <c r="A24" i="6"/>
  <c r="A26" i="6"/>
  <c r="A28" i="6"/>
  <c r="A30" i="6"/>
  <c r="A32" i="6"/>
  <c r="A34" i="6"/>
  <c r="A36" i="6"/>
  <c r="A38" i="6"/>
  <c r="A40" i="6"/>
  <c r="A42" i="6"/>
  <c r="A44" i="6"/>
  <c r="A46" i="6"/>
  <c r="A48" i="6"/>
  <c r="A50" i="6"/>
  <c r="A52" i="6"/>
  <c r="B5" i="5"/>
  <c r="C5" i="5"/>
  <c r="B7" i="5"/>
  <c r="B9" i="5"/>
  <c r="C10" i="5"/>
  <c r="B11" i="5"/>
  <c r="C11" i="5"/>
  <c r="C12" i="5"/>
  <c r="B13" i="5"/>
  <c r="C13" i="5"/>
  <c r="C14" i="5"/>
  <c r="C15" i="5"/>
  <c r="C16" i="5"/>
  <c r="B17" i="5"/>
  <c r="C17" i="5"/>
  <c r="C18" i="5"/>
  <c r="B19" i="5"/>
  <c r="C19" i="5"/>
  <c r="C20" i="5"/>
  <c r="B21" i="5"/>
  <c r="C21" i="5"/>
  <c r="C22" i="5"/>
  <c r="B23" i="5"/>
  <c r="C23" i="5"/>
  <c r="C24" i="5"/>
  <c r="B25" i="5"/>
  <c r="C25" i="5"/>
  <c r="C26" i="5"/>
  <c r="B27" i="5"/>
  <c r="C27" i="5"/>
  <c r="C28" i="5"/>
  <c r="Q6" i="3"/>
  <c r="Q7" i="3"/>
  <c r="Q8" i="3"/>
  <c r="Q9" i="3"/>
  <c r="Q10" i="3"/>
  <c r="Q11" i="3"/>
  <c r="Q12" i="3"/>
  <c r="Q23" i="3"/>
  <c r="Q24" i="3"/>
  <c r="Q25" i="3"/>
  <c r="Q26" i="3"/>
  <c r="Q27" i="3"/>
  <c r="Q28" i="3"/>
  <c r="Q29" i="3"/>
  <c r="Q30" i="3"/>
  <c r="Q31" i="3"/>
  <c r="Q32" i="3"/>
  <c r="Q35" i="3"/>
  <c r="Q36" i="3"/>
  <c r="Q39" i="3"/>
  <c r="Q40" i="3"/>
  <c r="Q41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7" i="3"/>
  <c r="Q68" i="3"/>
  <c r="Q69" i="3"/>
  <c r="Q70" i="3"/>
  <c r="Q71" i="3"/>
  <c r="Q72" i="3"/>
  <c r="Q73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F9" i="2"/>
  <c r="F16" i="2"/>
  <c r="F22" i="2"/>
  <c r="F39" i="2"/>
  <c r="F41" i="1"/>
  <c r="F42" i="1"/>
  <c r="F43" i="1"/>
  <c r="F44" i="1"/>
  <c r="F45" i="1"/>
  <c r="E55" i="1"/>
  <c r="E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MFIGUEROA</author>
  </authors>
  <commentList>
    <comment ref="L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Con lo que cuenta actualmente , cuantos docentes ya estan capacitados...</t>
        </r>
      </text>
    </comment>
    <comment ref="O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De donde toman el dato de cuantos docentes se capacitaran…..puede ser de Registro de docentes de la Institución...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MFIGUEROA</author>
  </authors>
  <commentList>
    <comment ref="I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DESCRIBIR  DETALLADAMENTE EN QUE SE GASTO EL RECURSO FINANCIERO.</t>
        </r>
      </text>
    </comment>
    <comment ref="A6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1</t>
        </r>
      </text>
    </comment>
    <comment ref="A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</t>
        </r>
      </text>
    </comment>
    <comment ref="A10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OBJETIVO2</t>
        </r>
      </text>
    </comment>
    <comment ref="A12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 OBJETIVO 2
</t>
        </r>
      </text>
    </comment>
    <comment ref="A14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3</t>
        </r>
      </text>
    </comment>
    <comment ref="A16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3</t>
        </r>
      </text>
    </comment>
    <comment ref="A18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4</t>
        </r>
      </text>
    </comment>
    <comment ref="A20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4</t>
        </r>
      </text>
    </comment>
    <comment ref="A2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5</t>
        </r>
      </text>
    </comment>
    <comment ref="A24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5</t>
        </r>
      </text>
    </comment>
    <comment ref="A26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6</t>
        </r>
      </text>
    </comment>
    <comment ref="A28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6 </t>
        </r>
      </text>
    </comment>
    <comment ref="A30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OBJTIVO 7 </t>
        </r>
      </text>
    </comment>
    <comment ref="A32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OBJTIVO 7</t>
        </r>
      </text>
    </comment>
    <comment ref="A34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8</t>
        </r>
      </text>
    </comment>
    <comment ref="A36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8</t>
        </r>
      </text>
    </comment>
    <comment ref="A38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9</t>
        </r>
      </text>
    </comment>
    <comment ref="A40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9</t>
        </r>
      </text>
    </comment>
    <comment ref="A42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10</t>
        </r>
      </text>
    </comment>
    <comment ref="A4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10</t>
        </r>
      </text>
    </comment>
    <comment ref="A46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 11</t>
        </r>
      </text>
    </comment>
    <comment ref="A48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11</t>
        </r>
      </text>
    </comment>
    <comment ref="A50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OBJETIVO12</t>
        </r>
      </text>
    </comment>
    <comment ref="A52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2 OBJETIVO 12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MFIGUEROA</author>
  </authors>
  <commentList>
    <comment ref="A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ACCION 1</t>
        </r>
      </text>
    </comment>
    <comment ref="A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1 ACCIÓN 2</t>
        </r>
      </text>
    </comment>
    <comment ref="A13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3 ACCIÓN 1</t>
        </r>
      </text>
    </comment>
    <comment ref="A17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MFIGUEROA:</t>
        </r>
        <r>
          <rPr>
            <sz val="9"/>
            <color indexed="81"/>
            <rFont val="Tahoma"/>
            <family val="2"/>
          </rPr>
          <t xml:space="preserve">
META 3 ACCION 2</t>
        </r>
      </text>
    </comment>
  </commentList>
</comments>
</file>

<file path=xl/sharedStrings.xml><?xml version="1.0" encoding="utf-8"?>
<sst xmlns="http://schemas.openxmlformats.org/spreadsheetml/2006/main" count="841" uniqueCount="610">
  <si>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</si>
  <si>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</si>
  <si>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</si>
  <si>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</si>
  <si>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</si>
  <si>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</si>
  <si>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</si>
  <si>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</si>
  <si>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</si>
  <si>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</si>
  <si>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</si>
  <si>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</si>
  <si>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</si>
  <si>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</si>
  <si>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</si>
  <si>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</si>
  <si>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</si>
  <si>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</si>
  <si>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</si>
  <si>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</si>
  <si>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LIDERES DEL PLAN DE MEJORAMIENTO - SEGUIMIENTO Y EVALUACIÓN</t>
  </si>
  <si>
    <t>GESTIÓN</t>
  </si>
  <si>
    <t>Revisión de Identidad Institucional</t>
  </si>
  <si>
    <t>Comparación del PEI y el Funcionamiento del EE</t>
  </si>
  <si>
    <t>Para responder las preguntas de APOYO asociadas a la Comparacion, consulte el PEI, tomando en cuenta el enunciado de la MISION, VISION, PRINCIPIOS INSTITUCIONALES Y OBJETIVOS</t>
  </si>
  <si>
    <t>PREGUNTAS</t>
  </si>
  <si>
    <t>RESPUESTA</t>
  </si>
  <si>
    <t xml:space="preserve">¿Hacia dónde queremos llegar en los próximos 3 años? </t>
  </si>
  <si>
    <t>¿Qué estamos haciendo para cumplir nuestra misión?</t>
  </si>
  <si>
    <t>El PEI, PIER o PEC: ¿ha constituido un referente para el funcionamiento del Establecimiento Educativo?</t>
  </si>
  <si>
    <t>¿De qué manera lo que hacemos contribuye al logro de nuestros propósitos institucionales?</t>
  </si>
  <si>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 xml:space="preserve"> Análisis de la pertinencia del PEI con relación al contexto</t>
    </r>
  </si>
  <si>
    <t>Para EFECTUAR el Analisis de Pertinencia, diligenciar inicialmente la Hoja "CONTEXTO" y luego contestar las siguientes preguntas de APOYO</t>
  </si>
  <si>
    <t>¿El PEI de nuestro establecimiento está actualizado con respecto a los estándares básicos de competencias y a otros referentes nacionales?</t>
  </si>
  <si>
    <t>¿Las características sociales, económicas y culturales de los estudiantes y sus familias son consideradas en nuestro PEI?</t>
  </si>
  <si>
    <t>El PEI,ETNO o PEC ¿Cómo aborda las diferencias económicas, sociales y culturales de la comunidad educativa?</t>
  </si>
  <si>
    <t>¿A partir del diagnóstico local qué características sociales, culturales y económicas definen la población que conforma su comunidad educativa?</t>
  </si>
  <si>
    <t>¿Los estudiantes que egresan de nuestra institución tienen buenas oportunidades laborales o de continuar sus estudios superiores?</t>
  </si>
  <si>
    <t>¿Cuáles son las principales características sociales, económicas y culturales de nuestros estudiantes y sus familias, y cómo éstas han evolucionado en el tiempo?</t>
  </si>
  <si>
    <t>El PEI, PIER o PEC ¿Cómo aborda las diferencias económicas, sociales y culturales de la comunidad educativa?</t>
  </si>
  <si>
    <t>¿Qué tipo de articulación se ha establecido entre el Proyecto Educativo Institucional y el sector productivo?</t>
  </si>
  <si>
    <t>¿De qué manera el PEI responde a las expectativas y necesidades educativas de la comunidad?</t>
  </si>
  <si>
    <t>Analisis de la pertinencia del PEI con respecto al proceso de integracion institucional</t>
  </si>
  <si>
    <t>Nuevos acuerdos sobre la Visión, la Misión y los Principios</t>
  </si>
  <si>
    <t>Peguntas de APOYO sobre los nuevos Acuerdos sobre la Visión, Misión y Principios</t>
  </si>
  <si>
    <t>¿Qué nuevas definiciones de visión, misión y principios exigió el proceso de integración?</t>
  </si>
  <si>
    <t>SEGUIMIENTO A LA ARTICULACION Y EGRESADOS</t>
  </si>
  <si>
    <t>Seguimiento a la articulación de la primera infancia</t>
  </si>
  <si>
    <t>Para responder las preguntas de APOYO asociadas al Seguimiento de la Articulacion, consulte el PEI en el Componente Administrativo  item Articulacion a la primera infancia, tomando en cuenta las acciones frente al AMBITO DE PROCEDENCIA FAMILIAR, INSTITUCIONAL y COMUNITARIO</t>
  </si>
  <si>
    <t>¿Cuáles son las dos estrategias principales que definió la institución educativa para articular las acciones entre transición y los grados de primero y segundo de la básica primaria?</t>
  </si>
  <si>
    <t>Desde el PEI, PIER o PEC ¿que efecto esperado han tenido las acciones de articulación con los ambitos familiar, institucional y comunitario?</t>
  </si>
  <si>
    <t>¿Qué seguimientos se hacen a estas estrategias?</t>
  </si>
  <si>
    <t xml:space="preserve">Seguimiento a la articulación de la Media con la Educación Superior y la Formación para el Trabajo </t>
  </si>
  <si>
    <t>Año Anterior</t>
  </si>
  <si>
    <t>Descripcion del Programa(s) enunciado(s) en PEI - Componente Administrativo item articulacion de la media con la educacion superior y el trabajo.</t>
  </si>
  <si>
    <t>No de estudiantes inscritos 
(AÑO ANTERIOR)</t>
  </si>
  <si>
    <t>No de estudiantes certificados
(AÑO ANTERIOR)</t>
  </si>
  <si>
    <t>PREGUNTAS DE APOYO</t>
  </si>
  <si>
    <t>Para responder las preguntas de apoyo tenga en cuenta la Descripcion del Programa(s) enunciado(s) en PEI - Componente Administrativo item articulacion de la media con la educacion superior y el trabajo.</t>
  </si>
  <si>
    <t>¿Qué estrategia definió la IE para articular la educación media con la superior? ¿Con qué organismos ha realizado alianzas para hacer efectiva esta articulación?</t>
  </si>
  <si>
    <t>¿La IE desarrolla proyectos pedagógicos productivos en sus sedes rurales y cómo los ha articulado con el sector productivo?</t>
  </si>
  <si>
    <t>¿Cual ha sido el impacto del seguimiento de los programas de articulación proyectados por el establecimiento educativo?</t>
  </si>
  <si>
    <t>Seguimiento a egresados del establecimiento educativo</t>
  </si>
  <si>
    <t>Año de egreso (anterior)</t>
  </si>
  <si>
    <t>Tipo de Estudios</t>
  </si>
  <si>
    <t>Porcentaje de Egresados 
 (la Sumatoria de los parciales debe ser 100%)</t>
  </si>
  <si>
    <t>Técnica</t>
  </si>
  <si>
    <t>Tecnológica</t>
  </si>
  <si>
    <t>Educación para el trabajo y el desarrollo humano</t>
  </si>
  <si>
    <t>Superior</t>
  </si>
  <si>
    <t>No sabe</t>
  </si>
  <si>
    <t>Tipo de Trabajo</t>
  </si>
  <si>
    <t>Con trabajo relacionado al estudio</t>
  </si>
  <si>
    <t>Con trabajo no relacionado al estudio</t>
  </si>
  <si>
    <t>Desempleado</t>
  </si>
  <si>
    <t>Conclusiones de la comparación entre los planteamientos del PEI y el funcionamiento del EE, del análisis de la pertinencia con relación al contexto y del seguimiento a la articulación y egresados</t>
  </si>
  <si>
    <t>CARACTERISTICAS DE LAS FAMILIAS Y LOS ESTUDIANTES</t>
  </si>
  <si>
    <t>ESTRATIFICACION / GRUPOS</t>
  </si>
  <si>
    <t>PORCENTAJE 
 (la Sumatoria de los parciales debe ser igual o menor 100%)</t>
  </si>
  <si>
    <t>Análisis del PEI del EE según las característica</t>
  </si>
  <si>
    <r>
      <rPr>
        <sz val="11"/>
        <color indexed="8"/>
        <rFont val="Arial"/>
        <family val="2"/>
      </rPr>
      <t xml:space="preserve">Características </t>
    </r>
    <r>
      <rPr>
        <b/>
        <sz val="11"/>
        <color indexed="8"/>
        <rFont val="Arial"/>
        <family val="2"/>
      </rPr>
      <t>ECONOMICAS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</t>
    </r>
    <r>
      <rPr>
        <sz val="9"/>
        <rFont val="Arial"/>
        <family val="2"/>
      </rPr>
      <t>Indicar el porcentaje en los items que apliquen al EE)</t>
    </r>
  </si>
  <si>
    <t>ESTRATO I BAJO-BAJO</t>
  </si>
  <si>
    <t>ESTRATO II BAJO</t>
  </si>
  <si>
    <t>ESTRATO III MEDIO-BAJO</t>
  </si>
  <si>
    <t>ESTRATO IV MEDIO</t>
  </si>
  <si>
    <t>ESTRATO V MEDIO-ALTO</t>
  </si>
  <si>
    <t>ESTRATO VI ALTO</t>
  </si>
  <si>
    <r>
      <rPr>
        <sz val="11"/>
        <color indexed="8"/>
        <rFont val="Arial"/>
        <family val="2"/>
      </rPr>
      <t xml:space="preserve">Características </t>
    </r>
    <r>
      <rPr>
        <b/>
        <sz val="11"/>
        <color indexed="8"/>
        <rFont val="Arial"/>
        <family val="2"/>
      </rPr>
      <t>SOCIALES</t>
    </r>
    <r>
      <rPr>
        <b/>
        <sz val="10"/>
        <color indexed="8"/>
        <rFont val="Arial"/>
        <family val="2"/>
      </rPr>
      <t xml:space="preserve">
</t>
    </r>
    <r>
      <rPr>
        <sz val="9"/>
        <color indexed="8"/>
        <rFont val="Arial"/>
        <family val="2"/>
      </rPr>
      <t>(Indicar el porcentaje en los items que apliquen al EE) 
(A nivel conceptual -Ver caracteristicas fila A47)</t>
    </r>
  </si>
  <si>
    <t>Unipersonal</t>
  </si>
  <si>
    <t>Nuclear completa</t>
  </si>
  <si>
    <t>Nuclear incompleta</t>
  </si>
  <si>
    <t>Extensa completa</t>
  </si>
  <si>
    <t>Extensa incompleta</t>
  </si>
  <si>
    <t>Compuestas</t>
  </si>
  <si>
    <t>Recompuesta</t>
  </si>
  <si>
    <r>
      <rPr>
        <sz val="11"/>
        <color indexed="8"/>
        <rFont val="Arial"/>
        <family val="2"/>
      </rPr>
      <t xml:space="preserve">Características </t>
    </r>
    <r>
      <rPr>
        <b/>
        <sz val="11"/>
        <color indexed="8"/>
        <rFont val="Arial"/>
        <family val="2"/>
      </rPr>
      <t>CULTURALES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(</t>
    </r>
    <r>
      <rPr>
        <sz val="9"/>
        <color indexed="8"/>
        <rFont val="Arial"/>
        <family val="2"/>
      </rPr>
      <t>Indicar el porcentaje en los items que apliquen al EE)</t>
    </r>
  </si>
  <si>
    <t>Grupos étnicos -indígenas</t>
  </si>
  <si>
    <t>Habitantes de frontera</t>
  </si>
  <si>
    <t>Comunidades afrocolombianas</t>
  </si>
  <si>
    <t xml:space="preserve">Raizales en San Andrés y Providencia y Santa Catalina. </t>
  </si>
  <si>
    <t>Pueblo Rom</t>
  </si>
  <si>
    <t>Otro</t>
  </si>
  <si>
    <r>
      <rPr>
        <sz val="11"/>
        <color indexed="8"/>
        <rFont val="Arial"/>
        <family val="2"/>
      </rPr>
      <t xml:space="preserve">Tipo de </t>
    </r>
    <r>
      <rPr>
        <b/>
        <sz val="11"/>
        <color indexed="8"/>
        <rFont val="Arial"/>
        <family val="2"/>
      </rPr>
      <t xml:space="preserve">POBLACION ATENDIDA </t>
    </r>
    <r>
      <rPr>
        <sz val="11"/>
        <color indexed="8"/>
        <rFont val="Arial"/>
        <family val="2"/>
      </rPr>
      <t xml:space="preserve">
(In</t>
    </r>
    <r>
      <rPr>
        <sz val="10"/>
        <color indexed="8"/>
        <rFont val="Arial"/>
        <family val="2"/>
      </rPr>
      <t>dicar el porcentaje en los items que apliquen al EE)</t>
    </r>
  </si>
  <si>
    <t>Grupos indígenas</t>
  </si>
  <si>
    <t>Blancos</t>
  </si>
  <si>
    <t>Mestizos</t>
  </si>
  <si>
    <t xml:space="preserve">Comunidades Raizales en San Andrés y Providencia y Santa Catalina </t>
  </si>
  <si>
    <t>Población rural dispersa</t>
  </si>
  <si>
    <t xml:space="preserve">Necesidades educativas especiales con discapacidad o limitaciones </t>
  </si>
  <si>
    <t>Necesidades educativas especiales con talentos o capacidades excepcionales</t>
  </si>
  <si>
    <t>Jóvenes y adultos iletrados</t>
  </si>
  <si>
    <t>Niños, niñas y jóvenes trabajadores</t>
  </si>
  <si>
    <t>Adolescentes en conflcito con la ley penal</t>
  </si>
  <si>
    <t>Niños, niñas y adolescentes en protección</t>
  </si>
  <si>
    <t xml:space="preserve">Población en situación de desplazamiento </t>
  </si>
  <si>
    <t xml:space="preserve">menores devinculados de los grupos armados al margen de la ley </t>
  </si>
  <si>
    <t>Hijos en edad escolar de adultos desmovilizados</t>
  </si>
  <si>
    <t>DEFINICION DE LA CLASIFICACION DE LAS CARACTERISTICAS SOCIALES</t>
  </si>
  <si>
    <t>Caracteristicas sociales</t>
  </si>
  <si>
    <t>Concepto</t>
  </si>
  <si>
    <t>Persona que vive sola</t>
  </si>
  <si>
    <t>Conformada por ambos padres con hijos(as) menores de 18 años o mayores pero sin dependencia.</t>
  </si>
  <si>
    <t>Conformada por un solo padre con hijos (as) menores de 18 años o mayores pero sin dependencia.</t>
  </si>
  <si>
    <t>Conformada por la pareja con hijos solteros, que viven con otras personas de la familia, que pueden ser otros hijos con su pareja y/o con hijos.</t>
  </si>
  <si>
    <t>Conformada por el o la jefe de hogar sin cónyugue, vive con sus hijos solteros y otros parientes</t>
  </si>
  <si>
    <t>Conformada por los miembros de la familia y otras personas que no son parientes.</t>
  </si>
  <si>
    <t>Conformada por el o la jefe de hogar con conyugue (padrastro, madrastra), hijos de cada uno e hijos en común.</t>
  </si>
  <si>
    <t>AUTOEVALUACION  DE LAS AREAS DE GESTION</t>
  </si>
  <si>
    <t>PRIORIZACION
DE LOS FACTORES O CONDICIONES</t>
  </si>
  <si>
    <t/>
  </si>
  <si>
    <t>Identifique la Oportunidad o Fortaleza por cada Componente</t>
  </si>
  <si>
    <t>JUSTIFICACION  de la Valoracion Identifica para la Oportunidad ó Fortaleza</t>
  </si>
  <si>
    <t>ANALISIS DE FACTORES Y CONDICIONES DE LAS FORTALEZAS Y OPORTUNIDADES DE MEJORAMIENTO DEL E.E.
(De acuerdo a la calificación dada, se deben escoger factores y condiciones a nivel interno o externo para las FORTALEZAS Y OPORTUNIDADES, eligido un factor, el contrario aparecera en color en fondo Rojo el cual NO se debe seleccionar)</t>
  </si>
  <si>
    <r>
      <t>DE ACUERDO AL ANALISIS DEL FACTOR INTERNO DE</t>
    </r>
    <r>
      <rPr>
        <b/>
        <sz val="16"/>
        <color indexed="8"/>
        <rFont val="Arial"/>
        <family val="2"/>
      </rPr>
      <t xml:space="preserve"> OPORTUNIDAD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Califique cada Elemento 
(Escala ascendente del 1 al 4, siendo 4 el mas alto)</t>
    </r>
  </si>
  <si>
    <t>SI ES NECESARIO ASOCIE EL FACTOR A UN OBJETIVO
Marque con una X (en mayuscula) el cual debe enumerar en la siguiente columna</t>
  </si>
  <si>
    <t xml:space="preserve">(Enumére  doce en orden de importancia, los cuales va a trabajar en la elaboracion de Objetivos) </t>
  </si>
  <si>
    <t>X</t>
  </si>
  <si>
    <t>AREAS</t>
  </si>
  <si>
    <t>PROCESOS</t>
  </si>
  <si>
    <t>COMPONENTES</t>
  </si>
  <si>
    <t>1  Existencia, 2 Pertinencia, 3  Apropiacion o 4 Mejoramiento Continuo</t>
  </si>
  <si>
    <r>
      <rPr>
        <b/>
        <sz val="9"/>
        <color indexed="8"/>
        <rFont val="Arial"/>
        <family val="2"/>
      </rPr>
      <t>FACTOR INTERNO</t>
    </r>
    <r>
      <rPr>
        <sz val="9"/>
        <color indexed="8"/>
        <rFont val="Arial"/>
        <family val="2"/>
      </rPr>
      <t xml:space="preserve">
Si selecciono una de las </t>
    </r>
    <r>
      <rPr>
        <sz val="12"/>
        <color indexed="8"/>
        <rFont val="Arial"/>
        <family val="2"/>
      </rPr>
      <t>OPORTUNIDADES</t>
    </r>
    <r>
      <rPr>
        <sz val="9"/>
        <color indexed="8"/>
        <rFont val="Arial"/>
        <family val="2"/>
      </rPr>
      <t xml:space="preserve"> : 1 (Exitencia), 2 (Pertinencia) ó 3 (Apropiacion)</t>
    </r>
  </si>
  <si>
    <r>
      <rPr>
        <b/>
        <sz val="9"/>
        <color indexed="8"/>
        <rFont val="Arial"/>
        <family val="2"/>
      </rPr>
      <t>FACTOR EXTERNO</t>
    </r>
    <r>
      <rPr>
        <sz val="9"/>
        <color indexed="8"/>
        <rFont val="Arial"/>
        <family val="2"/>
      </rPr>
      <t xml:space="preserve">
Si selecciono una de las </t>
    </r>
    <r>
      <rPr>
        <sz val="12"/>
        <color indexed="8"/>
        <rFont val="Arial"/>
        <family val="2"/>
      </rPr>
      <t>OPORTUNIDADES</t>
    </r>
    <r>
      <rPr>
        <sz val="9"/>
        <color indexed="8"/>
        <rFont val="Arial"/>
        <family val="2"/>
      </rPr>
      <t xml:space="preserve"> : 1 (Exitencia), 2 (Pertinencia) ó 3 (Apropiacion)</t>
    </r>
  </si>
  <si>
    <r>
      <rPr>
        <b/>
        <sz val="9"/>
        <color indexed="8"/>
        <rFont val="Arial"/>
        <family val="2"/>
      </rPr>
      <t xml:space="preserve">FACTOR INTERNO 
</t>
    </r>
    <r>
      <rPr>
        <sz val="9"/>
        <color indexed="8"/>
        <rFont val="Arial"/>
        <family val="2"/>
      </rPr>
      <t>Si selecciono LA FORTALEZA:  4  (Mejoramiento Continuo)</t>
    </r>
  </si>
  <si>
    <r>
      <rPr>
        <b/>
        <sz val="9"/>
        <color indexed="8"/>
        <rFont val="Arial"/>
        <family val="2"/>
      </rPr>
      <t xml:space="preserve">FACTOR EXTERNO
</t>
    </r>
    <r>
      <rPr>
        <sz val="9"/>
        <color indexed="8"/>
        <rFont val="Arial"/>
        <family val="2"/>
      </rPr>
      <t>Si selecciono LA FORTALEZA  Mejoramiento Continuo (4)</t>
    </r>
  </si>
  <si>
    <t>URGENCIA</t>
  </si>
  <si>
    <t>TENDENCIA</t>
  </si>
  <si>
    <t>IMPACTO</t>
  </si>
  <si>
    <t>SUMA TOTAL</t>
  </si>
  <si>
    <t>GESTIÓN DIRECTIVA</t>
  </si>
  <si>
    <t>DIRECCIONAMIENTO ESTRATÉGICO Y HORIZONTE INSTITUCIONAL</t>
  </si>
  <si>
    <t>Misión, visión y principios, en el marco de una institución integrada.</t>
  </si>
  <si>
    <t>Metas institucionales.</t>
  </si>
  <si>
    <t>Conocimiento y apropiación del direccionamiento.</t>
  </si>
  <si>
    <t>Política de inclusión de personas de diferentes grupos poblacionales o diversidad cultural.</t>
  </si>
  <si>
    <t>Gestión Estratégica</t>
  </si>
  <si>
    <t>Liderazgo.</t>
  </si>
  <si>
    <t>Articulación de planes, proyectos y acciones.</t>
  </si>
  <si>
    <t>Estrategia pedagógica.</t>
  </si>
  <si>
    <t>Uso de información (interna y externa) para la toma de decisiones.</t>
  </si>
  <si>
    <t>Seguimiento y autoevaluación.</t>
  </si>
  <si>
    <t>Gobierno Escolar</t>
  </si>
  <si>
    <t>Consejo directivo.</t>
  </si>
  <si>
    <t>Consejo académico.</t>
  </si>
  <si>
    <t>Comisión de evaluación y promoción.</t>
  </si>
  <si>
    <t>Comité de convivencia.</t>
  </si>
  <si>
    <t>Consejo estudiantil.</t>
  </si>
  <si>
    <t>Personero estudiantil.</t>
  </si>
  <si>
    <t>Asamblea de padres de familia.</t>
  </si>
  <si>
    <t>Consejo de padres de familia.</t>
  </si>
  <si>
    <t>Cultura Institucional</t>
  </si>
  <si>
    <t>Mecanismos de comunicación.</t>
  </si>
  <si>
    <t>Trabajo en equipo.</t>
  </si>
  <si>
    <t>Reconocimiento de logros.</t>
  </si>
  <si>
    <t>Identificación y divulgación de buenas prácticas</t>
  </si>
  <si>
    <t>Clima Escolar</t>
  </si>
  <si>
    <t>Pertenencia y participación.</t>
  </si>
  <si>
    <t>Ambiente físico.</t>
  </si>
  <si>
    <t>Inducción a los nuevos estudiantes.</t>
  </si>
  <si>
    <t>Motivación hacia el aprendizaje.</t>
  </si>
  <si>
    <t>Manual de convivencia.</t>
  </si>
  <si>
    <t>Actividades extracurriculares.</t>
  </si>
  <si>
    <t>Bienestar del alumnado.</t>
  </si>
  <si>
    <t>Manejo de conflictos.</t>
  </si>
  <si>
    <t>Manejo de casos difíciles.</t>
  </si>
  <si>
    <t>Relaciones Con El Entorno</t>
  </si>
  <si>
    <t>Familias o acudientes.</t>
  </si>
  <si>
    <t>Autoridades educativas.</t>
  </si>
  <si>
    <t>Otras instituciones.</t>
  </si>
  <si>
    <t>Sector productivo.</t>
  </si>
  <si>
    <t>GESTIÓN ACADÉMICA</t>
  </si>
  <si>
    <t>Diseño Pedagógico</t>
  </si>
  <si>
    <t>Plan de estudios.</t>
  </si>
  <si>
    <t>Enfoque metodológico.</t>
  </si>
  <si>
    <t>Recursos para el aprendizaje.</t>
  </si>
  <si>
    <t>Jornada escolar.</t>
  </si>
  <si>
    <t>Evaluación.</t>
  </si>
  <si>
    <t>Prácticas Pedagógicas</t>
  </si>
  <si>
    <t>Opciones didácticas para las áreas, asignaturas y proyectos transversales.</t>
  </si>
  <si>
    <t>Estrategias para las tareas escolares.</t>
  </si>
  <si>
    <t>Uso articulado de los recursos para el aprendizaje.</t>
  </si>
  <si>
    <t>Uso de los tiempos para el aprendizaje.</t>
  </si>
  <si>
    <t>Gestión de Aula</t>
  </si>
  <si>
    <t>Relación pedagógica.</t>
  </si>
  <si>
    <t>Planeación de clases.</t>
  </si>
  <si>
    <t>Estilo pedagógico.</t>
  </si>
  <si>
    <t>Evaluación en el aula.</t>
  </si>
  <si>
    <t>Seguimiento Académico</t>
  </si>
  <si>
    <t>Seguimiento a los resultados académicos.</t>
  </si>
  <si>
    <t>Uso pedagógico de las evaluaciones externas.</t>
  </si>
  <si>
    <t>Seguimiento a la asistencia.</t>
  </si>
  <si>
    <t>Actividades de recuperación.</t>
  </si>
  <si>
    <t>Apoyo pedagógico para estudiantes con dificultades de aprendizaje.</t>
  </si>
  <si>
    <t>Seguimiento a los egresados.</t>
  </si>
  <si>
    <t>GESTIÓN ADMINISTRATIVA Y FINANCIERA</t>
  </si>
  <si>
    <t>Apoyo a la gestión académica</t>
  </si>
  <si>
    <t>Proceso de matrícula.</t>
  </si>
  <si>
    <t>Archivo académico.</t>
  </si>
  <si>
    <t>Boletines de calificaciones.</t>
  </si>
  <si>
    <t>Administración de la planta física y de los recursos</t>
  </si>
  <si>
    <t>Mantenimiento de la planta física.</t>
  </si>
  <si>
    <t>Programas para la adecuación y embellecimiento de la planta física.</t>
  </si>
  <si>
    <t>Seguimiento al uso de los espacios.</t>
  </si>
  <si>
    <t>Adquisición de los recursos para el aprendizaje.</t>
  </si>
  <si>
    <t>Suministros y dotación.</t>
  </si>
  <si>
    <t>Mantenimiento de equipos y recursos para el aprendizaje.</t>
  </si>
  <si>
    <t>Seguridad y protección.</t>
  </si>
  <si>
    <t>Administración de los Servicios Complementarios</t>
  </si>
  <si>
    <t>Servicios de transporte, restaurante, cafetería y salud (enfermería, odontología, psicología).</t>
  </si>
  <si>
    <t>Apoyo a estudiantes con bajo desempeño académico o con dificultades de interacción.</t>
  </si>
  <si>
    <t>Talento humano</t>
  </si>
  <si>
    <t>Perfiles.</t>
  </si>
  <si>
    <t>Inducción.</t>
  </si>
  <si>
    <t>Formación y capacitación.</t>
  </si>
  <si>
    <t>Asignación académica.</t>
  </si>
  <si>
    <t>Pertenencia del personal vinculado.</t>
  </si>
  <si>
    <t>Evaluación del desempeño.</t>
  </si>
  <si>
    <t>Apoyo a la investigación.</t>
  </si>
  <si>
    <t>Convivencia y manejo de conflictos.</t>
  </si>
  <si>
    <t>Bienestar del talento humano.</t>
  </si>
  <si>
    <t>Apoyo financiero y contable</t>
  </si>
  <si>
    <t>Presupuesto anual del Fondo de Servicios Educativos (FSE).</t>
  </si>
  <si>
    <t>Contabilidad.</t>
  </si>
  <si>
    <t>Ingresos y gastos.</t>
  </si>
  <si>
    <t>Control fiscal.</t>
  </si>
  <si>
    <t>Accesibilidad</t>
  </si>
  <si>
    <t>Atención educativa a grupos poblacionales o en situación de vulnerabilidad que experimentan barreras al aprendizaje y la participación.</t>
  </si>
  <si>
    <t>Atención educativa a estudiantes pertenecientes a grupos étnicos.</t>
  </si>
  <si>
    <t>Necesidades y expectativas de los estudiantes.</t>
  </si>
  <si>
    <t>Proyectos de vida.</t>
  </si>
  <si>
    <t>Proyección a la comunidad</t>
  </si>
  <si>
    <t>Escuela de padres.</t>
  </si>
  <si>
    <t xml:space="preserve"> Oferta de servicios a la comunidad.</t>
  </si>
  <si>
    <t>Uso de la planta física y de los medios.</t>
  </si>
  <si>
    <t>Servicio social estudiantil.</t>
  </si>
  <si>
    <t>Participación y convivencia</t>
  </si>
  <si>
    <t>Participación de los estudiantes.</t>
  </si>
  <si>
    <t>Asamblea y consejo de padres de familia.</t>
  </si>
  <si>
    <t>Participación de las familias.</t>
  </si>
  <si>
    <t>Prevención de riesgos</t>
  </si>
  <si>
    <t>Prevención de riesgos físicos.</t>
  </si>
  <si>
    <t>Prevención de riesgos psicosociales.</t>
  </si>
  <si>
    <t>Programas de seguridad.</t>
  </si>
  <si>
    <t>ADECUADOS RELACIONES INTERINSTITUCIONALES</t>
  </si>
  <si>
    <t>APROPIADA CAPACITACION PARA LA INTERPRETACION DE RESULTADOS</t>
  </si>
  <si>
    <t>ADECUADOS MECANISMOS DE SEGUIMIENTO Y EVALUACION</t>
  </si>
  <si>
    <t>BAJO NIVEL DE ACOMPAÑAMIENTO DE LA SE</t>
  </si>
  <si>
    <t>APOYO DIRECTIVO EN LA GESTION PEDAGOGICA</t>
  </si>
  <si>
    <t>BUEN CANAL DE COMUNICACION CON LA SE</t>
  </si>
  <si>
    <t>APOYO DIRECTIVO Y CONTABLE INEXISTENTE</t>
  </si>
  <si>
    <t>CONTINUIDAD EN LOS PROCESOS DE CAPACITACION DE FORMACION DE DOCENTES</t>
  </si>
  <si>
    <t>CLARIDAD EN LA PROYECCION DEL E.E. AL CONTEXTO</t>
  </si>
  <si>
    <t>DIRECTRICES CLARAS DEL MINISTERIO DE EDUCACION NAL</t>
  </si>
  <si>
    <t>CLIMA EXCOLAR QUE IMPIDE LA CONSTRUCCION DE CONFIANZA</t>
  </si>
  <si>
    <t>DISTANCIA ENTRE LAS SEDES</t>
  </si>
  <si>
    <t>CLIMA ESCOLAR QUE IMPIDE LA CONSTRUCCION DE CONFIANZA</t>
  </si>
  <si>
    <t>DIFICULTADES PARA LA PROMOCION DEL TALENTO HUMANO</t>
  </si>
  <si>
    <t>FALTA CAPACITACION PARA LA INTERPRETACION DE RESULTADOS</t>
  </si>
  <si>
    <t>DEBILES MECANISMOS DE PARTICIPACION Y CONVIVENCIA</t>
  </si>
  <si>
    <t>INADECUADA CAPACITACION EN MTIC</t>
  </si>
  <si>
    <t>FALTA DE GERENCIA ESTRATEGICA</t>
  </si>
  <si>
    <t>LA SE NO TIENE EN CUENTA LAS SOLICITUDES DE FORMACION</t>
  </si>
  <si>
    <t>MECANISCMOS DE COMUNICACION DEBILITADOS</t>
  </si>
  <si>
    <t>LA COMUNIDAD ESTA MUY INTERESADA EN TRABAJAR CON EL E.E.</t>
  </si>
  <si>
    <t>MECANISMOS DE INCLUSION INSTALADOS EN EL ESTABLECIMIENTO</t>
  </si>
  <si>
    <t>METAS INSTITUCIONALES CLARAS</t>
  </si>
  <si>
    <t>PREGUNTAS DE APOYO  AUTOEVALUACION AREAS DE GESTION</t>
  </si>
  <si>
    <t>PREGUNTA</t>
  </si>
  <si>
    <t>En la evaluación de las áreas de gestión ¿cuál ha sido la participación de la comunidad educativa?, particularmente ¿de los estudiantes beneficiados?</t>
  </si>
  <si>
    <t>PREGUNTAS DE APOYO CONSULTA DEL PERFIL DE ACUERDO DE LA AUTOEVALUACION INSTITUCIONAL</t>
  </si>
  <si>
    <t>El perfil del EE ¿logra reflejar de manera conveniente la opinión de la comunidad educativa?</t>
  </si>
  <si>
    <t>PREGUNTAS DE APOYO CONSULTA DEL PERFIL DE ACUERDO A LAS OPORTUNIDADES Y FORTALEZAS</t>
  </si>
  <si>
    <t>En el análisis de fortalezas y oportunidades de mejoramiento ¿se reflejan las oportunidades de mejoramiento más sentidas por la comunidad educativa? Describa de que manera.</t>
  </si>
  <si>
    <t>PREGUNTAS DE APOYO DEL ANALISIS DE LAS FORTALEZAS Y OPORTUNIDADES</t>
  </si>
  <si>
    <t>1.¿Qué estrategias se han implementado en el establecimiento para garantizar que las fortalezas sean sostenibles a largo plazo?</t>
  </si>
  <si>
    <t>2.¿la comunidad educativa participa activamente en la revisión del Plan?</t>
  </si>
  <si>
    <t>3.Las oportunidades de mejoramiento, al igual que las debilidades identificadas en la comunidad educativa ¿son significativas parael sentir de la comunidad educativa?</t>
  </si>
  <si>
    <t>PLAN DE MEJORAMIENTO INSTITUCIONAL</t>
  </si>
  <si>
    <t>N° Factor</t>
  </si>
  <si>
    <t>FACTOR O CONDICION INTERNO</t>
  </si>
  <si>
    <t>OBJETIVO(S)</t>
  </si>
  <si>
    <t>META(S)</t>
  </si>
  <si>
    <t>DEFINICION DE METAS E INDICADORES</t>
  </si>
  <si>
    <t>N°.OBJETIVO</t>
  </si>
  <si>
    <t>OBJETIVO</t>
  </si>
  <si>
    <t>META</t>
  </si>
  <si>
    <t>FECHA DE INICIO META(D/M/A)</t>
  </si>
  <si>
    <t>FECHA DE CUMPLIMIENTO META(D/M/A)</t>
  </si>
  <si>
    <t>NOMBRE DEL INDICADOR</t>
  </si>
  <si>
    <t>TIPO DEL INDICADOR</t>
  </si>
  <si>
    <t>OBJETIVO DEL INDICADOR</t>
  </si>
  <si>
    <t>UNIDAD DE MEDIDA</t>
  </si>
  <si>
    <t>DEFINICIÓN  VARIABLES DE LAS FÓRMULAS</t>
  </si>
  <si>
    <t>FÓRMULA DE CÁLCULO DE INDICADOR</t>
  </si>
  <si>
    <t>LINEA BASE</t>
  </si>
  <si>
    <t>VALOR MÍNIMO</t>
  </si>
  <si>
    <t>VALOR MÁXIMO</t>
  </si>
  <si>
    <t>FUENTE DE DATOS PARA EL CÁLCULO DEL INDICADOR</t>
  </si>
  <si>
    <r>
      <t>PERIODICIDAD DE CÁLCULO DEL INDICADOR</t>
    </r>
    <r>
      <rPr>
        <b/>
        <sz val="8"/>
        <color indexed="8"/>
        <rFont val="Calibri"/>
        <family val="2"/>
      </rPr>
      <t xml:space="preserve">
</t>
    </r>
  </si>
  <si>
    <t>RESPONSABLE DEL INDICADOR</t>
  </si>
  <si>
    <t>RESULTADO</t>
  </si>
  <si>
    <t xml:space="preserve">PROCESO </t>
  </si>
  <si>
    <t>PORCENTUAL</t>
  </si>
  <si>
    <t>CANTIDAD</t>
  </si>
  <si>
    <t>MENSUAL</t>
  </si>
  <si>
    <t>BIMENSUAL</t>
  </si>
  <si>
    <t>TRIMESTRAL</t>
  </si>
  <si>
    <t>SEMESTRAL</t>
  </si>
  <si>
    <t>ANUAL</t>
  </si>
  <si>
    <t>ACCIONES</t>
  </si>
  <si>
    <t>RESPONSABLE</t>
  </si>
  <si>
    <t>FECHA DE INICIO
(dd/mm/aa)</t>
  </si>
  <si>
    <t>FECHA DE CUMPLIMIENTO  (dd/mm/aa)</t>
  </si>
  <si>
    <t>RECURSOS (miles de pesos)</t>
  </si>
  <si>
    <t>FUENTE DE FINANCIACIÓN</t>
  </si>
  <si>
    <t>ESTRATEGIA DE CALIDAD ASOCIADA  A LA ACCION</t>
  </si>
  <si>
    <t>DETALLE DEL RECURSO FINACIERO</t>
  </si>
  <si>
    <t xml:space="preserve"> </t>
  </si>
  <si>
    <t>ESTRATEGIAS DE CALIDAD ASOCIADAS A LA ACCION</t>
  </si>
  <si>
    <t>RECURSOS PROPIOS</t>
  </si>
  <si>
    <t xml:space="preserve">Formación continuada para docentes y directivos docentes </t>
  </si>
  <si>
    <t>REGALIAS</t>
  </si>
  <si>
    <t xml:space="preserve">Formación inicial de docentes </t>
  </si>
  <si>
    <t>SGP</t>
  </si>
  <si>
    <t xml:space="preserve">Plan territorial de formación </t>
  </si>
  <si>
    <t>NACION</t>
  </si>
  <si>
    <t xml:space="preserve">Formación de docentes y directivos docentes </t>
  </si>
  <si>
    <t>MUNICIPIO</t>
  </si>
  <si>
    <t xml:space="preserve">Educación para la sexualidad y construcción de ciudadanía </t>
  </si>
  <si>
    <t xml:space="preserve">OTROS </t>
  </si>
  <si>
    <t xml:space="preserve">Educación para el ejercicio de los Derechos humanos </t>
  </si>
  <si>
    <t xml:space="preserve">Educación Ambiental </t>
  </si>
  <si>
    <t xml:space="preserve">Competencias ciudadanas </t>
  </si>
  <si>
    <t xml:space="preserve">Competencias científicas (ciencias naturales) </t>
  </si>
  <si>
    <t xml:space="preserve">Competencias científicas (ciencias sociales) </t>
  </si>
  <si>
    <t xml:space="preserve">Competencias comunicativas </t>
  </si>
  <si>
    <t xml:space="preserve">Competencias matemáticas </t>
  </si>
  <si>
    <t xml:space="preserve">Experiencias significativas </t>
  </si>
  <si>
    <t xml:space="preserve">Promoción del inglés como lengua extranjera </t>
  </si>
  <si>
    <t>Asistencia técnica a las secretarías de educación para fortalecer la gestión, con estrategias diferenciadas de intervención</t>
  </si>
  <si>
    <t xml:space="preserve"> Acompañamiento a los establecimientos educativos para el fortalecimiento en su gestión educativa con un enfoque de educación inclusiva </t>
  </si>
  <si>
    <t xml:space="preserve">Acompañamiento a los proyectos etnoeducativos </t>
  </si>
  <si>
    <t>Identificación y socialización de experiencias etnoeducativas indígenas y afrocolombianas</t>
  </si>
  <si>
    <t>DEFINICION DE TAREAS Y RESPONSABLES</t>
  </si>
  <si>
    <t>TAREA</t>
  </si>
  <si>
    <t>CORREO RESPONSABLE</t>
  </si>
  <si>
    <t>FECHA INICIO
(dd/mm/aa)</t>
  </si>
  <si>
    <t>FECHA FIN
(dd/mm/aa)</t>
  </si>
  <si>
    <t>rectoria@donboscocollege.edu.co</t>
  </si>
  <si>
    <t>José Emiro Salas Bernal</t>
  </si>
  <si>
    <t>Ocaña</t>
  </si>
  <si>
    <t>calle 9  13-32</t>
  </si>
  <si>
    <t>Martha Soledad Pita Peñaranda</t>
  </si>
  <si>
    <t>Magaly Meza Quintero</t>
  </si>
  <si>
    <t>Auxiliadora Tuiran Lozano</t>
  </si>
  <si>
    <t>Luisa Fernanda Gómez</t>
  </si>
  <si>
    <t>Carmen Teresa Jaime</t>
  </si>
  <si>
    <t>Rector</t>
  </si>
  <si>
    <t>Administradora</t>
  </si>
  <si>
    <t>Coordinadora</t>
  </si>
  <si>
    <t>Docente</t>
  </si>
  <si>
    <t>administracion@donboscocollege.edu.co</t>
  </si>
  <si>
    <t>tmagaly@donboscocollege.edu.co</t>
  </si>
  <si>
    <t>tauxiliadora@donboscocollege.edu.co</t>
  </si>
  <si>
    <t>tluisa@donboscocollege.edu.co</t>
  </si>
  <si>
    <t>tcarmen@donboscocollege.edu.co</t>
  </si>
  <si>
    <t xml:space="preserve">Con las pruebas institucionales </t>
  </si>
  <si>
    <t xml:space="preserve">con las olimpiadas matemáticas </t>
  </si>
  <si>
    <t xml:space="preserve">Olimpiadas de inglés </t>
  </si>
  <si>
    <t xml:space="preserve">OLimpiadas de Quimíca  </t>
  </si>
  <si>
    <t xml:space="preserve">Traer nuevos profesores </t>
  </si>
  <si>
    <t>5 capacitaciones al año</t>
  </si>
  <si>
    <t>nomina</t>
  </si>
  <si>
    <t xml:space="preserve">Teacher Magaly </t>
  </si>
  <si>
    <t>Creación</t>
  </si>
  <si>
    <t>Motivación</t>
  </si>
  <si>
    <t xml:space="preserve">Incentivar la participación </t>
  </si>
  <si>
    <t>Impulsar los encuentros</t>
  </si>
  <si>
    <t>Dos encuentros</t>
  </si>
  <si>
    <t>tres temas por encuentro</t>
  </si>
  <si>
    <t>(Numero de padres asistentes / numero de padres totales ) * 100%</t>
  </si>
  <si>
    <t>30% de asistencia</t>
  </si>
  <si>
    <t>30% asistencia</t>
  </si>
  <si>
    <t>50 % de asistencia</t>
  </si>
  <si>
    <t>60% de asistencia</t>
  </si>
  <si>
    <t>48 padres de familia</t>
  </si>
  <si>
    <t>Libro de matricula</t>
  </si>
  <si>
    <t>Jashury Turizo Villarreal</t>
  </si>
  <si>
    <t>tjashury@donboscocollege.edu.co</t>
  </si>
  <si>
    <t xml:space="preserve">Derlly Arevalo </t>
  </si>
  <si>
    <t>tderllyarevalo@donboscocollege.edu.co</t>
  </si>
  <si>
    <t>Mediante convenios de cooperación.                                                    UNAD, Universidad  Francisco de Paula Santander  , UNAB, Universidad Javeriana de Bogotá , salesiana de Bogotá, La universidad de la Sabana.</t>
  </si>
  <si>
    <t>No aplica</t>
  </si>
  <si>
    <t>Se están gestando la articulacion de convenios con las diferentes instituciones; por tanto, el seguimiento esta en proceso</t>
  </si>
  <si>
    <t>Se cuenta con un plan de estudios que se resignifica anualmente en base a las necesidades de los estudiantes y a las exigencias del MEN</t>
  </si>
  <si>
    <t xml:space="preserve">Se cuenta con revisones y actualizaciones permanentes dentro del marco metodológico de las áreas dentro del plan de estudios teniendopresente al estudiante como eje central </t>
  </si>
  <si>
    <t>Se requiere dotación de materiales didácticos, deportivos y de laboratorio con el fin de mejorar la atención a los estudiantes</t>
  </si>
  <si>
    <t>se maneja una jornada escolar única y acorde al plan de estudios</t>
  </si>
  <si>
    <t>La evaluación es continua, autónoma en cada área y de tipo variada</t>
  </si>
  <si>
    <t>Se desarrolla mediante actividades práticas, lúdicas, laboratorios y proyectos aplicados</t>
  </si>
  <si>
    <t>El docente elabora y ejecuta su plan de clases de acuerdo a la intensidad horaria semanal y periódica para cumplir con el pésum académico</t>
  </si>
  <si>
    <t>Los docentes realizan sus planes de clase de acuerdo a su criterio, objetivos y estandares de área</t>
  </si>
  <si>
    <t>La institución ha fortalecido el sistema preventivo como pilar fundamental en el desarrollo de su proceso pedagógico, enfrentando los diferentes escenarios que se presentan, promoviendo la aplicación de valores y la familiaridad como parte del proceso de formación integral.</t>
  </si>
  <si>
    <t>Se maneja un estilo pedagógico de acuerdo al MEN y a la filosofía salesiana</t>
  </si>
  <si>
    <t>Son continuas y variadas, acordes al plan de estudio y el aprendizaje de los estudiantes. Sin embargo, es prudente establecer un horario de tareas.</t>
  </si>
  <si>
    <t>Se cuentan con recursos que son utilizados por los docentes de acuerdo a las áreas o asignaturas que se manejan, de forma que se fortalezca el aprendizaje en los educandos</t>
  </si>
  <si>
    <t>Se evidencia la relación pedagógica estudiante- docente en un ambiente sano y de familiaridad para que la construcción del aprendizaje sea mas cercano. Falta de acompañamiento por parte de los padres de familia.</t>
  </si>
  <si>
    <t xml:space="preserve">Cada docente ciuenta con autonomía, para establecer los mecanismos de evaluación, según los DBA y los estándares de aprendizaje. </t>
  </si>
  <si>
    <t xml:space="preserve">Para el año 2025 la institución educativa obtendrá sede propia. Consolidará la planta docente para fortalecer la autonomía en los estudiantes incorporando el emprendimiento.
Creará estrategias y trazará planes de acción para atender estudiantes con condiciones especiales siguiendo la normatividad emanada por el ministerio y así poder llevar a cabo una buena inclusión.
 </t>
  </si>
  <si>
    <t xml:space="preserve">Fortalecer los lasos salesianos.  
Se realizan actividades culturales proyectadas hacia la  comunidad (la ocañeridad, fiesta del libro).
Se trabaja el fortlecimiento de los valores.
 </t>
  </si>
  <si>
    <t>Si pero  falta difusión en la comunidad educativa.</t>
  </si>
  <si>
    <t xml:space="preserve">Empoderando a los estudiantes en cada una de las actividades.
Capacitando a los docentes.
Fortalecimiento de la pertenencia institucional.
Incorpórando a las familias en las diferentes actividades  institucionales. </t>
  </si>
  <si>
    <t xml:space="preserve">Existe las metas pero no se trabajan periodicamente. </t>
  </si>
  <si>
    <t xml:space="preserve">Existe un seguimiento continuo por parte de los miembros de la comunidad educativa. </t>
  </si>
  <si>
    <t>No existen los procesos de inclusión de personas de diferentes grupos poblacionales o diversidad cultural o rtimos de aprendizajes.</t>
  </si>
  <si>
    <t xml:space="preserve">No hay eficiencia en el  proceso evaluativo. </t>
  </si>
  <si>
    <t xml:space="preserve">Semanalmente se realizan reunión de docentes para evaluar y estudiar las diferentes acciones. </t>
  </si>
  <si>
    <t>Se evalua de forma continua teniendo en cuenta los principios institucionales.</t>
  </si>
  <si>
    <t>Actualización de la malla curricular 2021.</t>
  </si>
  <si>
    <t xml:space="preserve">Periodicamente se realizan autoevaluaciones y el seguimiento a estudiantes. </t>
  </si>
  <si>
    <t xml:space="preserve">Se realizan reuniones periodicas. </t>
  </si>
  <si>
    <t>Se reune de acuerdo al cronograma establecido para orientar los procesos pedagógicos.</t>
  </si>
  <si>
    <t xml:space="preserve">Si está pero se necesita que se reunan con más continuaidad. </t>
  </si>
  <si>
    <t xml:space="preserve"> Se reune periodicamente. </t>
  </si>
  <si>
    <t xml:space="preserve">Está conformado pero debe ser mas participativo </t>
  </si>
  <si>
    <t xml:space="preserve">Falta más ejecución de sus propuestas </t>
  </si>
  <si>
    <t xml:space="preserve">Se realizan reuniones de forma periodicamente. </t>
  </si>
  <si>
    <t xml:space="preserve">Está conformado, se reune periodicamente pero se evidencia poco compromiso y participación </t>
  </si>
  <si>
    <t>Se emplean diferentes medios de comunicación para dar a conocer los estamentos a la comunidad educativa.</t>
  </si>
  <si>
    <t>En reuniones de docentes se realizan acciones de mejoramiento institucional</t>
  </si>
  <si>
    <t>Existen un manual de mertitos y distinciones en el cual se establecen los procesos para llevar a cabo los distintos reconocimientos de la comunidad educativa.</t>
  </si>
  <si>
    <t xml:space="preserve">Se realizan comunicados para la divulgación de las diferentes actividades pedagógicas. </t>
  </si>
  <si>
    <t xml:space="preserve">Se realizan conmemoración a fechas nacionales e institucionales. </t>
  </si>
  <si>
    <t xml:space="preserve">Se tiene como objetivo conseguir sede porpia para el año 2025. </t>
  </si>
  <si>
    <t xml:space="preserve">Se realiza  una inducción con los estudiantes nuevos para que conozcan la filosofía institucional. </t>
  </si>
  <si>
    <t>Está establecido el manual de convivencia, se han realizado algunos ajustes pero hace falta socializarlo con la comunidad.</t>
  </si>
  <si>
    <t xml:space="preserve">La contitucion no cuenta con una política de programación completa de actividades extracurriculares. </t>
  </si>
  <si>
    <t xml:space="preserve">En el mometno no se cuenta con la psicorientardora. </t>
  </si>
  <si>
    <t xml:space="preserve">Se manejan por medio de coordinación y profesionales de la salud. </t>
  </si>
  <si>
    <t xml:space="preserve">Se relaizan reportes de atención personal así como reuniones con coordinador de la institución. </t>
  </si>
  <si>
    <t>Se trabaja periodicamente sobre cada una de las áreas de gestión desde los directivos hasta la planta docente para el fortalecimiento y la buena marcha de la institución; La participación de los estudiantes y demás comunidad ha sido escasa.</t>
  </si>
  <si>
    <t>La formación salesiana y fomentar las creatividad.</t>
  </si>
  <si>
    <t>formación en lecto-escritura; fomento del uso libre del tiempo.</t>
  </si>
  <si>
    <t>el impacto ha sido positivo pues ha encauzado las accciones pedagógicas de los docentes del establecimiento.</t>
  </si>
  <si>
    <t>supervisión por parte del rector y coordinadora</t>
  </si>
  <si>
    <t>No tenemos grupos en situaciòn de vulnerabilidad, constituodos en la instituciòn</t>
  </si>
  <si>
    <t>No tenemos estudiantes pertenecientes a grupos étnicos.</t>
  </si>
  <si>
    <t>Se tienen en cueta las necesidades de los estudiantes de manera ágil aunque no hay un plan establecido</t>
  </si>
  <si>
    <t>Se hace la orientaciòn desde el aula en las diferentes áreas</t>
  </si>
  <si>
    <t>Eventualmente se hacen actividades con los Padres de familia</t>
  </si>
  <si>
    <t>Se ofrece el servicio educativo,promoviendo el modelo salesiano</t>
  </si>
  <si>
    <t>La institución ofrece su planta fisica a la comunidad para eventos con niños que tienen necesidades educativas especiales, a las hermanas de la divina providencia y reuniones a la comunidad comercial.</t>
  </si>
  <si>
    <t>Está establecido durante 10 y 11 en el desarrollo de la Feria del Libro</t>
  </si>
  <si>
    <t>Los estudiantes participan y gestionan actividades escolares</t>
  </si>
  <si>
    <t>Se encuentra constituido en fortalecimiento</t>
  </si>
  <si>
    <t>Las familias se vinculan a la participaciòn en las actividades</t>
  </si>
  <si>
    <t>Se adecua la planta fìsica con los elementos rqueridos y planes de prevenciòn y simulacro.</t>
  </si>
  <si>
    <t>Asistencia de profesionales de apoyo en la instrucción del cuerpo estudiantil</t>
  </si>
  <si>
    <t>Está en construcción</t>
  </si>
  <si>
    <t>En las diferentes oportunidades de mejoramiento que tiene mayor impacto en la comunidad educativa son las capacitaciones salesianas, apoyo a la investigacion, escuela de padres, encuentros formativos y prevencion de riesgos fisicos y psicosociales; aportando a cada uno de nuestros miembros crecimiento personal y la uniòn de la comunidad.</t>
  </si>
  <si>
    <t xml:space="preserve">Si, se realiza la revision periodicamente </t>
  </si>
  <si>
    <t xml:space="preserve">Dentro del PEI son tenidas en cuenta las riquezas y caracteristicas de las familias a quines pertenece cada estudiante </t>
  </si>
  <si>
    <t xml:space="preserve">Se hace una respectiva revisión con los padres de familia por medio de un formato de encuesta- entrevista, ademas los encuentros formativos de padres apoyan este proceso. </t>
  </si>
  <si>
    <t xml:space="preserve">El colegio es una institución privada que no tiene un parametro especifico, esta orientada a la comunidad en general. </t>
  </si>
  <si>
    <t xml:space="preserve">En su mayoria si tienen las oportunidades de ingresar a una educacion superior, ademas dentro de la institución se brindan espacios para el fortalecimiento en algunas areas especificas como lo es la informatica e ingles. </t>
  </si>
  <si>
    <t>Existe una diversidad en las caracteristicas generales de la comunidad educatia, han evolucionado en que ahora hay más diverisificacion en el personal</t>
  </si>
  <si>
    <t xml:space="preserve">Se hace una respectiva revisión con los padres de familia por medio de un formato de encuesta- entrevista, ademas la escuela de padres apoya este proceso. </t>
  </si>
  <si>
    <t xml:space="preserve">Existen las acrticulaciones pero no se evidencian debido a que el sector productivo es limitado. Ocaña es una ciudad de servicios </t>
  </si>
  <si>
    <t xml:space="preserve">El PEI de la institución fue creado en pro al desarrollo de un estudiante integral, que adquiera capacidades para desenvolverse dentro de una comunidad cambiante. </t>
  </si>
  <si>
    <t xml:space="preserve">El colegio mantiene su identidad como establecimeinto catolico; la evaluacion y revisión permanente de los procesos; Vigilancia constante el proceso de enseñanza- aprendizaje </t>
  </si>
  <si>
    <t xml:space="preserve">Toda la comunidad educativa participa en la revision del plan y la implmentación del mismo </t>
  </si>
  <si>
    <t xml:space="preserve">Si son significativas ya que busaca responder a las necesidades que se van presentando dentro de la institución, ayudan con las problemáticas y atiende a las competencias que se deben desarrollar en el ambiente escolar. </t>
  </si>
  <si>
    <t>La institución esta dirigida a población de estrato medio</t>
  </si>
  <si>
    <t>En la Institución predomina el nucleo familiar completo, sin desconocer que se cuenta con un 30% y 10% de nuclear incompleta y recompuesta.</t>
  </si>
  <si>
    <t>La EE cuenta solo con habitantes de frontera</t>
  </si>
  <si>
    <t>Hacer de la educación factor de desarrollo regional formando 
líderes del cambio social más humanos, cristianos, cultos, 
creativos e integrales mediante el modelo inspirado en 
San Juan Bosco.</t>
  </si>
  <si>
    <t>Existe poco acompañamiento a los egresados en el proceso
 academico superior en el presente año;   Promocion de convenios 
universitarios, para la transicion de la educacion media a la superior</t>
  </si>
  <si>
    <t>Base de datos, reunones anuales.</t>
  </si>
  <si>
    <t>Para llevar un mayor control del rendimiento académico de los estudiantes, se hacen reportes periódicos, nivelaciones y procesos de recuperación.</t>
  </si>
  <si>
    <t>Se aplican simulacros bimestralmente a estudiantes de primaria y secundaria para la preparación a las pruebas saber. Se analizan los resultados de las pruebas saber para fortalecer el Plan de Estudios.</t>
  </si>
  <si>
    <t>Se elaboran Planes de Recuperación Periódicos.</t>
  </si>
  <si>
    <t>Por medio de Refuerzos de nivelación y asesorias personalizadas.</t>
  </si>
  <si>
    <t>GESTIÓN PASTORAL</t>
  </si>
  <si>
    <t>Evangelización y catequesis</t>
  </si>
  <si>
    <t>Encuentros formativos por grados</t>
  </si>
  <si>
    <t>Se realizaron los encuentros formativos en todos los grados, consiguiendo los objetivos y con tendencia al mejoramiento de la vida de grupo.</t>
  </si>
  <si>
    <t xml:space="preserve">Experiencia sacramental </t>
  </si>
  <si>
    <t>Se realizó la preparación respectiva para los sacramentos de confirmación y primera comunión. Consiguiendo el fortalecimiento de la vida fe. Se realizaron visitas periodicas del sacerdote para la celebración del sacramento de la reconciliación.</t>
  </si>
  <si>
    <t>Liturgia Eucarística</t>
  </si>
  <si>
    <t>Las celebraciones especiales a nivel institucional y los 24 de cada mes, se realizó la celebración eucarística en acción de gracias y como conmemoración de María Auxiliadora.</t>
  </si>
  <si>
    <t>Formación Educativo-Cultural</t>
  </si>
  <si>
    <t>Formación salesiana</t>
  </si>
  <si>
    <t>En diversas ocasiones se ofreció el espacio formativo a docentes sobre la esspiritualidad salesiana. Es necesario seguir fortaleciendo el proceso con los padres de familia y dar continuidad en el trabajo con los alumnos.</t>
  </si>
  <si>
    <t>Equipo de Animación Local</t>
  </si>
  <si>
    <t>Se hace necesario continuar fortaleciendo este proceso y conformar nuevamente el equipo.</t>
  </si>
  <si>
    <t>Dimensión asociativa</t>
  </si>
  <si>
    <t>Grupos asociativos</t>
  </si>
  <si>
    <t>Se logro la continuidad del proceso y el fortalecimiento de los grupos. Es necesario continuar el empoderamiento y empeño de parte de los líderes y los estudiantes.</t>
  </si>
  <si>
    <t>GESTION COMUNITARIA</t>
  </si>
  <si>
    <t>Se debe mejorar el seguimiento con planillas diligenciadas en clase, secretaria y coordinacion</t>
  </si>
  <si>
    <t xml:space="preserve">se mantiene una relación constante con los padres de familia y acudidientes </t>
  </si>
  <si>
    <t>se cuenta con todo el equipo directivo y docente</t>
  </si>
  <si>
    <t>se mantiene una buena relación con ls demas E.E</t>
  </si>
  <si>
    <t xml:space="preserve">Poca relación del sector productivo con la institución </t>
  </si>
  <si>
    <t>Asamblea de padres</t>
  </si>
  <si>
    <t>mejorar los canales de información interna y externa</t>
  </si>
  <si>
    <t xml:space="preserve">Involucrar al consejo de padres en la toma de decisiones e implementación de las mismas. </t>
  </si>
  <si>
    <t>Consejo académico</t>
  </si>
  <si>
    <t xml:space="preserve">Programa de seguridad </t>
  </si>
  <si>
    <t>Uso de información (interna y externa) para la toma de decisiones</t>
  </si>
  <si>
    <t>Política inclusiva</t>
  </si>
  <si>
    <t>Consejo de padres</t>
  </si>
  <si>
    <t>Seguimiento de asistencia</t>
  </si>
  <si>
    <t>Personero estudiantil</t>
  </si>
  <si>
    <t>Equipo de animación local</t>
  </si>
  <si>
    <t>Estructurar el equipo de animacion local de acuerdo al PEPI</t>
  </si>
  <si>
    <t xml:space="preserve">Recursos para el aprendizaje </t>
  </si>
  <si>
    <t>Adquirir recursos para el aprendizaje</t>
  </si>
  <si>
    <t>Misión, visión y principios</t>
  </si>
  <si>
    <t>Acompañamiento a estudiantes para facilitar la adaptacion al medio</t>
  </si>
  <si>
    <t>Orientacion y fomento de la practica del estilo salesiano</t>
  </si>
  <si>
    <t>Colaboración del EAL en la implementación de 2 charlas semestrales y talleres formativos en temas de interes para la comunidad.</t>
  </si>
  <si>
    <t xml:space="preserve">Conformar para febrero de 2023 el EAL con 12 estudiantes de bachillerato, dos por cada grado y 6 padres de familia. </t>
  </si>
  <si>
    <t>Optimizar los canales de información interna y externa.</t>
  </si>
  <si>
    <t>capacitación</t>
  </si>
  <si>
    <t xml:space="preserve">hacer capacitaciones </t>
  </si>
  <si>
    <t>2 capacitaciones</t>
  </si>
  <si>
    <t>Semestre X Numero de capacitaciones</t>
  </si>
  <si>
    <t>Ninguna</t>
  </si>
  <si>
    <t>Llevar a cabo el control de asistencia desde enero a noviembre todos los dias en horario académico</t>
  </si>
  <si>
    <t>Fortalecer el liderazgo del personero estudiantil.</t>
  </si>
  <si>
    <t>Tomar decisiones acertivas sobre los procesos pedahogicos y hacer seguimiento del plan de trabajo</t>
  </si>
  <si>
    <t>Lograr que el estudiante realice como minimo tres (3) propuestas que sean factibles para la institución</t>
  </si>
  <si>
    <t>Evidenciar que el estudiante escogido como personero haya cumplido en un 90% sus propuestas durante su periodo en el cargo</t>
  </si>
  <si>
    <t>Publicar por los diferentes medios de comunicación la vision y mision para alcanzar en un 90% la apropiación de la comunidad educativa durante el año escolar</t>
  </si>
  <si>
    <t xml:space="preserve">Crear un comité pro- sede para la consecución de recursos con miras hacia el 2025 </t>
  </si>
  <si>
    <t xml:space="preserve">Incrementar la participación de los padres de familia en el consejo 
</t>
  </si>
  <si>
    <t xml:space="preserve">Fortalecer la participación de los padres de familia en las reuniones de asambleas. </t>
  </si>
  <si>
    <t>Reestructurar la visión para dar cumplimiento a los objetivos</t>
  </si>
  <si>
    <t>Utilizar recursos propios como la realización de actividades internas para solventar los recursos de aprendizaje</t>
  </si>
  <si>
    <t>Implementar los grupos asociativos como pequeños emprendimientos para utilidad de los recursos</t>
  </si>
  <si>
    <t>Motivar al sentido de pertenencia en toda la comunidad educativa.</t>
  </si>
  <si>
    <t>Diseñar un programa de seguimiento de la asistencia de cada uno de los estudiantes a la IE.</t>
  </si>
  <si>
    <t>Tener un (1) control permanente de la asistencia de los estudiantes para evidenciar su permanencia en la IE</t>
  </si>
  <si>
    <t>Existe la misión y la visión, pero estas no han sido apropiadas totalmente por la comunidad educativa. Reajustar con miras al 2025</t>
  </si>
  <si>
    <t xml:space="preserve">Establecer un cronograma de reuniones del consejo académico. </t>
  </si>
  <si>
    <t xml:space="preserve">Ejecutar el cronograma establecido para las reuniones </t>
  </si>
  <si>
    <t>Tener un (1) plan de acción en la politica para la transformación incluyente basado en la ley estatuaria 1618 del 2013 a marzo de 2023.</t>
  </si>
  <si>
    <t>Aplicar una política en la gestión escolar de manera que garantice una educación inclusiva.</t>
  </si>
  <si>
    <t>Reestructurar el programa de riesgos y contingencia</t>
  </si>
  <si>
    <t>Hacer una (1) reunión semestral para adaptar el programa de riesgos y contingencias</t>
  </si>
  <si>
    <t>Hacer una (1) revisión de los canales de información internas y externas (Facebook, instagram, etc) en el primer trimestre del año.</t>
  </si>
  <si>
    <t>Capacitar a treinta (30) miembros de la comunidad educativa sobre riesgos y contingencias en el año 2023</t>
  </si>
  <si>
    <t xml:space="preserve">Utilizar cada una de las redes de comunicación que posee la institución para insentivar a los padres de familia </t>
  </si>
  <si>
    <t>Realizar un control sistematizado en cada asamblea</t>
  </si>
  <si>
    <t>Cumplir con el plan de acción en un 80% a noviembre de 2023</t>
  </si>
  <si>
    <t>comité</t>
  </si>
  <si>
    <t>crear comité</t>
  </si>
  <si>
    <t>1 comité al año</t>
  </si>
  <si>
    <t>1x1</t>
  </si>
  <si>
    <t>No existe</t>
  </si>
  <si>
    <t>Crear un (1) plan de acción en el primer bimestre del año 2023</t>
  </si>
  <si>
    <t>Se lleva de manera correcta, de acuerdo con las indicaciones de la SED</t>
  </si>
  <si>
    <t>Se organiza anualmente y se lleva su actuliazación tanto física como en digital</t>
  </si>
  <si>
    <t>Se ofrece servicio de cafetería pero no hay enfermería. Se tiene un excelente atención de psicología</t>
  </si>
  <si>
    <t>Se hace con frecuencia aunque la planta requiere un definitivo y total cambio</t>
  </si>
  <si>
    <t>Se lleva a cabo en la medidad de los recursos y las necesidades</t>
  </si>
  <si>
    <t>Se tiene un control regular y pocos son los cambios. Se facilitan para la formación con la comunidad</t>
  </si>
  <si>
    <t>Se hizo un aprimera dotación de tlevisores apra las aulas. Los equipos de la sala de computo fueron reforzados</t>
  </si>
  <si>
    <t>Se lleva un proceso pero se rqueire adelantar mayores aciones para sacarlos de su precaria condición</t>
  </si>
  <si>
    <t>El equipo de trabajo en general muestra pertencia pero se ha creado un grupo que no se contextualiza con las necesidades de Don Bosco</t>
  </si>
  <si>
    <t>En general los conflictos son manejados por la Coordinación y Bienestar Educativo con la ayuda del Comité de Convivnecia</t>
  </si>
  <si>
    <t>Se  lleva mediante el equipo contable</t>
  </si>
  <si>
    <t>Con ayuda de la contadora y los software legalizado se lleva a cabo debidamente</t>
  </si>
  <si>
    <t>Se lleva con la colaboración del equipo contable</t>
  </si>
  <si>
    <t>No hay renditos pero se máximisa el manejo de los recursos financieros</t>
  </si>
  <si>
    <t>Se lleva a cabo mediante las reuniones de cada lunes y las semanas (5) de desarrollo institucional</t>
  </si>
  <si>
    <t>Se hace la provisión ennla medida de las necesidades</t>
  </si>
  <si>
    <t>De acuerdo con los requerimientos que se van presentando</t>
  </si>
  <si>
    <t>Se tiene un protocolo para su elaboración y par a su entrga periodica</t>
  </si>
  <si>
    <t>Se ha creado el proceso que debe ser mejorado</t>
  </si>
  <si>
    <t>En la practica se desarrolla los peerfiles pero debe  complementarse con el documento</t>
  </si>
  <si>
    <t>Uno de los mjeoeres aspectoa desarrolaldos. 5 semanas, lunes de capacitación y encuentors formativos</t>
  </si>
  <si>
    <t>La Coordinación ejectuta está acción de manera normal</t>
  </si>
  <si>
    <t>La rectoría trabaja periodicamene la evaluación. Debe mejorarse</t>
  </si>
  <si>
    <t>Estímulos</t>
  </si>
  <si>
    <t>Se manejan de acuerdo con el Manual de distinciones</t>
  </si>
  <si>
    <t>Existe una política de favorecimiento. Debe seguir siendo motivada</t>
  </si>
  <si>
    <t>Acompañamientoen Bienestar Educativo. Continuar su mejora</t>
  </si>
  <si>
    <t>Falta en los estudiantesde sentido de pertenencia con el colegio y de apropiación de los valores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</si>
</sst>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50" x14ac:knownFonts="1"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Calibri"/>
      <family val="2"/>
    </font>
    <font>
      <b/>
      <sz val="16"/>
      <color indexed="8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9"/>
      <color indexed="56"/>
      <name val="Arial"/>
      <family val="2"/>
    </font>
    <font>
      <b/>
      <sz val="8"/>
      <color indexed="56"/>
      <name val="Arial"/>
      <family val="2"/>
    </font>
    <font>
      <b/>
      <sz val="10"/>
      <color indexed="9"/>
      <name val="Arial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8"/>
      <color indexed="42"/>
      <name val="Arial"/>
      <family val="2"/>
    </font>
    <font>
      <b/>
      <sz val="14"/>
      <color indexed="9"/>
      <name val="Arial"/>
      <family val="2"/>
    </font>
    <font>
      <sz val="12"/>
      <color indexed="42"/>
      <name val="Arial"/>
      <family val="2"/>
    </font>
    <font>
      <b/>
      <sz val="12"/>
      <color indexed="42"/>
      <name val="Arial"/>
      <family val="2"/>
    </font>
    <font>
      <b/>
      <sz val="11"/>
      <color indexed="42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rgb="FF000000"/>
      <name val="Arial"/>
    </font>
    <font>
      <sz val="8"/>
      <name val="Arial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23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23"/>
      </patternFill>
    </fill>
    <fill>
      <patternFill patternType="solid">
        <fgColor indexed="44"/>
        <bgColor indexed="23"/>
      </patternFill>
    </fill>
    <fill>
      <patternFill patternType="solid">
        <fgColor indexed="57"/>
        <bgColor indexed="23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00FF00"/>
      </patternFill>
    </fill>
    <fill>
      <patternFill patternType="solid">
        <fgColor rgb="FFFF0000"/>
        <bgColor rgb="FF00FF00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0C0C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7" fillId="21" borderId="1">
      <alignment horizontal="center" vertical="center"/>
    </xf>
    <xf numFmtId="0" fontId="44" fillId="0" borderId="0" applyNumberFormat="0" applyFill="0" applyBorder="0" applyAlignment="0" applyProtection="0"/>
    <xf numFmtId="164" fontId="21" fillId="0" borderId="0"/>
    <xf numFmtId="0" fontId="43" fillId="0" borderId="0"/>
    <xf numFmtId="0" fontId="43" fillId="0" borderId="0"/>
    <xf numFmtId="9" fontId="22" fillId="0" borderId="0" applyFont="0" applyFill="0" applyBorder="0" applyAlignment="0" applyProtection="0"/>
  </cellStyleXfs>
  <cellXfs count="29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6" borderId="6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left" vertical="center" indent="2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6" borderId="2" xfId="0" applyFont="1" applyFill="1" applyBorder="1" applyAlignment="1">
      <alignment horizontal="left" vertical="center" wrapText="1"/>
    </xf>
    <xf numFmtId="0" fontId="24" fillId="7" borderId="4" xfId="0" applyFont="1" applyFill="1" applyBorder="1" applyAlignment="1">
      <alignment horizontal="left" vertical="center" wrapText="1"/>
    </xf>
    <xf numFmtId="0" fontId="25" fillId="7" borderId="0" xfId="0" applyFont="1" applyFill="1" applyAlignment="1">
      <alignment horizontal="center"/>
    </xf>
    <xf numFmtId="0" fontId="26" fillId="8" borderId="0" xfId="0" applyFont="1" applyFill="1" applyAlignment="1">
      <alignment horizontal="center" vertical="center"/>
    </xf>
    <xf numFmtId="0" fontId="14" fillId="8" borderId="2" xfId="0" applyFont="1" applyFill="1" applyBorder="1" applyAlignment="1">
      <alignment horizontal="left" vertical="top" wrapText="1"/>
    </xf>
    <xf numFmtId="0" fontId="6" fillId="9" borderId="0" xfId="0" applyFont="1" applyFill="1"/>
    <xf numFmtId="0" fontId="3" fillId="6" borderId="7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9" borderId="0" xfId="0" applyFont="1" applyFill="1"/>
    <xf numFmtId="0" fontId="23" fillId="0" borderId="0" xfId="0" applyFont="1"/>
    <xf numFmtId="0" fontId="9" fillId="5" borderId="2" xfId="0" applyFont="1" applyFill="1" applyBorder="1"/>
    <xf numFmtId="0" fontId="27" fillId="10" borderId="0" xfId="0" applyFont="1" applyFill="1" applyAlignment="1" applyProtection="1">
      <alignment horizontal="center" vertical="center"/>
      <protection hidden="1"/>
    </xf>
    <xf numFmtId="1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11" borderId="2" xfId="0" applyFill="1" applyBorder="1" applyAlignment="1" applyProtection="1">
      <alignment vertical="center" wrapText="1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1" fillId="11" borderId="2" xfId="0" applyFont="1" applyFill="1" applyBorder="1" applyAlignment="1" applyProtection="1">
      <alignment horizontal="center" vertical="center"/>
      <protection locked="0"/>
    </xf>
    <xf numFmtId="0" fontId="28" fillId="12" borderId="9" xfId="0" applyFont="1" applyFill="1" applyBorder="1" applyAlignment="1">
      <alignment horizontal="center" vertical="center" wrapText="1"/>
    </xf>
    <xf numFmtId="0" fontId="30" fillId="13" borderId="10" xfId="0" applyFont="1" applyFill="1" applyBorder="1" applyAlignment="1">
      <alignment horizontal="center" vertical="center"/>
    </xf>
    <xf numFmtId="0" fontId="31" fillId="14" borderId="0" xfId="0" applyFont="1" applyFill="1" applyAlignment="1">
      <alignment horizontal="center" vertical="center"/>
    </xf>
    <xf numFmtId="49" fontId="13" fillId="11" borderId="11" xfId="0" applyNumberFormat="1" applyFont="1" applyFill="1" applyBorder="1" applyAlignment="1" applyProtection="1">
      <alignment horizontal="left" vertical="top" wrapText="1"/>
      <protection locked="0"/>
    </xf>
    <xf numFmtId="49" fontId="13" fillId="11" borderId="12" xfId="6" applyNumberFormat="1" applyFont="1" applyFill="1" applyBorder="1" applyAlignment="1" applyProtection="1">
      <alignment horizontal="left" vertical="top" wrapText="1"/>
      <protection locked="0"/>
    </xf>
    <xf numFmtId="0" fontId="29" fillId="12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0" fillId="13" borderId="18" xfId="0" applyFont="1" applyFill="1" applyBorder="1" applyAlignment="1">
      <alignment horizontal="center" vertical="center"/>
    </xf>
    <xf numFmtId="0" fontId="0" fillId="11" borderId="10" xfId="0" applyFill="1" applyBorder="1" applyAlignment="1" applyProtection="1">
      <alignment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1" fillId="11" borderId="10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9" fontId="3" fillId="3" borderId="3" xfId="0" applyNumberFormat="1" applyFont="1" applyFill="1" applyBorder="1" applyAlignment="1">
      <alignment horizontal="center" vertical="top" wrapText="1"/>
    </xf>
    <xf numFmtId="9" fontId="0" fillId="0" borderId="0" xfId="0" applyNumberFormat="1"/>
    <xf numFmtId="9" fontId="3" fillId="2" borderId="2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>
      <alignment horizontal="center" wrapText="1"/>
    </xf>
    <xf numFmtId="9" fontId="6" fillId="0" borderId="0" xfId="0" applyNumberFormat="1" applyFont="1"/>
    <xf numFmtId="9" fontId="3" fillId="12" borderId="0" xfId="0" applyNumberFormat="1" applyFont="1" applyFill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9" fillId="9" borderId="0" xfId="0" applyFont="1" applyFill="1" applyAlignment="1">
      <alignment vertical="center" wrapText="1"/>
    </xf>
    <xf numFmtId="0" fontId="9" fillId="9" borderId="0" xfId="0" applyFont="1" applyFill="1" applyAlignment="1">
      <alignment horizontal="left" vertical="top" wrapText="1"/>
    </xf>
    <xf numFmtId="0" fontId="0" fillId="9" borderId="0" xfId="0" applyFill="1" applyAlignment="1">
      <alignment wrapText="1"/>
    </xf>
    <xf numFmtId="0" fontId="0" fillId="9" borderId="0" xfId="0" applyFill="1"/>
    <xf numFmtId="0" fontId="29" fillId="12" borderId="9" xfId="0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 applyProtection="1">
      <alignment horizontal="left" vertical="top" wrapText="1"/>
      <protection locked="0"/>
    </xf>
    <xf numFmtId="49" fontId="9" fillId="11" borderId="2" xfId="0" applyNumberFormat="1" applyFont="1" applyFill="1" applyBorder="1" applyAlignment="1" applyProtection="1">
      <alignment horizontal="left" vertical="top"/>
      <protection locked="0"/>
    </xf>
    <xf numFmtId="1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2" xfId="0" applyNumberFormat="1" applyFont="1" applyFill="1" applyBorder="1" applyAlignment="1" applyProtection="1">
      <alignment horizontal="center" vertical="center"/>
      <protection locked="0"/>
    </xf>
    <xf numFmtId="1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11" borderId="21" xfId="0" applyNumberFormat="1" applyFont="1" applyFill="1" applyBorder="1" applyAlignment="1" applyProtection="1">
      <alignment vertical="top" wrapText="1"/>
      <protection locked="0"/>
    </xf>
    <xf numFmtId="49" fontId="9" fillId="11" borderId="19" xfId="0" applyNumberFormat="1" applyFont="1" applyFill="1" applyBorder="1" applyAlignment="1" applyProtection="1">
      <alignment vertical="top" wrapText="1"/>
      <protection locked="0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/>
    </xf>
    <xf numFmtId="1" fontId="11" fillId="11" borderId="2" xfId="0" applyNumberFormat="1" applyFont="1" applyFill="1" applyBorder="1" applyAlignment="1" applyProtection="1">
      <alignment horizontal="center" vertical="center"/>
      <protection locked="0"/>
    </xf>
    <xf numFmtId="9" fontId="31" fillId="9" borderId="0" xfId="0" applyNumberFormat="1" applyFont="1" applyFill="1" applyProtection="1">
      <protection hidden="1"/>
    </xf>
    <xf numFmtId="9" fontId="13" fillId="11" borderId="4" xfId="0" applyNumberFormat="1" applyFont="1" applyFill="1" applyBorder="1" applyAlignment="1" applyProtection="1">
      <alignment horizontal="center" vertical="center"/>
      <protection locked="0"/>
    </xf>
    <xf numFmtId="9" fontId="13" fillId="11" borderId="2" xfId="0" applyNumberFormat="1" applyFont="1" applyFill="1" applyBorder="1" applyAlignment="1" applyProtection="1">
      <alignment horizontal="center" vertical="center"/>
      <protection locked="0"/>
    </xf>
    <xf numFmtId="9" fontId="13" fillId="11" borderId="5" xfId="0" applyNumberFormat="1" applyFont="1" applyFill="1" applyBorder="1" applyAlignment="1" applyProtection="1">
      <alignment horizontal="center" vertical="center"/>
      <protection locked="0"/>
    </xf>
    <xf numFmtId="1" fontId="11" fillId="11" borderId="21" xfId="0" applyNumberFormat="1" applyFont="1" applyFill="1" applyBorder="1" applyAlignment="1" applyProtection="1">
      <alignment horizontal="center" vertical="center"/>
      <protection locked="0"/>
    </xf>
    <xf numFmtId="0" fontId="7" fillId="22" borderId="24" xfId="0" applyFont="1" applyFill="1" applyBorder="1" applyAlignment="1">
      <alignment horizontal="center" vertical="center" wrapText="1"/>
    </xf>
    <xf numFmtId="0" fontId="7" fillId="22" borderId="25" xfId="0" applyFont="1" applyFill="1" applyBorder="1" applyAlignment="1">
      <alignment horizontal="center" vertical="center" wrapText="1"/>
    </xf>
    <xf numFmtId="0" fontId="45" fillId="0" borderId="0" xfId="0" applyFont="1"/>
    <xf numFmtId="164" fontId="21" fillId="0" borderId="2" xfId="3" applyBorder="1" applyAlignment="1">
      <alignment horizontal="center" vertical="center"/>
    </xf>
    <xf numFmtId="0" fontId="37" fillId="3" borderId="21" xfId="0" applyFont="1" applyFill="1" applyBorder="1" applyAlignment="1">
      <alignment vertical="center" wrapText="1"/>
    </xf>
    <xf numFmtId="0" fontId="37" fillId="3" borderId="26" xfId="0" applyFont="1" applyFill="1" applyBorder="1" applyAlignment="1">
      <alignment vertical="center" wrapText="1"/>
    </xf>
    <xf numFmtId="0" fontId="37" fillId="3" borderId="21" xfId="0" applyFont="1" applyFill="1" applyBorder="1" applyAlignment="1">
      <alignment vertical="center"/>
    </xf>
    <xf numFmtId="0" fontId="19" fillId="0" borderId="0" xfId="0" applyFont="1"/>
    <xf numFmtId="0" fontId="18" fillId="1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9" fillId="0" borderId="0" xfId="0" applyNumberFormat="1" applyFont="1" applyAlignment="1">
      <alignment vertical="center"/>
    </xf>
    <xf numFmtId="49" fontId="0" fillId="23" borderId="2" xfId="0" applyNumberFormat="1" applyFill="1" applyBorder="1" applyAlignment="1" applyProtection="1">
      <alignment horizontal="left" vertical="center" wrapText="1"/>
      <protection locked="0"/>
    </xf>
    <xf numFmtId="49" fontId="0" fillId="23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23" borderId="0" xfId="0" applyFill="1" applyAlignment="1">
      <alignment horizontal="left" vertical="center" wrapText="1"/>
    </xf>
    <xf numFmtId="49" fontId="0" fillId="23" borderId="2" xfId="0" applyNumberFormat="1" applyFill="1" applyBorder="1" applyAlignment="1" applyProtection="1">
      <alignment horizontal="left" vertical="center" wrapText="1"/>
      <protection hidden="1"/>
    </xf>
    <xf numFmtId="0" fontId="11" fillId="24" borderId="2" xfId="0" applyFont="1" applyFill="1" applyBorder="1" applyAlignment="1">
      <alignment horizontal="center" vertical="center" wrapText="1"/>
    </xf>
    <xf numFmtId="49" fontId="0" fillId="23" borderId="2" xfId="0" applyNumberFormat="1" applyFill="1" applyBorder="1" applyAlignment="1" applyProtection="1">
      <alignment horizontal="center" vertical="center" wrapText="1"/>
      <protection hidden="1"/>
    </xf>
    <xf numFmtId="49" fontId="0" fillId="23" borderId="10" xfId="0" applyNumberFormat="1" applyFill="1" applyBorder="1" applyAlignment="1" applyProtection="1">
      <alignment horizontal="left" vertical="center" wrapText="1"/>
      <protection hidden="1"/>
    </xf>
    <xf numFmtId="2" fontId="0" fillId="23" borderId="2" xfId="0" applyNumberFormat="1" applyFill="1" applyBorder="1" applyAlignment="1" applyProtection="1">
      <alignment horizontal="center" vertical="center" wrapText="1"/>
      <protection locked="0"/>
    </xf>
    <xf numFmtId="1" fontId="0" fillId="23" borderId="2" xfId="0" applyNumberFormat="1" applyFill="1" applyBorder="1" applyAlignment="1" applyProtection="1">
      <alignment horizontal="center" vertical="center" wrapText="1"/>
      <protection locked="0"/>
    </xf>
    <xf numFmtId="1" fontId="17" fillId="23" borderId="2" xfId="6" applyNumberFormat="1" applyFont="1" applyFill="1" applyBorder="1" applyAlignment="1" applyProtection="1">
      <alignment horizontal="center" vertical="center" wrapText="1"/>
      <protection locked="0"/>
    </xf>
    <xf numFmtId="0" fontId="45" fillId="0" borderId="10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2" fillId="15" borderId="0" xfId="0" applyFont="1" applyFill="1" applyAlignment="1">
      <alignment horizontal="left" vertical="center" wrapText="1"/>
    </xf>
    <xf numFmtId="0" fontId="11" fillId="9" borderId="27" xfId="0" applyFont="1" applyFill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" fontId="11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11" borderId="29" xfId="0" applyNumberFormat="1" applyFont="1" applyFill="1" applyBorder="1" applyAlignment="1" applyProtection="1">
      <alignment vertical="top" wrapText="1"/>
      <protection locked="0"/>
    </xf>
    <xf numFmtId="0" fontId="0" fillId="11" borderId="4" xfId="0" applyFill="1" applyBorder="1" applyAlignment="1" applyProtection="1">
      <alignment vertical="center" wrapText="1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0" fontId="30" fillId="13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1" fontId="11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30" fillId="13" borderId="31" xfId="0" applyFont="1" applyFill="1" applyBorder="1" applyAlignment="1">
      <alignment horizontal="center" vertical="center"/>
    </xf>
    <xf numFmtId="0" fontId="11" fillId="11" borderId="5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49" fontId="0" fillId="23" borderId="2" xfId="0" applyNumberFormat="1" applyFill="1" applyBorder="1" applyAlignment="1" applyProtection="1">
      <alignment vertical="center" wrapText="1"/>
      <protection locked="0"/>
    </xf>
    <xf numFmtId="49" fontId="0" fillId="23" borderId="32" xfId="0" applyNumberFormat="1" applyFill="1" applyBorder="1" applyAlignment="1" applyProtection="1">
      <alignment vertical="center" wrapText="1"/>
      <protection locked="0"/>
    </xf>
    <xf numFmtId="0" fontId="28" fillId="12" borderId="9" xfId="0" applyFont="1" applyFill="1" applyBorder="1" applyAlignment="1">
      <alignment horizontal="left" vertical="center" wrapText="1"/>
    </xf>
    <xf numFmtId="49" fontId="0" fillId="23" borderId="10" xfId="0" applyNumberFormat="1" applyFill="1" applyBorder="1" applyAlignment="1" applyProtection="1">
      <alignment horizontal="center" vertical="center" wrapText="1"/>
      <protection locked="0"/>
    </xf>
    <xf numFmtId="49" fontId="44" fillId="23" borderId="10" xfId="2" applyNumberFormat="1" applyFill="1" applyBorder="1" applyAlignment="1" applyProtection="1">
      <alignment horizontal="center" vertical="center" wrapText="1"/>
      <protection locked="0"/>
    </xf>
    <xf numFmtId="0" fontId="29" fillId="12" borderId="9" xfId="0" applyFont="1" applyFill="1" applyBorder="1" applyAlignment="1">
      <alignment horizontal="left" vertical="center" wrapText="1"/>
    </xf>
    <xf numFmtId="49" fontId="0" fillId="23" borderId="32" xfId="0" applyNumberFormat="1" applyFill="1" applyBorder="1" applyAlignment="1" applyProtection="1">
      <alignment horizontal="left" vertical="center" wrapText="1"/>
      <protection locked="0"/>
    </xf>
    <xf numFmtId="49" fontId="0" fillId="23" borderId="19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29" fillId="12" borderId="14" xfId="0" applyNumberFormat="1" applyFont="1" applyFill="1" applyBorder="1" applyAlignment="1">
      <alignment horizontal="center" vertical="center" wrapText="1"/>
    </xf>
    <xf numFmtId="166" fontId="0" fillId="23" borderId="10" xfId="0" applyNumberFormat="1" applyFill="1" applyBorder="1" applyAlignment="1" applyProtection="1">
      <alignment horizontal="center" vertical="center" wrapText="1"/>
      <protection locked="0"/>
    </xf>
    <xf numFmtId="0" fontId="0" fillId="23" borderId="2" xfId="0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0" fillId="11" borderId="5" xfId="0" applyFill="1" applyBorder="1" applyAlignment="1" applyProtection="1">
      <alignment vertical="center" wrapText="1"/>
      <protection locked="0"/>
    </xf>
    <xf numFmtId="14" fontId="0" fillId="23" borderId="10" xfId="0" applyNumberForma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32" fillId="15" borderId="0" xfId="0" applyFont="1" applyFill="1" applyAlignment="1">
      <alignment horizontal="center" vertical="center" wrapText="1"/>
    </xf>
    <xf numFmtId="49" fontId="6" fillId="2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0" applyNumberForma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0" borderId="0" xfId="0" applyFont="1"/>
    <xf numFmtId="0" fontId="1" fillId="5" borderId="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9" fontId="13" fillId="11" borderId="5" xfId="6" applyFont="1" applyFill="1" applyBorder="1" applyAlignment="1" applyProtection="1">
      <alignment horizontal="center" vertical="center"/>
      <protection locked="0"/>
    </xf>
    <xf numFmtId="9" fontId="13" fillId="11" borderId="4" xfId="6" applyFont="1" applyFill="1" applyBorder="1" applyAlignment="1" applyProtection="1">
      <alignment horizontal="center" vertical="center"/>
      <protection locked="0"/>
    </xf>
    <xf numFmtId="9" fontId="13" fillId="11" borderId="2" xfId="6" applyFont="1" applyFill="1" applyBorder="1" applyAlignment="1" applyProtection="1">
      <alignment horizontal="center" vertical="center"/>
      <protection locked="0"/>
    </xf>
    <xf numFmtId="9" fontId="13" fillId="11" borderId="22" xfId="6" applyFont="1" applyFill="1" applyBorder="1" applyAlignment="1" applyProtection="1">
      <alignment horizontal="center" vertical="center"/>
      <protection locked="0"/>
    </xf>
    <xf numFmtId="9" fontId="13" fillId="11" borderId="23" xfId="6" applyFont="1" applyFill="1" applyBorder="1" applyAlignment="1" applyProtection="1">
      <alignment horizontal="center" vertical="center"/>
      <protection locked="0"/>
    </xf>
    <xf numFmtId="9" fontId="13" fillId="11" borderId="13" xfId="6" applyFont="1" applyFill="1" applyBorder="1" applyAlignment="1" applyProtection="1">
      <alignment horizontal="center" vertical="center"/>
      <protection locked="0"/>
    </xf>
    <xf numFmtId="49" fontId="46" fillId="27" borderId="56" xfId="0" applyNumberFormat="1" applyFont="1" applyFill="1" applyBorder="1" applyAlignment="1" applyProtection="1">
      <alignment horizontal="left" vertical="top" wrapText="1"/>
      <protection locked="0"/>
    </xf>
    <xf numFmtId="9" fontId="46" fillId="27" borderId="56" xfId="0" applyNumberFormat="1" applyFont="1" applyFill="1" applyBorder="1" applyProtection="1">
      <protection locked="0"/>
    </xf>
    <xf numFmtId="0" fontId="48" fillId="27" borderId="61" xfId="0" applyFont="1" applyFill="1" applyBorder="1" applyAlignment="1">
      <alignment vertical="top" wrapText="1"/>
    </xf>
    <xf numFmtId="0" fontId="49" fillId="27" borderId="61" xfId="0" applyFont="1" applyFill="1" applyBorder="1" applyAlignment="1">
      <alignment vertical="center" wrapText="1"/>
    </xf>
    <xf numFmtId="9" fontId="9" fillId="11" borderId="2" xfId="0" applyNumberFormat="1" applyFont="1" applyFill="1" applyBorder="1" applyAlignment="1" applyProtection="1">
      <alignment horizontal="left" vertical="top" wrapText="1"/>
      <protection locked="0"/>
    </xf>
    <xf numFmtId="49" fontId="9" fillId="11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2" xfId="0" applyFont="1" applyFill="1" applyBorder="1" applyAlignment="1">
      <alignment horizontal="center" vertical="center" wrapText="1"/>
    </xf>
    <xf numFmtId="0" fontId="48" fillId="28" borderId="60" xfId="0" applyFont="1" applyFill="1" applyBorder="1" applyAlignment="1">
      <alignment vertical="top" wrapText="1"/>
    </xf>
    <xf numFmtId="0" fontId="48" fillId="28" borderId="61" xfId="0" applyFont="1" applyFill="1" applyBorder="1" applyAlignment="1">
      <alignment vertical="top" wrapText="1"/>
    </xf>
    <xf numFmtId="0" fontId="48" fillId="28" borderId="59" xfId="0" applyFont="1" applyFill="1" applyBorder="1" applyAlignment="1">
      <alignment vertical="top" wrapText="1"/>
    </xf>
    <xf numFmtId="0" fontId="49" fillId="29" borderId="62" xfId="0" applyFont="1" applyFill="1" applyBorder="1" applyAlignment="1">
      <alignment vertical="center" wrapText="1"/>
    </xf>
    <xf numFmtId="0" fontId="49" fillId="29" borderId="61" xfId="0" applyFont="1" applyFill="1" applyBorder="1" applyAlignment="1">
      <alignment vertical="center" wrapText="1"/>
    </xf>
    <xf numFmtId="0" fontId="8" fillId="30" borderId="17" xfId="0" applyFont="1" applyFill="1" applyBorder="1" applyAlignment="1">
      <alignment horizontal="center" vertical="center" wrapText="1"/>
    </xf>
    <xf numFmtId="0" fontId="8" fillId="30" borderId="18" xfId="0" applyFont="1" applyFill="1" applyBorder="1" applyAlignment="1">
      <alignment horizontal="center" vertical="center" wrapText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0" fontId="45" fillId="0" borderId="2" xfId="0" applyFont="1" applyBorder="1" applyAlignment="1" applyProtection="1">
      <alignment horizontal="center" vertical="center"/>
      <protection locked="0"/>
    </xf>
    <xf numFmtId="0" fontId="44" fillId="0" borderId="2" xfId="2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39" fillId="25" borderId="2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37" fillId="3" borderId="21" xfId="0" applyFont="1" applyFill="1" applyBorder="1" applyAlignment="1">
      <alignment horizontal="left" vertical="center" wrapText="1"/>
    </xf>
    <xf numFmtId="0" fontId="37" fillId="3" borderId="26" xfId="0" applyFont="1" applyFill="1" applyBorder="1" applyAlignment="1">
      <alignment horizontal="left" vertical="center" wrapText="1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20" xfId="0" applyFont="1" applyBorder="1" applyAlignment="1" applyProtection="1">
      <alignment horizontal="left" vertical="center" wrapText="1"/>
      <protection locked="0"/>
    </xf>
    <xf numFmtId="0" fontId="37" fillId="0" borderId="20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38" fillId="25" borderId="21" xfId="0" applyFont="1" applyFill="1" applyBorder="1" applyAlignment="1">
      <alignment horizontal="center" vertical="center"/>
    </xf>
    <xf numFmtId="0" fontId="38" fillId="25" borderId="26" xfId="0" applyFont="1" applyFill="1" applyBorder="1" applyAlignment="1">
      <alignment horizontal="center" vertical="center"/>
    </xf>
    <xf numFmtId="0" fontId="38" fillId="25" borderId="20" xfId="0" applyFont="1" applyFill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center" vertical="center" wrapText="1"/>
    </xf>
    <xf numFmtId="0" fontId="37" fillId="0" borderId="26" xfId="0" applyFont="1" applyBorder="1" applyAlignment="1" applyProtection="1">
      <alignment horizontal="center" vertical="center" wrapText="1"/>
      <protection locked="0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44" fillId="0" borderId="26" xfId="2" applyFill="1" applyBorder="1" applyAlignment="1" applyProtection="1">
      <alignment horizontal="left" vertical="center" wrapText="1"/>
      <protection locked="0"/>
    </xf>
    <xf numFmtId="1" fontId="37" fillId="0" borderId="20" xfId="0" applyNumberFormat="1" applyFont="1" applyBorder="1" applyAlignment="1" applyProtection="1">
      <alignment horizontal="center" vertical="center"/>
      <protection locked="0"/>
    </xf>
    <xf numFmtId="1" fontId="37" fillId="0" borderId="2" xfId="0" applyNumberFormat="1" applyFont="1" applyBorder="1" applyAlignment="1" applyProtection="1">
      <alignment horizontal="center" vertical="center"/>
      <protection locked="0"/>
    </xf>
    <xf numFmtId="0" fontId="33" fillId="25" borderId="2" xfId="0" applyFont="1" applyFill="1" applyBorder="1" applyAlignment="1">
      <alignment horizontal="center" vertical="center"/>
    </xf>
    <xf numFmtId="0" fontId="45" fillId="3" borderId="39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5" fontId="45" fillId="0" borderId="2" xfId="0" applyNumberFormat="1" applyFont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>
      <alignment horizontal="center" vertical="center" wrapText="1"/>
    </xf>
    <xf numFmtId="0" fontId="45" fillId="3" borderId="21" xfId="0" applyFont="1" applyFill="1" applyBorder="1" applyAlignment="1">
      <alignment horizontal="center" vertical="center" wrapText="1"/>
    </xf>
    <xf numFmtId="1" fontId="10" fillId="0" borderId="20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64" fontId="21" fillId="0" borderId="35" xfId="3" applyBorder="1" applyAlignment="1">
      <alignment horizontal="center"/>
    </xf>
    <xf numFmtId="164" fontId="21" fillId="0" borderId="36" xfId="3" applyBorder="1" applyAlignment="1">
      <alignment horizontal="center"/>
    </xf>
    <xf numFmtId="164" fontId="21" fillId="0" borderId="37" xfId="3" applyBorder="1" applyAlignment="1">
      <alignment horizontal="center"/>
    </xf>
    <xf numFmtId="164" fontId="21" fillId="0" borderId="38" xfId="3" applyBorder="1" applyAlignment="1">
      <alignment horizontal="center"/>
    </xf>
    <xf numFmtId="164" fontId="21" fillId="0" borderId="19" xfId="3" applyBorder="1" applyAlignment="1">
      <alignment horizontal="center"/>
    </xf>
    <xf numFmtId="164" fontId="21" fillId="0" borderId="27" xfId="3" applyBorder="1" applyAlignment="1">
      <alignment horizontal="center"/>
    </xf>
    <xf numFmtId="164" fontId="21" fillId="0" borderId="2" xfId="3" applyBorder="1" applyAlignment="1">
      <alignment horizontal="center" vertical="center" wrapText="1"/>
    </xf>
    <xf numFmtId="0" fontId="0" fillId="0" borderId="2" xfId="0" applyBorder="1"/>
    <xf numFmtId="164" fontId="21" fillId="0" borderId="21" xfId="3" applyBorder="1" applyAlignment="1">
      <alignment horizontal="center" vertical="center"/>
    </xf>
    <xf numFmtId="164" fontId="21" fillId="0" borderId="20" xfId="3" applyBorder="1" applyAlignment="1">
      <alignment horizontal="center" vertical="center"/>
    </xf>
    <xf numFmtId="0" fontId="33" fillId="19" borderId="42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49" fontId="0" fillId="27" borderId="57" xfId="0" applyNumberFormat="1" applyFill="1" applyBorder="1" applyAlignment="1" applyProtection="1">
      <alignment horizontal="left" vertical="center" wrapText="1"/>
      <protection locked="0"/>
    </xf>
    <xf numFmtId="0" fontId="47" fillId="0" borderId="58" xfId="0" applyFont="1" applyBorder="1" applyProtection="1">
      <protection locked="0"/>
    </xf>
    <xf numFmtId="49" fontId="0" fillId="11" borderId="21" xfId="0" applyNumberFormat="1" applyFill="1" applyBorder="1" applyAlignment="1" applyProtection="1">
      <alignment horizontal="left" vertical="center" wrapText="1"/>
      <protection locked="0"/>
    </xf>
    <xf numFmtId="49" fontId="0" fillId="11" borderId="20" xfId="0" applyNumberFormat="1" applyFill="1" applyBorder="1" applyAlignment="1" applyProtection="1">
      <alignment horizontal="left" vertical="center" wrapText="1"/>
      <protection locked="0"/>
    </xf>
    <xf numFmtId="0" fontId="5" fillId="16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9" fontId="9" fillId="20" borderId="0" xfId="0" applyNumberFormat="1" applyFont="1" applyFill="1" applyAlignment="1" applyProtection="1">
      <alignment horizontal="left" vertical="center" wrapText="1"/>
      <protection hidden="1"/>
    </xf>
    <xf numFmtId="0" fontId="9" fillId="0" borderId="4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9" fontId="0" fillId="20" borderId="0" xfId="0" applyNumberFormat="1" applyFill="1" applyAlignment="1" applyProtection="1">
      <alignment horizontal="left" vertical="center" wrapText="1"/>
      <protection hidden="1"/>
    </xf>
    <xf numFmtId="9" fontId="7" fillId="20" borderId="0" xfId="0" applyNumberFormat="1" applyFont="1" applyFill="1" applyAlignment="1" applyProtection="1">
      <alignment horizontal="left" vertical="center" wrapText="1"/>
      <protection hidden="1"/>
    </xf>
    <xf numFmtId="0" fontId="8" fillId="3" borderId="49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32" fillId="15" borderId="0" xfId="0" applyFont="1" applyFill="1" applyAlignment="1">
      <alignment horizontal="center" vertical="center" wrapText="1"/>
    </xf>
    <xf numFmtId="0" fontId="11" fillId="9" borderId="36" xfId="0" applyFont="1" applyFill="1" applyBorder="1" applyAlignment="1">
      <alignment horizontal="center" vertical="center" wrapText="1"/>
    </xf>
    <xf numFmtId="0" fontId="11" fillId="9" borderId="38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42" fillId="9" borderId="3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0" xfId="0" applyBorder="1"/>
    <xf numFmtId="0" fontId="9" fillId="9" borderId="47" xfId="0" applyFont="1" applyFill="1" applyBorder="1" applyAlignment="1">
      <alignment horizontal="justify" vertical="center" wrapText="1"/>
    </xf>
    <xf numFmtId="0" fontId="9" fillId="9" borderId="48" xfId="0" applyFont="1" applyFill="1" applyBorder="1" applyAlignment="1">
      <alignment horizontal="justify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7" fillId="13" borderId="37" xfId="0" applyFont="1" applyFill="1" applyBorder="1" applyAlignment="1">
      <alignment horizontal="center" vertical="center" wrapText="1"/>
    </xf>
    <xf numFmtId="0" fontId="27" fillId="13" borderId="51" xfId="0" applyFont="1" applyFill="1" applyBorder="1" applyAlignment="1">
      <alignment horizontal="center" vertical="center" wrapText="1"/>
    </xf>
    <xf numFmtId="0" fontId="42" fillId="9" borderId="52" xfId="0" applyFont="1" applyFill="1" applyBorder="1" applyAlignment="1">
      <alignment horizontal="center" vertical="center" wrapText="1"/>
    </xf>
    <xf numFmtId="0" fontId="42" fillId="9" borderId="53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34" fillId="15" borderId="0" xfId="0" applyFont="1" applyFill="1" applyAlignment="1">
      <alignment horizontal="center"/>
    </xf>
    <xf numFmtId="0" fontId="34" fillId="15" borderId="45" xfId="0" applyFont="1" applyFill="1" applyBorder="1" applyAlignment="1">
      <alignment horizontal="center"/>
    </xf>
    <xf numFmtId="49" fontId="6" fillId="23" borderId="2" xfId="0" applyNumberFormat="1" applyFont="1" applyFill="1" applyBorder="1" applyAlignment="1" applyProtection="1">
      <alignment horizontal="left" vertical="center" wrapText="1"/>
      <protection locked="0"/>
    </xf>
    <xf numFmtId="0" fontId="35" fillId="15" borderId="0" xfId="0" applyFont="1" applyFill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hidden="1"/>
    </xf>
    <xf numFmtId="49" fontId="6" fillId="23" borderId="2" xfId="0" applyNumberFormat="1" applyFont="1" applyFill="1" applyBorder="1" applyAlignment="1" applyProtection="1">
      <alignment horizontal="left" vertical="center" wrapText="1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3" borderId="54" xfId="0" applyFill="1" applyBorder="1" applyAlignment="1" applyProtection="1">
      <alignment horizontal="center" vertical="center"/>
      <protection hidden="1"/>
    </xf>
    <xf numFmtId="0" fontId="0" fillId="3" borderId="53" xfId="0" applyFill="1" applyBorder="1" applyAlignment="1" applyProtection="1">
      <alignment horizontal="center" vertical="center"/>
      <protection hidden="1"/>
    </xf>
    <xf numFmtId="49" fontId="0" fillId="3" borderId="9" xfId="0" applyNumberFormat="1" applyFill="1" applyBorder="1" applyAlignment="1" applyProtection="1">
      <alignment horizontal="center" vertical="center" wrapText="1"/>
      <protection hidden="1"/>
    </xf>
    <xf numFmtId="49" fontId="0" fillId="3" borderId="18" xfId="0" applyNumberFormat="1" applyFill="1" applyBorder="1" applyAlignment="1" applyProtection="1">
      <alignment horizontal="center" vertical="center" wrapText="1"/>
      <protection hidden="1"/>
    </xf>
    <xf numFmtId="0" fontId="35" fillId="15" borderId="0" xfId="0" applyFont="1" applyFill="1" applyAlignment="1">
      <alignment horizontal="center"/>
    </xf>
    <xf numFmtId="0" fontId="0" fillId="3" borderId="24" xfId="0" applyFill="1" applyBorder="1" applyAlignment="1" applyProtection="1">
      <alignment horizontal="center" vertical="center"/>
      <protection hidden="1"/>
    </xf>
    <xf numFmtId="0" fontId="0" fillId="3" borderId="55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horizontal="center" vertical="center"/>
      <protection hidden="1"/>
    </xf>
    <xf numFmtId="49" fontId="0" fillId="3" borderId="31" xfId="0" applyNumberFormat="1" applyFill="1" applyBorder="1" applyAlignment="1" applyProtection="1">
      <alignment horizontal="center" vertical="center" wrapText="1"/>
      <protection hidden="1"/>
    </xf>
    <xf numFmtId="166" fontId="36" fillId="15" borderId="0" xfId="0" applyNumberFormat="1" applyFont="1" applyFill="1" applyAlignment="1">
      <alignment horizontal="center" wrapText="1"/>
    </xf>
    <xf numFmtId="49" fontId="0" fillId="26" borderId="3" xfId="0" applyNumberFormat="1" applyFill="1" applyBorder="1" applyAlignment="1">
      <alignment horizontal="left" vertical="center" wrapText="1"/>
    </xf>
    <xf numFmtId="49" fontId="0" fillId="26" borderId="10" xfId="0" applyNumberFormat="1" applyFill="1" applyBorder="1" applyAlignment="1">
      <alignment horizontal="left" vertical="center" wrapText="1"/>
    </xf>
    <xf numFmtId="49" fontId="0" fillId="26" borderId="2" xfId="0" applyNumberForma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9" fontId="0" fillId="0" borderId="10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35" fillId="15" borderId="0" xfId="0" applyFont="1" applyFill="1" applyAlignment="1">
      <alignment horizontal="left"/>
    </xf>
  </cellXfs>
  <cellStyles count="7">
    <cellStyle name="Estilo 1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" xfId="6" builtinId="5"/>
  </cellStyles>
  <dxfs count="75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Directiva!A9"/><Relationship Id="rId18" Type="http://schemas.openxmlformats.org/officeDocument/2006/relationships/hyperlink" Target="#Comunidad!A5"/><Relationship Id="rId3" Type="http://schemas.openxmlformats.org/officeDocument/2006/relationships/image" Target="../media/image3.png"/><Relationship Id="rId7" Type="http://schemas.openxmlformats.org/officeDocument/2006/relationships/hyperlink" Target="#Directiva!A5"/><Relationship Id="rId12" Type="http://schemas.openxmlformats.org/officeDocument/2006/relationships/hyperlink" Target="#Directiva!A8"/><Relationship Id="rId17" Type="http://schemas.openxmlformats.org/officeDocument/2006/relationships/hyperlink" Target="#Comunidad!A4"/><Relationship Id="rId2" Type="http://schemas.openxmlformats.org/officeDocument/2006/relationships/image" Target="../media/image2.png"/><Relationship Id="rId16" Type="http://schemas.openxmlformats.org/officeDocument/2006/relationships/hyperlink" Target="#Admon!A8"/><Relationship Id="rId20" Type="http://schemas.openxmlformats.org/officeDocument/2006/relationships/hyperlink" Target="#Comunidad!A7"/><Relationship Id="rId1" Type="http://schemas.openxmlformats.org/officeDocument/2006/relationships/hyperlink" Target="#Academica!A6"/><Relationship Id="rId6" Type="http://schemas.openxmlformats.org/officeDocument/2006/relationships/image" Target="../media/image5.png"/><Relationship Id="rId11" Type="http://schemas.openxmlformats.org/officeDocument/2006/relationships/hyperlink" Target="#Directiva!A7"/><Relationship Id="rId5" Type="http://schemas.openxmlformats.org/officeDocument/2006/relationships/image" Target="../media/image4.png"/><Relationship Id="rId15" Type="http://schemas.openxmlformats.org/officeDocument/2006/relationships/hyperlink" Target="#Admon!A7"/><Relationship Id="rId10" Type="http://schemas.openxmlformats.org/officeDocument/2006/relationships/image" Target="../media/image7.png"/><Relationship Id="rId19" Type="http://schemas.openxmlformats.org/officeDocument/2006/relationships/hyperlink" Target="#Comunidad!A6"/><Relationship Id="rId4" Type="http://schemas.openxmlformats.org/officeDocument/2006/relationships/hyperlink" Target="#Directiva!A4"/><Relationship Id="rId9" Type="http://schemas.openxmlformats.org/officeDocument/2006/relationships/hyperlink" Target="#Directiva!A6"/><Relationship Id="rId14" Type="http://schemas.openxmlformats.org/officeDocument/2006/relationships/hyperlink" Target="#Academica!A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19859" name="1 Imagen" descr="Secretaría de Educación">
          <a:extLst>
            <a:ext uri="{FF2B5EF4-FFF2-40B4-BE49-F238E27FC236}">
              <a16:creationId xmlns:a16="http://schemas.microsoft.com/office/drawing/2014/main" id="{00000000-0008-0000-0000-000093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863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EFE5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199</xdr:row>
      <xdr:rowOff>9524</xdr:rowOff>
    </xdr:to>
    <xdr:sp macro="" textlink="">
      <xdr:nvSpPr>
        <xdr:cNvPr id="58864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F0E50000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485775</xdr:colOff>
      <xdr:row>198</xdr:row>
      <xdr:rowOff>0</xdr:rowOff>
    </xdr:from>
    <xdr:to>
      <xdr:col>7</xdr:col>
      <xdr:colOff>638175</xdr:colOff>
      <xdr:row>199</xdr:row>
      <xdr:rowOff>9524</xdr:rowOff>
    </xdr:to>
    <xdr:sp macro="" textlink="">
      <xdr:nvSpPr>
        <xdr:cNvPr id="58865" name="AutoShape 4" descr="Eliminar factor o condición interno del establecimiento educativo 29198">
          <a:extLst>
            <a:ext uri="{FF2B5EF4-FFF2-40B4-BE49-F238E27FC236}">
              <a16:creationId xmlns:a16="http://schemas.microsoft.com/office/drawing/2014/main" id="{00000000-0008-0000-0300-0000F1E50000}"/>
            </a:ext>
          </a:extLst>
        </xdr:cNvPr>
        <xdr:cNvSpPr>
          <a:spLocks noChangeAspect="1" noChangeArrowheads="1"/>
        </xdr:cNvSpPr>
      </xdr:nvSpPr>
      <xdr:spPr bwMode="auto">
        <a:xfrm>
          <a:off x="152209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198</xdr:row>
      <xdr:rowOff>0</xdr:rowOff>
    </xdr:from>
    <xdr:to>
      <xdr:col>7</xdr:col>
      <xdr:colOff>962025</xdr:colOff>
      <xdr:row>199</xdr:row>
      <xdr:rowOff>9524</xdr:rowOff>
    </xdr:to>
    <xdr:sp macro="" textlink="">
      <xdr:nvSpPr>
        <xdr:cNvPr id="58866" name="AutoShape 6" descr="Eliminar factor o condición interno del establecimiento educativo 29185">
          <a:extLst>
            <a:ext uri="{FF2B5EF4-FFF2-40B4-BE49-F238E27FC236}">
              <a16:creationId xmlns:a16="http://schemas.microsoft.com/office/drawing/2014/main" id="{00000000-0008-0000-0300-0000F2E50000}"/>
            </a:ext>
          </a:extLst>
        </xdr:cNvPr>
        <xdr:cNvSpPr>
          <a:spLocks noChangeAspect="1" noChangeArrowheads="1"/>
        </xdr:cNvSpPr>
      </xdr:nvSpPr>
      <xdr:spPr bwMode="auto">
        <a:xfrm>
          <a:off x="155448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198</xdr:row>
      <xdr:rowOff>0</xdr:rowOff>
    </xdr:from>
    <xdr:to>
      <xdr:col>7</xdr:col>
      <xdr:colOff>1123950</xdr:colOff>
      <xdr:row>199</xdr:row>
      <xdr:rowOff>9524</xdr:rowOff>
    </xdr:to>
    <xdr:sp macro="" textlink="">
      <xdr:nvSpPr>
        <xdr:cNvPr id="58867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id="{00000000-0008-0000-0300-0000F3E50000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1285875</xdr:colOff>
      <xdr:row>199</xdr:row>
      <xdr:rowOff>9524</xdr:rowOff>
    </xdr:to>
    <xdr:sp macro="" textlink="">
      <xdr:nvSpPr>
        <xdr:cNvPr id="58868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F4E5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1447800</xdr:colOff>
      <xdr:row>199</xdr:row>
      <xdr:rowOff>9524</xdr:rowOff>
    </xdr:to>
    <xdr:sp macro="" textlink="">
      <xdr:nvSpPr>
        <xdr:cNvPr id="58869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F5E5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198</xdr:row>
      <xdr:rowOff>0</xdr:rowOff>
    </xdr:from>
    <xdr:to>
      <xdr:col>8</xdr:col>
      <xdr:colOff>266700</xdr:colOff>
      <xdr:row>199</xdr:row>
      <xdr:rowOff>9524</xdr:rowOff>
    </xdr:to>
    <xdr:sp macro="" textlink="">
      <xdr:nvSpPr>
        <xdr:cNvPr id="58870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F6E50000}"/>
            </a:ext>
          </a:extLst>
        </xdr:cNvPr>
        <xdr:cNvSpPr>
          <a:spLocks noChangeAspect="1" noChangeArrowheads="1"/>
        </xdr:cNvSpPr>
      </xdr:nvSpPr>
      <xdr:spPr bwMode="auto">
        <a:xfrm>
          <a:off x="171164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871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F7E5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872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F8E5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199</xdr:row>
      <xdr:rowOff>9524</xdr:rowOff>
    </xdr:to>
    <xdr:sp macro="" textlink="">
      <xdr:nvSpPr>
        <xdr:cNvPr id="58873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F9E50000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1295400</xdr:colOff>
      <xdr:row>198</xdr:row>
      <xdr:rowOff>0</xdr:rowOff>
    </xdr:from>
    <xdr:to>
      <xdr:col>5</xdr:col>
      <xdr:colOff>1362075</xdr:colOff>
      <xdr:row>199</xdr:row>
      <xdr:rowOff>9524</xdr:rowOff>
    </xdr:to>
    <xdr:sp macro="" textlink="">
      <xdr:nvSpPr>
        <xdr:cNvPr id="58874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FAE5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199</xdr:row>
      <xdr:rowOff>9524</xdr:rowOff>
    </xdr:to>
    <xdr:sp macro="" textlink="">
      <xdr:nvSpPr>
        <xdr:cNvPr id="58875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FBE50000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400050</xdr:colOff>
      <xdr:row>198</xdr:row>
      <xdr:rowOff>0</xdr:rowOff>
    </xdr:from>
    <xdr:to>
      <xdr:col>6</xdr:col>
      <xdr:colOff>552450</xdr:colOff>
      <xdr:row>199</xdr:row>
      <xdr:rowOff>9524</xdr:rowOff>
    </xdr:to>
    <xdr:sp macro="" textlink="">
      <xdr:nvSpPr>
        <xdr:cNvPr id="58876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FCE5000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199</xdr:row>
      <xdr:rowOff>9524</xdr:rowOff>
    </xdr:to>
    <xdr:sp macro="" textlink="">
      <xdr:nvSpPr>
        <xdr:cNvPr id="58877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FDE50000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161925</xdr:colOff>
      <xdr:row>198</xdr:row>
      <xdr:rowOff>0</xdr:rowOff>
    </xdr:from>
    <xdr:to>
      <xdr:col>5</xdr:col>
      <xdr:colOff>314325</xdr:colOff>
      <xdr:row>199</xdr:row>
      <xdr:rowOff>9524</xdr:rowOff>
    </xdr:to>
    <xdr:sp macro="" textlink="">
      <xdr:nvSpPr>
        <xdr:cNvPr id="58878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FEE50000}"/>
            </a:ext>
          </a:extLst>
        </xdr:cNvPr>
        <xdr:cNvSpPr>
          <a:spLocks noChangeAspect="1" noChangeArrowheads="1"/>
        </xdr:cNvSpPr>
      </xdr:nvSpPr>
      <xdr:spPr bwMode="auto">
        <a:xfrm>
          <a:off x="106489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1133475</xdr:colOff>
      <xdr:row>198</xdr:row>
      <xdr:rowOff>0</xdr:rowOff>
    </xdr:from>
    <xdr:to>
      <xdr:col>5</xdr:col>
      <xdr:colOff>1133475</xdr:colOff>
      <xdr:row>199</xdr:row>
      <xdr:rowOff>9524</xdr:rowOff>
    </xdr:to>
    <xdr:sp macro="" textlink="">
      <xdr:nvSpPr>
        <xdr:cNvPr id="58879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FFE5000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1295400</xdr:colOff>
      <xdr:row>198</xdr:row>
      <xdr:rowOff>0</xdr:rowOff>
    </xdr:from>
    <xdr:to>
      <xdr:col>5</xdr:col>
      <xdr:colOff>1362075</xdr:colOff>
      <xdr:row>199</xdr:row>
      <xdr:rowOff>9524</xdr:rowOff>
    </xdr:to>
    <xdr:sp macro="" textlink="">
      <xdr:nvSpPr>
        <xdr:cNvPr id="58880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00E6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199</xdr:row>
      <xdr:rowOff>9524</xdr:rowOff>
    </xdr:to>
    <xdr:sp macro="" textlink="">
      <xdr:nvSpPr>
        <xdr:cNvPr id="58881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01E60000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238125</xdr:colOff>
      <xdr:row>198</xdr:row>
      <xdr:rowOff>0</xdr:rowOff>
    </xdr:from>
    <xdr:to>
      <xdr:col>6</xdr:col>
      <xdr:colOff>390525</xdr:colOff>
      <xdr:row>199</xdr:row>
      <xdr:rowOff>9524</xdr:rowOff>
    </xdr:to>
    <xdr:sp macro="" textlink="">
      <xdr:nvSpPr>
        <xdr:cNvPr id="58882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02E6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400050</xdr:colOff>
      <xdr:row>198</xdr:row>
      <xdr:rowOff>0</xdr:rowOff>
    </xdr:from>
    <xdr:to>
      <xdr:col>6</xdr:col>
      <xdr:colOff>552450</xdr:colOff>
      <xdr:row>199</xdr:row>
      <xdr:rowOff>9524</xdr:rowOff>
    </xdr:to>
    <xdr:sp macro="" textlink="">
      <xdr:nvSpPr>
        <xdr:cNvPr id="58883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03E6000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199</xdr:row>
      <xdr:rowOff>9524</xdr:rowOff>
    </xdr:to>
    <xdr:sp macro="" textlink="">
      <xdr:nvSpPr>
        <xdr:cNvPr id="58884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04E60000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161925</xdr:colOff>
      <xdr:row>198</xdr:row>
      <xdr:rowOff>0</xdr:rowOff>
    </xdr:from>
    <xdr:to>
      <xdr:col>5</xdr:col>
      <xdr:colOff>314325</xdr:colOff>
      <xdr:row>199</xdr:row>
      <xdr:rowOff>9524</xdr:rowOff>
    </xdr:to>
    <xdr:sp macro="" textlink="">
      <xdr:nvSpPr>
        <xdr:cNvPr id="58885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05E60000}"/>
            </a:ext>
          </a:extLst>
        </xdr:cNvPr>
        <xdr:cNvSpPr>
          <a:spLocks noChangeAspect="1" noChangeArrowheads="1"/>
        </xdr:cNvSpPr>
      </xdr:nvSpPr>
      <xdr:spPr bwMode="auto">
        <a:xfrm>
          <a:off x="106489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198</xdr:row>
      <xdr:rowOff>0</xdr:rowOff>
    </xdr:from>
    <xdr:to>
      <xdr:col>5</xdr:col>
      <xdr:colOff>1019175</xdr:colOff>
      <xdr:row>199</xdr:row>
      <xdr:rowOff>9524</xdr:rowOff>
    </xdr:to>
    <xdr:sp macro="" textlink="">
      <xdr:nvSpPr>
        <xdr:cNvPr id="58886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id="{00000000-0008-0000-0300-000006E6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61912500"/>
          <a:ext cx="47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1133475</xdr:colOff>
      <xdr:row>198</xdr:row>
      <xdr:rowOff>0</xdr:rowOff>
    </xdr:from>
    <xdr:to>
      <xdr:col>5</xdr:col>
      <xdr:colOff>1133475</xdr:colOff>
      <xdr:row>199</xdr:row>
      <xdr:rowOff>9524</xdr:rowOff>
    </xdr:to>
    <xdr:sp macro="" textlink="">
      <xdr:nvSpPr>
        <xdr:cNvPr id="58887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07E6000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1295400</xdr:colOff>
      <xdr:row>198</xdr:row>
      <xdr:rowOff>0</xdr:rowOff>
    </xdr:from>
    <xdr:to>
      <xdr:col>5</xdr:col>
      <xdr:colOff>1362075</xdr:colOff>
      <xdr:row>199</xdr:row>
      <xdr:rowOff>9524</xdr:rowOff>
    </xdr:to>
    <xdr:sp macro="" textlink="">
      <xdr:nvSpPr>
        <xdr:cNvPr id="58888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08E6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199</xdr:row>
      <xdr:rowOff>9524</xdr:rowOff>
    </xdr:to>
    <xdr:sp macro="" textlink="">
      <xdr:nvSpPr>
        <xdr:cNvPr id="58889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09E60000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238125</xdr:colOff>
      <xdr:row>198</xdr:row>
      <xdr:rowOff>0</xdr:rowOff>
    </xdr:from>
    <xdr:to>
      <xdr:col>6</xdr:col>
      <xdr:colOff>390525</xdr:colOff>
      <xdr:row>199</xdr:row>
      <xdr:rowOff>9524</xdr:rowOff>
    </xdr:to>
    <xdr:sp macro="" textlink="">
      <xdr:nvSpPr>
        <xdr:cNvPr id="58890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0AE6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400050</xdr:colOff>
      <xdr:row>198</xdr:row>
      <xdr:rowOff>0</xdr:rowOff>
    </xdr:from>
    <xdr:to>
      <xdr:col>6</xdr:col>
      <xdr:colOff>552450</xdr:colOff>
      <xdr:row>199</xdr:row>
      <xdr:rowOff>9524</xdr:rowOff>
    </xdr:to>
    <xdr:sp macro="" textlink="">
      <xdr:nvSpPr>
        <xdr:cNvPr id="58891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0BE60000}"/>
            </a:ext>
          </a:extLst>
        </xdr:cNvPr>
        <xdr:cNvSpPr>
          <a:spLocks noChangeAspect="1" noChangeArrowheads="1"/>
        </xdr:cNvSpPr>
      </xdr:nvSpPr>
      <xdr:spPr bwMode="auto">
        <a:xfrm>
          <a:off x="130111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152400</xdr:colOff>
      <xdr:row>199</xdr:row>
      <xdr:rowOff>9524</xdr:rowOff>
    </xdr:to>
    <xdr:sp macro="" textlink="">
      <xdr:nvSpPr>
        <xdr:cNvPr id="58892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0CE60000}"/>
            </a:ext>
          </a:extLst>
        </xdr:cNvPr>
        <xdr:cNvSpPr>
          <a:spLocks noChangeAspect="1" noChangeArrowheads="1"/>
        </xdr:cNvSpPr>
      </xdr:nvSpPr>
      <xdr:spPr bwMode="auto">
        <a:xfrm>
          <a:off x="104870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209550</xdr:colOff>
      <xdr:row>200</xdr:row>
      <xdr:rowOff>85725</xdr:rowOff>
    </xdr:from>
    <xdr:to>
      <xdr:col>5</xdr:col>
      <xdr:colOff>361950</xdr:colOff>
      <xdr:row>201</xdr:row>
      <xdr:rowOff>66674</xdr:rowOff>
    </xdr:to>
    <xdr:sp macro="" textlink="">
      <xdr:nvSpPr>
        <xdr:cNvPr id="58893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0DE60000}"/>
            </a:ext>
          </a:extLst>
        </xdr:cNvPr>
        <xdr:cNvSpPr>
          <a:spLocks noChangeAspect="1" noChangeArrowheads="1"/>
        </xdr:cNvSpPr>
      </xdr:nvSpPr>
      <xdr:spPr bwMode="auto">
        <a:xfrm>
          <a:off x="10696575" y="62322075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1133475</xdr:colOff>
      <xdr:row>198</xdr:row>
      <xdr:rowOff>0</xdr:rowOff>
    </xdr:from>
    <xdr:to>
      <xdr:col>5</xdr:col>
      <xdr:colOff>1133475</xdr:colOff>
      <xdr:row>199</xdr:row>
      <xdr:rowOff>9524</xdr:rowOff>
    </xdr:to>
    <xdr:sp macro="" textlink="">
      <xdr:nvSpPr>
        <xdr:cNvPr id="58894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0EE6000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1276350</xdr:colOff>
      <xdr:row>201</xdr:row>
      <xdr:rowOff>38100</xdr:rowOff>
    </xdr:from>
    <xdr:to>
      <xdr:col>5</xdr:col>
      <xdr:colOff>1343025</xdr:colOff>
      <xdr:row>202</xdr:row>
      <xdr:rowOff>19050</xdr:rowOff>
    </xdr:to>
    <xdr:sp macro="" textlink="">
      <xdr:nvSpPr>
        <xdr:cNvPr id="58895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0FE60000}"/>
            </a:ext>
          </a:extLst>
        </xdr:cNvPr>
        <xdr:cNvSpPr>
          <a:spLocks noChangeAspect="1" noChangeArrowheads="1"/>
        </xdr:cNvSpPr>
      </xdr:nvSpPr>
      <xdr:spPr bwMode="auto">
        <a:xfrm>
          <a:off x="11763375" y="62436375"/>
          <a:ext cx="66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76200</xdr:colOff>
      <xdr:row>198</xdr:row>
      <xdr:rowOff>0</xdr:rowOff>
    </xdr:from>
    <xdr:to>
      <xdr:col>6</xdr:col>
      <xdr:colOff>228600</xdr:colOff>
      <xdr:row>199</xdr:row>
      <xdr:rowOff>9524</xdr:rowOff>
    </xdr:to>
    <xdr:sp macro="" textlink="">
      <xdr:nvSpPr>
        <xdr:cNvPr id="58896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10E60000}"/>
            </a:ext>
          </a:extLst>
        </xdr:cNvPr>
        <xdr:cNvSpPr>
          <a:spLocks noChangeAspect="1" noChangeArrowheads="1"/>
        </xdr:cNvSpPr>
      </xdr:nvSpPr>
      <xdr:spPr bwMode="auto">
        <a:xfrm>
          <a:off x="126873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238125</xdr:colOff>
      <xdr:row>198</xdr:row>
      <xdr:rowOff>0</xdr:rowOff>
    </xdr:from>
    <xdr:to>
      <xdr:col>6</xdr:col>
      <xdr:colOff>390525</xdr:colOff>
      <xdr:row>199</xdr:row>
      <xdr:rowOff>9524</xdr:rowOff>
    </xdr:to>
    <xdr:sp macro="" textlink="">
      <xdr:nvSpPr>
        <xdr:cNvPr id="58897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11E60000}"/>
            </a:ext>
          </a:extLst>
        </xdr:cNvPr>
        <xdr:cNvSpPr>
          <a:spLocks noChangeAspect="1" noChangeArrowheads="1"/>
        </xdr:cNvSpPr>
      </xdr:nvSpPr>
      <xdr:spPr bwMode="auto">
        <a:xfrm>
          <a:off x="128492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898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12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199</xdr:row>
      <xdr:rowOff>9524</xdr:rowOff>
    </xdr:to>
    <xdr:sp macro="" textlink="">
      <xdr:nvSpPr>
        <xdr:cNvPr id="58899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13E6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00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14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199</xdr:row>
      <xdr:rowOff>9524</xdr:rowOff>
    </xdr:to>
    <xdr:sp macro="" textlink="">
      <xdr:nvSpPr>
        <xdr:cNvPr id="58901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15E60000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199</xdr:row>
      <xdr:rowOff>9524</xdr:rowOff>
    </xdr:to>
    <xdr:sp macro="" textlink="">
      <xdr:nvSpPr>
        <xdr:cNvPr id="58902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16E6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199</xdr:row>
      <xdr:rowOff>9524</xdr:rowOff>
    </xdr:to>
    <xdr:sp macro="" textlink="">
      <xdr:nvSpPr>
        <xdr:cNvPr id="58903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17E6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04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18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199</xdr:row>
      <xdr:rowOff>9524</xdr:rowOff>
    </xdr:to>
    <xdr:sp macro="" textlink="">
      <xdr:nvSpPr>
        <xdr:cNvPr id="58905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19E60000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198</xdr:row>
      <xdr:rowOff>0</xdr:rowOff>
    </xdr:from>
    <xdr:to>
      <xdr:col>7</xdr:col>
      <xdr:colOff>1019175</xdr:colOff>
      <xdr:row>199</xdr:row>
      <xdr:rowOff>9524</xdr:rowOff>
    </xdr:to>
    <xdr:sp macro="" textlink="">
      <xdr:nvSpPr>
        <xdr:cNvPr id="58906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id="{00000000-0008-0000-0300-00001AE60000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61912500"/>
          <a:ext cx="47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199</xdr:row>
      <xdr:rowOff>9524</xdr:rowOff>
    </xdr:to>
    <xdr:sp macro="" textlink="">
      <xdr:nvSpPr>
        <xdr:cNvPr id="58907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1BE6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199</xdr:row>
      <xdr:rowOff>9524</xdr:rowOff>
    </xdr:to>
    <xdr:sp macro="" textlink="">
      <xdr:nvSpPr>
        <xdr:cNvPr id="58908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1CE6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09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1D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209550</xdr:colOff>
      <xdr:row>200</xdr:row>
      <xdr:rowOff>85725</xdr:rowOff>
    </xdr:from>
    <xdr:to>
      <xdr:col>7</xdr:col>
      <xdr:colOff>361950</xdr:colOff>
      <xdr:row>201</xdr:row>
      <xdr:rowOff>66674</xdr:rowOff>
    </xdr:to>
    <xdr:sp macro="" textlink="">
      <xdr:nvSpPr>
        <xdr:cNvPr id="58910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1EE60000}"/>
            </a:ext>
          </a:extLst>
        </xdr:cNvPr>
        <xdr:cNvSpPr>
          <a:spLocks noChangeAspect="1" noChangeArrowheads="1"/>
        </xdr:cNvSpPr>
      </xdr:nvSpPr>
      <xdr:spPr bwMode="auto">
        <a:xfrm>
          <a:off x="14944725" y="62322075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199</xdr:row>
      <xdr:rowOff>9524</xdr:rowOff>
    </xdr:to>
    <xdr:sp macro="" textlink="">
      <xdr:nvSpPr>
        <xdr:cNvPr id="58911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1FE6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1276350</xdr:colOff>
      <xdr:row>201</xdr:row>
      <xdr:rowOff>38100</xdr:rowOff>
    </xdr:from>
    <xdr:to>
      <xdr:col>7</xdr:col>
      <xdr:colOff>1343025</xdr:colOff>
      <xdr:row>202</xdr:row>
      <xdr:rowOff>19050</xdr:rowOff>
    </xdr:to>
    <xdr:sp macro="" textlink="">
      <xdr:nvSpPr>
        <xdr:cNvPr id="58912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20E60000}"/>
            </a:ext>
          </a:extLst>
        </xdr:cNvPr>
        <xdr:cNvSpPr>
          <a:spLocks noChangeAspect="1" noChangeArrowheads="1"/>
        </xdr:cNvSpPr>
      </xdr:nvSpPr>
      <xdr:spPr bwMode="auto">
        <a:xfrm>
          <a:off x="16011525" y="62436375"/>
          <a:ext cx="66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13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21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199</xdr:row>
      <xdr:rowOff>9524</xdr:rowOff>
    </xdr:to>
    <xdr:sp macro="" textlink="">
      <xdr:nvSpPr>
        <xdr:cNvPr id="58914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22E6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15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23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199</xdr:row>
      <xdr:rowOff>9524</xdr:rowOff>
    </xdr:to>
    <xdr:sp macro="" textlink="">
      <xdr:nvSpPr>
        <xdr:cNvPr id="58916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24E60000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199</xdr:row>
      <xdr:rowOff>9524</xdr:rowOff>
    </xdr:to>
    <xdr:sp macro="" textlink="">
      <xdr:nvSpPr>
        <xdr:cNvPr id="58917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25E6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199</xdr:row>
      <xdr:rowOff>9524</xdr:rowOff>
    </xdr:to>
    <xdr:sp macro="" textlink="">
      <xdr:nvSpPr>
        <xdr:cNvPr id="58918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26E6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19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27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161925</xdr:colOff>
      <xdr:row>198</xdr:row>
      <xdr:rowOff>0</xdr:rowOff>
    </xdr:from>
    <xdr:to>
      <xdr:col>7</xdr:col>
      <xdr:colOff>314325</xdr:colOff>
      <xdr:row>199</xdr:row>
      <xdr:rowOff>9524</xdr:rowOff>
    </xdr:to>
    <xdr:sp macro="" textlink="">
      <xdr:nvSpPr>
        <xdr:cNvPr id="58920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28E60000}"/>
            </a:ext>
          </a:extLst>
        </xdr:cNvPr>
        <xdr:cNvSpPr>
          <a:spLocks noChangeAspect="1" noChangeArrowheads="1"/>
        </xdr:cNvSpPr>
      </xdr:nvSpPr>
      <xdr:spPr bwMode="auto">
        <a:xfrm>
          <a:off x="1489710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971550</xdr:colOff>
      <xdr:row>198</xdr:row>
      <xdr:rowOff>0</xdr:rowOff>
    </xdr:from>
    <xdr:to>
      <xdr:col>7</xdr:col>
      <xdr:colOff>1019175</xdr:colOff>
      <xdr:row>199</xdr:row>
      <xdr:rowOff>9524</xdr:rowOff>
    </xdr:to>
    <xdr:sp macro="" textlink="">
      <xdr:nvSpPr>
        <xdr:cNvPr id="58921" name="AutoShape 7" descr="Eliminar factor o condición interno del establecimiento educativo 29191">
          <a:extLst>
            <a:ext uri="{FF2B5EF4-FFF2-40B4-BE49-F238E27FC236}">
              <a16:creationId xmlns:a16="http://schemas.microsoft.com/office/drawing/2014/main" id="{00000000-0008-0000-0300-000029E60000}"/>
            </a:ext>
          </a:extLst>
        </xdr:cNvPr>
        <xdr:cNvSpPr>
          <a:spLocks noChangeAspect="1" noChangeArrowheads="1"/>
        </xdr:cNvSpPr>
      </xdr:nvSpPr>
      <xdr:spPr bwMode="auto">
        <a:xfrm>
          <a:off x="15706725" y="61912500"/>
          <a:ext cx="47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199</xdr:row>
      <xdr:rowOff>9524</xdr:rowOff>
    </xdr:to>
    <xdr:sp macro="" textlink="">
      <xdr:nvSpPr>
        <xdr:cNvPr id="58922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2AE6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1295400</xdr:colOff>
      <xdr:row>198</xdr:row>
      <xdr:rowOff>0</xdr:rowOff>
    </xdr:from>
    <xdr:to>
      <xdr:col>7</xdr:col>
      <xdr:colOff>1362075</xdr:colOff>
      <xdr:row>199</xdr:row>
      <xdr:rowOff>9524</xdr:rowOff>
    </xdr:to>
    <xdr:sp macro="" textlink="">
      <xdr:nvSpPr>
        <xdr:cNvPr id="58923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2BE60000}"/>
            </a:ext>
          </a:extLst>
        </xdr:cNvPr>
        <xdr:cNvSpPr>
          <a:spLocks noChangeAspect="1" noChangeArrowheads="1"/>
        </xdr:cNvSpPr>
      </xdr:nvSpPr>
      <xdr:spPr bwMode="auto">
        <a:xfrm>
          <a:off x="16030575" y="6191250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152400</xdr:colOff>
      <xdr:row>199</xdr:row>
      <xdr:rowOff>9524</xdr:rowOff>
    </xdr:to>
    <xdr:sp macro="" textlink="">
      <xdr:nvSpPr>
        <xdr:cNvPr id="58924" name="AutoShape 1" descr="Eliminar factor o condición interno del establecimiento educativo 29184">
          <a:extLst>
            <a:ext uri="{FF2B5EF4-FFF2-40B4-BE49-F238E27FC236}">
              <a16:creationId xmlns:a16="http://schemas.microsoft.com/office/drawing/2014/main" id="{00000000-0008-0000-0300-00002CE6000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209550</xdr:colOff>
      <xdr:row>200</xdr:row>
      <xdr:rowOff>85725</xdr:rowOff>
    </xdr:from>
    <xdr:to>
      <xdr:col>7</xdr:col>
      <xdr:colOff>361950</xdr:colOff>
      <xdr:row>201</xdr:row>
      <xdr:rowOff>66674</xdr:rowOff>
    </xdr:to>
    <xdr:sp macro="" textlink="">
      <xdr:nvSpPr>
        <xdr:cNvPr id="58925" name="AutoShape 2" descr="Eliminar factor o condición interno del establecimiento educativo 29186">
          <a:extLst>
            <a:ext uri="{FF2B5EF4-FFF2-40B4-BE49-F238E27FC236}">
              <a16:creationId xmlns:a16="http://schemas.microsoft.com/office/drawing/2014/main" id="{00000000-0008-0000-0300-00002DE60000}"/>
            </a:ext>
          </a:extLst>
        </xdr:cNvPr>
        <xdr:cNvSpPr>
          <a:spLocks noChangeAspect="1" noChangeArrowheads="1"/>
        </xdr:cNvSpPr>
      </xdr:nvSpPr>
      <xdr:spPr bwMode="auto">
        <a:xfrm>
          <a:off x="14944725" y="62322075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1133475</xdr:colOff>
      <xdr:row>198</xdr:row>
      <xdr:rowOff>0</xdr:rowOff>
    </xdr:from>
    <xdr:to>
      <xdr:col>7</xdr:col>
      <xdr:colOff>1133475</xdr:colOff>
      <xdr:row>199</xdr:row>
      <xdr:rowOff>9524</xdr:rowOff>
    </xdr:to>
    <xdr:sp macro="" textlink="">
      <xdr:nvSpPr>
        <xdr:cNvPr id="58926" name="AutoShape 8" descr="Eliminar factor o condición interno del establecimiento educativo 29187">
          <a:extLst>
            <a:ext uri="{FF2B5EF4-FFF2-40B4-BE49-F238E27FC236}">
              <a16:creationId xmlns:a16="http://schemas.microsoft.com/office/drawing/2014/main" id="{00000000-0008-0000-0300-00002EE60000}"/>
            </a:ext>
          </a:extLst>
        </xdr:cNvPr>
        <xdr:cNvSpPr>
          <a:spLocks noChangeAspect="1" noChangeArrowheads="1"/>
        </xdr:cNvSpPr>
      </xdr:nvSpPr>
      <xdr:spPr bwMode="auto">
        <a:xfrm>
          <a:off x="15868650" y="61912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1276350</xdr:colOff>
      <xdr:row>201</xdr:row>
      <xdr:rowOff>38100</xdr:rowOff>
    </xdr:from>
    <xdr:to>
      <xdr:col>7</xdr:col>
      <xdr:colOff>1343025</xdr:colOff>
      <xdr:row>202</xdr:row>
      <xdr:rowOff>19050</xdr:rowOff>
    </xdr:to>
    <xdr:sp macro="" textlink="">
      <xdr:nvSpPr>
        <xdr:cNvPr id="58927" name="AutoShape 9" descr="Eliminar factor o condición interno del establecimiento educativo 29193">
          <a:extLst>
            <a:ext uri="{FF2B5EF4-FFF2-40B4-BE49-F238E27FC236}">
              <a16:creationId xmlns:a16="http://schemas.microsoft.com/office/drawing/2014/main" id="{00000000-0008-0000-0300-00002FE60000}"/>
            </a:ext>
          </a:extLst>
        </xdr:cNvPr>
        <xdr:cNvSpPr>
          <a:spLocks noChangeAspect="1" noChangeArrowheads="1"/>
        </xdr:cNvSpPr>
      </xdr:nvSpPr>
      <xdr:spPr bwMode="auto">
        <a:xfrm>
          <a:off x="16011525" y="62436375"/>
          <a:ext cx="666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28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0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929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31E6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30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2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931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33E6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932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34E6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33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5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934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36E6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935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37E6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36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8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937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39E6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38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A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939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3BE6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40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C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941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3DE6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942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3EE6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43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3F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944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40E6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400050</xdr:colOff>
      <xdr:row>198</xdr:row>
      <xdr:rowOff>0</xdr:rowOff>
    </xdr:from>
    <xdr:to>
      <xdr:col>8</xdr:col>
      <xdr:colOff>552450</xdr:colOff>
      <xdr:row>199</xdr:row>
      <xdr:rowOff>9524</xdr:rowOff>
    </xdr:to>
    <xdr:sp macro="" textlink="">
      <xdr:nvSpPr>
        <xdr:cNvPr id="58945" name="AutoShape 12" descr="Eliminar factor o condición interno del establecimiento educativo 29196">
          <a:extLst>
            <a:ext uri="{FF2B5EF4-FFF2-40B4-BE49-F238E27FC236}">
              <a16:creationId xmlns:a16="http://schemas.microsoft.com/office/drawing/2014/main" id="{00000000-0008-0000-0300-000041E60000}"/>
            </a:ext>
          </a:extLst>
        </xdr:cNvPr>
        <xdr:cNvSpPr>
          <a:spLocks noChangeAspect="1" noChangeArrowheads="1"/>
        </xdr:cNvSpPr>
      </xdr:nvSpPr>
      <xdr:spPr bwMode="auto">
        <a:xfrm>
          <a:off x="1740217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198</xdr:row>
      <xdr:rowOff>0</xdr:rowOff>
    </xdr:from>
    <xdr:to>
      <xdr:col>8</xdr:col>
      <xdr:colOff>228600</xdr:colOff>
      <xdr:row>199</xdr:row>
      <xdr:rowOff>9524</xdr:rowOff>
    </xdr:to>
    <xdr:sp macro="" textlink="">
      <xdr:nvSpPr>
        <xdr:cNvPr id="58946" name="AutoShape 10" descr="Eliminar factor o condición interno del establecimiento educativo 29189">
          <a:extLst>
            <a:ext uri="{FF2B5EF4-FFF2-40B4-BE49-F238E27FC236}">
              <a16:creationId xmlns:a16="http://schemas.microsoft.com/office/drawing/2014/main" id="{00000000-0008-0000-0300-000042E60000}"/>
            </a:ext>
          </a:extLst>
        </xdr:cNvPr>
        <xdr:cNvSpPr>
          <a:spLocks noChangeAspect="1" noChangeArrowheads="1"/>
        </xdr:cNvSpPr>
      </xdr:nvSpPr>
      <xdr:spPr bwMode="auto">
        <a:xfrm>
          <a:off x="17078325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238125</xdr:colOff>
      <xdr:row>198</xdr:row>
      <xdr:rowOff>0</xdr:rowOff>
    </xdr:from>
    <xdr:to>
      <xdr:col>8</xdr:col>
      <xdr:colOff>390525</xdr:colOff>
      <xdr:row>199</xdr:row>
      <xdr:rowOff>9524</xdr:rowOff>
    </xdr:to>
    <xdr:sp macro="" textlink="">
      <xdr:nvSpPr>
        <xdr:cNvPr id="58947" name="AutoShape 11" descr="Eliminar factor o condición interno del establecimiento educativo 29194">
          <a:extLst>
            <a:ext uri="{FF2B5EF4-FFF2-40B4-BE49-F238E27FC236}">
              <a16:creationId xmlns:a16="http://schemas.microsoft.com/office/drawing/2014/main" id="{00000000-0008-0000-0300-000043E60000}"/>
            </a:ext>
          </a:extLst>
        </xdr:cNvPr>
        <xdr:cNvSpPr>
          <a:spLocks noChangeAspect="1" noChangeArrowheads="1"/>
        </xdr:cNvSpPr>
      </xdr:nvSpPr>
      <xdr:spPr bwMode="auto">
        <a:xfrm>
          <a:off x="17240250" y="61912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361950</xdr:rowOff>
    </xdr:to>
    <xdr:pic>
      <xdr:nvPicPr>
        <xdr:cNvPr id="58948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44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2465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58949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45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16</xdr:row>
      <xdr:rowOff>28575</xdr:rowOff>
    </xdr:to>
    <xdr:pic>
      <xdr:nvPicPr>
        <xdr:cNvPr id="58950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46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3056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17</xdr:row>
      <xdr:rowOff>28575</xdr:rowOff>
    </xdr:to>
    <xdr:pic>
      <xdr:nvPicPr>
        <xdr:cNvPr id="58951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47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66762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22</xdr:row>
      <xdr:rowOff>28575</xdr:rowOff>
    </xdr:to>
    <xdr:pic>
      <xdr:nvPicPr>
        <xdr:cNvPr id="58952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48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773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58953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49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4</xdr:row>
      <xdr:rowOff>9525</xdr:rowOff>
    </xdr:from>
    <xdr:to>
      <xdr:col>3</xdr:col>
      <xdr:colOff>257175</xdr:colOff>
      <xdr:row>4</xdr:row>
      <xdr:rowOff>266700</xdr:rowOff>
    </xdr:to>
    <xdr:pic>
      <xdr:nvPicPr>
        <xdr:cNvPr id="58954" name="2 Imagen" descr="MC900433801.PNG">
          <a:hlinkClick xmlns:r="http://schemas.openxmlformats.org/officeDocument/2006/relationships" r:id="rId4" tooltip="IR A RESUMEN"/>
          <a:extLst>
            <a:ext uri="{FF2B5EF4-FFF2-40B4-BE49-F238E27FC236}">
              <a16:creationId xmlns:a16="http://schemas.microsoft.com/office/drawing/2014/main" id="{00000000-0008-0000-0300-00004A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800225"/>
          <a:ext cx="2571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4</xdr:row>
      <xdr:rowOff>9525</xdr:rowOff>
    </xdr:from>
    <xdr:to>
      <xdr:col>3</xdr:col>
      <xdr:colOff>247650</xdr:colOff>
      <xdr:row>4</xdr:row>
      <xdr:rowOff>266700</xdr:rowOff>
    </xdr:to>
    <xdr:pic>
      <xdr:nvPicPr>
        <xdr:cNvPr id="58955" name="2 Imagen" descr="MC900433801.PNG">
          <a:hlinkClick xmlns:r="http://schemas.openxmlformats.org/officeDocument/2006/relationships" r:id="rId4" tooltip="IR A RESUMEN"/>
          <a:extLst>
            <a:ext uri="{FF2B5EF4-FFF2-40B4-BE49-F238E27FC236}">
              <a16:creationId xmlns:a16="http://schemas.microsoft.com/office/drawing/2014/main" id="{00000000-0008-0000-0300-00004B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800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58956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id="{00000000-0008-0000-0300-00004C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00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58957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id="{00000000-0008-0000-0300-00004D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3722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58958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id="{00000000-0008-0000-0300-00004E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678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58959" name="7 Imagen" descr="MC900433801.PNG">
          <a:hlinkClick xmlns:r="http://schemas.openxmlformats.org/officeDocument/2006/relationships" r:id="rId12" tooltip="IR A RESUMEN"/>
          <a:extLst>
            <a:ext uri="{FF2B5EF4-FFF2-40B4-BE49-F238E27FC236}">
              <a16:creationId xmlns:a16="http://schemas.microsoft.com/office/drawing/2014/main" id="{00000000-0008-0000-0300-00004F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9251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58960" name="8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id="{00000000-0008-0000-0300-000050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474470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58961" name="9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id="{00000000-0008-0000-0300-000051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72878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2705100</xdr:colOff>
      <xdr:row>69</xdr:row>
      <xdr:rowOff>19050</xdr:rowOff>
    </xdr:from>
    <xdr:to>
      <xdr:col>3</xdr:col>
      <xdr:colOff>247650</xdr:colOff>
      <xdr:row>69</xdr:row>
      <xdr:rowOff>266700</xdr:rowOff>
    </xdr:to>
    <xdr:pic>
      <xdr:nvPicPr>
        <xdr:cNvPr id="58962" name="16 Imagen" descr="MC900433801.PNG">
          <a:hlinkClick xmlns:r="http://schemas.openxmlformats.org/officeDocument/2006/relationships" r:id="rId15" tooltip="IR A RESUMEN"/>
          <a:extLst>
            <a:ext uri="{FF2B5EF4-FFF2-40B4-BE49-F238E27FC236}">
              <a16:creationId xmlns:a16="http://schemas.microsoft.com/office/drawing/2014/main" id="{00000000-0008-0000-0300-000052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20040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79</xdr:row>
      <xdr:rowOff>19050</xdr:rowOff>
    </xdr:from>
    <xdr:to>
      <xdr:col>3</xdr:col>
      <xdr:colOff>247650</xdr:colOff>
      <xdr:row>79</xdr:row>
      <xdr:rowOff>266700</xdr:rowOff>
    </xdr:to>
    <xdr:pic>
      <xdr:nvPicPr>
        <xdr:cNvPr id="58963" name="17 Imagen" descr="MC900433801.PNG">
          <a:hlinkClick xmlns:r="http://schemas.openxmlformats.org/officeDocument/2006/relationships" r:id="rId16" tooltip="IR A RESUMEN"/>
          <a:extLst>
            <a:ext uri="{FF2B5EF4-FFF2-40B4-BE49-F238E27FC236}">
              <a16:creationId xmlns:a16="http://schemas.microsoft.com/office/drawing/2014/main" id="{00000000-0008-0000-0300-000053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65760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83</xdr:row>
      <xdr:rowOff>9525</xdr:rowOff>
    </xdr:from>
    <xdr:to>
      <xdr:col>3</xdr:col>
      <xdr:colOff>247650</xdr:colOff>
      <xdr:row>83</xdr:row>
      <xdr:rowOff>257175</xdr:rowOff>
    </xdr:to>
    <xdr:pic>
      <xdr:nvPicPr>
        <xdr:cNvPr id="58964" name="18 Imagen" descr="MC900433801.PNG">
          <a:hlinkClick xmlns:r="http://schemas.openxmlformats.org/officeDocument/2006/relationships" r:id="rId17" tooltip="IR A RESUMEN"/>
          <a:extLst>
            <a:ext uri="{FF2B5EF4-FFF2-40B4-BE49-F238E27FC236}">
              <a16:creationId xmlns:a16="http://schemas.microsoft.com/office/drawing/2014/main" id="{00000000-0008-0000-0300-000054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0142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86</xdr:row>
      <xdr:rowOff>104775</xdr:rowOff>
    </xdr:from>
    <xdr:to>
      <xdr:col>3</xdr:col>
      <xdr:colOff>247650</xdr:colOff>
      <xdr:row>86</xdr:row>
      <xdr:rowOff>352425</xdr:rowOff>
    </xdr:to>
    <xdr:pic>
      <xdr:nvPicPr>
        <xdr:cNvPr id="58965" name="19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id="{00000000-0008-0000-0300-000055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03002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91</xdr:row>
      <xdr:rowOff>9525</xdr:rowOff>
    </xdr:from>
    <xdr:to>
      <xdr:col>3</xdr:col>
      <xdr:colOff>247650</xdr:colOff>
      <xdr:row>91</xdr:row>
      <xdr:rowOff>257175</xdr:rowOff>
    </xdr:to>
    <xdr:pic>
      <xdr:nvPicPr>
        <xdr:cNvPr id="58966" name="20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id="{00000000-0008-0000-0300-000056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31958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94</xdr:row>
      <xdr:rowOff>19050</xdr:rowOff>
    </xdr:from>
    <xdr:to>
      <xdr:col>3</xdr:col>
      <xdr:colOff>247650</xdr:colOff>
      <xdr:row>94</xdr:row>
      <xdr:rowOff>266700</xdr:rowOff>
    </xdr:to>
    <xdr:pic>
      <xdr:nvPicPr>
        <xdr:cNvPr id="58967" name="21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id="{00000000-0008-0000-0300-000057E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42912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2705100</xdr:colOff>
      <xdr:row>69</xdr:row>
      <xdr:rowOff>19050</xdr:rowOff>
    </xdr:from>
    <xdr:to>
      <xdr:col>3</xdr:col>
      <xdr:colOff>247650</xdr:colOff>
      <xdr:row>69</xdr:row>
      <xdr:rowOff>266700</xdr:rowOff>
    </xdr:to>
    <xdr:pic>
      <xdr:nvPicPr>
        <xdr:cNvPr id="107" name="16 Imagen" descr="MC900433801.PNG">
          <a:hlinkClick xmlns:r="http://schemas.openxmlformats.org/officeDocument/2006/relationships" r:id="rId15" tooltip="IR A RESUMEN"/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20040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79</xdr:row>
      <xdr:rowOff>19050</xdr:rowOff>
    </xdr:from>
    <xdr:to>
      <xdr:col>3</xdr:col>
      <xdr:colOff>247650</xdr:colOff>
      <xdr:row>79</xdr:row>
      <xdr:rowOff>266700</xdr:rowOff>
    </xdr:to>
    <xdr:pic>
      <xdr:nvPicPr>
        <xdr:cNvPr id="108" name="17 Imagen" descr="MC900433801.PNG">
          <a:hlinkClick xmlns:r="http://schemas.openxmlformats.org/officeDocument/2006/relationships" r:id="rId16" tooltip="IR A RESUMEN"/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65760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83</xdr:row>
      <xdr:rowOff>9525</xdr:rowOff>
    </xdr:from>
    <xdr:to>
      <xdr:col>3</xdr:col>
      <xdr:colOff>247650</xdr:colOff>
      <xdr:row>83</xdr:row>
      <xdr:rowOff>257175</xdr:rowOff>
    </xdr:to>
    <xdr:pic>
      <xdr:nvPicPr>
        <xdr:cNvPr id="109" name="18 Imagen" descr="MC900433801.PNG">
          <a:hlinkClick xmlns:r="http://schemas.openxmlformats.org/officeDocument/2006/relationships" r:id="rId17" tooltip="IR A RESUMEN"/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0142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361950</xdr:rowOff>
    </xdr:to>
    <xdr:pic>
      <xdr:nvPicPr>
        <xdr:cNvPr id="110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2465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111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16</xdr:row>
      <xdr:rowOff>28575</xdr:rowOff>
    </xdr:to>
    <xdr:pic>
      <xdr:nvPicPr>
        <xdr:cNvPr id="112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3056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17</xdr:row>
      <xdr:rowOff>28575</xdr:rowOff>
    </xdr:to>
    <xdr:pic>
      <xdr:nvPicPr>
        <xdr:cNvPr id="113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66762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22</xdr:row>
      <xdr:rowOff>28575</xdr:rowOff>
    </xdr:to>
    <xdr:pic>
      <xdr:nvPicPr>
        <xdr:cNvPr id="114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773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115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116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00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117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3722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118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678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119" name="7 Imagen" descr="MC900433801.PNG">
          <a:hlinkClick xmlns:r="http://schemas.openxmlformats.org/officeDocument/2006/relationships" r:id="rId12" tooltip="IR A RESUMEN"/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9251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120" name="8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474470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121" name="9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72878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361950</xdr:rowOff>
    </xdr:to>
    <xdr:pic>
      <xdr:nvPicPr>
        <xdr:cNvPr id="122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2465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123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16</xdr:row>
      <xdr:rowOff>28575</xdr:rowOff>
    </xdr:to>
    <xdr:pic>
      <xdr:nvPicPr>
        <xdr:cNvPr id="124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3056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17</xdr:row>
      <xdr:rowOff>28575</xdr:rowOff>
    </xdr:to>
    <xdr:pic>
      <xdr:nvPicPr>
        <xdr:cNvPr id="125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66762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22</xdr:row>
      <xdr:rowOff>28575</xdr:rowOff>
    </xdr:to>
    <xdr:pic>
      <xdr:nvPicPr>
        <xdr:cNvPr id="126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773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127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128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00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129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3722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130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678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131" name="7 Imagen" descr="MC900433801.PNG">
          <a:hlinkClick xmlns:r="http://schemas.openxmlformats.org/officeDocument/2006/relationships" r:id="rId12" tooltip="IR A RESUMEN"/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9251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132" name="8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43065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361950</xdr:rowOff>
    </xdr:to>
    <xdr:pic>
      <xdr:nvPicPr>
        <xdr:cNvPr id="133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2465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134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16</xdr:row>
      <xdr:rowOff>28575</xdr:rowOff>
    </xdr:to>
    <xdr:pic>
      <xdr:nvPicPr>
        <xdr:cNvPr id="135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3056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17</xdr:row>
      <xdr:rowOff>28575</xdr:rowOff>
    </xdr:to>
    <xdr:pic>
      <xdr:nvPicPr>
        <xdr:cNvPr id="136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66762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22</xdr:row>
      <xdr:rowOff>28575</xdr:rowOff>
    </xdr:to>
    <xdr:pic>
      <xdr:nvPicPr>
        <xdr:cNvPr id="137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773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381000</xdr:rowOff>
    </xdr:to>
    <xdr:pic>
      <xdr:nvPicPr>
        <xdr:cNvPr id="138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743700"/>
          <a:ext cx="28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139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00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140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63722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141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94678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142" name="7 Imagen" descr="MC900433801.PNG">
          <a:hlinkClick xmlns:r="http://schemas.openxmlformats.org/officeDocument/2006/relationships" r:id="rId12" tooltip="IR A RESUMEN"/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09251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143" name="8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43065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86</xdr:row>
      <xdr:rowOff>104775</xdr:rowOff>
    </xdr:from>
    <xdr:to>
      <xdr:col>3</xdr:col>
      <xdr:colOff>247650</xdr:colOff>
      <xdr:row>86</xdr:row>
      <xdr:rowOff>352425</xdr:rowOff>
    </xdr:to>
    <xdr:pic>
      <xdr:nvPicPr>
        <xdr:cNvPr id="144" name="19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4905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91</xdr:row>
      <xdr:rowOff>9525</xdr:rowOff>
    </xdr:from>
    <xdr:to>
      <xdr:col>3</xdr:col>
      <xdr:colOff>247650</xdr:colOff>
      <xdr:row>91</xdr:row>
      <xdr:rowOff>257175</xdr:rowOff>
    </xdr:to>
    <xdr:pic>
      <xdr:nvPicPr>
        <xdr:cNvPr id="145" name="20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3005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94</xdr:row>
      <xdr:rowOff>19050</xdr:rowOff>
    </xdr:from>
    <xdr:to>
      <xdr:col>3</xdr:col>
      <xdr:colOff>247650</xdr:colOff>
      <xdr:row>94</xdr:row>
      <xdr:rowOff>266700</xdr:rowOff>
    </xdr:to>
    <xdr:pic>
      <xdr:nvPicPr>
        <xdr:cNvPr id="146" name="21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4148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365312</xdr:rowOff>
    </xdr:to>
    <xdr:pic>
      <xdr:nvPicPr>
        <xdr:cNvPr id="147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384362</xdr:rowOff>
    </xdr:to>
    <xdr:pic>
      <xdr:nvPicPr>
        <xdr:cNvPr id="148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16</xdr:row>
      <xdr:rowOff>28575</xdr:rowOff>
    </xdr:to>
    <xdr:pic>
      <xdr:nvPicPr>
        <xdr:cNvPr id="149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17</xdr:row>
      <xdr:rowOff>28575</xdr:rowOff>
    </xdr:to>
    <xdr:pic>
      <xdr:nvPicPr>
        <xdr:cNvPr id="150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22</xdr:row>
      <xdr:rowOff>28575</xdr:rowOff>
    </xdr:to>
    <xdr:pic>
      <xdr:nvPicPr>
        <xdr:cNvPr id="151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384362</xdr:rowOff>
    </xdr:to>
    <xdr:pic>
      <xdr:nvPicPr>
        <xdr:cNvPr id="152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153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154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155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156" name="7 Imagen" descr="MC900433801.PNG">
          <a:hlinkClick xmlns:r="http://schemas.openxmlformats.org/officeDocument/2006/relationships" r:id="rId12" tooltip="IR A RESUMEN"/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157" name="8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158" name="9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2705100</xdr:colOff>
      <xdr:row>69</xdr:row>
      <xdr:rowOff>19050</xdr:rowOff>
    </xdr:from>
    <xdr:to>
      <xdr:col>3</xdr:col>
      <xdr:colOff>247650</xdr:colOff>
      <xdr:row>69</xdr:row>
      <xdr:rowOff>266700</xdr:rowOff>
    </xdr:to>
    <xdr:pic>
      <xdr:nvPicPr>
        <xdr:cNvPr id="159" name="16 Imagen" descr="MC900433801.PNG">
          <a:hlinkClick xmlns:r="http://schemas.openxmlformats.org/officeDocument/2006/relationships" r:id="rId15" tooltip="IR A RESUMEN"/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229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79</xdr:row>
      <xdr:rowOff>19050</xdr:rowOff>
    </xdr:from>
    <xdr:to>
      <xdr:col>3</xdr:col>
      <xdr:colOff>247650</xdr:colOff>
      <xdr:row>79</xdr:row>
      <xdr:rowOff>266700</xdr:rowOff>
    </xdr:to>
    <xdr:pic>
      <xdr:nvPicPr>
        <xdr:cNvPr id="160" name="17 Imagen" descr="MC900433801.PNG">
          <a:hlinkClick xmlns:r="http://schemas.openxmlformats.org/officeDocument/2006/relationships" r:id="rId16" tooltip="IR A RESUMEN"/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801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83</xdr:row>
      <xdr:rowOff>9525</xdr:rowOff>
    </xdr:from>
    <xdr:to>
      <xdr:col>3</xdr:col>
      <xdr:colOff>247650</xdr:colOff>
      <xdr:row>83</xdr:row>
      <xdr:rowOff>257175</xdr:rowOff>
    </xdr:to>
    <xdr:pic>
      <xdr:nvPicPr>
        <xdr:cNvPr id="161" name="18 Imagen" descr="MC900433801.PNG">
          <a:hlinkClick xmlns:r="http://schemas.openxmlformats.org/officeDocument/2006/relationships" r:id="rId17" tooltip="IR A RESUMEN"/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32397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2705100</xdr:colOff>
      <xdr:row>69</xdr:row>
      <xdr:rowOff>19050</xdr:rowOff>
    </xdr:from>
    <xdr:to>
      <xdr:col>3</xdr:col>
      <xdr:colOff>247650</xdr:colOff>
      <xdr:row>69</xdr:row>
      <xdr:rowOff>266700</xdr:rowOff>
    </xdr:to>
    <xdr:pic>
      <xdr:nvPicPr>
        <xdr:cNvPr id="162" name="16 Imagen" descr="MC900433801.PNG">
          <a:hlinkClick xmlns:r="http://schemas.openxmlformats.org/officeDocument/2006/relationships" r:id="rId15" tooltip="IR A RESUMEN"/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229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79</xdr:row>
      <xdr:rowOff>19050</xdr:rowOff>
    </xdr:from>
    <xdr:to>
      <xdr:col>3</xdr:col>
      <xdr:colOff>247650</xdr:colOff>
      <xdr:row>79</xdr:row>
      <xdr:rowOff>266700</xdr:rowOff>
    </xdr:to>
    <xdr:pic>
      <xdr:nvPicPr>
        <xdr:cNvPr id="163" name="17 Imagen" descr="MC900433801.PNG">
          <a:hlinkClick xmlns:r="http://schemas.openxmlformats.org/officeDocument/2006/relationships" r:id="rId16" tooltip="IR A RESUMEN"/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1801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83</xdr:row>
      <xdr:rowOff>9525</xdr:rowOff>
    </xdr:from>
    <xdr:to>
      <xdr:col>3</xdr:col>
      <xdr:colOff>247650</xdr:colOff>
      <xdr:row>83</xdr:row>
      <xdr:rowOff>257175</xdr:rowOff>
    </xdr:to>
    <xdr:pic>
      <xdr:nvPicPr>
        <xdr:cNvPr id="164" name="18 Imagen" descr="MC900433801.PNG">
          <a:hlinkClick xmlns:r="http://schemas.openxmlformats.org/officeDocument/2006/relationships" r:id="rId17" tooltip="IR A RESUMEN"/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32397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0</xdr:rowOff>
    </xdr:from>
    <xdr:to>
      <xdr:col>3</xdr:col>
      <xdr:colOff>28575</xdr:colOff>
      <xdr:row>14</xdr:row>
      <xdr:rowOff>365312</xdr:rowOff>
    </xdr:to>
    <xdr:pic>
      <xdr:nvPicPr>
        <xdr:cNvPr id="165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384362</xdr:rowOff>
    </xdr:to>
    <xdr:pic>
      <xdr:nvPicPr>
        <xdr:cNvPr id="166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15</xdr:row>
      <xdr:rowOff>19050</xdr:rowOff>
    </xdr:from>
    <xdr:to>
      <xdr:col>3</xdr:col>
      <xdr:colOff>28575</xdr:colOff>
      <xdr:row>16</xdr:row>
      <xdr:rowOff>28575</xdr:rowOff>
    </xdr:to>
    <xdr:pic>
      <xdr:nvPicPr>
        <xdr:cNvPr id="167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16</xdr:row>
      <xdr:rowOff>19050</xdr:rowOff>
    </xdr:from>
    <xdr:to>
      <xdr:col>3</xdr:col>
      <xdr:colOff>28575</xdr:colOff>
      <xdr:row>17</xdr:row>
      <xdr:rowOff>28575</xdr:rowOff>
    </xdr:to>
    <xdr:pic>
      <xdr:nvPicPr>
        <xdr:cNvPr id="168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21</xdr:row>
      <xdr:rowOff>19050</xdr:rowOff>
    </xdr:from>
    <xdr:to>
      <xdr:col>3</xdr:col>
      <xdr:colOff>28575</xdr:colOff>
      <xdr:row>22</xdr:row>
      <xdr:rowOff>28575</xdr:rowOff>
    </xdr:to>
    <xdr:pic>
      <xdr:nvPicPr>
        <xdr:cNvPr id="169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14</xdr:row>
      <xdr:rowOff>19050</xdr:rowOff>
    </xdr:from>
    <xdr:to>
      <xdr:col>3</xdr:col>
      <xdr:colOff>28575</xdr:colOff>
      <xdr:row>14</xdr:row>
      <xdr:rowOff>384362</xdr:rowOff>
    </xdr:to>
    <xdr:pic>
      <xdr:nvPicPr>
        <xdr:cNvPr id="170" name="11 Imagen" descr="MC900433801.PNG">
          <a:hlinkClick xmlns:r="http://schemas.openxmlformats.org/officeDocument/2006/relationships" r:id="rId1" tooltip="IR A RESUMEN"/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8575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2762250</xdr:colOff>
      <xdr:row>8</xdr:row>
      <xdr:rowOff>9525</xdr:rowOff>
    </xdr:from>
    <xdr:to>
      <xdr:col>3</xdr:col>
      <xdr:colOff>247650</xdr:colOff>
      <xdr:row>8</xdr:row>
      <xdr:rowOff>257175</xdr:rowOff>
    </xdr:to>
    <xdr:pic>
      <xdr:nvPicPr>
        <xdr:cNvPr id="171" name="3 Imagen" descr="MC900433801.PNG">
          <a:hlinkClick xmlns:r="http://schemas.openxmlformats.org/officeDocument/2006/relationships" r:id="rId7" tooltip="IR A RESUMEN"/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13</xdr:row>
      <xdr:rowOff>9525</xdr:rowOff>
    </xdr:from>
    <xdr:to>
      <xdr:col>3</xdr:col>
      <xdr:colOff>257175</xdr:colOff>
      <xdr:row>13</xdr:row>
      <xdr:rowOff>257175</xdr:rowOff>
    </xdr:to>
    <xdr:pic>
      <xdr:nvPicPr>
        <xdr:cNvPr id="172" name="4 Imagen" descr="MC900433801.PNG">
          <a:hlinkClick xmlns:r="http://schemas.openxmlformats.org/officeDocument/2006/relationships" r:id="rId9" tooltip="IR A RESUMEN"/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21</xdr:row>
      <xdr:rowOff>9525</xdr:rowOff>
    </xdr:from>
    <xdr:to>
      <xdr:col>3</xdr:col>
      <xdr:colOff>247650</xdr:colOff>
      <xdr:row>21</xdr:row>
      <xdr:rowOff>257175</xdr:rowOff>
    </xdr:to>
    <xdr:pic>
      <xdr:nvPicPr>
        <xdr:cNvPr id="173" name="5 Imagen" descr="MC900433801.PNG">
          <a:hlinkClick xmlns:r="http://schemas.openxmlformats.org/officeDocument/2006/relationships" r:id="rId11" tooltip="IR A RESUMEN"/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2743200</xdr:colOff>
      <xdr:row>25</xdr:row>
      <xdr:rowOff>19050</xdr:rowOff>
    </xdr:from>
    <xdr:to>
      <xdr:col>3</xdr:col>
      <xdr:colOff>247650</xdr:colOff>
      <xdr:row>25</xdr:row>
      <xdr:rowOff>266700</xdr:rowOff>
    </xdr:to>
    <xdr:pic>
      <xdr:nvPicPr>
        <xdr:cNvPr id="174" name="7 Imagen" descr="MC900433801.PNG">
          <a:hlinkClick xmlns:r="http://schemas.openxmlformats.org/officeDocument/2006/relationships" r:id="rId12" tooltip="IR A RESUMEN"/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2752725</xdr:colOff>
      <xdr:row>34</xdr:row>
      <xdr:rowOff>9525</xdr:rowOff>
    </xdr:from>
    <xdr:to>
      <xdr:col>3</xdr:col>
      <xdr:colOff>247650</xdr:colOff>
      <xdr:row>34</xdr:row>
      <xdr:rowOff>266700</xdr:rowOff>
    </xdr:to>
    <xdr:pic>
      <xdr:nvPicPr>
        <xdr:cNvPr id="175" name="8 Imagen" descr="MC900433801.PNG">
          <a:hlinkClick xmlns:r="http://schemas.openxmlformats.org/officeDocument/2006/relationships" r:id="rId13" tooltip="IR A RESUMEN"/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176" name="9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6574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2771775</xdr:colOff>
      <xdr:row>100</xdr:row>
      <xdr:rowOff>104775</xdr:rowOff>
    </xdr:from>
    <xdr:ext cx="257175" cy="247650"/>
    <xdr:pic>
      <xdr:nvPicPr>
        <xdr:cNvPr id="177" name="19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671060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2771775</xdr:colOff>
      <xdr:row>103</xdr:row>
      <xdr:rowOff>0</xdr:rowOff>
    </xdr:from>
    <xdr:ext cx="257175" cy="247650"/>
    <xdr:pic>
      <xdr:nvPicPr>
        <xdr:cNvPr id="178" name="20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8063150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2781300</xdr:colOff>
      <xdr:row>103</xdr:row>
      <xdr:rowOff>0</xdr:rowOff>
    </xdr:from>
    <xdr:ext cx="254000" cy="247650"/>
    <xdr:pic>
      <xdr:nvPicPr>
        <xdr:cNvPr id="179" name="21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8063150"/>
          <a:ext cx="254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180" name="9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58972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38</xdr:row>
      <xdr:rowOff>9525</xdr:rowOff>
    </xdr:from>
    <xdr:to>
      <xdr:col>3</xdr:col>
      <xdr:colOff>247650</xdr:colOff>
      <xdr:row>38</xdr:row>
      <xdr:rowOff>257175</xdr:rowOff>
    </xdr:to>
    <xdr:pic>
      <xdr:nvPicPr>
        <xdr:cNvPr id="181" name="9 Imagen" descr="MC900433801.PNG">
          <a:hlinkClick xmlns:r="http://schemas.openxmlformats.org/officeDocument/2006/relationships" r:id="rId14" tooltip="IR A RESUMEN"/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58972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86</xdr:row>
      <xdr:rowOff>104775</xdr:rowOff>
    </xdr:from>
    <xdr:to>
      <xdr:col>3</xdr:col>
      <xdr:colOff>247650</xdr:colOff>
      <xdr:row>86</xdr:row>
      <xdr:rowOff>352425</xdr:rowOff>
    </xdr:to>
    <xdr:pic>
      <xdr:nvPicPr>
        <xdr:cNvPr id="182" name="19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4905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91</xdr:row>
      <xdr:rowOff>9525</xdr:rowOff>
    </xdr:from>
    <xdr:to>
      <xdr:col>3</xdr:col>
      <xdr:colOff>247650</xdr:colOff>
      <xdr:row>91</xdr:row>
      <xdr:rowOff>257175</xdr:rowOff>
    </xdr:to>
    <xdr:pic>
      <xdr:nvPicPr>
        <xdr:cNvPr id="183" name="20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195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94</xdr:row>
      <xdr:rowOff>19050</xdr:rowOff>
    </xdr:from>
    <xdr:to>
      <xdr:col>3</xdr:col>
      <xdr:colOff>247650</xdr:colOff>
      <xdr:row>94</xdr:row>
      <xdr:rowOff>266700</xdr:rowOff>
    </xdr:to>
    <xdr:pic>
      <xdr:nvPicPr>
        <xdr:cNvPr id="184" name="21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34625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86</xdr:row>
      <xdr:rowOff>104775</xdr:rowOff>
    </xdr:from>
    <xdr:to>
      <xdr:col>3</xdr:col>
      <xdr:colOff>247650</xdr:colOff>
      <xdr:row>86</xdr:row>
      <xdr:rowOff>352425</xdr:rowOff>
    </xdr:to>
    <xdr:pic>
      <xdr:nvPicPr>
        <xdr:cNvPr id="185" name="19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4905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91</xdr:row>
      <xdr:rowOff>9525</xdr:rowOff>
    </xdr:from>
    <xdr:to>
      <xdr:col>3</xdr:col>
      <xdr:colOff>247650</xdr:colOff>
      <xdr:row>91</xdr:row>
      <xdr:rowOff>257175</xdr:rowOff>
    </xdr:to>
    <xdr:pic>
      <xdr:nvPicPr>
        <xdr:cNvPr id="186" name="20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195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94</xdr:row>
      <xdr:rowOff>19050</xdr:rowOff>
    </xdr:from>
    <xdr:to>
      <xdr:col>3</xdr:col>
      <xdr:colOff>247650</xdr:colOff>
      <xdr:row>94</xdr:row>
      <xdr:rowOff>266700</xdr:rowOff>
    </xdr:to>
    <xdr:pic>
      <xdr:nvPicPr>
        <xdr:cNvPr id="187" name="21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34625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86</xdr:row>
      <xdr:rowOff>104775</xdr:rowOff>
    </xdr:from>
    <xdr:to>
      <xdr:col>3</xdr:col>
      <xdr:colOff>247650</xdr:colOff>
      <xdr:row>86</xdr:row>
      <xdr:rowOff>352425</xdr:rowOff>
    </xdr:to>
    <xdr:pic>
      <xdr:nvPicPr>
        <xdr:cNvPr id="188" name="19 Imagen" descr="MC900433801.PNG">
          <a:hlinkClick xmlns:r="http://schemas.openxmlformats.org/officeDocument/2006/relationships" r:id="rId18" tooltip="IR A RESUMEN"/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384905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2771775</xdr:colOff>
      <xdr:row>91</xdr:row>
      <xdr:rowOff>9525</xdr:rowOff>
    </xdr:from>
    <xdr:to>
      <xdr:col>3</xdr:col>
      <xdr:colOff>247650</xdr:colOff>
      <xdr:row>91</xdr:row>
      <xdr:rowOff>257175</xdr:rowOff>
    </xdr:to>
    <xdr:pic>
      <xdr:nvPicPr>
        <xdr:cNvPr id="189" name="20 Imagen" descr="MC900433801.PNG">
          <a:hlinkClick xmlns:r="http://schemas.openxmlformats.org/officeDocument/2006/relationships" r:id="rId19" tooltip="IR A RESUMEN"/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211955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2781300</xdr:colOff>
      <xdr:row>94</xdr:row>
      <xdr:rowOff>19050</xdr:rowOff>
    </xdr:from>
    <xdr:to>
      <xdr:col>3</xdr:col>
      <xdr:colOff>247650</xdr:colOff>
      <xdr:row>94</xdr:row>
      <xdr:rowOff>266700</xdr:rowOff>
    </xdr:to>
    <xdr:pic>
      <xdr:nvPicPr>
        <xdr:cNvPr id="190" name="21 Imagen" descr="MC900433801.PNG">
          <a:hlinkClick xmlns:r="http://schemas.openxmlformats.org/officeDocument/2006/relationships" r:id="rId20" tooltip="IR A RESUMEN"/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434625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istracion@donboscocollege.edu.co" TargetMode="External"/><Relationship Id="rId13" Type="http://schemas.openxmlformats.org/officeDocument/2006/relationships/hyperlink" Target="mailto:tderllyarevalo@donboscocollege.edu.co" TargetMode="External"/><Relationship Id="rId3" Type="http://schemas.openxmlformats.org/officeDocument/2006/relationships/hyperlink" Target="mailto:administracion@donboscocollege.edu.co" TargetMode="External"/><Relationship Id="rId7" Type="http://schemas.openxmlformats.org/officeDocument/2006/relationships/hyperlink" Target="mailto:rectoria@donboscocollege.edu.co" TargetMode="External"/><Relationship Id="rId12" Type="http://schemas.openxmlformats.org/officeDocument/2006/relationships/hyperlink" Target="mailto:tcarmen@donboscocollege.edu.co" TargetMode="External"/><Relationship Id="rId2" Type="http://schemas.openxmlformats.org/officeDocument/2006/relationships/hyperlink" Target="mailto:rectoria@donboscocollege.edu.co" TargetMode="External"/><Relationship Id="rId1" Type="http://schemas.openxmlformats.org/officeDocument/2006/relationships/hyperlink" Target="mailto:rectoria@donboscocollege.edu.co" TargetMode="External"/><Relationship Id="rId6" Type="http://schemas.openxmlformats.org/officeDocument/2006/relationships/hyperlink" Target="mailto:tjashury@donboscocollege.edu.co" TargetMode="External"/><Relationship Id="rId11" Type="http://schemas.openxmlformats.org/officeDocument/2006/relationships/hyperlink" Target="mailto:tluisa@donboscocollege.edu.co" TargetMode="External"/><Relationship Id="rId5" Type="http://schemas.openxmlformats.org/officeDocument/2006/relationships/hyperlink" Target="mailto:tauxiliadora@donboscocollege.edu.co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tjashury@donboscocollege.edu.co" TargetMode="External"/><Relationship Id="rId4" Type="http://schemas.openxmlformats.org/officeDocument/2006/relationships/hyperlink" Target="mailto:tmagaly@donboscocollege.edu.co" TargetMode="External"/><Relationship Id="rId9" Type="http://schemas.openxmlformats.org/officeDocument/2006/relationships/hyperlink" Target="mailto:tmagaly@donboscocollege.edu.co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opLeftCell="A15" zoomScale="80" zoomScaleNormal="80" workbookViewId="0">
      <selection activeCell="D26" sqref="D26:F26"/>
    </sheetView>
  </sheetViews>
  <sheetFormatPr defaultColWidth="12" defaultRowHeight="14.25" x14ac:dyDescent="0.2"/>
  <cols>
    <col min="1" max="2" width="12" style="76"/>
    <col min="3" max="3" width="18.5" style="76" customWidth="1"/>
    <col min="4" max="4" width="24.6640625" style="76" customWidth="1"/>
    <col min="5" max="5" width="17.33203125" style="76" customWidth="1"/>
    <col min="6" max="6" width="10" style="76" customWidth="1"/>
    <col min="7" max="7" width="12.1640625" style="76" customWidth="1"/>
    <col min="8" max="8" width="19" style="76" customWidth="1"/>
    <col min="9" max="9" width="21.33203125" style="76" customWidth="1"/>
    <col min="10" max="16384" width="12" style="76"/>
  </cols>
  <sheetData>
    <row r="1" spans="1:9" ht="27" customHeight="1" x14ac:dyDescent="0.2">
      <c r="A1" s="204"/>
      <c r="B1" s="205"/>
      <c r="C1" s="210" t="s">
        <v>0</v>
      </c>
      <c r="D1" s="211"/>
      <c r="E1" s="211"/>
      <c r="F1" s="211"/>
      <c r="G1" s="211"/>
      <c r="H1" s="212" t="s">
        <v>1</v>
      </c>
      <c r="I1" s="213"/>
    </row>
    <row r="2" spans="1:9" ht="27.75" customHeight="1" x14ac:dyDescent="0.2">
      <c r="A2" s="206"/>
      <c r="B2" s="207"/>
      <c r="C2" s="210" t="s">
        <v>2</v>
      </c>
      <c r="D2" s="211"/>
      <c r="E2" s="211"/>
      <c r="F2" s="211"/>
      <c r="G2" s="211"/>
      <c r="H2" s="84">
        <v>42535</v>
      </c>
      <c r="I2" s="77" t="s">
        <v>3</v>
      </c>
    </row>
    <row r="3" spans="1:9" ht="21" customHeight="1" x14ac:dyDescent="0.2">
      <c r="A3" s="208"/>
      <c r="B3" s="209"/>
      <c r="C3" s="210" t="s">
        <v>4</v>
      </c>
      <c r="D3" s="211"/>
      <c r="E3" s="211"/>
      <c r="F3" s="211"/>
      <c r="G3" s="211"/>
      <c r="H3" s="212" t="s">
        <v>5</v>
      </c>
      <c r="I3" s="213"/>
    </row>
    <row r="4" spans="1:9" ht="5.25" customHeight="1" x14ac:dyDescent="0.2"/>
    <row r="5" spans="1:9" ht="34.5" customHeight="1" x14ac:dyDescent="0.2">
      <c r="A5" s="192" t="s">
        <v>6</v>
      </c>
      <c r="B5" s="192"/>
      <c r="C5" s="192"/>
      <c r="D5" s="192"/>
      <c r="E5" s="192"/>
      <c r="F5" s="192"/>
      <c r="G5" s="192"/>
      <c r="H5" s="192"/>
      <c r="I5" s="192"/>
    </row>
    <row r="6" spans="1:9" ht="23.25" customHeight="1" x14ac:dyDescent="0.2">
      <c r="A6" s="193" t="s">
        <v>7</v>
      </c>
      <c r="B6" s="194"/>
      <c r="C6" s="194"/>
      <c r="D6" s="194"/>
      <c r="E6" s="194"/>
      <c r="F6" s="195" t="s">
        <v>8</v>
      </c>
      <c r="G6" s="196"/>
      <c r="H6" s="196"/>
      <c r="I6" s="196"/>
    </row>
    <row r="7" spans="1:9" ht="15" customHeight="1" x14ac:dyDescent="0.2">
      <c r="A7" s="197"/>
      <c r="B7" s="198"/>
      <c r="C7" s="198"/>
      <c r="D7" s="198"/>
      <c r="E7" s="198"/>
      <c r="F7" s="199"/>
      <c r="G7" s="199"/>
      <c r="H7" s="199"/>
      <c r="I7" s="199"/>
    </row>
    <row r="8" spans="1:9" ht="15" customHeight="1" x14ac:dyDescent="0.2">
      <c r="A8" s="197"/>
      <c r="B8" s="198"/>
      <c r="C8" s="198"/>
      <c r="D8" s="198"/>
      <c r="E8" s="198"/>
      <c r="F8" s="200" t="s">
        <v>9</v>
      </c>
      <c r="G8" s="201"/>
      <c r="H8" s="202">
        <v>354498002338</v>
      </c>
      <c r="I8" s="203"/>
    </row>
    <row r="9" spans="1:9" ht="20.100000000000001" customHeight="1" x14ac:dyDescent="0.2">
      <c r="A9" s="78" t="s">
        <v>10</v>
      </c>
      <c r="B9" s="79"/>
      <c r="C9" s="178" t="s">
        <v>371</v>
      </c>
      <c r="D9" s="178"/>
      <c r="E9" s="179"/>
      <c r="F9" s="185" t="s">
        <v>11</v>
      </c>
      <c r="G9" s="186"/>
      <c r="H9" s="187" t="s">
        <v>370</v>
      </c>
      <c r="I9" s="188"/>
    </row>
    <row r="10" spans="1:9" ht="20.100000000000001" customHeight="1" x14ac:dyDescent="0.2">
      <c r="A10" s="176" t="s">
        <v>12</v>
      </c>
      <c r="B10" s="177"/>
      <c r="C10" s="189" t="s">
        <v>368</v>
      </c>
      <c r="D10" s="178"/>
      <c r="E10" s="178"/>
      <c r="F10" s="179"/>
      <c r="G10" s="80" t="s">
        <v>13</v>
      </c>
      <c r="H10" s="190">
        <v>5694611</v>
      </c>
      <c r="I10" s="191"/>
    </row>
    <row r="11" spans="1:9" ht="20.100000000000001" customHeight="1" x14ac:dyDescent="0.2">
      <c r="A11" s="176" t="s">
        <v>14</v>
      </c>
      <c r="B11" s="177"/>
      <c r="C11" s="178" t="s">
        <v>369</v>
      </c>
      <c r="D11" s="178"/>
      <c r="E11" s="178"/>
      <c r="F11" s="179"/>
      <c r="G11" s="80" t="s">
        <v>15</v>
      </c>
      <c r="H11" s="180">
        <v>2030</v>
      </c>
      <c r="I11" s="181"/>
    </row>
    <row r="12" spans="1:9" ht="19.5" customHeight="1" x14ac:dyDescent="0.2">
      <c r="A12" s="182" t="s">
        <v>16</v>
      </c>
      <c r="B12" s="183"/>
      <c r="C12" s="183"/>
      <c r="D12" s="183"/>
      <c r="E12" s="183"/>
      <c r="F12" s="183"/>
      <c r="G12" s="183"/>
      <c r="H12" s="183"/>
      <c r="I12" s="184"/>
    </row>
    <row r="13" spans="1:9" ht="20.100000000000001" customHeight="1" x14ac:dyDescent="0.2">
      <c r="A13" s="175" t="s">
        <v>17</v>
      </c>
      <c r="B13" s="175"/>
      <c r="C13" s="175"/>
      <c r="D13" s="175" t="s">
        <v>18</v>
      </c>
      <c r="E13" s="175"/>
      <c r="F13" s="175"/>
      <c r="G13" s="175" t="s">
        <v>19</v>
      </c>
      <c r="H13" s="175"/>
      <c r="I13" s="175"/>
    </row>
    <row r="14" spans="1:9" ht="20.100000000000001" customHeight="1" x14ac:dyDescent="0.2">
      <c r="A14" s="173" t="s">
        <v>369</v>
      </c>
      <c r="B14" s="173"/>
      <c r="C14" s="173"/>
      <c r="D14" s="173" t="s">
        <v>377</v>
      </c>
      <c r="E14" s="173"/>
      <c r="F14" s="173"/>
      <c r="G14" s="172" t="s">
        <v>368</v>
      </c>
      <c r="H14" s="173"/>
      <c r="I14" s="173"/>
    </row>
    <row r="15" spans="1:9" ht="20.100000000000001" customHeight="1" x14ac:dyDescent="0.2">
      <c r="A15" s="173" t="s">
        <v>372</v>
      </c>
      <c r="B15" s="173"/>
      <c r="C15" s="173"/>
      <c r="D15" s="173" t="s">
        <v>378</v>
      </c>
      <c r="E15" s="173"/>
      <c r="F15" s="173"/>
      <c r="G15" s="172" t="s">
        <v>381</v>
      </c>
      <c r="H15" s="173"/>
      <c r="I15" s="173"/>
    </row>
    <row r="16" spans="1:9" ht="20.100000000000001" customHeight="1" x14ac:dyDescent="0.2">
      <c r="A16" s="173" t="s">
        <v>373</v>
      </c>
      <c r="B16" s="173"/>
      <c r="C16" s="173"/>
      <c r="D16" s="173" t="s">
        <v>379</v>
      </c>
      <c r="E16" s="173"/>
      <c r="F16" s="173"/>
      <c r="G16" s="172" t="s">
        <v>382</v>
      </c>
      <c r="H16" s="173"/>
      <c r="I16" s="173"/>
    </row>
    <row r="17" spans="1:9" ht="20.100000000000001" customHeight="1" x14ac:dyDescent="0.2">
      <c r="A17" s="171" t="s">
        <v>374</v>
      </c>
      <c r="B17" s="171"/>
      <c r="C17" s="171"/>
      <c r="D17" s="171" t="s">
        <v>380</v>
      </c>
      <c r="E17" s="171"/>
      <c r="F17" s="171"/>
      <c r="G17" s="172" t="s">
        <v>383</v>
      </c>
      <c r="H17" s="171"/>
      <c r="I17" s="171"/>
    </row>
    <row r="18" spans="1:9" ht="20.100000000000001" customHeight="1" x14ac:dyDescent="0.2">
      <c r="A18" s="171" t="s">
        <v>407</v>
      </c>
      <c r="B18" s="171"/>
      <c r="C18" s="171"/>
      <c r="D18" s="171" t="s">
        <v>380</v>
      </c>
      <c r="E18" s="171"/>
      <c r="F18" s="171"/>
      <c r="G18" s="172" t="s">
        <v>408</v>
      </c>
      <c r="H18" s="171"/>
      <c r="I18" s="171"/>
    </row>
    <row r="19" spans="1:9" ht="20.100000000000001" customHeight="1" x14ac:dyDescent="0.2">
      <c r="A19" s="171"/>
      <c r="B19" s="171"/>
      <c r="C19" s="171"/>
      <c r="D19" s="171"/>
      <c r="E19" s="171"/>
      <c r="F19" s="171"/>
      <c r="G19" s="172"/>
      <c r="H19" s="171"/>
      <c r="I19" s="171"/>
    </row>
    <row r="20" spans="1:9" ht="20.100000000000001" customHeight="1" x14ac:dyDescent="0.2">
      <c r="A20" s="171"/>
      <c r="B20" s="171"/>
      <c r="C20" s="171"/>
      <c r="D20" s="171"/>
      <c r="E20" s="171"/>
      <c r="F20" s="171"/>
      <c r="G20" s="172"/>
      <c r="H20" s="171"/>
      <c r="I20" s="171"/>
    </row>
    <row r="21" spans="1:9" ht="20.100000000000001" customHeight="1" x14ac:dyDescent="0.2">
      <c r="A21" s="171"/>
      <c r="B21" s="171"/>
      <c r="C21" s="171"/>
      <c r="D21" s="171"/>
      <c r="E21" s="171"/>
      <c r="F21" s="171"/>
      <c r="G21" s="172"/>
      <c r="H21" s="171"/>
      <c r="I21" s="171"/>
    </row>
    <row r="22" spans="1:9" ht="20.100000000000001" customHeight="1" x14ac:dyDescent="0.2">
      <c r="A22" s="171"/>
      <c r="B22" s="171"/>
      <c r="C22" s="171"/>
      <c r="D22" s="171"/>
      <c r="E22" s="171"/>
      <c r="F22" s="171"/>
      <c r="G22" s="172"/>
      <c r="H22" s="171"/>
      <c r="I22" s="171"/>
    </row>
    <row r="23" spans="1:9" s="81" customFormat="1" ht="20.25" x14ac:dyDescent="0.3">
      <c r="A23" s="173"/>
      <c r="B23" s="173"/>
      <c r="C23" s="173"/>
      <c r="D23" s="173"/>
      <c r="E23" s="173"/>
      <c r="F23" s="173"/>
      <c r="G23" s="172"/>
      <c r="H23" s="173"/>
      <c r="I23" s="173"/>
    </row>
    <row r="24" spans="1:9" ht="30" customHeight="1" x14ac:dyDescent="0.2">
      <c r="A24" s="174" t="s">
        <v>20</v>
      </c>
      <c r="B24" s="174"/>
      <c r="C24" s="174"/>
      <c r="D24" s="174"/>
      <c r="E24" s="174"/>
      <c r="F24" s="174"/>
      <c r="G24" s="174"/>
      <c r="H24" s="174"/>
      <c r="I24" s="174"/>
    </row>
    <row r="25" spans="1:9" ht="33.75" customHeight="1" x14ac:dyDescent="0.2">
      <c r="A25" s="175" t="s">
        <v>17</v>
      </c>
      <c r="B25" s="175"/>
      <c r="C25" s="175"/>
      <c r="D25" s="175" t="s">
        <v>18</v>
      </c>
      <c r="E25" s="175"/>
      <c r="F25" s="175"/>
      <c r="G25" s="175" t="s">
        <v>21</v>
      </c>
      <c r="H25" s="175"/>
      <c r="I25" s="175"/>
    </row>
    <row r="26" spans="1:9" ht="20.100000000000001" customHeight="1" x14ac:dyDescent="0.2">
      <c r="A26" s="173" t="s">
        <v>369</v>
      </c>
      <c r="B26" s="173"/>
      <c r="C26" s="173"/>
      <c r="D26" s="173" t="s">
        <v>377</v>
      </c>
      <c r="E26" s="173"/>
      <c r="F26" s="173"/>
      <c r="G26" s="172" t="s">
        <v>368</v>
      </c>
      <c r="H26" s="173"/>
      <c r="I26" s="173"/>
    </row>
    <row r="27" spans="1:9" ht="20.100000000000001" customHeight="1" x14ac:dyDescent="0.2">
      <c r="A27" s="173" t="s">
        <v>372</v>
      </c>
      <c r="B27" s="173"/>
      <c r="C27" s="173"/>
      <c r="D27" s="173" t="s">
        <v>378</v>
      </c>
      <c r="E27" s="173"/>
      <c r="F27" s="173"/>
      <c r="G27" s="172" t="s">
        <v>381</v>
      </c>
      <c r="H27" s="173"/>
      <c r="I27" s="173"/>
    </row>
    <row r="28" spans="1:9" ht="20.100000000000001" customHeight="1" x14ac:dyDescent="0.2">
      <c r="A28" s="173" t="s">
        <v>373</v>
      </c>
      <c r="B28" s="173"/>
      <c r="C28" s="173"/>
      <c r="D28" s="173" t="s">
        <v>379</v>
      </c>
      <c r="E28" s="173"/>
      <c r="F28" s="173"/>
      <c r="G28" s="172" t="s">
        <v>382</v>
      </c>
      <c r="H28" s="173"/>
      <c r="I28" s="173"/>
    </row>
    <row r="29" spans="1:9" ht="20.100000000000001" customHeight="1" x14ac:dyDescent="0.2">
      <c r="A29" s="171" t="s">
        <v>407</v>
      </c>
      <c r="B29" s="171"/>
      <c r="C29" s="171"/>
      <c r="D29" s="171" t="s">
        <v>380</v>
      </c>
      <c r="E29" s="171"/>
      <c r="F29" s="171"/>
      <c r="G29" s="172" t="s">
        <v>408</v>
      </c>
      <c r="H29" s="171"/>
      <c r="I29" s="171"/>
    </row>
    <row r="30" spans="1:9" ht="20.100000000000001" customHeight="1" x14ac:dyDescent="0.2">
      <c r="A30" s="171" t="s">
        <v>375</v>
      </c>
      <c r="B30" s="171"/>
      <c r="C30" s="171"/>
      <c r="D30" s="171" t="s">
        <v>380</v>
      </c>
      <c r="E30" s="171"/>
      <c r="F30" s="171"/>
      <c r="G30" s="172" t="s">
        <v>384</v>
      </c>
      <c r="H30" s="171"/>
      <c r="I30" s="171"/>
    </row>
    <row r="31" spans="1:9" ht="20.100000000000001" customHeight="1" x14ac:dyDescent="0.2">
      <c r="A31" s="171" t="s">
        <v>376</v>
      </c>
      <c r="B31" s="171"/>
      <c r="C31" s="171"/>
      <c r="D31" s="171" t="s">
        <v>380</v>
      </c>
      <c r="E31" s="171"/>
      <c r="F31" s="171"/>
      <c r="G31" s="172" t="s">
        <v>385</v>
      </c>
      <c r="H31" s="171"/>
      <c r="I31" s="171"/>
    </row>
    <row r="32" spans="1:9" ht="20.100000000000001" customHeight="1" x14ac:dyDescent="0.2">
      <c r="A32" s="171" t="s">
        <v>409</v>
      </c>
      <c r="B32" s="171"/>
      <c r="C32" s="171"/>
      <c r="D32" s="171" t="s">
        <v>380</v>
      </c>
      <c r="E32" s="171"/>
      <c r="F32" s="171"/>
      <c r="G32" s="172" t="s">
        <v>410</v>
      </c>
      <c r="H32" s="171"/>
      <c r="I32" s="171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  <hyperlink ref="G26" r:id="rId7" xr:uid="{00000000-0004-0000-0000-000006000000}"/>
    <hyperlink ref="G27" r:id="rId8" xr:uid="{00000000-0004-0000-0000-000007000000}"/>
    <hyperlink ref="G28" r:id="rId9" xr:uid="{00000000-0004-0000-0000-000008000000}"/>
    <hyperlink ref="G29" r:id="rId10" xr:uid="{00000000-0004-0000-0000-000009000000}"/>
    <hyperlink ref="G30" r:id="rId11" xr:uid="{00000000-0004-0000-0000-00000A000000}"/>
    <hyperlink ref="G31" r:id="rId12" xr:uid="{00000000-0004-0000-0000-00000B000000}"/>
    <hyperlink ref="G32" r:id="rId13" xr:uid="{00000000-0004-0000-0000-00000C000000}"/>
  </hyperlinks>
  <pageMargins left="0.7" right="0.7" top="0.75" bottom="0.75" header="0.3" footer="0.3"/>
  <pageSetup scale="78" orientation="portrait" verticalDpi="0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4" tint="-0.499984740745262"/>
  </sheetPr>
  <dimension ref="A1:H68"/>
  <sheetViews>
    <sheetView topLeftCell="B11" zoomScale="70" zoomScaleNormal="70" workbookViewId="0">
      <selection activeCell="C68" sqref="C68"/>
    </sheetView>
  </sheetViews>
  <sheetFormatPr defaultColWidth="9.33203125" defaultRowHeight="11.25" x14ac:dyDescent="0.2"/>
  <cols>
    <col min="1" max="1" width="8.33203125" customWidth="1"/>
    <col min="2" max="2" width="71.83203125" customWidth="1"/>
    <col min="3" max="3" width="64" style="47" customWidth="1"/>
    <col min="4" max="5" width="18.83203125" customWidth="1"/>
    <col min="6" max="6" width="12" customWidth="1"/>
    <col min="7" max="7" width="11.1640625" customWidth="1"/>
    <col min="8" max="256" width="12" customWidth="1"/>
  </cols>
  <sheetData>
    <row r="1" spans="1:3" ht="15" customHeight="1" x14ac:dyDescent="0.2">
      <c r="A1" s="69">
        <v>1</v>
      </c>
    </row>
    <row r="2" spans="1:3" ht="15" customHeight="1" x14ac:dyDescent="0.2"/>
    <row r="3" spans="1:3" ht="26.25" customHeight="1" x14ac:dyDescent="0.2">
      <c r="B3" s="214" t="s">
        <v>22</v>
      </c>
      <c r="C3" s="214"/>
    </row>
    <row r="4" spans="1:3" ht="15" customHeight="1" x14ac:dyDescent="0.2">
      <c r="B4" s="215" t="s">
        <v>23</v>
      </c>
      <c r="C4" s="215"/>
    </row>
    <row r="5" spans="1:3" ht="30.75" customHeight="1" x14ac:dyDescent="0.2">
      <c r="B5" s="216" t="s">
        <v>24</v>
      </c>
      <c r="C5" s="217"/>
    </row>
    <row r="6" spans="1:3" ht="15" customHeight="1" x14ac:dyDescent="0.2">
      <c r="B6" s="1" t="s">
        <v>25</v>
      </c>
      <c r="C6" s="48" t="s">
        <v>26</v>
      </c>
    </row>
    <row r="7" spans="1:3" ht="28.5" customHeight="1" x14ac:dyDescent="0.2">
      <c r="B7" s="67" t="s">
        <v>27</v>
      </c>
      <c r="C7" s="156" t="s">
        <v>428</v>
      </c>
    </row>
    <row r="8" spans="1:3" ht="28.5" customHeight="1" x14ac:dyDescent="0.2">
      <c r="B8" s="67" t="s">
        <v>28</v>
      </c>
      <c r="C8" s="156" t="s">
        <v>429</v>
      </c>
    </row>
    <row r="9" spans="1:3" ht="28.5" customHeight="1" x14ac:dyDescent="0.2">
      <c r="B9" s="9" t="s">
        <v>29</v>
      </c>
      <c r="C9" s="156" t="s">
        <v>430</v>
      </c>
    </row>
    <row r="10" spans="1:3" ht="28.5" customHeight="1" x14ac:dyDescent="0.2">
      <c r="B10" s="9" t="s">
        <v>30</v>
      </c>
      <c r="C10" s="156" t="s">
        <v>431</v>
      </c>
    </row>
    <row r="11" spans="1:3" ht="15" customHeight="1" x14ac:dyDescent="0.2"/>
    <row r="12" spans="1:3" ht="15" customHeight="1" x14ac:dyDescent="0.2">
      <c r="B12" s="215" t="s">
        <v>31</v>
      </c>
      <c r="C12" s="215"/>
    </row>
    <row r="13" spans="1:3" ht="33" customHeight="1" x14ac:dyDescent="0.2">
      <c r="B13" s="216" t="s">
        <v>32</v>
      </c>
      <c r="C13" s="217"/>
    </row>
    <row r="14" spans="1:3" ht="28.5" customHeight="1" x14ac:dyDescent="0.2">
      <c r="B14" s="9" t="s">
        <v>33</v>
      </c>
      <c r="C14" s="59" t="s">
        <v>480</v>
      </c>
    </row>
    <row r="15" spans="1:3" ht="28.5" customHeight="1" x14ac:dyDescent="0.2">
      <c r="B15" s="9" t="s">
        <v>34</v>
      </c>
      <c r="C15" s="59" t="s">
        <v>481</v>
      </c>
    </row>
    <row r="16" spans="1:3" ht="28.5" customHeight="1" x14ac:dyDescent="0.2">
      <c r="B16" s="9" t="s">
        <v>35</v>
      </c>
      <c r="C16" s="156" t="s">
        <v>482</v>
      </c>
    </row>
    <row r="17" spans="2:3" ht="28.5" customHeight="1" x14ac:dyDescent="0.2">
      <c r="B17" s="9" t="s">
        <v>36</v>
      </c>
      <c r="C17" s="156" t="s">
        <v>483</v>
      </c>
    </row>
    <row r="18" spans="2:3" ht="28.5" customHeight="1" x14ac:dyDescent="0.2">
      <c r="B18" s="9" t="s">
        <v>37</v>
      </c>
      <c r="C18" s="156" t="s">
        <v>484</v>
      </c>
    </row>
    <row r="19" spans="2:3" ht="42.75" customHeight="1" x14ac:dyDescent="0.2">
      <c r="B19" s="9" t="s">
        <v>38</v>
      </c>
      <c r="C19" s="156" t="s">
        <v>485</v>
      </c>
    </row>
    <row r="20" spans="2:3" ht="28.5" customHeight="1" x14ac:dyDescent="0.2">
      <c r="B20" s="9" t="s">
        <v>39</v>
      </c>
      <c r="C20" s="156" t="s">
        <v>486</v>
      </c>
    </row>
    <row r="21" spans="2:3" ht="28.5" customHeight="1" x14ac:dyDescent="0.2">
      <c r="B21" s="9" t="s">
        <v>40</v>
      </c>
      <c r="C21" s="156" t="s">
        <v>487</v>
      </c>
    </row>
    <row r="22" spans="2:3" ht="28.5" customHeight="1" x14ac:dyDescent="0.2">
      <c r="B22" s="9" t="s">
        <v>41</v>
      </c>
      <c r="C22" s="156" t="s">
        <v>488</v>
      </c>
    </row>
    <row r="23" spans="2:3" ht="15" customHeight="1" x14ac:dyDescent="0.25">
      <c r="B23" s="2"/>
      <c r="C23" s="49"/>
    </row>
    <row r="24" spans="2:3" ht="15" customHeight="1" x14ac:dyDescent="0.2">
      <c r="B24" s="215" t="s">
        <v>42</v>
      </c>
      <c r="C24" s="215"/>
    </row>
    <row r="25" spans="2:3" ht="15" customHeight="1" x14ac:dyDescent="0.2">
      <c r="B25" s="218" t="s">
        <v>43</v>
      </c>
      <c r="C25" s="218"/>
    </row>
    <row r="26" spans="2:3" ht="39" customHeight="1" x14ac:dyDescent="0.2">
      <c r="B26" s="8" t="s">
        <v>43</v>
      </c>
      <c r="C26" s="156" t="s">
        <v>495</v>
      </c>
    </row>
    <row r="27" spans="2:3" ht="15" customHeight="1" x14ac:dyDescent="0.2">
      <c r="B27" s="3"/>
      <c r="C27" s="50"/>
    </row>
    <row r="28" spans="2:3" ht="15" customHeight="1" x14ac:dyDescent="0.2">
      <c r="B28" s="218" t="s">
        <v>44</v>
      </c>
      <c r="C28" s="218"/>
    </row>
    <row r="29" spans="2:3" ht="28.5" customHeight="1" x14ac:dyDescent="0.2">
      <c r="B29" s="8" t="s">
        <v>45</v>
      </c>
      <c r="C29" s="60" t="s">
        <v>461</v>
      </c>
    </row>
    <row r="30" spans="2:3" ht="15" customHeight="1" x14ac:dyDescent="0.2"/>
    <row r="31" spans="2:3" ht="23.25" customHeight="1" x14ac:dyDescent="0.2">
      <c r="B31" s="219" t="s">
        <v>46</v>
      </c>
      <c r="C31" s="219"/>
    </row>
    <row r="32" spans="2:3" ht="15" customHeight="1" x14ac:dyDescent="0.2">
      <c r="B32" s="218" t="s">
        <v>47</v>
      </c>
      <c r="C32" s="218"/>
    </row>
    <row r="33" spans="2:8" ht="36.75" customHeight="1" x14ac:dyDescent="0.2">
      <c r="B33" s="216" t="s">
        <v>48</v>
      </c>
      <c r="C33" s="217"/>
    </row>
    <row r="34" spans="2:8" ht="40.5" customHeight="1" x14ac:dyDescent="0.2">
      <c r="B34" s="9" t="s">
        <v>49</v>
      </c>
      <c r="C34" s="59" t="s">
        <v>462</v>
      </c>
    </row>
    <row r="35" spans="2:8" ht="28.5" customHeight="1" x14ac:dyDescent="0.2">
      <c r="B35" s="9" t="s">
        <v>50</v>
      </c>
      <c r="C35" s="59" t="s">
        <v>463</v>
      </c>
    </row>
    <row r="36" spans="2:8" ht="28.5" customHeight="1" x14ac:dyDescent="0.2">
      <c r="B36" s="8" t="s">
        <v>51</v>
      </c>
      <c r="C36" s="160" t="s">
        <v>464</v>
      </c>
    </row>
    <row r="37" spans="2:8" ht="28.5" customHeight="1" x14ac:dyDescent="0.2"/>
    <row r="38" spans="2:8" ht="32.25" customHeight="1" thickBot="1" x14ac:dyDescent="0.25">
      <c r="B38" s="215" t="s">
        <v>52</v>
      </c>
      <c r="C38" s="215"/>
    </row>
    <row r="39" spans="2:8" ht="15" customHeight="1" x14ac:dyDescent="0.2">
      <c r="B39" s="6" t="s">
        <v>53</v>
      </c>
      <c r="C39" s="68"/>
    </row>
    <row r="40" spans="2:8" s="15" customFormat="1" ht="33.75" customHeight="1" x14ac:dyDescent="0.2">
      <c r="B40" s="218" t="s">
        <v>54</v>
      </c>
      <c r="C40" s="218"/>
      <c r="D40" s="17" t="s">
        <v>55</v>
      </c>
      <c r="E40" s="16" t="s">
        <v>56</v>
      </c>
    </row>
    <row r="41" spans="2:8" s="15" customFormat="1" ht="15" customHeight="1" x14ac:dyDescent="0.2">
      <c r="B41" s="220" t="s">
        <v>386</v>
      </c>
      <c r="C41" s="221"/>
      <c r="D41" s="61">
        <v>149</v>
      </c>
      <c r="E41" s="62">
        <v>149</v>
      </c>
      <c r="F41" s="226" t="str">
        <f>IF(E41&gt;D41,"Verificar informacion","")</f>
        <v/>
      </c>
      <c r="G41" s="227"/>
      <c r="H41" s="228"/>
    </row>
    <row r="42" spans="2:8" s="15" customFormat="1" ht="15" x14ac:dyDescent="0.2">
      <c r="B42" s="220" t="s">
        <v>387</v>
      </c>
      <c r="C42" s="221"/>
      <c r="D42" s="63">
        <v>81</v>
      </c>
      <c r="E42" s="62">
        <v>3</v>
      </c>
      <c r="F42" s="226" t="str">
        <f>IF(E42&gt;D42,"Verificar informacion","")</f>
        <v/>
      </c>
      <c r="G42" s="227"/>
      <c r="H42" s="228"/>
    </row>
    <row r="43" spans="2:8" s="15" customFormat="1" ht="15" customHeight="1" x14ac:dyDescent="0.2">
      <c r="B43" s="220" t="s">
        <v>388</v>
      </c>
      <c r="C43" s="221"/>
      <c r="D43" s="63"/>
      <c r="E43" s="62"/>
      <c r="F43" s="226" t="str">
        <f>IF(E43&gt;D43,"Verificar informacion","")</f>
        <v/>
      </c>
      <c r="G43" s="227"/>
      <c r="H43" s="228"/>
    </row>
    <row r="44" spans="2:8" s="15" customFormat="1" ht="15" x14ac:dyDescent="0.2">
      <c r="B44" s="220" t="s">
        <v>389</v>
      </c>
      <c r="C44" s="221"/>
      <c r="D44" s="63"/>
      <c r="E44" s="62"/>
      <c r="F44" s="226" t="str">
        <f>IF(E44&gt;D44,"Verificar informacion","")</f>
        <v/>
      </c>
      <c r="G44" s="227"/>
      <c r="H44" s="228"/>
    </row>
    <row r="45" spans="2:8" s="15" customFormat="1" ht="15" x14ac:dyDescent="0.2">
      <c r="B45" s="222"/>
      <c r="C45" s="223"/>
      <c r="D45" s="63"/>
      <c r="E45" s="62"/>
      <c r="F45" s="226" t="str">
        <f>IF(E45&gt;D45,"Verificar informacion","")</f>
        <v/>
      </c>
      <c r="G45" s="227"/>
      <c r="H45" s="228"/>
    </row>
    <row r="46" spans="2:8" ht="15" customHeight="1" x14ac:dyDescent="0.2"/>
    <row r="47" spans="2:8" ht="15" customHeight="1" x14ac:dyDescent="0.2">
      <c r="B47" s="218" t="s">
        <v>57</v>
      </c>
      <c r="C47" s="218"/>
    </row>
    <row r="48" spans="2:8" ht="30.75" customHeight="1" x14ac:dyDescent="0.2">
      <c r="B48" s="218" t="s">
        <v>58</v>
      </c>
      <c r="C48" s="218"/>
    </row>
    <row r="49" spans="2:6" ht="39.75" customHeight="1" x14ac:dyDescent="0.2">
      <c r="B49" s="8" t="s">
        <v>59</v>
      </c>
      <c r="C49" s="156" t="s">
        <v>411</v>
      </c>
    </row>
    <row r="50" spans="2:6" ht="39" customHeight="1" x14ac:dyDescent="0.2">
      <c r="B50" s="8" t="s">
        <v>60</v>
      </c>
      <c r="C50" s="156" t="s">
        <v>412</v>
      </c>
    </row>
    <row r="51" spans="2:6" ht="33" customHeight="1" x14ac:dyDescent="0.2">
      <c r="B51" s="8" t="s">
        <v>61</v>
      </c>
      <c r="C51" s="156" t="s">
        <v>413</v>
      </c>
    </row>
    <row r="52" spans="2:6" ht="15" customHeight="1" x14ac:dyDescent="0.2"/>
    <row r="53" spans="2:6" ht="15" customHeight="1" thickBot="1" x14ac:dyDescent="0.25">
      <c r="B53" s="218" t="s">
        <v>62</v>
      </c>
      <c r="C53" s="224"/>
    </row>
    <row r="54" spans="2:6" ht="15" customHeight="1" x14ac:dyDescent="0.2">
      <c r="B54" s="6" t="s">
        <v>63</v>
      </c>
      <c r="C54" s="73"/>
    </row>
    <row r="55" spans="2:6" ht="25.5" customHeight="1" x14ac:dyDescent="0.2">
      <c r="B55" s="52" t="s">
        <v>64</v>
      </c>
      <c r="C55" s="51" t="s">
        <v>65</v>
      </c>
      <c r="E55" s="225" t="str">
        <f>IF(SUM(C56:C60)&gt;100%,"La sumatoria de Tipo de Estudios es superior a 100%","")</f>
        <v/>
      </c>
      <c r="F55" s="225"/>
    </row>
    <row r="56" spans="2:6" ht="15" customHeight="1" x14ac:dyDescent="0.2">
      <c r="B56" s="7" t="s">
        <v>66</v>
      </c>
      <c r="C56" s="157">
        <v>0</v>
      </c>
    </row>
    <row r="57" spans="2:6" ht="15" customHeight="1" x14ac:dyDescent="0.2">
      <c r="B57" s="7" t="s">
        <v>67</v>
      </c>
      <c r="C57" s="157">
        <v>0</v>
      </c>
    </row>
    <row r="58" spans="2:6" ht="15" customHeight="1" x14ac:dyDescent="0.2">
      <c r="B58" s="7" t="s">
        <v>68</v>
      </c>
      <c r="C58" s="157">
        <v>0</v>
      </c>
    </row>
    <row r="59" spans="2:6" ht="15" customHeight="1" x14ac:dyDescent="0.2">
      <c r="B59" s="7" t="s">
        <v>69</v>
      </c>
      <c r="C59" s="157">
        <v>1</v>
      </c>
    </row>
    <row r="60" spans="2:6" ht="15" customHeight="1" x14ac:dyDescent="0.2">
      <c r="B60" s="7" t="s">
        <v>70</v>
      </c>
      <c r="C60" s="157">
        <v>0</v>
      </c>
    </row>
    <row r="61" spans="2:6" ht="22.5" customHeight="1" x14ac:dyDescent="0.2">
      <c r="B61" s="53" t="s">
        <v>71</v>
      </c>
      <c r="C61" s="51" t="s">
        <v>65</v>
      </c>
      <c r="E61" s="225" t="str">
        <f>IF(SUM(C62:C65)&gt;100%,"La sumatoria de Tipo de Trabajo es superior a 100%","")</f>
        <v/>
      </c>
      <c r="F61" s="225"/>
    </row>
    <row r="62" spans="2:6" ht="15" customHeight="1" x14ac:dyDescent="0.2">
      <c r="B62" s="7" t="s">
        <v>72</v>
      </c>
      <c r="C62" s="157">
        <v>0</v>
      </c>
    </row>
    <row r="63" spans="2:6" ht="15" customHeight="1" x14ac:dyDescent="0.2">
      <c r="B63" s="7" t="s">
        <v>73</v>
      </c>
      <c r="C63" s="157">
        <v>0</v>
      </c>
    </row>
    <row r="64" spans="2:6" ht="15" customHeight="1" x14ac:dyDescent="0.2">
      <c r="B64" s="7" t="s">
        <v>74</v>
      </c>
      <c r="C64" s="157">
        <v>1</v>
      </c>
    </row>
    <row r="65" spans="2:3" ht="15" customHeight="1" x14ac:dyDescent="0.2">
      <c r="B65" s="7" t="s">
        <v>70</v>
      </c>
      <c r="C65" s="157">
        <v>0</v>
      </c>
    </row>
    <row r="66" spans="2:3" ht="15" customHeight="1" x14ac:dyDescent="0.2"/>
    <row r="67" spans="2:3" ht="38.25" customHeight="1" x14ac:dyDescent="0.2">
      <c r="B67" s="215" t="s">
        <v>75</v>
      </c>
      <c r="C67" s="215"/>
    </row>
    <row r="68" spans="2:3" ht="69.75" customHeight="1" x14ac:dyDescent="0.2">
      <c r="B68" s="10" t="s">
        <v>75</v>
      </c>
      <c r="C68" s="156" t="s">
        <v>496</v>
      </c>
    </row>
  </sheetData>
  <sheetProtection password="CC5C" sheet="1" selectLockedCells="1"/>
  <mergeCells count="29">
    <mergeCell ref="B48:C48"/>
    <mergeCell ref="E61:F61"/>
    <mergeCell ref="F41:H41"/>
    <mergeCell ref="F42:H42"/>
    <mergeCell ref="F43:H43"/>
    <mergeCell ref="F44:H44"/>
    <mergeCell ref="F45:H45"/>
    <mergeCell ref="E55:F55"/>
    <mergeCell ref="B67:C67"/>
    <mergeCell ref="B24:C24"/>
    <mergeCell ref="B25:C25"/>
    <mergeCell ref="B28:C28"/>
    <mergeCell ref="B31:C31"/>
    <mergeCell ref="B32:C32"/>
    <mergeCell ref="B33:C33"/>
    <mergeCell ref="B38:C38"/>
    <mergeCell ref="B40:C40"/>
    <mergeCell ref="B41:C41"/>
    <mergeCell ref="B43:C43"/>
    <mergeCell ref="B44:C44"/>
    <mergeCell ref="B45:C45"/>
    <mergeCell ref="B42:C42"/>
    <mergeCell ref="B53:C53"/>
    <mergeCell ref="B47:C47"/>
    <mergeCell ref="B3:C3"/>
    <mergeCell ref="B4:C4"/>
    <mergeCell ref="B5:C5"/>
    <mergeCell ref="B12:C12"/>
    <mergeCell ref="B13:C13"/>
  </mergeCells>
  <phoneticPr fontId="14" type="noConversion"/>
  <conditionalFormatting sqref="E55">
    <cfRule type="expression" dxfId="74" priority="19" stopIfTrue="1">
      <formula>LEN($E$55)&gt;0</formula>
    </cfRule>
  </conditionalFormatting>
  <conditionalFormatting sqref="E61:F61">
    <cfRule type="expression" dxfId="73" priority="18" stopIfTrue="1">
      <formula>LEN($E$61)&gt;0</formula>
    </cfRule>
  </conditionalFormatting>
  <conditionalFormatting sqref="F41:F45">
    <cfRule type="expression" dxfId="72" priority="12" stopIfTrue="1">
      <formula>LEN(F41)&gt;0</formula>
    </cfRule>
  </conditionalFormatting>
  <conditionalFormatting sqref="C56">
    <cfRule type="cellIs" dxfId="71" priority="9" stopIfTrue="1" operator="between">
      <formula>0</formula>
      <formula>1</formula>
    </cfRule>
  </conditionalFormatting>
  <conditionalFormatting sqref="C57">
    <cfRule type="cellIs" dxfId="70" priority="8" stopIfTrue="1" operator="between">
      <formula>0</formula>
      <formula>1</formula>
    </cfRule>
  </conditionalFormatting>
  <conditionalFormatting sqref="C58">
    <cfRule type="cellIs" dxfId="69" priority="7" stopIfTrue="1" operator="between">
      <formula>0</formula>
      <formula>1</formula>
    </cfRule>
  </conditionalFormatting>
  <conditionalFormatting sqref="C59">
    <cfRule type="cellIs" dxfId="68" priority="6" stopIfTrue="1" operator="between">
      <formula>0</formula>
      <formula>1</formula>
    </cfRule>
  </conditionalFormatting>
  <conditionalFormatting sqref="C60">
    <cfRule type="cellIs" dxfId="67" priority="5" stopIfTrue="1" operator="between">
      <formula>0</formula>
      <formula>1</formula>
    </cfRule>
  </conditionalFormatting>
  <conditionalFormatting sqref="C62">
    <cfRule type="cellIs" dxfId="66" priority="4" stopIfTrue="1" operator="between">
      <formula>0</formula>
      <formula>1</formula>
    </cfRule>
  </conditionalFormatting>
  <conditionalFormatting sqref="C63">
    <cfRule type="cellIs" dxfId="65" priority="3" stopIfTrue="1" operator="between">
      <formula>0</formula>
      <formula>1</formula>
    </cfRule>
  </conditionalFormatting>
  <conditionalFormatting sqref="C64">
    <cfRule type="cellIs" dxfId="64" priority="2" stopIfTrue="1" operator="between">
      <formula>0</formula>
      <formula>1</formula>
    </cfRule>
  </conditionalFormatting>
  <conditionalFormatting sqref="C65">
    <cfRule type="cellIs" dxfId="63" priority="1" stopIfTrue="1" operator="between">
      <formula>0</formula>
      <formula>1</formula>
    </cfRule>
  </conditionalFormatting>
  <dataValidations count="2">
    <dataValidation type="whole" allowBlank="1" showInputMessage="1" showErrorMessage="1" sqref="D41:E45" xr:uid="{00000000-0002-0000-0100-000000000000}">
      <formula1>0</formula1>
      <formula2>10000</formula2>
    </dataValidation>
    <dataValidation type="decimal" allowBlank="1" showInputMessage="1" showErrorMessage="1" sqref="C62:C65 C56:C60" xr:uid="{00000000-0002-0000-0100-000001000000}">
      <formula1>0</formula1>
      <formula2>1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4" tint="-0.499984740745262"/>
  </sheetPr>
  <dimension ref="A2:G54"/>
  <sheetViews>
    <sheetView topLeftCell="A5" zoomScale="57" zoomScaleNormal="57" workbookViewId="0">
      <selection activeCell="C29" sqref="C29"/>
    </sheetView>
  </sheetViews>
  <sheetFormatPr defaultColWidth="9.33203125" defaultRowHeight="15.2" customHeight="1" x14ac:dyDescent="0.2"/>
  <cols>
    <col min="1" max="1" width="35.5" customWidth="1"/>
    <col min="2" max="2" width="36.1640625" customWidth="1"/>
    <col min="3" max="3" width="30.5" style="47" customWidth="1"/>
    <col min="4" max="4" width="57.83203125" customWidth="1"/>
    <col min="5" max="5" width="9.33203125" customWidth="1"/>
    <col min="6" max="6" width="26.1640625" customWidth="1"/>
    <col min="7" max="7" width="4.1640625" customWidth="1"/>
    <col min="8" max="8" width="53.1640625" customWidth="1"/>
    <col min="9" max="256" width="12" customWidth="1"/>
  </cols>
  <sheetData>
    <row r="2" spans="1:7" ht="20.25" customHeight="1" x14ac:dyDescent="0.2">
      <c r="A2" s="233" t="s">
        <v>31</v>
      </c>
      <c r="B2" s="234"/>
      <c r="C2" s="234"/>
      <c r="D2" s="234"/>
    </row>
    <row r="3" spans="1:7" ht="53.25" customHeight="1" thickBot="1" x14ac:dyDescent="0.25">
      <c r="A3" s="4" t="s">
        <v>76</v>
      </c>
      <c r="B3" s="4" t="s">
        <v>77</v>
      </c>
      <c r="C3" s="46" t="s">
        <v>78</v>
      </c>
      <c r="D3" s="4" t="s">
        <v>79</v>
      </c>
      <c r="G3" s="5"/>
    </row>
    <row r="4" spans="1:7" ht="27" customHeight="1" thickBot="1" x14ac:dyDescent="0.25">
      <c r="A4" s="235" t="s">
        <v>80</v>
      </c>
      <c r="B4" s="143" t="s">
        <v>81</v>
      </c>
      <c r="C4" s="70"/>
      <c r="D4" s="35"/>
    </row>
    <row r="5" spans="1:7" ht="27" customHeight="1" thickBot="1" x14ac:dyDescent="0.25">
      <c r="A5" s="236"/>
      <c r="B5" s="144" t="s">
        <v>82</v>
      </c>
      <c r="C5" s="71"/>
      <c r="D5" s="35"/>
    </row>
    <row r="6" spans="1:7" ht="27" customHeight="1" thickBot="1" x14ac:dyDescent="0.25">
      <c r="A6" s="236"/>
      <c r="B6" s="144" t="s">
        <v>83</v>
      </c>
      <c r="C6" s="71">
        <v>0.2</v>
      </c>
      <c r="D6" s="35"/>
    </row>
    <row r="7" spans="1:7" ht="27" customHeight="1" thickBot="1" x14ac:dyDescent="0.25">
      <c r="A7" s="236"/>
      <c r="B7" s="144" t="s">
        <v>84</v>
      </c>
      <c r="C7" s="71">
        <v>0.4</v>
      </c>
      <c r="D7" s="35" t="s">
        <v>492</v>
      </c>
    </row>
    <row r="8" spans="1:7" ht="27" customHeight="1" thickBot="1" x14ac:dyDescent="0.25">
      <c r="A8" s="236"/>
      <c r="B8" s="144" t="s">
        <v>85</v>
      </c>
      <c r="C8" s="71">
        <v>0.3</v>
      </c>
      <c r="D8" s="35"/>
    </row>
    <row r="9" spans="1:7" ht="27" customHeight="1" thickBot="1" x14ac:dyDescent="0.25">
      <c r="A9" s="237"/>
      <c r="B9" s="145" t="s">
        <v>86</v>
      </c>
      <c r="C9" s="72">
        <v>0.1</v>
      </c>
      <c r="D9" s="35"/>
      <c r="F9" s="238" t="str">
        <f>IF(SUM(C4:C9)&gt;100%,"La sumatoria de Caracteristicas ECONOMICAS es mayor a 100%","")</f>
        <v/>
      </c>
      <c r="G9" s="238"/>
    </row>
    <row r="10" spans="1:7" ht="27" customHeight="1" thickBot="1" x14ac:dyDescent="0.25">
      <c r="A10" s="235" t="s">
        <v>87</v>
      </c>
      <c r="B10" s="146" t="s">
        <v>88</v>
      </c>
      <c r="C10" s="70"/>
      <c r="D10" s="35"/>
    </row>
    <row r="11" spans="1:7" ht="27" customHeight="1" thickBot="1" x14ac:dyDescent="0.25">
      <c r="A11" s="236"/>
      <c r="B11" s="146" t="s">
        <v>89</v>
      </c>
      <c r="C11" s="71">
        <v>0.6</v>
      </c>
      <c r="D11" s="36" t="s">
        <v>493</v>
      </c>
    </row>
    <row r="12" spans="1:7" ht="27" customHeight="1" thickBot="1" x14ac:dyDescent="0.25">
      <c r="A12" s="236"/>
      <c r="B12" s="146" t="s">
        <v>90</v>
      </c>
      <c r="C12" s="71">
        <v>0.3</v>
      </c>
      <c r="D12" s="35"/>
    </row>
    <row r="13" spans="1:7" ht="27" customHeight="1" thickBot="1" x14ac:dyDescent="0.25">
      <c r="A13" s="236"/>
      <c r="B13" s="146" t="s">
        <v>91</v>
      </c>
      <c r="C13" s="71"/>
      <c r="D13" s="35"/>
    </row>
    <row r="14" spans="1:7" ht="27" customHeight="1" thickBot="1" x14ac:dyDescent="0.25">
      <c r="A14" s="236"/>
      <c r="B14" s="146" t="s">
        <v>92</v>
      </c>
      <c r="C14" s="71"/>
      <c r="D14" s="35"/>
    </row>
    <row r="15" spans="1:7" ht="27" customHeight="1" thickBot="1" x14ac:dyDescent="0.25">
      <c r="A15" s="236"/>
      <c r="B15" s="146" t="s">
        <v>93</v>
      </c>
      <c r="C15" s="71"/>
      <c r="D15" s="35"/>
    </row>
    <row r="16" spans="1:7" ht="27" customHeight="1" thickBot="1" x14ac:dyDescent="0.25">
      <c r="A16" s="237"/>
      <c r="B16" s="146" t="s">
        <v>94</v>
      </c>
      <c r="C16" s="150">
        <v>0.1</v>
      </c>
      <c r="D16" s="35"/>
      <c r="F16" s="238" t="str">
        <f>IF(SUM(C10:C16)&gt;100%,"La sumatoria de Caracteristicas SOCIALES es mayor a 100%","")</f>
        <v/>
      </c>
      <c r="G16" s="238"/>
    </row>
    <row r="17" spans="1:7" ht="27" customHeight="1" thickBot="1" x14ac:dyDescent="0.25">
      <c r="A17" s="235" t="s">
        <v>95</v>
      </c>
      <c r="B17" s="143" t="s">
        <v>96</v>
      </c>
      <c r="C17" s="151"/>
      <c r="D17" s="35"/>
    </row>
    <row r="18" spans="1:7" ht="27" customHeight="1" thickBot="1" x14ac:dyDescent="0.25">
      <c r="A18" s="236"/>
      <c r="B18" s="143" t="s">
        <v>97</v>
      </c>
      <c r="C18" s="152">
        <v>0.03</v>
      </c>
      <c r="D18" s="35" t="s">
        <v>494</v>
      </c>
    </row>
    <row r="19" spans="1:7" ht="27" customHeight="1" thickBot="1" x14ac:dyDescent="0.25">
      <c r="A19" s="236"/>
      <c r="B19" s="143" t="s">
        <v>98</v>
      </c>
      <c r="C19" s="152"/>
      <c r="D19" s="35"/>
    </row>
    <row r="20" spans="1:7" ht="30.75" thickBot="1" x14ac:dyDescent="0.25">
      <c r="A20" s="236"/>
      <c r="B20" s="143" t="s">
        <v>99</v>
      </c>
      <c r="C20" s="152"/>
      <c r="D20" s="35"/>
    </row>
    <row r="21" spans="1:7" ht="27" customHeight="1" thickBot="1" x14ac:dyDescent="0.25">
      <c r="A21" s="236"/>
      <c r="B21" s="143" t="s">
        <v>100</v>
      </c>
      <c r="C21" s="152"/>
      <c r="D21" s="35"/>
    </row>
    <row r="22" spans="1:7" ht="27" customHeight="1" thickBot="1" x14ac:dyDescent="0.25">
      <c r="A22" s="237"/>
      <c r="B22" s="143" t="s">
        <v>101</v>
      </c>
      <c r="C22" s="150"/>
      <c r="D22" s="35"/>
      <c r="F22" s="239" t="str">
        <f>IF(SUM(C17:C22)&gt;100%,"La sumatoria de Caracteristicas CULTURALES es mayor a 100%","")</f>
        <v/>
      </c>
      <c r="G22" s="239"/>
    </row>
    <row r="23" spans="1:7" ht="27" customHeight="1" x14ac:dyDescent="0.25">
      <c r="A23" s="230" t="s">
        <v>102</v>
      </c>
      <c r="B23" s="146" t="s">
        <v>103</v>
      </c>
      <c r="C23" s="153"/>
      <c r="D23" s="147"/>
    </row>
    <row r="24" spans="1:7" ht="27" customHeight="1" x14ac:dyDescent="0.25">
      <c r="A24" s="231"/>
      <c r="B24" s="148" t="s">
        <v>104</v>
      </c>
      <c r="C24" s="154"/>
      <c r="D24" s="147"/>
    </row>
    <row r="25" spans="1:7" ht="27" customHeight="1" x14ac:dyDescent="0.25">
      <c r="A25" s="231"/>
      <c r="B25" s="148" t="s">
        <v>105</v>
      </c>
      <c r="C25" s="154">
        <v>0.97</v>
      </c>
      <c r="D25" s="147"/>
    </row>
    <row r="26" spans="1:7" ht="27" customHeight="1" x14ac:dyDescent="0.25">
      <c r="A26" s="231"/>
      <c r="B26" s="148" t="s">
        <v>98</v>
      </c>
      <c r="C26" s="154"/>
      <c r="D26" s="147"/>
    </row>
    <row r="27" spans="1:7" ht="45" x14ac:dyDescent="0.25">
      <c r="A27" s="231"/>
      <c r="B27" s="148" t="s">
        <v>106</v>
      </c>
      <c r="C27" s="154"/>
      <c r="D27" s="147"/>
    </row>
    <row r="28" spans="1:7" ht="27" customHeight="1" x14ac:dyDescent="0.25">
      <c r="A28" s="231"/>
      <c r="B28" s="148" t="s">
        <v>100</v>
      </c>
      <c r="C28" s="154"/>
      <c r="D28" s="147"/>
    </row>
    <row r="29" spans="1:7" ht="27" customHeight="1" x14ac:dyDescent="0.25">
      <c r="A29" s="231"/>
      <c r="B29" s="148" t="s">
        <v>97</v>
      </c>
      <c r="C29" s="154">
        <v>0.03</v>
      </c>
      <c r="D29" s="147"/>
    </row>
    <row r="30" spans="1:7" ht="27" customHeight="1" x14ac:dyDescent="0.25">
      <c r="A30" s="231"/>
      <c r="B30" s="148" t="s">
        <v>107</v>
      </c>
      <c r="C30" s="154"/>
      <c r="D30" s="147"/>
    </row>
    <row r="31" spans="1:7" ht="45" x14ac:dyDescent="0.25">
      <c r="A31" s="231"/>
      <c r="B31" s="148" t="s">
        <v>108</v>
      </c>
      <c r="C31" s="154"/>
      <c r="D31" s="147"/>
    </row>
    <row r="32" spans="1:7" ht="45" x14ac:dyDescent="0.25">
      <c r="A32" s="231"/>
      <c r="B32" s="148" t="s">
        <v>109</v>
      </c>
      <c r="C32" s="154"/>
      <c r="D32" s="147"/>
    </row>
    <row r="33" spans="1:7" ht="27" customHeight="1" x14ac:dyDescent="0.25">
      <c r="A33" s="231"/>
      <c r="B33" s="148" t="s">
        <v>110</v>
      </c>
      <c r="C33" s="154"/>
      <c r="D33" s="147"/>
    </row>
    <row r="34" spans="1:7" ht="30" x14ac:dyDescent="0.25">
      <c r="A34" s="231"/>
      <c r="B34" s="148" t="s">
        <v>111</v>
      </c>
      <c r="C34" s="154"/>
      <c r="D34" s="147"/>
    </row>
    <row r="35" spans="1:7" ht="30" x14ac:dyDescent="0.25">
      <c r="A35" s="231"/>
      <c r="B35" s="148" t="s">
        <v>112</v>
      </c>
      <c r="C35" s="154"/>
      <c r="D35" s="147"/>
    </row>
    <row r="36" spans="1:7" ht="30" x14ac:dyDescent="0.25">
      <c r="A36" s="231"/>
      <c r="B36" s="148" t="s">
        <v>113</v>
      </c>
      <c r="C36" s="154"/>
      <c r="D36" s="147"/>
    </row>
    <row r="37" spans="1:7" ht="30" x14ac:dyDescent="0.25">
      <c r="A37" s="231"/>
      <c r="B37" s="148" t="s">
        <v>114</v>
      </c>
      <c r="C37" s="154"/>
      <c r="D37" s="147"/>
    </row>
    <row r="38" spans="1:7" ht="45" x14ac:dyDescent="0.25">
      <c r="A38" s="231"/>
      <c r="B38" s="148" t="s">
        <v>115</v>
      </c>
      <c r="C38" s="154"/>
      <c r="D38" s="147"/>
    </row>
    <row r="39" spans="1:7" ht="30.75" thickBot="1" x14ac:dyDescent="0.3">
      <c r="A39" s="232"/>
      <c r="B39" s="149" t="s">
        <v>116</v>
      </c>
      <c r="C39" s="155"/>
      <c r="D39" s="147"/>
      <c r="F39" s="229" t="str">
        <f>IF(SUM(C23:C39)&gt;100%,"La sumatoria de Poblacion ATENDIDA es mayor a 100%","")</f>
        <v/>
      </c>
      <c r="G39" s="229"/>
    </row>
    <row r="45" spans="1:7" ht="15.2" customHeight="1" x14ac:dyDescent="0.2">
      <c r="A45" s="34" t="s">
        <v>117</v>
      </c>
      <c r="B45" s="34"/>
    </row>
    <row r="47" spans="1:7" ht="15.2" customHeight="1" thickBot="1" x14ac:dyDescent="0.25">
      <c r="A47" s="12" t="s">
        <v>118</v>
      </c>
      <c r="B47" s="13" t="s">
        <v>119</v>
      </c>
    </row>
    <row r="48" spans="1:7" ht="29.25" customHeight="1" thickBot="1" x14ac:dyDescent="0.25">
      <c r="A48" s="11" t="s">
        <v>88</v>
      </c>
      <c r="B48" s="14" t="s">
        <v>120</v>
      </c>
    </row>
    <row r="49" spans="1:2" ht="35.25" customHeight="1" thickBot="1" x14ac:dyDescent="0.25">
      <c r="A49" s="11" t="s">
        <v>89</v>
      </c>
      <c r="B49" s="14" t="s">
        <v>121</v>
      </c>
    </row>
    <row r="50" spans="1:2" ht="34.5" thickBot="1" x14ac:dyDescent="0.25">
      <c r="A50" s="11" t="s">
        <v>90</v>
      </c>
      <c r="B50" s="14" t="s">
        <v>122</v>
      </c>
    </row>
    <row r="51" spans="1:2" ht="45.75" thickBot="1" x14ac:dyDescent="0.25">
      <c r="A51" s="11" t="s">
        <v>91</v>
      </c>
      <c r="B51" s="14" t="s">
        <v>123</v>
      </c>
    </row>
    <row r="52" spans="1:2" ht="35.25" customHeight="1" thickBot="1" x14ac:dyDescent="0.25">
      <c r="A52" s="11" t="s">
        <v>92</v>
      </c>
      <c r="B52" s="14" t="s">
        <v>124</v>
      </c>
    </row>
    <row r="53" spans="1:2" ht="35.25" customHeight="1" thickBot="1" x14ac:dyDescent="0.25">
      <c r="A53" s="11" t="s">
        <v>93</v>
      </c>
      <c r="B53" s="14" t="s">
        <v>125</v>
      </c>
    </row>
    <row r="54" spans="1:2" ht="35.25" customHeight="1" x14ac:dyDescent="0.2">
      <c r="A54" s="11" t="s">
        <v>94</v>
      </c>
      <c r="B54" s="14" t="s">
        <v>126</v>
      </c>
    </row>
  </sheetData>
  <sheetProtection password="CC5C" sheet="1" selectLockedCells="1"/>
  <mergeCells count="9">
    <mergeCell ref="F39:G39"/>
    <mergeCell ref="A23:A39"/>
    <mergeCell ref="A2:D2"/>
    <mergeCell ref="A4:A9"/>
    <mergeCell ref="A10:A16"/>
    <mergeCell ref="A17:A22"/>
    <mergeCell ref="F9:G9"/>
    <mergeCell ref="F16:G16"/>
    <mergeCell ref="F22:G22"/>
  </mergeCells>
  <phoneticPr fontId="14" type="noConversion"/>
  <conditionalFormatting sqref="F39:G39">
    <cfRule type="expression" dxfId="62" priority="16" stopIfTrue="1">
      <formula>LEN($F$39)&gt;0</formula>
    </cfRule>
  </conditionalFormatting>
  <conditionalFormatting sqref="F22:G22">
    <cfRule type="expression" dxfId="61" priority="15" stopIfTrue="1">
      <formula>LEN($F$22)&gt;0</formula>
    </cfRule>
  </conditionalFormatting>
  <conditionalFormatting sqref="F9:G9">
    <cfRule type="expression" dxfId="60" priority="14" stopIfTrue="1">
      <formula>LEN($F$9)&gt;0</formula>
    </cfRule>
  </conditionalFormatting>
  <conditionalFormatting sqref="F16:G16">
    <cfRule type="expression" dxfId="59" priority="13" stopIfTrue="1">
      <formula>LEN($F$16)&gt;0</formula>
    </cfRule>
  </conditionalFormatting>
  <conditionalFormatting sqref="C23">
    <cfRule type="cellIs" priority="9" stopIfTrue="1" operator="between">
      <formula>0</formula>
      <formula>1</formula>
    </cfRule>
  </conditionalFormatting>
  <conditionalFormatting sqref="C39">
    <cfRule type="cellIs" priority="7" stopIfTrue="1" operator="between">
      <formula>0</formula>
      <formula>1</formula>
    </cfRule>
  </conditionalFormatting>
  <conditionalFormatting sqref="C4:C10">
    <cfRule type="cellIs" priority="6" stopIfTrue="1" operator="between">
      <formula>0</formula>
      <formula>1</formula>
    </cfRule>
  </conditionalFormatting>
  <conditionalFormatting sqref="C11:C19">
    <cfRule type="cellIs" priority="5" stopIfTrue="1" operator="between">
      <formula>0</formula>
      <formula>1</formula>
    </cfRule>
  </conditionalFormatting>
  <conditionalFormatting sqref="C20:C22">
    <cfRule type="cellIs" priority="4" stopIfTrue="1" operator="between">
      <formula>0</formula>
      <formula>1</formula>
    </cfRule>
  </conditionalFormatting>
  <conditionalFormatting sqref="C24:C30">
    <cfRule type="cellIs" priority="3" stopIfTrue="1" operator="between">
      <formula>0</formula>
      <formula>1</formula>
    </cfRule>
  </conditionalFormatting>
  <conditionalFormatting sqref="C31:C37">
    <cfRule type="cellIs" priority="2" stopIfTrue="1" operator="between">
      <formula>0</formula>
      <formula>1</formula>
    </cfRule>
  </conditionalFormatting>
  <conditionalFormatting sqref="C38">
    <cfRule type="cellIs" priority="1" stopIfTrue="1" operator="between">
      <formula>0</formula>
      <formula>1</formula>
    </cfRule>
  </conditionalFormatting>
  <dataValidations count="2">
    <dataValidation type="custom" allowBlank="1" showInputMessage="1" showErrorMessage="1" sqref="F9" xr:uid="{00000000-0002-0000-0200-000000000000}">
      <formula1>F9&lt;&gt;""</formula1>
    </dataValidation>
    <dataValidation type="decimal" allowBlank="1" showInputMessage="1" showErrorMessage="1" error="no puede se superior al 100%" sqref="C4:C39" xr:uid="{00000000-0002-0000-0200-000001000000}">
      <formula1>0</formula1>
      <formula2>1</formula2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theme="5" tint="-0.249977111117893"/>
  </sheetPr>
  <dimension ref="A1:AA210"/>
  <sheetViews>
    <sheetView tabSelected="1" topLeftCell="C4" zoomScale="70" zoomScaleNormal="70" workbookViewId="0">
      <selection activeCell="I15" sqref="I15"/>
    </sheetView>
  </sheetViews>
  <sheetFormatPr defaultColWidth="9.33203125" defaultRowHeight="12.75" x14ac:dyDescent="0.2"/>
  <cols>
    <col min="1" max="1" width="21.83203125" style="18" customWidth="1"/>
    <col min="2" max="2" width="23.5" style="18" customWidth="1"/>
    <col min="3" max="3" width="46.5" style="98" customWidth="1"/>
    <col min="4" max="4" width="28.83203125" style="18" customWidth="1"/>
    <col min="5" max="5" width="62.83203125" style="18" customWidth="1"/>
    <col min="6" max="7" width="37.1640625" style="18" customWidth="1"/>
    <col min="8" max="8" width="39.6640625" style="18" customWidth="1"/>
    <col min="9" max="9" width="36.1640625" style="18" customWidth="1"/>
    <col min="10" max="13" width="14.5" style="18" customWidth="1"/>
    <col min="14" max="14" width="25.33203125" style="18" customWidth="1"/>
    <col min="15" max="15" width="27.6640625" style="18" customWidth="1"/>
    <col min="16" max="16" width="12" style="18" customWidth="1"/>
    <col min="17" max="17" width="23.6640625" style="18" hidden="1" customWidth="1"/>
    <col min="18" max="23" width="0" style="18" hidden="1" customWidth="1"/>
    <col min="24" max="256" width="12" style="18" customWidth="1"/>
    <col min="257" max="16384" width="9.33203125" style="18"/>
  </cols>
  <sheetData>
    <row r="1" spans="1:27" ht="14.25" customHeight="1" x14ac:dyDescent="0.2"/>
    <row r="2" spans="1:27" s="19" customFormat="1" ht="23.25" customHeight="1" x14ac:dyDescent="0.2">
      <c r="A2" s="245" t="s">
        <v>127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19" customFormat="1" ht="36.75" customHeight="1" x14ac:dyDescent="0.2">
      <c r="A3" s="140"/>
      <c r="B3" s="140"/>
      <c r="C3" s="99"/>
      <c r="D3" s="140"/>
      <c r="E3" s="140"/>
      <c r="F3" s="140"/>
      <c r="G3" s="140"/>
      <c r="H3" s="140"/>
      <c r="I3" s="140"/>
      <c r="J3" s="249" t="s">
        <v>128</v>
      </c>
      <c r="K3" s="249"/>
      <c r="L3" s="249"/>
      <c r="M3" s="249"/>
      <c r="N3" s="249"/>
      <c r="O3" s="249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66.75" customHeight="1" thickBot="1" x14ac:dyDescent="0.25">
      <c r="A4" s="260" t="s">
        <v>129</v>
      </c>
      <c r="B4" s="261"/>
      <c r="C4" s="100"/>
      <c r="D4" s="139" t="s">
        <v>130</v>
      </c>
      <c r="E4" s="262" t="s">
        <v>131</v>
      </c>
      <c r="F4" s="240" t="s">
        <v>132</v>
      </c>
      <c r="G4" s="240"/>
      <c r="H4" s="240"/>
      <c r="I4" s="240"/>
      <c r="J4" s="257" t="s">
        <v>133</v>
      </c>
      <c r="K4" s="258"/>
      <c r="L4" s="258"/>
      <c r="M4" s="259"/>
      <c r="N4" s="265" t="s">
        <v>134</v>
      </c>
      <c r="O4" s="253" t="s">
        <v>135</v>
      </c>
      <c r="Q4" s="22" t="s">
        <v>136</v>
      </c>
    </row>
    <row r="5" spans="1:27" s="28" customFormat="1" ht="68.25" customHeight="1" thickBot="1" x14ac:dyDescent="0.25">
      <c r="A5" s="38" t="s">
        <v>137</v>
      </c>
      <c r="B5" s="104" t="s">
        <v>138</v>
      </c>
      <c r="C5" s="136" t="s">
        <v>139</v>
      </c>
      <c r="D5" s="135" t="s">
        <v>140</v>
      </c>
      <c r="E5" s="263"/>
      <c r="F5" s="74" t="s">
        <v>141</v>
      </c>
      <c r="G5" s="75" t="s">
        <v>142</v>
      </c>
      <c r="H5" s="39" t="s">
        <v>143</v>
      </c>
      <c r="I5" s="40" t="s">
        <v>144</v>
      </c>
      <c r="J5" s="168" t="s">
        <v>145</v>
      </c>
      <c r="K5" s="169" t="s">
        <v>146</v>
      </c>
      <c r="L5" s="169" t="s">
        <v>147</v>
      </c>
      <c r="M5" s="41" t="s">
        <v>148</v>
      </c>
      <c r="N5" s="266"/>
      <c r="O5" s="254"/>
    </row>
    <row r="6" spans="1:27" ht="48" customHeight="1" x14ac:dyDescent="0.2">
      <c r="A6" s="250" t="s">
        <v>149</v>
      </c>
      <c r="B6" s="255" t="s">
        <v>150</v>
      </c>
      <c r="C6" s="96" t="s">
        <v>151</v>
      </c>
      <c r="D6" s="23">
        <v>3</v>
      </c>
      <c r="E6" s="108" t="s">
        <v>564</v>
      </c>
      <c r="F6" s="109" t="s">
        <v>267</v>
      </c>
      <c r="G6" s="109" t="s">
        <v>272</v>
      </c>
      <c r="H6" s="109"/>
      <c r="I6" s="109"/>
      <c r="J6" s="25">
        <v>3</v>
      </c>
      <c r="K6" s="25">
        <v>4</v>
      </c>
      <c r="L6" s="25">
        <v>3</v>
      </c>
      <c r="M6" s="33">
        <v>10</v>
      </c>
      <c r="N6" s="31"/>
      <c r="O6" s="29">
        <v>1</v>
      </c>
      <c r="Q6" s="26" t="str">
        <f>IF(O6&gt;0,+F6,"")</f>
        <v>APOYO DIRECTIVO EN LA GESTION PEDAGOGICA</v>
      </c>
    </row>
    <row r="7" spans="1:27" ht="36.75" customHeight="1" x14ac:dyDescent="0.2">
      <c r="A7" s="251"/>
      <c r="B7" s="256"/>
      <c r="C7" s="97" t="s">
        <v>152</v>
      </c>
      <c r="D7" s="23">
        <v>3</v>
      </c>
      <c r="E7" s="64" t="s">
        <v>432</v>
      </c>
      <c r="F7" s="24" t="s">
        <v>271</v>
      </c>
      <c r="G7" s="24" t="s">
        <v>268</v>
      </c>
      <c r="H7" s="24"/>
      <c r="I7" s="24"/>
      <c r="J7" s="25">
        <v>3</v>
      </c>
      <c r="K7" s="25">
        <v>2</v>
      </c>
      <c r="L7" s="25">
        <v>3</v>
      </c>
      <c r="M7" s="33">
        <v>8</v>
      </c>
      <c r="N7" s="31"/>
      <c r="Q7" s="26" t="str">
        <f>IF(O16&gt;0,+F7,"")</f>
        <v>CLARIDAD EN LA PROYECCION DEL E.E. AL CONTEXTO</v>
      </c>
    </row>
    <row r="8" spans="1:27" ht="36.75" customHeight="1" x14ac:dyDescent="0.2">
      <c r="A8" s="251"/>
      <c r="B8" s="256"/>
      <c r="C8" s="97" t="s">
        <v>153</v>
      </c>
      <c r="D8" s="23">
        <v>4</v>
      </c>
      <c r="E8" s="64" t="s">
        <v>433</v>
      </c>
      <c r="F8" s="24"/>
      <c r="G8" s="24"/>
      <c r="H8" s="24" t="s">
        <v>267</v>
      </c>
      <c r="I8" s="24" t="s">
        <v>268</v>
      </c>
      <c r="J8" s="25">
        <v>1</v>
      </c>
      <c r="K8" s="25">
        <v>1</v>
      </c>
      <c r="L8" s="25">
        <v>1</v>
      </c>
      <c r="M8" s="33">
        <v>3</v>
      </c>
      <c r="N8" s="31"/>
      <c r="O8" s="29"/>
      <c r="Q8" s="26" t="str">
        <f t="shared" ref="Q8:Q89" si="0">IF(O8&gt;0,+F8,"")</f>
        <v/>
      </c>
    </row>
    <row r="9" spans="1:27" ht="45" customHeight="1" x14ac:dyDescent="0.2">
      <c r="A9" s="251"/>
      <c r="B9" s="256"/>
      <c r="C9" s="97" t="s">
        <v>154</v>
      </c>
      <c r="D9" s="23">
        <v>2</v>
      </c>
      <c r="E9" s="64" t="s">
        <v>434</v>
      </c>
      <c r="F9" s="24" t="s">
        <v>282</v>
      </c>
      <c r="G9" s="24" t="s">
        <v>277</v>
      </c>
      <c r="H9" s="24"/>
      <c r="I9" s="24"/>
      <c r="J9" s="25">
        <v>3</v>
      </c>
      <c r="K9" s="25">
        <v>4</v>
      </c>
      <c r="L9" s="25">
        <v>3</v>
      </c>
      <c r="M9" s="33">
        <v>10</v>
      </c>
      <c r="N9" s="31"/>
      <c r="O9" s="29">
        <v>6</v>
      </c>
      <c r="Q9" s="26" t="str">
        <f t="shared" si="0"/>
        <v>MECANISCMOS DE COMUNICACION DEBILITADOS</v>
      </c>
    </row>
    <row r="10" spans="1:27" ht="28.5" customHeight="1" x14ac:dyDescent="0.2">
      <c r="A10" s="251"/>
      <c r="B10" s="255" t="s">
        <v>155</v>
      </c>
      <c r="C10" s="96" t="s">
        <v>156</v>
      </c>
      <c r="D10" s="23">
        <v>3</v>
      </c>
      <c r="E10" s="64" t="s">
        <v>435</v>
      </c>
      <c r="F10" s="24" t="s">
        <v>278</v>
      </c>
      <c r="G10" s="24" t="s">
        <v>268</v>
      </c>
      <c r="H10" s="24"/>
      <c r="I10" s="24"/>
      <c r="J10" s="25">
        <v>3</v>
      </c>
      <c r="K10" s="25">
        <v>2</v>
      </c>
      <c r="L10" s="25">
        <v>3</v>
      </c>
      <c r="M10" s="33">
        <v>8</v>
      </c>
      <c r="N10" s="31"/>
      <c r="O10" s="29"/>
      <c r="Q10" s="26" t="str">
        <f t="shared" si="0"/>
        <v/>
      </c>
    </row>
    <row r="11" spans="1:27" ht="28.5" customHeight="1" x14ac:dyDescent="0.2">
      <c r="A11" s="251"/>
      <c r="B11" s="255"/>
      <c r="C11" s="97" t="s">
        <v>157</v>
      </c>
      <c r="D11" s="23">
        <v>4</v>
      </c>
      <c r="E11" s="64" t="s">
        <v>436</v>
      </c>
      <c r="F11" s="24"/>
      <c r="G11" s="24"/>
      <c r="H11" s="24" t="s">
        <v>271</v>
      </c>
      <c r="I11" s="24" t="s">
        <v>270</v>
      </c>
      <c r="J11" s="25">
        <v>1</v>
      </c>
      <c r="K11" s="25">
        <v>1</v>
      </c>
      <c r="L11" s="25">
        <v>1</v>
      </c>
      <c r="M11" s="33">
        <v>3</v>
      </c>
      <c r="N11" s="31"/>
      <c r="O11" s="29"/>
      <c r="Q11" s="26" t="str">
        <f t="shared" si="0"/>
        <v/>
      </c>
    </row>
    <row r="12" spans="1:27" ht="28.5" customHeight="1" x14ac:dyDescent="0.2">
      <c r="A12" s="251"/>
      <c r="B12" s="255"/>
      <c r="C12" s="97" t="s">
        <v>158</v>
      </c>
      <c r="D12" s="23">
        <v>4</v>
      </c>
      <c r="E12" s="64" t="s">
        <v>437</v>
      </c>
      <c r="F12" s="24"/>
      <c r="G12" s="24"/>
      <c r="H12" s="24" t="s">
        <v>285</v>
      </c>
      <c r="I12" s="24" t="s">
        <v>270</v>
      </c>
      <c r="J12" s="25">
        <v>1</v>
      </c>
      <c r="K12" s="25">
        <v>1</v>
      </c>
      <c r="L12" s="25">
        <v>1</v>
      </c>
      <c r="M12" s="33">
        <v>3</v>
      </c>
      <c r="N12" s="31"/>
      <c r="O12" s="29"/>
      <c r="Q12" s="26" t="str">
        <f t="shared" si="0"/>
        <v/>
      </c>
    </row>
    <row r="13" spans="1:27" ht="39.75" customHeight="1" x14ac:dyDescent="0.2">
      <c r="A13" s="251"/>
      <c r="B13" s="255"/>
      <c r="C13" s="97" t="s">
        <v>159</v>
      </c>
      <c r="D13" s="23">
        <v>3</v>
      </c>
      <c r="E13" s="64" t="s">
        <v>438</v>
      </c>
      <c r="F13" s="24" t="s">
        <v>267</v>
      </c>
      <c r="G13" s="24" t="s">
        <v>270</v>
      </c>
      <c r="H13" s="24"/>
      <c r="I13" s="24"/>
      <c r="J13" s="25">
        <v>3</v>
      </c>
      <c r="K13" s="25">
        <v>4</v>
      </c>
      <c r="L13" s="25">
        <v>3</v>
      </c>
      <c r="M13" s="33">
        <v>10</v>
      </c>
      <c r="N13" s="31"/>
      <c r="O13" s="29">
        <v>5</v>
      </c>
      <c r="Q13" s="26"/>
    </row>
    <row r="14" spans="1:27" ht="28.5" customHeight="1" x14ac:dyDescent="0.2">
      <c r="A14" s="251"/>
      <c r="B14" s="255"/>
      <c r="C14" s="97" t="s">
        <v>160</v>
      </c>
      <c r="D14" s="23">
        <v>4</v>
      </c>
      <c r="E14" s="64" t="s">
        <v>439</v>
      </c>
      <c r="F14" s="24"/>
      <c r="G14" s="24"/>
      <c r="H14" s="24" t="s">
        <v>284</v>
      </c>
      <c r="I14" s="24" t="s">
        <v>272</v>
      </c>
      <c r="J14" s="25">
        <v>1</v>
      </c>
      <c r="K14" s="25">
        <v>1</v>
      </c>
      <c r="L14" s="25">
        <v>1</v>
      </c>
      <c r="M14" s="33">
        <v>3</v>
      </c>
      <c r="N14" s="31"/>
      <c r="O14" s="29"/>
      <c r="Q14" s="26"/>
    </row>
    <row r="15" spans="1:27" ht="44.25" customHeight="1" x14ac:dyDescent="0.2">
      <c r="A15" s="251"/>
      <c r="B15" s="255" t="s">
        <v>161</v>
      </c>
      <c r="C15" s="101" t="s">
        <v>162</v>
      </c>
      <c r="D15" s="23">
        <v>4</v>
      </c>
      <c r="E15" s="64" t="s">
        <v>440</v>
      </c>
      <c r="F15" s="24"/>
      <c r="G15" s="24"/>
      <c r="H15" s="24" t="s">
        <v>271</v>
      </c>
      <c r="I15" s="24" t="s">
        <v>270</v>
      </c>
      <c r="J15" s="25">
        <v>1</v>
      </c>
      <c r="K15" s="25">
        <v>1</v>
      </c>
      <c r="L15" s="25">
        <v>1</v>
      </c>
      <c r="M15" s="33">
        <v>3</v>
      </c>
      <c r="N15" s="31"/>
      <c r="O15" s="29"/>
      <c r="Q15" s="26"/>
    </row>
    <row r="16" spans="1:27" ht="28.5" customHeight="1" x14ac:dyDescent="0.2">
      <c r="A16" s="251"/>
      <c r="B16" s="255"/>
      <c r="C16" s="102" t="s">
        <v>163</v>
      </c>
      <c r="D16" s="23">
        <v>3</v>
      </c>
      <c r="E16" s="64" t="s">
        <v>441</v>
      </c>
      <c r="F16" s="24" t="s">
        <v>267</v>
      </c>
      <c r="G16" s="24" t="s">
        <v>277</v>
      </c>
      <c r="H16" s="24"/>
      <c r="I16" s="24"/>
      <c r="J16" s="25">
        <v>4</v>
      </c>
      <c r="K16" s="25">
        <v>3</v>
      </c>
      <c r="L16" s="25">
        <v>3</v>
      </c>
      <c r="M16" s="33">
        <v>10</v>
      </c>
      <c r="N16" s="31"/>
      <c r="O16" s="29">
        <v>2</v>
      </c>
      <c r="Q16" s="26"/>
    </row>
    <row r="17" spans="1:17" ht="28.5" customHeight="1" x14ac:dyDescent="0.2">
      <c r="A17" s="251"/>
      <c r="B17" s="255"/>
      <c r="C17" s="102" t="s">
        <v>164</v>
      </c>
      <c r="D17" s="23">
        <v>3</v>
      </c>
      <c r="E17" s="64" t="s">
        <v>442</v>
      </c>
      <c r="F17" s="24" t="s">
        <v>282</v>
      </c>
      <c r="G17" s="24" t="s">
        <v>277</v>
      </c>
      <c r="H17" s="24"/>
      <c r="I17" s="24"/>
      <c r="J17" s="25">
        <v>2</v>
      </c>
      <c r="K17" s="25">
        <v>3</v>
      </c>
      <c r="L17" s="25">
        <v>2</v>
      </c>
      <c r="M17" s="33">
        <v>7</v>
      </c>
      <c r="N17" s="31"/>
      <c r="O17" s="29"/>
      <c r="Q17" s="26"/>
    </row>
    <row r="18" spans="1:17" ht="28.5" customHeight="1" x14ac:dyDescent="0.2">
      <c r="A18" s="251"/>
      <c r="B18" s="255"/>
      <c r="C18" s="102" t="s">
        <v>165</v>
      </c>
      <c r="D18" s="23">
        <v>3</v>
      </c>
      <c r="E18" s="64" t="s">
        <v>443</v>
      </c>
      <c r="F18" s="24" t="s">
        <v>282</v>
      </c>
      <c r="G18" s="24" t="s">
        <v>277</v>
      </c>
      <c r="H18" s="24"/>
      <c r="I18" s="24"/>
      <c r="J18" s="25">
        <v>2</v>
      </c>
      <c r="K18" s="25">
        <v>3</v>
      </c>
      <c r="L18" s="25">
        <v>2</v>
      </c>
      <c r="M18" s="33">
        <v>7</v>
      </c>
      <c r="N18" s="31"/>
      <c r="O18" s="29"/>
      <c r="Q18" s="26"/>
    </row>
    <row r="19" spans="1:17" ht="28.5" customHeight="1" x14ac:dyDescent="0.2">
      <c r="A19" s="251"/>
      <c r="B19" s="255"/>
      <c r="C19" s="102" t="s">
        <v>166</v>
      </c>
      <c r="D19" s="23">
        <v>3</v>
      </c>
      <c r="E19" s="64" t="s">
        <v>444</v>
      </c>
      <c r="F19" s="24" t="s">
        <v>282</v>
      </c>
      <c r="G19" s="24" t="s">
        <v>277</v>
      </c>
      <c r="H19" s="24"/>
      <c r="I19" s="24"/>
      <c r="J19" s="25">
        <v>2</v>
      </c>
      <c r="K19" s="25">
        <v>3</v>
      </c>
      <c r="L19" s="25">
        <v>2</v>
      </c>
      <c r="M19" s="33">
        <v>7</v>
      </c>
      <c r="N19" s="31"/>
      <c r="O19" s="29"/>
      <c r="Q19" s="26"/>
    </row>
    <row r="20" spans="1:17" ht="28.5" customHeight="1" thickBot="1" x14ac:dyDescent="0.25">
      <c r="A20" s="251"/>
      <c r="B20" s="255"/>
      <c r="C20" s="102" t="s">
        <v>167</v>
      </c>
      <c r="D20" s="23">
        <v>2</v>
      </c>
      <c r="E20" s="64" t="s">
        <v>445</v>
      </c>
      <c r="F20" s="137" t="s">
        <v>280</v>
      </c>
      <c r="G20" s="137" t="s">
        <v>277</v>
      </c>
      <c r="H20" s="137"/>
      <c r="I20" s="137"/>
      <c r="J20" s="25">
        <v>3</v>
      </c>
      <c r="K20" s="25">
        <v>3</v>
      </c>
      <c r="L20" s="25">
        <v>3</v>
      </c>
      <c r="M20" s="33">
        <v>9</v>
      </c>
      <c r="N20" s="31"/>
      <c r="O20" s="29">
        <v>10</v>
      </c>
      <c r="Q20" s="26"/>
    </row>
    <row r="21" spans="1:17" ht="28.5" customHeight="1" x14ac:dyDescent="0.2">
      <c r="A21" s="251"/>
      <c r="B21" s="255"/>
      <c r="C21" s="102" t="s">
        <v>168</v>
      </c>
      <c r="D21" s="23">
        <v>3</v>
      </c>
      <c r="E21" s="64" t="s">
        <v>446</v>
      </c>
      <c r="F21" s="42" t="s">
        <v>282</v>
      </c>
      <c r="G21" s="42" t="s">
        <v>277</v>
      </c>
      <c r="H21" s="42"/>
      <c r="I21" s="42"/>
      <c r="J21" s="25">
        <v>4</v>
      </c>
      <c r="K21" s="25">
        <v>3</v>
      </c>
      <c r="L21" s="25">
        <v>3</v>
      </c>
      <c r="M21" s="33">
        <v>10</v>
      </c>
      <c r="N21" s="31"/>
      <c r="O21" s="29">
        <v>3</v>
      </c>
      <c r="Q21" s="26"/>
    </row>
    <row r="22" spans="1:17" ht="28.5" customHeight="1" x14ac:dyDescent="0.2">
      <c r="A22" s="251"/>
      <c r="B22" s="255"/>
      <c r="C22" s="102" t="s">
        <v>169</v>
      </c>
      <c r="D22" s="23">
        <v>2</v>
      </c>
      <c r="E22" s="64" t="s">
        <v>447</v>
      </c>
      <c r="F22" s="24" t="s">
        <v>282</v>
      </c>
      <c r="G22" s="24" t="s">
        <v>277</v>
      </c>
      <c r="H22" s="24"/>
      <c r="I22" s="24"/>
      <c r="J22" s="25">
        <v>3</v>
      </c>
      <c r="K22" s="25">
        <v>3</v>
      </c>
      <c r="L22" s="25">
        <v>3</v>
      </c>
      <c r="M22" s="33">
        <v>9</v>
      </c>
      <c r="N22" s="31"/>
      <c r="O22" s="29">
        <v>7</v>
      </c>
      <c r="Q22" s="26"/>
    </row>
    <row r="23" spans="1:17" ht="28.5" customHeight="1" x14ac:dyDescent="0.2">
      <c r="A23" s="251"/>
      <c r="B23" s="255" t="s">
        <v>170</v>
      </c>
      <c r="C23" s="96" t="s">
        <v>171</v>
      </c>
      <c r="D23" s="23">
        <v>4</v>
      </c>
      <c r="E23" s="64" t="s">
        <v>448</v>
      </c>
      <c r="F23" s="24"/>
      <c r="G23" s="24"/>
      <c r="H23" s="24" t="s">
        <v>267</v>
      </c>
      <c r="I23" s="24" t="s">
        <v>268</v>
      </c>
      <c r="J23" s="25">
        <v>1</v>
      </c>
      <c r="K23" s="25">
        <v>1</v>
      </c>
      <c r="L23" s="25">
        <v>1</v>
      </c>
      <c r="M23" s="33">
        <v>3</v>
      </c>
      <c r="N23" s="31"/>
      <c r="O23" s="29"/>
      <c r="Q23" s="26" t="str">
        <f t="shared" si="0"/>
        <v/>
      </c>
    </row>
    <row r="24" spans="1:17" ht="28.5" customHeight="1" x14ac:dyDescent="0.2">
      <c r="A24" s="251"/>
      <c r="B24" s="256"/>
      <c r="C24" s="97" t="s">
        <v>172</v>
      </c>
      <c r="D24" s="23">
        <v>4</v>
      </c>
      <c r="E24" s="64" t="s">
        <v>449</v>
      </c>
      <c r="F24" s="24"/>
      <c r="G24" s="24"/>
      <c r="H24" s="24" t="s">
        <v>267</v>
      </c>
      <c r="I24" s="24" t="s">
        <v>270</v>
      </c>
      <c r="J24" s="25">
        <v>1</v>
      </c>
      <c r="K24" s="25">
        <v>1</v>
      </c>
      <c r="L24" s="25">
        <v>1</v>
      </c>
      <c r="M24" s="33">
        <v>3</v>
      </c>
      <c r="N24" s="31"/>
      <c r="O24" s="29"/>
      <c r="Q24" s="26" t="str">
        <f t="shared" si="0"/>
        <v/>
      </c>
    </row>
    <row r="25" spans="1:17" ht="28.5" customHeight="1" x14ac:dyDescent="0.2">
      <c r="A25" s="251"/>
      <c r="B25" s="256"/>
      <c r="C25" s="97" t="s">
        <v>173</v>
      </c>
      <c r="D25" s="23">
        <v>4</v>
      </c>
      <c r="E25" s="64" t="s">
        <v>450</v>
      </c>
      <c r="F25" s="24"/>
      <c r="G25" s="24"/>
      <c r="H25" s="24" t="s">
        <v>271</v>
      </c>
      <c r="I25" s="24" t="s">
        <v>272</v>
      </c>
      <c r="J25" s="25">
        <v>1</v>
      </c>
      <c r="K25" s="25">
        <v>1</v>
      </c>
      <c r="L25" s="25">
        <v>1</v>
      </c>
      <c r="M25" s="33">
        <v>3</v>
      </c>
      <c r="N25" s="31"/>
      <c r="O25" s="29"/>
      <c r="Q25" s="26" t="str">
        <f t="shared" si="0"/>
        <v/>
      </c>
    </row>
    <row r="26" spans="1:17" ht="28.5" customHeight="1" x14ac:dyDescent="0.2">
      <c r="A26" s="251"/>
      <c r="B26" s="256"/>
      <c r="C26" s="97" t="s">
        <v>174</v>
      </c>
      <c r="D26" s="23">
        <v>3</v>
      </c>
      <c r="E26" s="64" t="s">
        <v>451</v>
      </c>
      <c r="F26" s="24" t="s">
        <v>267</v>
      </c>
      <c r="G26" s="24" t="s">
        <v>272</v>
      </c>
      <c r="H26" s="24"/>
      <c r="I26" s="24"/>
      <c r="J26" s="25">
        <v>3</v>
      </c>
      <c r="K26" s="25">
        <v>2</v>
      </c>
      <c r="L26" s="25">
        <v>3</v>
      </c>
      <c r="M26" s="33">
        <v>8</v>
      </c>
      <c r="N26" s="31"/>
      <c r="O26" s="29"/>
      <c r="Q26" s="26" t="str">
        <f t="shared" si="0"/>
        <v/>
      </c>
    </row>
    <row r="27" spans="1:17" ht="28.5" customHeight="1" x14ac:dyDescent="0.2">
      <c r="A27" s="251"/>
      <c r="B27" s="247" t="s">
        <v>175</v>
      </c>
      <c r="C27" s="96" t="s">
        <v>176</v>
      </c>
      <c r="D27" s="23">
        <v>4</v>
      </c>
      <c r="E27" s="65" t="s">
        <v>452</v>
      </c>
      <c r="F27" s="24"/>
      <c r="G27" s="24"/>
      <c r="H27" s="24" t="s">
        <v>271</v>
      </c>
      <c r="I27" s="24" t="s">
        <v>270</v>
      </c>
      <c r="J27" s="25">
        <v>1</v>
      </c>
      <c r="K27" s="25">
        <v>1</v>
      </c>
      <c r="L27" s="25">
        <v>1</v>
      </c>
      <c r="M27" s="33">
        <v>3</v>
      </c>
      <c r="N27" s="31"/>
      <c r="O27" s="29"/>
      <c r="Q27" s="26" t="str">
        <f t="shared" si="0"/>
        <v/>
      </c>
    </row>
    <row r="28" spans="1:17" ht="28.5" customHeight="1" x14ac:dyDescent="0.2">
      <c r="A28" s="251"/>
      <c r="B28" s="248"/>
      <c r="C28" s="97" t="s">
        <v>177</v>
      </c>
      <c r="D28" s="23">
        <v>4</v>
      </c>
      <c r="E28" s="64" t="s">
        <v>453</v>
      </c>
      <c r="F28" s="24"/>
      <c r="G28" s="24"/>
      <c r="H28" s="24" t="s">
        <v>285</v>
      </c>
      <c r="I28" s="24" t="s">
        <v>272</v>
      </c>
      <c r="J28" s="25">
        <v>1</v>
      </c>
      <c r="K28" s="25">
        <v>1</v>
      </c>
      <c r="L28" s="25">
        <v>1</v>
      </c>
      <c r="M28" s="33">
        <v>3</v>
      </c>
      <c r="N28" s="31"/>
      <c r="O28" s="29"/>
      <c r="Q28" s="26" t="str">
        <f t="shared" si="0"/>
        <v/>
      </c>
    </row>
    <row r="29" spans="1:17" ht="28.5" customHeight="1" x14ac:dyDescent="0.2">
      <c r="A29" s="251"/>
      <c r="B29" s="248"/>
      <c r="C29" s="97" t="s">
        <v>178</v>
      </c>
      <c r="D29" s="23">
        <v>4</v>
      </c>
      <c r="E29" s="64" t="s">
        <v>454</v>
      </c>
      <c r="F29" s="24"/>
      <c r="G29" s="24"/>
      <c r="H29" s="24" t="s">
        <v>285</v>
      </c>
      <c r="I29" s="24" t="s">
        <v>268</v>
      </c>
      <c r="J29" s="25">
        <v>1</v>
      </c>
      <c r="K29" s="25">
        <v>1</v>
      </c>
      <c r="L29" s="25">
        <v>1</v>
      </c>
      <c r="M29" s="33">
        <v>3</v>
      </c>
      <c r="N29" s="31"/>
      <c r="O29" s="29"/>
      <c r="Q29" s="26" t="str">
        <f t="shared" si="0"/>
        <v/>
      </c>
    </row>
    <row r="30" spans="1:17" ht="28.5" customHeight="1" x14ac:dyDescent="0.2">
      <c r="A30" s="251"/>
      <c r="B30" s="248"/>
      <c r="C30" s="97" t="s">
        <v>179</v>
      </c>
      <c r="D30" s="23">
        <v>2</v>
      </c>
      <c r="E30" s="64" t="s">
        <v>609</v>
      </c>
      <c r="F30" s="24" t="s">
        <v>280</v>
      </c>
      <c r="G30" s="24" t="s">
        <v>277</v>
      </c>
      <c r="H30" s="24"/>
      <c r="I30" s="24"/>
      <c r="J30" s="25">
        <v>4</v>
      </c>
      <c r="K30" s="25">
        <v>3</v>
      </c>
      <c r="L30" s="25">
        <v>3</v>
      </c>
      <c r="M30" s="33">
        <v>10</v>
      </c>
      <c r="N30" s="31"/>
      <c r="O30" s="29">
        <v>11</v>
      </c>
      <c r="Q30" s="26" t="str">
        <f t="shared" si="0"/>
        <v>FALTA DE GERENCIA ESTRATEGICA</v>
      </c>
    </row>
    <row r="31" spans="1:17" ht="28.5" customHeight="1" x14ac:dyDescent="0.2">
      <c r="A31" s="251"/>
      <c r="B31" s="248"/>
      <c r="C31" s="97" t="s">
        <v>180</v>
      </c>
      <c r="D31" s="23">
        <v>3</v>
      </c>
      <c r="E31" s="64" t="s">
        <v>455</v>
      </c>
      <c r="F31" s="24" t="s">
        <v>271</v>
      </c>
      <c r="G31" s="24" t="s">
        <v>277</v>
      </c>
      <c r="H31" s="24"/>
      <c r="I31" s="24"/>
      <c r="J31" s="25">
        <v>2</v>
      </c>
      <c r="K31" s="25">
        <v>3</v>
      </c>
      <c r="L31" s="25">
        <v>2</v>
      </c>
      <c r="M31" s="33">
        <v>7</v>
      </c>
      <c r="N31" s="31"/>
      <c r="O31" s="29"/>
      <c r="Q31" s="26" t="str">
        <f t="shared" si="0"/>
        <v/>
      </c>
    </row>
    <row r="32" spans="1:17" ht="28.5" customHeight="1" x14ac:dyDescent="0.2">
      <c r="A32" s="251"/>
      <c r="B32" s="248"/>
      <c r="C32" s="97" t="s">
        <v>181</v>
      </c>
      <c r="D32" s="23">
        <v>3</v>
      </c>
      <c r="E32" s="64" t="s">
        <v>456</v>
      </c>
      <c r="F32" s="24" t="s">
        <v>267</v>
      </c>
      <c r="G32" s="24" t="s">
        <v>270</v>
      </c>
      <c r="H32" s="24"/>
      <c r="I32" s="24"/>
      <c r="J32" s="25">
        <v>2</v>
      </c>
      <c r="K32" s="25">
        <v>3</v>
      </c>
      <c r="L32" s="25">
        <v>2</v>
      </c>
      <c r="M32" s="33">
        <v>7</v>
      </c>
      <c r="N32" s="31"/>
      <c r="O32" s="29"/>
      <c r="Q32" s="26" t="str">
        <f t="shared" si="0"/>
        <v/>
      </c>
    </row>
    <row r="33" spans="1:17" ht="28.5" customHeight="1" x14ac:dyDescent="0.2">
      <c r="A33" s="251"/>
      <c r="B33" s="248"/>
      <c r="C33" s="97" t="s">
        <v>182</v>
      </c>
      <c r="D33" s="23">
        <v>3</v>
      </c>
      <c r="E33" s="64" t="s">
        <v>457</v>
      </c>
      <c r="F33" s="24" t="s">
        <v>271</v>
      </c>
      <c r="G33" s="24" t="s">
        <v>283</v>
      </c>
      <c r="H33" s="24"/>
      <c r="I33" s="24"/>
      <c r="J33" s="25">
        <v>3</v>
      </c>
      <c r="K33" s="25">
        <v>2</v>
      </c>
      <c r="L33" s="25">
        <v>3</v>
      </c>
      <c r="M33" s="33">
        <v>8</v>
      </c>
      <c r="N33" s="31"/>
      <c r="O33" s="29"/>
      <c r="Q33" s="26"/>
    </row>
    <row r="34" spans="1:17" ht="39" customHeight="1" x14ac:dyDescent="0.2">
      <c r="A34" s="251"/>
      <c r="B34" s="248"/>
      <c r="C34" s="97" t="s">
        <v>183</v>
      </c>
      <c r="D34" s="23">
        <v>4</v>
      </c>
      <c r="E34" s="64" t="s">
        <v>458</v>
      </c>
      <c r="F34" s="24"/>
      <c r="G34" s="24"/>
      <c r="H34" s="24" t="s">
        <v>271</v>
      </c>
      <c r="I34" s="24" t="s">
        <v>277</v>
      </c>
      <c r="J34" s="25">
        <v>1</v>
      </c>
      <c r="K34" s="25">
        <v>1</v>
      </c>
      <c r="L34" s="25">
        <v>1</v>
      </c>
      <c r="M34" s="33">
        <v>3</v>
      </c>
      <c r="N34" s="31"/>
      <c r="O34" s="29"/>
      <c r="Q34" s="26"/>
    </row>
    <row r="35" spans="1:17" ht="39.75" customHeight="1" x14ac:dyDescent="0.2">
      <c r="A35" s="251"/>
      <c r="B35" s="264"/>
      <c r="C35" s="97" t="s">
        <v>184</v>
      </c>
      <c r="D35" s="23">
        <v>4</v>
      </c>
      <c r="E35" s="64" t="s">
        <v>459</v>
      </c>
      <c r="F35" s="24"/>
      <c r="G35" s="24"/>
      <c r="H35" s="24" t="s">
        <v>275</v>
      </c>
      <c r="I35" s="24" t="s">
        <v>279</v>
      </c>
      <c r="J35" s="25">
        <v>1</v>
      </c>
      <c r="K35" s="25">
        <v>1</v>
      </c>
      <c r="L35" s="25">
        <v>1</v>
      </c>
      <c r="M35" s="33">
        <v>3</v>
      </c>
      <c r="N35" s="31"/>
      <c r="O35" s="29"/>
      <c r="Q35" s="26" t="str">
        <f t="shared" si="0"/>
        <v/>
      </c>
    </row>
    <row r="36" spans="1:17" ht="28.5" customHeight="1" x14ac:dyDescent="0.2">
      <c r="A36" s="251"/>
      <c r="B36" s="246" t="s">
        <v>185</v>
      </c>
      <c r="C36" s="96" t="s">
        <v>186</v>
      </c>
      <c r="D36" s="23">
        <v>4</v>
      </c>
      <c r="E36" s="64" t="s">
        <v>520</v>
      </c>
      <c r="F36" s="24"/>
      <c r="G36" s="24"/>
      <c r="H36" s="24" t="s">
        <v>271</v>
      </c>
      <c r="I36" s="24" t="s">
        <v>277</v>
      </c>
      <c r="J36" s="25">
        <v>1</v>
      </c>
      <c r="K36" s="25">
        <v>1</v>
      </c>
      <c r="L36" s="25">
        <v>1</v>
      </c>
      <c r="M36" s="33">
        <v>3</v>
      </c>
      <c r="N36" s="31"/>
      <c r="O36" s="29"/>
      <c r="Q36" s="26" t="str">
        <f t="shared" si="0"/>
        <v/>
      </c>
    </row>
    <row r="37" spans="1:17" ht="28.5" customHeight="1" x14ac:dyDescent="0.2">
      <c r="A37" s="251"/>
      <c r="B37" s="247"/>
      <c r="C37" s="97" t="s">
        <v>187</v>
      </c>
      <c r="D37" s="23">
        <v>4</v>
      </c>
      <c r="E37" s="64" t="s">
        <v>521</v>
      </c>
      <c r="F37" s="24"/>
      <c r="G37" s="24"/>
      <c r="H37" s="24" t="s">
        <v>275</v>
      </c>
      <c r="I37" s="24" t="s">
        <v>277</v>
      </c>
      <c r="J37" s="25">
        <v>1</v>
      </c>
      <c r="K37" s="25">
        <v>1</v>
      </c>
      <c r="L37" s="25">
        <v>1</v>
      </c>
      <c r="M37" s="33">
        <v>3</v>
      </c>
      <c r="N37" s="31"/>
      <c r="O37" s="29"/>
      <c r="Q37" s="26"/>
    </row>
    <row r="38" spans="1:17" ht="28.5" customHeight="1" x14ac:dyDescent="0.2">
      <c r="A38" s="251"/>
      <c r="B38" s="247"/>
      <c r="C38" s="97" t="s">
        <v>188</v>
      </c>
      <c r="D38" s="23">
        <v>4</v>
      </c>
      <c r="E38" s="64" t="s">
        <v>522</v>
      </c>
      <c r="F38" s="24"/>
      <c r="G38" s="24"/>
      <c r="H38" s="24" t="s">
        <v>271</v>
      </c>
      <c r="I38" s="24" t="s">
        <v>277</v>
      </c>
      <c r="J38" s="25">
        <v>1</v>
      </c>
      <c r="K38" s="25">
        <v>1</v>
      </c>
      <c r="L38" s="25">
        <v>1</v>
      </c>
      <c r="M38" s="33">
        <v>3</v>
      </c>
      <c r="N38" s="31"/>
      <c r="O38" s="29"/>
      <c r="Q38" s="26"/>
    </row>
    <row r="39" spans="1:17" ht="28.5" customHeight="1" thickBot="1" x14ac:dyDescent="0.25">
      <c r="A39" s="252"/>
      <c r="B39" s="248"/>
      <c r="C39" s="97" t="s">
        <v>189</v>
      </c>
      <c r="D39" s="23">
        <v>3</v>
      </c>
      <c r="E39" s="64" t="s">
        <v>523</v>
      </c>
      <c r="F39" s="24" t="s">
        <v>282</v>
      </c>
      <c r="G39" s="24" t="s">
        <v>277</v>
      </c>
      <c r="H39" s="24"/>
      <c r="I39" s="24"/>
      <c r="J39" s="25">
        <v>2</v>
      </c>
      <c r="K39" s="25">
        <v>3</v>
      </c>
      <c r="L39" s="25">
        <v>2</v>
      </c>
      <c r="M39" s="33">
        <v>7</v>
      </c>
      <c r="N39" s="31"/>
      <c r="O39" s="29"/>
      <c r="Q39" s="26" t="str">
        <f t="shared" si="0"/>
        <v/>
      </c>
    </row>
    <row r="40" spans="1:17" ht="28.5" customHeight="1" thickBot="1" x14ac:dyDescent="0.25">
      <c r="A40" s="267" t="s">
        <v>190</v>
      </c>
      <c r="B40" s="241" t="s">
        <v>191</v>
      </c>
      <c r="C40" s="96" t="s">
        <v>192</v>
      </c>
      <c r="D40" s="23">
        <v>4</v>
      </c>
      <c r="E40" s="165" t="s">
        <v>414</v>
      </c>
      <c r="F40" s="166"/>
      <c r="G40" s="24"/>
      <c r="H40" s="24" t="s">
        <v>285</v>
      </c>
      <c r="I40" s="24" t="s">
        <v>272</v>
      </c>
      <c r="J40" s="105">
        <v>1</v>
      </c>
      <c r="K40" s="105">
        <v>1</v>
      </c>
      <c r="L40" s="105">
        <v>1</v>
      </c>
      <c r="M40" s="33">
        <v>3</v>
      </c>
      <c r="N40" s="31"/>
      <c r="O40" s="106"/>
      <c r="Q40" s="26" t="str">
        <f t="shared" si="0"/>
        <v/>
      </c>
    </row>
    <row r="41" spans="1:17" ht="28.5" customHeight="1" thickBot="1" x14ac:dyDescent="0.25">
      <c r="A41" s="268"/>
      <c r="B41" s="242"/>
      <c r="C41" s="97" t="s">
        <v>193</v>
      </c>
      <c r="D41" s="107">
        <v>4</v>
      </c>
      <c r="E41" s="163" t="s">
        <v>415</v>
      </c>
      <c r="F41" s="167"/>
      <c r="G41" s="24"/>
      <c r="H41" s="24" t="s">
        <v>285</v>
      </c>
      <c r="I41" s="24" t="s">
        <v>272</v>
      </c>
      <c r="J41" s="110">
        <v>1</v>
      </c>
      <c r="K41" s="110">
        <v>1</v>
      </c>
      <c r="L41" s="110">
        <v>1</v>
      </c>
      <c r="M41" s="111">
        <f t="shared" ref="M41:M48" si="1">SUM(J41:L41)</f>
        <v>3</v>
      </c>
      <c r="N41" s="112"/>
      <c r="O41" s="113"/>
      <c r="Q41" s="26" t="str">
        <f t="shared" si="0"/>
        <v/>
      </c>
    </row>
    <row r="42" spans="1:17" ht="28.5" customHeight="1" thickBot="1" x14ac:dyDescent="0.25">
      <c r="A42" s="268"/>
      <c r="B42" s="242"/>
      <c r="C42" s="97" t="s">
        <v>194</v>
      </c>
      <c r="D42" s="23">
        <v>3</v>
      </c>
      <c r="E42" s="164" t="s">
        <v>416</v>
      </c>
      <c r="F42" s="159" t="s">
        <v>267</v>
      </c>
      <c r="G42" s="24" t="s">
        <v>283</v>
      </c>
      <c r="H42" s="24"/>
      <c r="I42" s="24"/>
      <c r="J42" s="105">
        <v>3</v>
      </c>
      <c r="K42" s="105">
        <v>2</v>
      </c>
      <c r="L42" s="105">
        <v>3</v>
      </c>
      <c r="M42" s="33">
        <f t="shared" si="1"/>
        <v>8</v>
      </c>
      <c r="N42" s="31"/>
      <c r="O42" s="106">
        <v>9</v>
      </c>
      <c r="Q42" s="26"/>
    </row>
    <row r="43" spans="1:17" ht="28.5" customHeight="1" thickBot="1" x14ac:dyDescent="0.25">
      <c r="A43" s="268"/>
      <c r="B43" s="242"/>
      <c r="C43" s="97" t="s">
        <v>195</v>
      </c>
      <c r="D43" s="23">
        <v>3</v>
      </c>
      <c r="E43" s="163" t="s">
        <v>417</v>
      </c>
      <c r="F43" s="159" t="s">
        <v>267</v>
      </c>
      <c r="G43" s="24" t="s">
        <v>283</v>
      </c>
      <c r="H43" s="24"/>
      <c r="I43" s="24"/>
      <c r="J43" s="105">
        <v>2</v>
      </c>
      <c r="K43" s="105">
        <v>2</v>
      </c>
      <c r="L43" s="105">
        <v>2</v>
      </c>
      <c r="M43" s="33">
        <f t="shared" si="1"/>
        <v>6</v>
      </c>
      <c r="N43" s="31"/>
      <c r="O43" s="106"/>
      <c r="Q43" s="26"/>
    </row>
    <row r="44" spans="1:17" ht="28.5" customHeight="1" thickBot="1" x14ac:dyDescent="0.25">
      <c r="A44" s="268"/>
      <c r="B44" s="242"/>
      <c r="C44" s="97" t="s">
        <v>196</v>
      </c>
      <c r="D44" s="23">
        <v>4</v>
      </c>
      <c r="E44" s="164" t="s">
        <v>418</v>
      </c>
      <c r="F44" s="24"/>
      <c r="G44" s="24"/>
      <c r="H44" s="24" t="s">
        <v>285</v>
      </c>
      <c r="I44" s="24" t="s">
        <v>268</v>
      </c>
      <c r="J44" s="105">
        <v>1</v>
      </c>
      <c r="K44" s="105">
        <v>1</v>
      </c>
      <c r="L44" s="105">
        <v>1</v>
      </c>
      <c r="M44" s="33">
        <f t="shared" si="1"/>
        <v>3</v>
      </c>
      <c r="N44" s="31"/>
      <c r="O44" s="106"/>
      <c r="Q44" s="26" t="str">
        <f t="shared" si="0"/>
        <v/>
      </c>
    </row>
    <row r="45" spans="1:17" ht="52.5" customHeight="1" thickBot="1" x14ac:dyDescent="0.25">
      <c r="A45" s="268"/>
      <c r="B45" s="241" t="s">
        <v>197</v>
      </c>
      <c r="C45" s="96" t="s">
        <v>198</v>
      </c>
      <c r="D45" s="23">
        <v>3</v>
      </c>
      <c r="E45" s="164" t="s">
        <v>419</v>
      </c>
      <c r="F45" s="24" t="s">
        <v>271</v>
      </c>
      <c r="G45" s="24" t="s">
        <v>283</v>
      </c>
      <c r="H45" s="24"/>
      <c r="I45" s="24"/>
      <c r="J45" s="105">
        <v>2</v>
      </c>
      <c r="K45" s="105">
        <v>2</v>
      </c>
      <c r="L45" s="105">
        <v>2</v>
      </c>
      <c r="M45" s="33">
        <f t="shared" si="1"/>
        <v>6</v>
      </c>
      <c r="N45" s="31"/>
      <c r="O45" s="106"/>
      <c r="Q45" s="26" t="str">
        <f t="shared" si="0"/>
        <v/>
      </c>
    </row>
    <row r="46" spans="1:17" ht="66.75" customHeight="1" thickBot="1" x14ac:dyDescent="0.25">
      <c r="A46" s="268"/>
      <c r="B46" s="242"/>
      <c r="C46" s="97" t="s">
        <v>199</v>
      </c>
      <c r="D46" s="23">
        <v>3</v>
      </c>
      <c r="E46" s="164" t="s">
        <v>424</v>
      </c>
      <c r="F46" s="24" t="s">
        <v>267</v>
      </c>
      <c r="G46" s="24" t="s">
        <v>283</v>
      </c>
      <c r="H46" s="24"/>
      <c r="I46" s="24"/>
      <c r="J46" s="105">
        <v>2</v>
      </c>
      <c r="K46" s="105">
        <v>2</v>
      </c>
      <c r="L46" s="105">
        <v>3</v>
      </c>
      <c r="M46" s="33">
        <f t="shared" si="1"/>
        <v>7</v>
      </c>
      <c r="N46" s="31"/>
      <c r="O46" s="106"/>
      <c r="Q46" s="26" t="str">
        <f t="shared" si="0"/>
        <v/>
      </c>
    </row>
    <row r="47" spans="1:17" ht="66.75" customHeight="1" thickBot="1" x14ac:dyDescent="0.25">
      <c r="A47" s="268"/>
      <c r="B47" s="242"/>
      <c r="C47" s="97" t="s">
        <v>200</v>
      </c>
      <c r="D47" s="23">
        <v>3</v>
      </c>
      <c r="E47" s="164" t="s">
        <v>425</v>
      </c>
      <c r="F47" s="24" t="s">
        <v>267</v>
      </c>
      <c r="G47" s="24" t="s">
        <v>268</v>
      </c>
      <c r="H47" s="24"/>
      <c r="I47" s="24"/>
      <c r="J47" s="105">
        <v>3</v>
      </c>
      <c r="K47" s="105">
        <v>2</v>
      </c>
      <c r="L47" s="105">
        <v>2</v>
      </c>
      <c r="M47" s="33">
        <f t="shared" si="1"/>
        <v>7</v>
      </c>
      <c r="N47" s="31"/>
      <c r="O47" s="106"/>
      <c r="Q47" s="26" t="str">
        <f t="shared" si="0"/>
        <v/>
      </c>
    </row>
    <row r="48" spans="1:17" ht="55.5" customHeight="1" thickBot="1" x14ac:dyDescent="0.25">
      <c r="A48" s="268"/>
      <c r="B48" s="242"/>
      <c r="C48" s="97" t="s">
        <v>201</v>
      </c>
      <c r="D48" s="23">
        <v>4</v>
      </c>
      <c r="E48" s="164" t="s">
        <v>420</v>
      </c>
      <c r="F48" s="24"/>
      <c r="G48" s="24"/>
      <c r="H48" s="24" t="s">
        <v>285</v>
      </c>
      <c r="I48" s="24" t="s">
        <v>268</v>
      </c>
      <c r="J48" s="105">
        <v>1</v>
      </c>
      <c r="K48" s="105">
        <v>1</v>
      </c>
      <c r="L48" s="105">
        <v>1</v>
      </c>
      <c r="M48" s="33">
        <f t="shared" si="1"/>
        <v>3</v>
      </c>
      <c r="N48" s="31"/>
      <c r="O48" s="106"/>
      <c r="Q48" s="26" t="str">
        <f t="shared" si="0"/>
        <v/>
      </c>
    </row>
    <row r="49" spans="1:17" ht="28.5" customHeight="1" thickBot="1" x14ac:dyDescent="0.25">
      <c r="A49" s="268"/>
      <c r="B49" s="241" t="s">
        <v>202</v>
      </c>
      <c r="C49" s="96" t="s">
        <v>203</v>
      </c>
      <c r="D49" s="23">
        <v>3</v>
      </c>
      <c r="E49" s="164" t="s">
        <v>426</v>
      </c>
      <c r="F49" s="24" t="s">
        <v>267</v>
      </c>
      <c r="G49" s="24" t="s">
        <v>283</v>
      </c>
      <c r="H49" s="24"/>
      <c r="I49" s="24"/>
      <c r="J49" s="25">
        <v>2</v>
      </c>
      <c r="K49" s="25">
        <v>2</v>
      </c>
      <c r="L49" s="25">
        <v>2</v>
      </c>
      <c r="M49" s="33">
        <f>SUM(J49:L49)</f>
        <v>6</v>
      </c>
      <c r="N49" s="31"/>
      <c r="O49" s="29"/>
      <c r="Q49" s="26" t="str">
        <f t="shared" si="0"/>
        <v/>
      </c>
    </row>
    <row r="50" spans="1:17" ht="28.5" customHeight="1" thickBot="1" x14ac:dyDescent="0.25">
      <c r="A50" s="268"/>
      <c r="B50" s="241"/>
      <c r="C50" s="97" t="s">
        <v>204</v>
      </c>
      <c r="D50" s="23">
        <v>3</v>
      </c>
      <c r="E50" s="164" t="s">
        <v>421</v>
      </c>
      <c r="F50" s="24" t="s">
        <v>267</v>
      </c>
      <c r="G50" s="24" t="s">
        <v>283</v>
      </c>
      <c r="H50" s="24"/>
      <c r="I50" s="24"/>
      <c r="J50" s="25">
        <v>2</v>
      </c>
      <c r="K50" s="25">
        <v>2</v>
      </c>
      <c r="L50" s="25">
        <v>2</v>
      </c>
      <c r="M50" s="33">
        <f>SUM(J50:L50)</f>
        <v>6</v>
      </c>
      <c r="N50" s="31"/>
      <c r="O50" s="29"/>
      <c r="Q50" s="26" t="str">
        <f t="shared" si="0"/>
        <v/>
      </c>
    </row>
    <row r="51" spans="1:17" ht="28.5" customHeight="1" thickBot="1" x14ac:dyDescent="0.25">
      <c r="A51" s="268"/>
      <c r="B51" s="241"/>
      <c r="C51" s="97" t="s">
        <v>205</v>
      </c>
      <c r="D51" s="23">
        <v>4</v>
      </c>
      <c r="E51" s="164" t="s">
        <v>423</v>
      </c>
      <c r="F51" s="24"/>
      <c r="G51" s="24"/>
      <c r="H51" s="24" t="s">
        <v>285</v>
      </c>
      <c r="I51" s="24" t="s">
        <v>268</v>
      </c>
      <c r="J51" s="25">
        <v>1</v>
      </c>
      <c r="K51" s="25">
        <v>1</v>
      </c>
      <c r="L51" s="25">
        <v>1</v>
      </c>
      <c r="M51" s="33">
        <f>SUM(J51:L51)</f>
        <v>3</v>
      </c>
      <c r="N51" s="31"/>
      <c r="O51" s="29"/>
      <c r="Q51" s="26" t="str">
        <f t="shared" si="0"/>
        <v/>
      </c>
    </row>
    <row r="52" spans="1:17" ht="28.5" customHeight="1" thickBot="1" x14ac:dyDescent="0.25">
      <c r="A52" s="268"/>
      <c r="B52" s="241"/>
      <c r="C52" s="97" t="s">
        <v>206</v>
      </c>
      <c r="D52" s="23">
        <v>3</v>
      </c>
      <c r="E52" s="164" t="s">
        <v>427</v>
      </c>
      <c r="F52" s="24" t="s">
        <v>267</v>
      </c>
      <c r="G52" s="24" t="s">
        <v>283</v>
      </c>
      <c r="H52" s="24"/>
      <c r="I52" s="24"/>
      <c r="J52" s="25">
        <v>2</v>
      </c>
      <c r="K52" s="25">
        <v>2</v>
      </c>
      <c r="L52" s="25">
        <v>2</v>
      </c>
      <c r="M52" s="33">
        <f>SUM(J52:L52)</f>
        <v>6</v>
      </c>
      <c r="N52" s="31"/>
      <c r="O52" s="29"/>
      <c r="Q52" s="26" t="str">
        <f t="shared" si="0"/>
        <v/>
      </c>
    </row>
    <row r="53" spans="1:17" ht="63" customHeight="1" thickBot="1" x14ac:dyDescent="0.25">
      <c r="A53" s="268"/>
      <c r="B53" s="243" t="s">
        <v>207</v>
      </c>
      <c r="C53" s="96" t="s">
        <v>208</v>
      </c>
      <c r="D53" s="23">
        <v>3</v>
      </c>
      <c r="E53" s="163" t="s">
        <v>498</v>
      </c>
      <c r="F53" s="24" t="s">
        <v>267</v>
      </c>
      <c r="G53" s="24" t="s">
        <v>272</v>
      </c>
      <c r="H53" s="24"/>
      <c r="I53" s="24"/>
      <c r="J53" s="25">
        <v>3</v>
      </c>
      <c r="K53" s="25">
        <v>2</v>
      </c>
      <c r="L53" s="25">
        <v>3</v>
      </c>
      <c r="M53" s="33">
        <f t="shared" ref="M53:M60" si="2">SUM(J53:L53)</f>
        <v>8</v>
      </c>
      <c r="N53" s="31"/>
      <c r="O53" s="106"/>
      <c r="Q53" s="26" t="str">
        <f t="shared" si="0"/>
        <v/>
      </c>
    </row>
    <row r="54" spans="1:17" ht="43.5" customHeight="1" thickBot="1" x14ac:dyDescent="0.25">
      <c r="A54" s="268"/>
      <c r="B54" s="244"/>
      <c r="C54" s="97" t="s">
        <v>209</v>
      </c>
      <c r="D54" s="114">
        <v>3</v>
      </c>
      <c r="E54" s="164" t="s">
        <v>499</v>
      </c>
      <c r="F54" s="24" t="s">
        <v>267</v>
      </c>
      <c r="G54" s="24" t="s">
        <v>272</v>
      </c>
      <c r="H54" s="24"/>
      <c r="I54" s="24"/>
      <c r="J54" s="115">
        <v>2</v>
      </c>
      <c r="K54" s="115">
        <v>2</v>
      </c>
      <c r="L54" s="115">
        <v>2</v>
      </c>
      <c r="M54" s="116">
        <f t="shared" si="2"/>
        <v>6</v>
      </c>
      <c r="N54" s="117"/>
      <c r="O54" s="118"/>
      <c r="Q54" s="26" t="str">
        <f t="shared" si="0"/>
        <v/>
      </c>
    </row>
    <row r="55" spans="1:17" ht="48" customHeight="1" thickBot="1" x14ac:dyDescent="0.25">
      <c r="A55" s="268"/>
      <c r="B55" s="244"/>
      <c r="C55" s="97" t="s">
        <v>210</v>
      </c>
      <c r="D55" s="23">
        <v>2</v>
      </c>
      <c r="E55" s="164" t="s">
        <v>519</v>
      </c>
      <c r="F55" s="24" t="s">
        <v>278</v>
      </c>
      <c r="G55" s="24" t="s">
        <v>283</v>
      </c>
      <c r="H55" s="24"/>
      <c r="I55" s="24"/>
      <c r="J55" s="105">
        <v>3</v>
      </c>
      <c r="K55" s="105">
        <v>3</v>
      </c>
      <c r="L55" s="105">
        <v>3</v>
      </c>
      <c r="M55" s="33">
        <f t="shared" si="2"/>
        <v>9</v>
      </c>
      <c r="N55" s="31"/>
      <c r="O55" s="106">
        <v>8</v>
      </c>
      <c r="Q55" s="26" t="str">
        <f t="shared" si="0"/>
        <v>DEBILES MECANISMOS DE PARTICIPACION Y CONVIVENCIA</v>
      </c>
    </row>
    <row r="56" spans="1:17" ht="28.5" customHeight="1" thickBot="1" x14ac:dyDescent="0.25">
      <c r="A56" s="268"/>
      <c r="B56" s="244"/>
      <c r="C56" s="97" t="s">
        <v>211</v>
      </c>
      <c r="D56" s="23">
        <v>4</v>
      </c>
      <c r="E56" s="164" t="s">
        <v>500</v>
      </c>
      <c r="F56" s="24"/>
      <c r="G56" s="24"/>
      <c r="H56" s="24" t="s">
        <v>285</v>
      </c>
      <c r="I56" s="24" t="s">
        <v>268</v>
      </c>
      <c r="J56" s="105">
        <v>1</v>
      </c>
      <c r="K56" s="105">
        <v>1</v>
      </c>
      <c r="L56" s="105">
        <v>1</v>
      </c>
      <c r="M56" s="33">
        <f t="shared" si="2"/>
        <v>3</v>
      </c>
      <c r="N56" s="31"/>
      <c r="O56" s="106"/>
      <c r="Q56" s="26" t="str">
        <f t="shared" si="0"/>
        <v/>
      </c>
    </row>
    <row r="57" spans="1:17" ht="28.5" customHeight="1" thickBot="1" x14ac:dyDescent="0.25">
      <c r="A57" s="268"/>
      <c r="B57" s="244"/>
      <c r="C57" s="97" t="s">
        <v>212</v>
      </c>
      <c r="D57" s="23">
        <v>3</v>
      </c>
      <c r="E57" s="164" t="s">
        <v>501</v>
      </c>
      <c r="F57" s="24" t="s">
        <v>267</v>
      </c>
      <c r="G57" s="24" t="s">
        <v>283</v>
      </c>
      <c r="H57" s="24"/>
      <c r="I57" s="24"/>
      <c r="J57" s="105">
        <v>2</v>
      </c>
      <c r="K57" s="105">
        <v>2</v>
      </c>
      <c r="L57" s="105">
        <v>2</v>
      </c>
      <c r="M57" s="33">
        <f t="shared" si="2"/>
        <v>6</v>
      </c>
      <c r="N57" s="31"/>
      <c r="O57" s="106"/>
      <c r="Q57" s="26" t="str">
        <f t="shared" si="0"/>
        <v/>
      </c>
    </row>
    <row r="58" spans="1:17" ht="28.5" customHeight="1" thickBot="1" x14ac:dyDescent="0.25">
      <c r="A58" s="268"/>
      <c r="B58" s="244"/>
      <c r="C58" s="97" t="s">
        <v>213</v>
      </c>
      <c r="D58" s="23">
        <v>2</v>
      </c>
      <c r="E58" s="164" t="s">
        <v>497</v>
      </c>
      <c r="F58" s="24" t="s">
        <v>282</v>
      </c>
      <c r="G58" s="24" t="s">
        <v>283</v>
      </c>
      <c r="H58" s="24"/>
      <c r="I58" s="24"/>
      <c r="J58" s="105">
        <v>2</v>
      </c>
      <c r="K58" s="105">
        <v>2</v>
      </c>
      <c r="L58" s="105">
        <v>2</v>
      </c>
      <c r="M58" s="33">
        <f t="shared" si="2"/>
        <v>6</v>
      </c>
      <c r="N58" s="31"/>
      <c r="O58" s="106"/>
      <c r="Q58" s="26" t="str">
        <f t="shared" si="0"/>
        <v/>
      </c>
    </row>
    <row r="59" spans="1:17" ht="28.5" customHeight="1" thickBot="1" x14ac:dyDescent="0.25">
      <c r="A59" s="269" t="s">
        <v>214</v>
      </c>
      <c r="B59" s="241" t="s">
        <v>215</v>
      </c>
      <c r="C59" s="96" t="s">
        <v>216</v>
      </c>
      <c r="D59" s="23">
        <v>4</v>
      </c>
      <c r="E59" s="158" t="s">
        <v>582</v>
      </c>
      <c r="F59" s="24"/>
      <c r="G59" s="24"/>
      <c r="H59" s="24"/>
      <c r="I59" s="24"/>
      <c r="J59" s="25">
        <v>1</v>
      </c>
      <c r="K59" s="25">
        <v>1</v>
      </c>
      <c r="L59" s="25">
        <v>1</v>
      </c>
      <c r="M59" s="33">
        <f t="shared" si="2"/>
        <v>3</v>
      </c>
      <c r="N59" s="31"/>
      <c r="O59" s="29"/>
      <c r="Q59" s="26" t="str">
        <f t="shared" si="0"/>
        <v/>
      </c>
    </row>
    <row r="60" spans="1:17" ht="28.5" customHeight="1" thickBot="1" x14ac:dyDescent="0.25">
      <c r="A60" s="269"/>
      <c r="B60" s="242"/>
      <c r="C60" s="97" t="s">
        <v>217</v>
      </c>
      <c r="D60" s="23">
        <v>4</v>
      </c>
      <c r="E60" s="158" t="s">
        <v>583</v>
      </c>
      <c r="F60" s="24"/>
      <c r="G60" s="24"/>
      <c r="H60" s="24"/>
      <c r="I60" s="24"/>
      <c r="J60" s="25">
        <v>1</v>
      </c>
      <c r="K60" s="25">
        <v>1</v>
      </c>
      <c r="L60" s="25">
        <v>1</v>
      </c>
      <c r="M60" s="33">
        <f t="shared" si="2"/>
        <v>3</v>
      </c>
      <c r="N60" s="31"/>
      <c r="O60" s="29"/>
      <c r="Q60" s="26" t="str">
        <f t="shared" si="0"/>
        <v/>
      </c>
    </row>
    <row r="61" spans="1:17" ht="28.5" customHeight="1" thickBot="1" x14ac:dyDescent="0.25">
      <c r="A61" s="269"/>
      <c r="B61" s="242"/>
      <c r="C61" s="97" t="s">
        <v>218</v>
      </c>
      <c r="D61" s="23">
        <v>4</v>
      </c>
      <c r="E61" s="158" t="s">
        <v>599</v>
      </c>
      <c r="F61" s="24"/>
      <c r="G61" s="24"/>
      <c r="H61" s="24"/>
      <c r="I61" s="24"/>
      <c r="J61" s="25"/>
      <c r="K61" s="25"/>
      <c r="L61" s="25"/>
      <c r="M61" s="33"/>
      <c r="N61" s="31"/>
      <c r="O61" s="29"/>
      <c r="Q61" s="26" t="str">
        <f t="shared" si="0"/>
        <v/>
      </c>
    </row>
    <row r="62" spans="1:17" ht="28.5" customHeight="1" thickBot="1" x14ac:dyDescent="0.25">
      <c r="A62" s="269"/>
      <c r="B62" s="241" t="s">
        <v>219</v>
      </c>
      <c r="C62" s="96" t="s">
        <v>220</v>
      </c>
      <c r="D62" s="23">
        <v>3</v>
      </c>
      <c r="E62" s="158" t="s">
        <v>585</v>
      </c>
      <c r="F62" s="24"/>
      <c r="G62" s="24"/>
      <c r="H62" s="24"/>
      <c r="I62" s="24"/>
      <c r="J62" s="25"/>
      <c r="K62" s="25"/>
      <c r="L62" s="25"/>
      <c r="M62" s="33"/>
      <c r="N62" s="31"/>
      <c r="O62" s="29"/>
      <c r="Q62" s="26" t="str">
        <f t="shared" si="0"/>
        <v/>
      </c>
    </row>
    <row r="63" spans="1:17" ht="28.5" customHeight="1" x14ac:dyDescent="0.2">
      <c r="A63" s="269"/>
      <c r="B63" s="241"/>
      <c r="C63" s="97" t="s">
        <v>221</v>
      </c>
      <c r="D63" s="23">
        <v>3</v>
      </c>
      <c r="E63" s="64" t="s">
        <v>586</v>
      </c>
      <c r="F63" s="24"/>
      <c r="G63" s="24"/>
      <c r="H63" s="24"/>
      <c r="I63" s="24"/>
      <c r="J63" s="25"/>
      <c r="K63" s="25"/>
      <c r="L63" s="25"/>
      <c r="M63" s="33"/>
      <c r="N63" s="31"/>
      <c r="O63" s="29"/>
      <c r="Q63" s="26"/>
    </row>
    <row r="64" spans="1:17" ht="40.5" customHeight="1" x14ac:dyDescent="0.2">
      <c r="A64" s="269"/>
      <c r="B64" s="241"/>
      <c r="C64" s="97" t="s">
        <v>222</v>
      </c>
      <c r="D64" s="23">
        <v>4</v>
      </c>
      <c r="E64" s="64" t="s">
        <v>587</v>
      </c>
      <c r="F64" s="24"/>
      <c r="G64" s="24"/>
      <c r="H64" s="24"/>
      <c r="I64" s="24"/>
      <c r="J64" s="25"/>
      <c r="K64" s="25"/>
      <c r="L64" s="25"/>
      <c r="M64" s="33"/>
      <c r="N64" s="31"/>
      <c r="O64" s="29"/>
      <c r="Q64" s="26"/>
    </row>
    <row r="65" spans="1:17" ht="28.5" customHeight="1" x14ac:dyDescent="0.2">
      <c r="A65" s="269"/>
      <c r="B65" s="241"/>
      <c r="C65" s="97" t="s">
        <v>223</v>
      </c>
      <c r="D65" s="23">
        <v>4</v>
      </c>
      <c r="E65" s="64" t="s">
        <v>597</v>
      </c>
      <c r="F65" s="24"/>
      <c r="G65" s="24"/>
      <c r="H65" s="24"/>
      <c r="I65" s="24"/>
      <c r="J65" s="43"/>
      <c r="K65" s="43"/>
      <c r="L65" s="43"/>
      <c r="M65" s="33"/>
      <c r="N65" s="44"/>
      <c r="O65" s="45"/>
      <c r="Q65" s="26"/>
    </row>
    <row r="66" spans="1:17" ht="28.5" customHeight="1" x14ac:dyDescent="0.2">
      <c r="A66" s="269"/>
      <c r="B66" s="241"/>
      <c r="C66" s="97" t="s">
        <v>224</v>
      </c>
      <c r="D66" s="23">
        <v>4</v>
      </c>
      <c r="E66" s="64" t="s">
        <v>598</v>
      </c>
      <c r="F66" s="24"/>
      <c r="G66" s="24"/>
      <c r="H66" s="24"/>
      <c r="I66" s="24"/>
      <c r="J66" s="25"/>
      <c r="K66" s="25"/>
      <c r="L66" s="25"/>
      <c r="M66" s="33"/>
      <c r="N66" s="31"/>
      <c r="O66" s="29"/>
      <c r="Q66" s="26"/>
    </row>
    <row r="67" spans="1:17" ht="28.5" customHeight="1" x14ac:dyDescent="0.2">
      <c r="A67" s="269"/>
      <c r="B67" s="242"/>
      <c r="C67" s="97" t="s">
        <v>225</v>
      </c>
      <c r="D67" s="23">
        <v>4</v>
      </c>
      <c r="E67" s="64" t="s">
        <v>588</v>
      </c>
      <c r="F67" s="24"/>
      <c r="G67" s="24"/>
      <c r="H67" s="24"/>
      <c r="I67" s="24"/>
      <c r="J67" s="25"/>
      <c r="K67" s="25"/>
      <c r="L67" s="25"/>
      <c r="M67" s="33"/>
      <c r="N67" s="31"/>
      <c r="O67" s="29"/>
      <c r="Q67" s="26" t="str">
        <f t="shared" si="0"/>
        <v/>
      </c>
    </row>
    <row r="68" spans="1:17" ht="31.5" customHeight="1" x14ac:dyDescent="0.2">
      <c r="A68" s="269"/>
      <c r="B68" s="242"/>
      <c r="C68" s="97" t="s">
        <v>226</v>
      </c>
      <c r="D68" s="23">
        <v>3</v>
      </c>
      <c r="E68" s="64" t="s">
        <v>600</v>
      </c>
      <c r="F68" s="24"/>
      <c r="G68" s="24"/>
      <c r="H68" s="24"/>
      <c r="I68" s="24"/>
      <c r="J68" s="25"/>
      <c r="K68" s="25"/>
      <c r="L68" s="25"/>
      <c r="M68" s="33"/>
      <c r="N68" s="31"/>
      <c r="O68" s="29"/>
      <c r="Q68" s="26" t="str">
        <f t="shared" si="0"/>
        <v/>
      </c>
    </row>
    <row r="69" spans="1:17" ht="58.5" customHeight="1" x14ac:dyDescent="0.2">
      <c r="A69" s="269"/>
      <c r="B69" s="241" t="s">
        <v>227</v>
      </c>
      <c r="C69" s="96" t="s">
        <v>228</v>
      </c>
      <c r="D69" s="23">
        <v>2</v>
      </c>
      <c r="E69" s="64" t="s">
        <v>584</v>
      </c>
      <c r="F69" s="24"/>
      <c r="G69" s="24"/>
      <c r="H69" s="24"/>
      <c r="I69" s="24"/>
      <c r="J69" s="25"/>
      <c r="K69" s="25"/>
      <c r="L69" s="25"/>
      <c r="M69" s="33"/>
      <c r="N69" s="31"/>
      <c r="O69" s="29"/>
      <c r="Q69" s="26" t="str">
        <f t="shared" si="0"/>
        <v/>
      </c>
    </row>
    <row r="70" spans="1:17" ht="67.5" customHeight="1" x14ac:dyDescent="0.2">
      <c r="A70" s="269"/>
      <c r="B70" s="242"/>
      <c r="C70" s="97" t="s">
        <v>229</v>
      </c>
      <c r="D70" s="23">
        <v>3</v>
      </c>
      <c r="E70" s="64" t="s">
        <v>589</v>
      </c>
      <c r="F70" s="24"/>
      <c r="G70" s="24"/>
      <c r="H70" s="24"/>
      <c r="I70" s="24"/>
      <c r="J70" s="25"/>
      <c r="K70" s="25"/>
      <c r="L70" s="25"/>
      <c r="M70" s="33"/>
      <c r="N70" s="31"/>
      <c r="O70" s="29"/>
      <c r="Q70" s="26" t="str">
        <f t="shared" si="0"/>
        <v/>
      </c>
    </row>
    <row r="71" spans="1:17" ht="28.5" customHeight="1" x14ac:dyDescent="0.2">
      <c r="A71" s="269"/>
      <c r="B71" s="241" t="s">
        <v>230</v>
      </c>
      <c r="C71" s="96" t="s">
        <v>231</v>
      </c>
      <c r="D71" s="23">
        <v>2</v>
      </c>
      <c r="E71" s="64" t="s">
        <v>601</v>
      </c>
      <c r="F71" s="24"/>
      <c r="G71" s="24"/>
      <c r="H71" s="24"/>
      <c r="I71" s="24"/>
      <c r="J71" s="25"/>
      <c r="K71" s="25"/>
      <c r="L71" s="25"/>
      <c r="M71" s="33"/>
      <c r="N71" s="31"/>
      <c r="O71" s="29"/>
      <c r="Q71" s="26" t="str">
        <f t="shared" si="0"/>
        <v/>
      </c>
    </row>
    <row r="72" spans="1:17" ht="28.5" customHeight="1" x14ac:dyDescent="0.2">
      <c r="A72" s="269"/>
      <c r="B72" s="242"/>
      <c r="C72" s="97" t="s">
        <v>232</v>
      </c>
      <c r="D72" s="23">
        <v>4</v>
      </c>
      <c r="E72" s="64" t="s">
        <v>602</v>
      </c>
      <c r="F72" s="24"/>
      <c r="G72" s="24"/>
      <c r="H72" s="24"/>
      <c r="I72" s="24"/>
      <c r="J72" s="25"/>
      <c r="K72" s="25"/>
      <c r="L72" s="25"/>
      <c r="M72" s="33"/>
      <c r="N72" s="31"/>
      <c r="O72" s="29"/>
      <c r="Q72" s="26" t="str">
        <f t="shared" si="0"/>
        <v/>
      </c>
    </row>
    <row r="73" spans="1:17" ht="28.5" customHeight="1" x14ac:dyDescent="0.2">
      <c r="A73" s="269"/>
      <c r="B73" s="242"/>
      <c r="C73" s="97" t="s">
        <v>233</v>
      </c>
      <c r="D73" s="23">
        <v>4</v>
      </c>
      <c r="E73" s="64" t="s">
        <v>596</v>
      </c>
      <c r="F73" s="24"/>
      <c r="G73" s="24"/>
      <c r="H73" s="24"/>
      <c r="I73" s="24"/>
      <c r="J73" s="25"/>
      <c r="K73" s="25"/>
      <c r="L73" s="25"/>
      <c r="M73" s="33"/>
      <c r="N73" s="31"/>
      <c r="O73" s="29"/>
      <c r="Q73" s="26" t="str">
        <f t="shared" si="0"/>
        <v/>
      </c>
    </row>
    <row r="74" spans="1:17" ht="28.5" customHeight="1" x14ac:dyDescent="0.2">
      <c r="A74" s="269"/>
      <c r="B74" s="242"/>
      <c r="C74" s="97" t="s">
        <v>234</v>
      </c>
      <c r="D74" s="23">
        <v>4</v>
      </c>
      <c r="E74" s="64" t="s">
        <v>603</v>
      </c>
      <c r="F74" s="24"/>
      <c r="G74" s="24"/>
      <c r="H74" s="24"/>
      <c r="I74" s="24"/>
      <c r="J74" s="25"/>
      <c r="K74" s="25"/>
      <c r="L74" s="25"/>
      <c r="M74" s="33"/>
      <c r="N74" s="31"/>
      <c r="O74" s="29"/>
      <c r="Q74" s="26"/>
    </row>
    <row r="75" spans="1:17" ht="43.5" customHeight="1" x14ac:dyDescent="0.2">
      <c r="A75" s="269"/>
      <c r="B75" s="242"/>
      <c r="C75" s="97" t="s">
        <v>235</v>
      </c>
      <c r="D75" s="23">
        <v>3</v>
      </c>
      <c r="E75" s="64" t="s">
        <v>590</v>
      </c>
      <c r="F75" s="24"/>
      <c r="G75" s="24"/>
      <c r="H75" s="24"/>
      <c r="I75" s="24"/>
      <c r="J75" s="25"/>
      <c r="K75" s="25"/>
      <c r="L75" s="25"/>
      <c r="M75" s="33"/>
      <c r="N75" s="31"/>
      <c r="O75" s="29"/>
      <c r="Q75" s="26"/>
    </row>
    <row r="76" spans="1:17" ht="28.5" customHeight="1" x14ac:dyDescent="0.2">
      <c r="A76" s="269"/>
      <c r="B76" s="242"/>
      <c r="C76" s="97" t="s">
        <v>236</v>
      </c>
      <c r="D76" s="23">
        <v>3</v>
      </c>
      <c r="E76" s="64" t="s">
        <v>604</v>
      </c>
      <c r="F76" s="24"/>
      <c r="G76" s="24"/>
      <c r="H76" s="24"/>
      <c r="I76" s="24"/>
      <c r="J76" s="25"/>
      <c r="K76" s="25"/>
      <c r="L76" s="25"/>
      <c r="M76" s="33"/>
      <c r="N76" s="31"/>
      <c r="O76" s="29"/>
      <c r="Q76" s="26"/>
    </row>
    <row r="77" spans="1:17" ht="28.5" customHeight="1" x14ac:dyDescent="0.2">
      <c r="A77" s="269"/>
      <c r="B77" s="242"/>
      <c r="C77" s="97" t="s">
        <v>605</v>
      </c>
      <c r="D77" s="23">
        <v>4</v>
      </c>
      <c r="E77" s="64" t="s">
        <v>606</v>
      </c>
      <c r="F77" s="24"/>
      <c r="G77" s="24"/>
      <c r="H77" s="24"/>
      <c r="I77" s="24"/>
      <c r="J77" s="25"/>
      <c r="K77" s="25"/>
      <c r="L77" s="25"/>
      <c r="M77" s="33"/>
      <c r="N77" s="31"/>
      <c r="O77" s="29"/>
      <c r="Q77" s="26"/>
    </row>
    <row r="78" spans="1:17" ht="28.5" customHeight="1" x14ac:dyDescent="0.2">
      <c r="A78" s="269"/>
      <c r="B78" s="242"/>
      <c r="C78" s="97" t="s">
        <v>237</v>
      </c>
      <c r="D78" s="23">
        <v>3</v>
      </c>
      <c r="E78" s="64" t="s">
        <v>607</v>
      </c>
      <c r="F78" s="24"/>
      <c r="G78" s="24"/>
      <c r="H78" s="24"/>
      <c r="I78" s="24"/>
      <c r="J78" s="25"/>
      <c r="K78" s="25"/>
      <c r="L78" s="25"/>
      <c r="M78" s="33"/>
      <c r="N78" s="31"/>
      <c r="O78" s="29"/>
      <c r="Q78" s="26"/>
    </row>
    <row r="79" spans="1:17" ht="37.5" customHeight="1" x14ac:dyDescent="0.2">
      <c r="A79" s="269"/>
      <c r="B79" s="242"/>
      <c r="C79" s="97" t="s">
        <v>238</v>
      </c>
      <c r="D79" s="23">
        <v>3</v>
      </c>
      <c r="E79" s="64" t="s">
        <v>591</v>
      </c>
      <c r="F79" s="24"/>
      <c r="G79" s="24"/>
      <c r="H79" s="24"/>
      <c r="I79" s="24"/>
      <c r="J79" s="25"/>
      <c r="K79" s="25"/>
      <c r="L79" s="25"/>
      <c r="M79" s="33"/>
      <c r="N79" s="31"/>
      <c r="O79" s="29"/>
      <c r="Q79" s="26"/>
    </row>
    <row r="80" spans="1:17" ht="28.5" customHeight="1" x14ac:dyDescent="0.2">
      <c r="A80" s="269"/>
      <c r="B80" s="242"/>
      <c r="C80" s="97" t="s">
        <v>239</v>
      </c>
      <c r="D80" s="23">
        <v>3</v>
      </c>
      <c r="E80" s="64" t="s">
        <v>608</v>
      </c>
      <c r="F80" s="24"/>
      <c r="G80" s="24"/>
      <c r="H80" s="24"/>
      <c r="I80" s="24"/>
      <c r="J80" s="25"/>
      <c r="K80" s="25"/>
      <c r="L80" s="25"/>
      <c r="M80" s="33"/>
      <c r="N80" s="31"/>
      <c r="O80" s="29"/>
      <c r="Q80" s="26" t="str">
        <f t="shared" si="0"/>
        <v/>
      </c>
    </row>
    <row r="81" spans="1:17" ht="28.5" customHeight="1" x14ac:dyDescent="0.2">
      <c r="A81" s="269"/>
      <c r="B81" s="241" t="s">
        <v>240</v>
      </c>
      <c r="C81" s="97" t="s">
        <v>241</v>
      </c>
      <c r="D81" s="23">
        <v>4</v>
      </c>
      <c r="E81" s="64" t="s">
        <v>594</v>
      </c>
      <c r="F81" s="24"/>
      <c r="G81" s="24"/>
      <c r="H81" s="24"/>
      <c r="I81" s="24"/>
      <c r="J81" s="25"/>
      <c r="K81" s="25"/>
      <c r="L81" s="25"/>
      <c r="M81" s="33"/>
      <c r="N81" s="31"/>
      <c r="O81" s="29"/>
      <c r="Q81" s="26" t="str">
        <f t="shared" si="0"/>
        <v/>
      </c>
    </row>
    <row r="82" spans="1:17" ht="28.5" customHeight="1" x14ac:dyDescent="0.2">
      <c r="A82" s="269"/>
      <c r="B82" s="241"/>
      <c r="C82" s="97" t="s">
        <v>242</v>
      </c>
      <c r="D82" s="23">
        <v>4</v>
      </c>
      <c r="E82" s="64" t="s">
        <v>593</v>
      </c>
      <c r="F82" s="24"/>
      <c r="G82" s="24"/>
      <c r="H82" s="24"/>
      <c r="I82" s="24"/>
      <c r="J82" s="25"/>
      <c r="K82" s="25"/>
      <c r="L82" s="25"/>
      <c r="M82" s="33"/>
      <c r="N82" s="31"/>
      <c r="O82" s="29"/>
      <c r="Q82" s="26" t="str">
        <f t="shared" si="0"/>
        <v/>
      </c>
    </row>
    <row r="83" spans="1:17" ht="28.5" customHeight="1" x14ac:dyDescent="0.2">
      <c r="A83" s="269"/>
      <c r="B83" s="241"/>
      <c r="C83" s="97" t="s">
        <v>243</v>
      </c>
      <c r="D83" s="23">
        <v>4</v>
      </c>
      <c r="E83" s="64" t="s">
        <v>595</v>
      </c>
      <c r="F83" s="24"/>
      <c r="G83" s="24"/>
      <c r="H83" s="24"/>
      <c r="I83" s="24"/>
      <c r="J83" s="25"/>
      <c r="K83" s="25"/>
      <c r="L83" s="25"/>
      <c r="M83" s="33"/>
      <c r="N83" s="31"/>
      <c r="O83" s="29"/>
      <c r="Q83" s="26" t="str">
        <f t="shared" si="0"/>
        <v/>
      </c>
    </row>
    <row r="84" spans="1:17" ht="28.5" customHeight="1" x14ac:dyDescent="0.2">
      <c r="A84" s="269"/>
      <c r="B84" s="241"/>
      <c r="C84" s="97" t="s">
        <v>244</v>
      </c>
      <c r="D84" s="23">
        <v>4</v>
      </c>
      <c r="E84" s="64" t="s">
        <v>592</v>
      </c>
      <c r="F84" s="24"/>
      <c r="G84" s="24"/>
      <c r="H84" s="24"/>
      <c r="I84" s="24"/>
      <c r="J84" s="25"/>
      <c r="K84" s="25"/>
      <c r="L84" s="25"/>
      <c r="M84" s="33"/>
      <c r="N84" s="31"/>
      <c r="O84" s="29"/>
      <c r="Q84" s="26" t="str">
        <f t="shared" si="0"/>
        <v/>
      </c>
    </row>
    <row r="85" spans="1:17" ht="84" customHeight="1" x14ac:dyDescent="0.2">
      <c r="A85" s="241" t="s">
        <v>518</v>
      </c>
      <c r="B85" s="242" t="s">
        <v>245</v>
      </c>
      <c r="C85" s="103" t="s">
        <v>246</v>
      </c>
      <c r="D85" s="23">
        <v>2</v>
      </c>
      <c r="E85" s="170" t="s">
        <v>465</v>
      </c>
      <c r="F85" s="24" t="s">
        <v>285</v>
      </c>
      <c r="G85" s="24" t="s">
        <v>283</v>
      </c>
      <c r="H85" s="24"/>
      <c r="I85" s="24"/>
      <c r="J85" s="25">
        <v>3</v>
      </c>
      <c r="K85" s="25">
        <v>2</v>
      </c>
      <c r="L85" s="25">
        <v>3</v>
      </c>
      <c r="M85" s="33">
        <f t="shared" ref="M85:M98" si="3">SUM(J85:L85)</f>
        <v>8</v>
      </c>
      <c r="N85" s="31"/>
      <c r="O85" s="29"/>
      <c r="Q85" s="26" t="str">
        <f t="shared" si="0"/>
        <v/>
      </c>
    </row>
    <row r="86" spans="1:17" ht="60" customHeight="1" x14ac:dyDescent="0.2">
      <c r="A86" s="241"/>
      <c r="B86" s="242"/>
      <c r="C86" s="97" t="s">
        <v>247</v>
      </c>
      <c r="D86" s="23">
        <v>2</v>
      </c>
      <c r="E86" s="170" t="s">
        <v>466</v>
      </c>
      <c r="F86" s="24" t="s">
        <v>284</v>
      </c>
      <c r="G86" s="24" t="s">
        <v>283</v>
      </c>
      <c r="H86" s="24"/>
      <c r="I86" s="24"/>
      <c r="J86" s="25">
        <v>2</v>
      </c>
      <c r="K86" s="25">
        <v>2</v>
      </c>
      <c r="L86" s="25">
        <v>2</v>
      </c>
      <c r="M86" s="33">
        <f t="shared" si="3"/>
        <v>6</v>
      </c>
      <c r="N86" s="31"/>
      <c r="O86" s="29"/>
      <c r="Q86" s="26" t="str">
        <f t="shared" si="0"/>
        <v/>
      </c>
    </row>
    <row r="87" spans="1:17" ht="68.25" customHeight="1" x14ac:dyDescent="0.2">
      <c r="A87" s="241"/>
      <c r="B87" s="242"/>
      <c r="C87" s="97" t="s">
        <v>248</v>
      </c>
      <c r="D87" s="23">
        <v>3</v>
      </c>
      <c r="E87" s="170" t="s">
        <v>467</v>
      </c>
      <c r="F87" s="24" t="s">
        <v>282</v>
      </c>
      <c r="G87" s="24" t="s">
        <v>277</v>
      </c>
      <c r="H87" s="24"/>
      <c r="I87" s="24"/>
      <c r="J87" s="25">
        <v>3</v>
      </c>
      <c r="K87" s="25">
        <v>2</v>
      </c>
      <c r="L87" s="25">
        <v>3</v>
      </c>
      <c r="M87" s="33">
        <f>SUM(J87:L87)</f>
        <v>8</v>
      </c>
      <c r="N87" s="31"/>
      <c r="O87" s="29"/>
      <c r="Q87" s="26" t="str">
        <f t="shared" si="0"/>
        <v/>
      </c>
    </row>
    <row r="88" spans="1:17" ht="22.5" x14ac:dyDescent="0.2">
      <c r="A88" s="241"/>
      <c r="B88" s="242"/>
      <c r="C88" s="97" t="s">
        <v>249</v>
      </c>
      <c r="D88" s="23">
        <v>3</v>
      </c>
      <c r="E88" s="170" t="s">
        <v>468</v>
      </c>
      <c r="F88" s="24" t="s">
        <v>282</v>
      </c>
      <c r="G88" s="24" t="s">
        <v>283</v>
      </c>
      <c r="H88" s="24"/>
      <c r="I88" s="24"/>
      <c r="J88" s="25">
        <v>2</v>
      </c>
      <c r="K88" s="25">
        <v>2</v>
      </c>
      <c r="L88" s="25">
        <v>4</v>
      </c>
      <c r="M88" s="33">
        <f t="shared" si="3"/>
        <v>8</v>
      </c>
      <c r="N88" s="31"/>
      <c r="O88" s="29"/>
      <c r="Q88" s="26" t="str">
        <f t="shared" si="0"/>
        <v/>
      </c>
    </row>
    <row r="89" spans="1:17" ht="25.5" x14ac:dyDescent="0.2">
      <c r="A89" s="241"/>
      <c r="B89" s="241" t="s">
        <v>250</v>
      </c>
      <c r="C89" s="96" t="s">
        <v>251</v>
      </c>
      <c r="D89" s="23">
        <v>3</v>
      </c>
      <c r="E89" s="161" t="s">
        <v>469</v>
      </c>
      <c r="F89" s="24" t="s">
        <v>276</v>
      </c>
      <c r="G89" s="24" t="s">
        <v>277</v>
      </c>
      <c r="H89" s="24"/>
      <c r="I89" s="24"/>
      <c r="J89" s="25">
        <v>3</v>
      </c>
      <c r="K89" s="25">
        <v>2</v>
      </c>
      <c r="L89" s="25">
        <v>4</v>
      </c>
      <c r="M89" s="33">
        <f t="shared" si="3"/>
        <v>9</v>
      </c>
      <c r="N89" s="31"/>
      <c r="O89" s="29"/>
      <c r="Q89" s="26" t="str">
        <f t="shared" si="0"/>
        <v/>
      </c>
    </row>
    <row r="90" spans="1:17" ht="25.5" x14ac:dyDescent="0.2">
      <c r="A90" s="241"/>
      <c r="B90" s="242"/>
      <c r="C90" s="97" t="s">
        <v>252</v>
      </c>
      <c r="D90" s="23">
        <v>3</v>
      </c>
      <c r="E90" s="170" t="s">
        <v>470</v>
      </c>
      <c r="F90" s="24" t="s">
        <v>267</v>
      </c>
      <c r="G90" s="24" t="s">
        <v>279</v>
      </c>
      <c r="H90" s="24"/>
      <c r="I90" s="24"/>
      <c r="J90" s="25">
        <v>3</v>
      </c>
      <c r="K90" s="25">
        <v>4</v>
      </c>
      <c r="L90" s="25">
        <v>2</v>
      </c>
      <c r="M90" s="33">
        <f t="shared" si="3"/>
        <v>9</v>
      </c>
      <c r="N90" s="31"/>
      <c r="O90" s="29"/>
      <c r="Q90" s="26" t="str">
        <f t="shared" ref="Q90:Q92" si="4">IF(O90&gt;0,+F90,"")</f>
        <v/>
      </c>
    </row>
    <row r="91" spans="1:17" ht="51" x14ac:dyDescent="0.2">
      <c r="A91" s="241"/>
      <c r="B91" s="242"/>
      <c r="C91" s="97" t="s">
        <v>253</v>
      </c>
      <c r="D91" s="23">
        <v>4</v>
      </c>
      <c r="E91" s="161" t="s">
        <v>471</v>
      </c>
      <c r="F91" s="24"/>
      <c r="G91" s="24"/>
      <c r="H91" s="24" t="s">
        <v>285</v>
      </c>
      <c r="I91" s="24" t="s">
        <v>283</v>
      </c>
      <c r="J91" s="25">
        <v>1</v>
      </c>
      <c r="K91" s="25">
        <v>1</v>
      </c>
      <c r="L91" s="25">
        <v>1</v>
      </c>
      <c r="M91" s="33">
        <f t="shared" si="3"/>
        <v>3</v>
      </c>
      <c r="N91" s="31"/>
      <c r="O91" s="29"/>
      <c r="Q91" s="26" t="str">
        <f t="shared" si="4"/>
        <v/>
      </c>
    </row>
    <row r="92" spans="1:17" ht="28.5" customHeight="1" x14ac:dyDescent="0.2">
      <c r="A92" s="241"/>
      <c r="B92" s="242"/>
      <c r="C92" s="97" t="s">
        <v>254</v>
      </c>
      <c r="D92" s="23">
        <v>3</v>
      </c>
      <c r="E92" s="170" t="s">
        <v>472</v>
      </c>
      <c r="F92" s="24" t="s">
        <v>285</v>
      </c>
      <c r="G92" s="24" t="s">
        <v>283</v>
      </c>
      <c r="H92" s="24"/>
      <c r="I92" s="24"/>
      <c r="J92" s="25">
        <v>3</v>
      </c>
      <c r="K92" s="25">
        <v>3</v>
      </c>
      <c r="L92" s="25">
        <v>3</v>
      </c>
      <c r="M92" s="33">
        <f t="shared" si="3"/>
        <v>9</v>
      </c>
      <c r="N92" s="31"/>
      <c r="O92" s="29"/>
      <c r="Q92" s="26" t="str">
        <f t="shared" si="4"/>
        <v/>
      </c>
    </row>
    <row r="93" spans="1:17" ht="48" customHeight="1" x14ac:dyDescent="0.2">
      <c r="A93" s="241"/>
      <c r="B93" s="241" t="s">
        <v>255</v>
      </c>
      <c r="C93" s="96" t="s">
        <v>256</v>
      </c>
      <c r="D93" s="23">
        <v>3</v>
      </c>
      <c r="E93" s="161" t="s">
        <v>473</v>
      </c>
      <c r="F93" s="24" t="s">
        <v>267</v>
      </c>
      <c r="G93" s="24" t="s">
        <v>272</v>
      </c>
      <c r="H93" s="24"/>
      <c r="I93" s="24"/>
      <c r="J93" s="25">
        <v>3</v>
      </c>
      <c r="K93" s="25">
        <v>2</v>
      </c>
      <c r="L93" s="25">
        <v>4</v>
      </c>
      <c r="M93" s="33">
        <f t="shared" si="3"/>
        <v>9</v>
      </c>
      <c r="N93" s="31"/>
      <c r="O93" s="29"/>
      <c r="Q93" s="26" t="str">
        <f>IF(O93&gt;0,+F93,"")</f>
        <v/>
      </c>
    </row>
    <row r="94" spans="1:17" ht="28.5" customHeight="1" x14ac:dyDescent="0.2">
      <c r="A94" s="241"/>
      <c r="B94" s="242"/>
      <c r="C94" s="97" t="s">
        <v>257</v>
      </c>
      <c r="D94" s="23">
        <v>3</v>
      </c>
      <c r="E94" s="170" t="s">
        <v>474</v>
      </c>
      <c r="F94" s="24" t="s">
        <v>271</v>
      </c>
      <c r="G94" s="24" t="s">
        <v>283</v>
      </c>
      <c r="H94" s="24"/>
      <c r="I94" s="24"/>
      <c r="J94" s="25">
        <v>2</v>
      </c>
      <c r="K94" s="25">
        <v>2</v>
      </c>
      <c r="L94" s="25">
        <v>2</v>
      </c>
      <c r="M94" s="33">
        <f t="shared" si="3"/>
        <v>6</v>
      </c>
      <c r="N94" s="31"/>
      <c r="O94" s="29"/>
      <c r="Q94" s="26" t="str">
        <f>IF(O94&gt;0,+F94,"")</f>
        <v/>
      </c>
    </row>
    <row r="95" spans="1:17" ht="45.75" customHeight="1" x14ac:dyDescent="0.2">
      <c r="A95" s="241"/>
      <c r="B95" s="242"/>
      <c r="C95" s="97" t="s">
        <v>258</v>
      </c>
      <c r="D95" s="23">
        <v>3</v>
      </c>
      <c r="E95" s="161" t="s">
        <v>475</v>
      </c>
      <c r="F95" s="24" t="s">
        <v>285</v>
      </c>
      <c r="G95" s="24" t="s">
        <v>279</v>
      </c>
      <c r="H95" s="24"/>
      <c r="I95" s="24"/>
      <c r="J95" s="25">
        <v>2</v>
      </c>
      <c r="K95" s="25">
        <v>3</v>
      </c>
      <c r="L95" s="25">
        <v>3</v>
      </c>
      <c r="M95" s="33">
        <f t="shared" si="3"/>
        <v>8</v>
      </c>
      <c r="N95" s="31"/>
      <c r="O95" s="29"/>
      <c r="Q95" s="26" t="str">
        <f>IF(O95&gt;0,+F95,"")</f>
        <v/>
      </c>
    </row>
    <row r="96" spans="1:17" ht="44.25" customHeight="1" x14ac:dyDescent="0.2">
      <c r="A96" s="241"/>
      <c r="B96" s="241" t="s">
        <v>259</v>
      </c>
      <c r="C96" s="96" t="s">
        <v>260</v>
      </c>
      <c r="D96" s="23">
        <v>3</v>
      </c>
      <c r="E96" s="161" t="s">
        <v>476</v>
      </c>
      <c r="F96" s="24" t="s">
        <v>267</v>
      </c>
      <c r="G96" s="24" t="s">
        <v>272</v>
      </c>
      <c r="H96" s="24"/>
      <c r="I96" s="24"/>
      <c r="J96" s="25">
        <v>3</v>
      </c>
      <c r="K96" s="25">
        <v>2</v>
      </c>
      <c r="L96" s="25">
        <v>2</v>
      </c>
      <c r="M96" s="33">
        <f>SUM(J96:L96)</f>
        <v>7</v>
      </c>
      <c r="N96" s="31"/>
      <c r="O96" s="29"/>
      <c r="Q96" s="26" t="str">
        <f>IF(O96&gt;0,+F96,"")</f>
        <v/>
      </c>
    </row>
    <row r="97" spans="1:17" ht="48.75" customHeight="1" x14ac:dyDescent="0.2">
      <c r="A97" s="241"/>
      <c r="B97" s="242"/>
      <c r="C97" s="97" t="s">
        <v>261</v>
      </c>
      <c r="D97" s="23">
        <v>3</v>
      </c>
      <c r="E97" s="161" t="s">
        <v>477</v>
      </c>
      <c r="F97" s="24" t="s">
        <v>276</v>
      </c>
      <c r="G97" s="24" t="s">
        <v>277</v>
      </c>
      <c r="H97" s="24"/>
      <c r="I97" s="24"/>
      <c r="J97" s="25">
        <v>2</v>
      </c>
      <c r="K97" s="25">
        <v>2</v>
      </c>
      <c r="L97" s="25">
        <v>3</v>
      </c>
      <c r="M97" s="33">
        <f t="shared" si="3"/>
        <v>7</v>
      </c>
      <c r="N97" s="31"/>
      <c r="O97" s="29"/>
      <c r="Q97" s="26" t="str">
        <f>IF(O97&gt;0,+F97,"")</f>
        <v/>
      </c>
    </row>
    <row r="98" spans="1:17" ht="28.5" customHeight="1" x14ac:dyDescent="0.2">
      <c r="A98" s="241"/>
      <c r="B98" s="242"/>
      <c r="C98" s="97" t="s">
        <v>262</v>
      </c>
      <c r="D98" s="23">
        <v>3</v>
      </c>
      <c r="E98" s="161" t="s">
        <v>478</v>
      </c>
      <c r="F98" s="24" t="s">
        <v>280</v>
      </c>
      <c r="G98" s="24" t="s">
        <v>270</v>
      </c>
      <c r="H98" s="24"/>
      <c r="I98" s="24"/>
      <c r="J98" s="25">
        <v>3</v>
      </c>
      <c r="K98" s="25">
        <v>3</v>
      </c>
      <c r="L98" s="25">
        <v>3</v>
      </c>
      <c r="M98" s="33">
        <f t="shared" si="3"/>
        <v>9</v>
      </c>
      <c r="N98" s="31"/>
      <c r="O98" s="29">
        <v>4</v>
      </c>
      <c r="Q98" s="26" t="e">
        <f>IF(#REF!&gt;0,+F98,"")</f>
        <v>#REF!</v>
      </c>
    </row>
    <row r="99" spans="1:17" ht="39" thickBot="1" x14ac:dyDescent="0.25">
      <c r="A99" s="241" t="s">
        <v>502</v>
      </c>
      <c r="B99" s="242" t="s">
        <v>503</v>
      </c>
      <c r="C99" s="103" t="s">
        <v>504</v>
      </c>
      <c r="D99" s="23">
        <v>4</v>
      </c>
      <c r="E99" s="64" t="s">
        <v>505</v>
      </c>
      <c r="F99" s="24"/>
      <c r="G99" s="24"/>
      <c r="H99" s="24" t="s">
        <v>285</v>
      </c>
      <c r="I99" s="24" t="s">
        <v>283</v>
      </c>
      <c r="J99" s="25">
        <v>1</v>
      </c>
      <c r="K99" s="25">
        <v>1</v>
      </c>
      <c r="L99" s="25">
        <v>1</v>
      </c>
      <c r="M99" s="33">
        <v>3</v>
      </c>
      <c r="N99" s="31"/>
      <c r="O99" s="29"/>
    </row>
    <row r="100" spans="1:17" ht="63.75" x14ac:dyDescent="0.2">
      <c r="A100" s="241"/>
      <c r="B100" s="242"/>
      <c r="C100" s="97" t="s">
        <v>506</v>
      </c>
      <c r="D100" s="23">
        <v>3</v>
      </c>
      <c r="E100" s="64" t="s">
        <v>507</v>
      </c>
      <c r="F100" s="109" t="s">
        <v>280</v>
      </c>
      <c r="G100" s="109" t="s">
        <v>277</v>
      </c>
      <c r="H100" s="24"/>
      <c r="I100" s="24"/>
      <c r="J100" s="25">
        <v>2</v>
      </c>
      <c r="K100" s="25">
        <v>3</v>
      </c>
      <c r="L100" s="25">
        <v>4</v>
      </c>
      <c r="M100" s="33">
        <v>9</v>
      </c>
      <c r="N100" s="31"/>
      <c r="O100" s="29"/>
    </row>
    <row r="101" spans="1:17" ht="38.25" x14ac:dyDescent="0.2">
      <c r="A101" s="241"/>
      <c r="B101" s="242"/>
      <c r="C101" s="97" t="s">
        <v>508</v>
      </c>
      <c r="D101" s="23">
        <v>3</v>
      </c>
      <c r="E101" s="64" t="s">
        <v>509</v>
      </c>
      <c r="F101" s="24" t="s">
        <v>280</v>
      </c>
      <c r="G101" s="24" t="s">
        <v>277</v>
      </c>
      <c r="H101" s="24"/>
      <c r="I101" s="24"/>
      <c r="J101" s="25">
        <v>3</v>
      </c>
      <c r="K101" s="25">
        <v>2</v>
      </c>
      <c r="L101" s="25">
        <v>4</v>
      </c>
      <c r="M101" s="33">
        <v>9</v>
      </c>
      <c r="N101" s="31"/>
      <c r="O101" s="29"/>
    </row>
    <row r="102" spans="1:17" ht="51" x14ac:dyDescent="0.2">
      <c r="A102" s="241"/>
      <c r="B102" s="241" t="s">
        <v>510</v>
      </c>
      <c r="C102" s="97" t="s">
        <v>511</v>
      </c>
      <c r="D102" s="23">
        <v>3</v>
      </c>
      <c r="E102" s="64" t="s">
        <v>512</v>
      </c>
      <c r="F102" s="24" t="s">
        <v>280</v>
      </c>
      <c r="G102" s="24" t="s">
        <v>277</v>
      </c>
      <c r="H102" s="24"/>
      <c r="I102" s="24"/>
      <c r="J102" s="25">
        <v>1</v>
      </c>
      <c r="K102" s="25">
        <v>3</v>
      </c>
      <c r="L102" s="25">
        <v>4</v>
      </c>
      <c r="M102" s="33">
        <v>8</v>
      </c>
      <c r="N102" s="31"/>
      <c r="O102" s="29"/>
    </row>
    <row r="103" spans="1:17" ht="25.5" x14ac:dyDescent="0.2">
      <c r="A103" s="241"/>
      <c r="B103" s="242"/>
      <c r="C103" s="97" t="s">
        <v>513</v>
      </c>
      <c r="D103" s="23">
        <v>2</v>
      </c>
      <c r="E103" s="64" t="s">
        <v>514</v>
      </c>
      <c r="F103" s="24" t="s">
        <v>276</v>
      </c>
      <c r="G103" s="24" t="s">
        <v>277</v>
      </c>
      <c r="H103" s="24"/>
      <c r="I103" s="24"/>
      <c r="J103" s="25">
        <v>3</v>
      </c>
      <c r="K103" s="25">
        <v>4</v>
      </c>
      <c r="L103" s="25">
        <v>3</v>
      </c>
      <c r="M103" s="33">
        <v>10</v>
      </c>
      <c r="N103" s="31"/>
      <c r="O103" s="29">
        <v>12</v>
      </c>
    </row>
    <row r="104" spans="1:17" ht="38.25" x14ac:dyDescent="0.2">
      <c r="A104" s="241"/>
      <c r="B104" s="162" t="s">
        <v>515</v>
      </c>
      <c r="C104" s="96" t="s">
        <v>516</v>
      </c>
      <c r="D104" s="23">
        <v>3</v>
      </c>
      <c r="E104" s="64" t="s">
        <v>517</v>
      </c>
      <c r="F104" s="24" t="s">
        <v>276</v>
      </c>
      <c r="G104" s="24" t="s">
        <v>277</v>
      </c>
      <c r="H104" s="24"/>
      <c r="I104" s="24"/>
      <c r="J104" s="25">
        <v>2</v>
      </c>
      <c r="K104" s="25">
        <v>2</v>
      </c>
      <c r="L104" s="25">
        <v>2</v>
      </c>
      <c r="M104" s="33">
        <v>6</v>
      </c>
      <c r="N104" s="31"/>
      <c r="O104" s="29"/>
    </row>
    <row r="199" spans="6:9" x14ac:dyDescent="0.2">
      <c r="F199" s="21" t="s">
        <v>263</v>
      </c>
      <c r="G199" s="21" t="s">
        <v>264</v>
      </c>
      <c r="H199" s="21" t="s">
        <v>263</v>
      </c>
      <c r="I199" s="21" t="s">
        <v>264</v>
      </c>
    </row>
    <row r="200" spans="6:9" x14ac:dyDescent="0.2">
      <c r="F200" s="21" t="s">
        <v>265</v>
      </c>
      <c r="G200" s="21" t="s">
        <v>266</v>
      </c>
      <c r="H200" s="21" t="s">
        <v>265</v>
      </c>
      <c r="I200" s="21" t="s">
        <v>266</v>
      </c>
    </row>
    <row r="201" spans="6:9" x14ac:dyDescent="0.2">
      <c r="F201" s="21" t="s">
        <v>267</v>
      </c>
      <c r="G201" s="21" t="s">
        <v>268</v>
      </c>
      <c r="H201" s="21" t="s">
        <v>267</v>
      </c>
      <c r="I201" s="21" t="s">
        <v>268</v>
      </c>
    </row>
    <row r="202" spans="6:9" x14ac:dyDescent="0.2">
      <c r="F202" s="21" t="s">
        <v>269</v>
      </c>
      <c r="G202" s="21" t="s">
        <v>270</v>
      </c>
      <c r="H202" s="21" t="s">
        <v>269</v>
      </c>
      <c r="I202" s="21" t="s">
        <v>270</v>
      </c>
    </row>
    <row r="203" spans="6:9" x14ac:dyDescent="0.2">
      <c r="F203" s="21" t="s">
        <v>271</v>
      </c>
      <c r="G203" s="21" t="s">
        <v>272</v>
      </c>
      <c r="H203" s="21" t="s">
        <v>271</v>
      </c>
      <c r="I203" s="21" t="s">
        <v>272</v>
      </c>
    </row>
    <row r="204" spans="6:9" x14ac:dyDescent="0.2">
      <c r="F204" s="21" t="s">
        <v>273</v>
      </c>
      <c r="G204" s="21" t="s">
        <v>274</v>
      </c>
      <c r="H204" s="21" t="s">
        <v>275</v>
      </c>
      <c r="I204" s="21" t="s">
        <v>274</v>
      </c>
    </row>
    <row r="205" spans="6:9" x14ac:dyDescent="0.2">
      <c r="F205" s="21" t="s">
        <v>276</v>
      </c>
      <c r="G205" s="21" t="s">
        <v>277</v>
      </c>
      <c r="H205" s="21" t="s">
        <v>276</v>
      </c>
      <c r="I205" s="21" t="s">
        <v>277</v>
      </c>
    </row>
    <row r="206" spans="6:9" x14ac:dyDescent="0.2">
      <c r="F206" s="21" t="s">
        <v>278</v>
      </c>
      <c r="G206" s="21" t="s">
        <v>279</v>
      </c>
      <c r="H206" s="21" t="s">
        <v>278</v>
      </c>
      <c r="I206" s="21" t="s">
        <v>279</v>
      </c>
    </row>
    <row r="207" spans="6:9" x14ac:dyDescent="0.2">
      <c r="F207" s="21" t="s">
        <v>280</v>
      </c>
      <c r="G207" s="21" t="s">
        <v>281</v>
      </c>
      <c r="H207" s="21" t="s">
        <v>280</v>
      </c>
      <c r="I207" s="21" t="s">
        <v>281</v>
      </c>
    </row>
    <row r="208" spans="6:9" x14ac:dyDescent="0.2">
      <c r="F208" s="21" t="s">
        <v>282</v>
      </c>
      <c r="G208" s="21" t="s">
        <v>283</v>
      </c>
      <c r="H208" s="21" t="s">
        <v>282</v>
      </c>
      <c r="I208" s="21" t="s">
        <v>283</v>
      </c>
    </row>
    <row r="209" spans="6:9" x14ac:dyDescent="0.2">
      <c r="F209" s="21" t="s">
        <v>284</v>
      </c>
      <c r="G209" s="21"/>
      <c r="H209" s="21" t="s">
        <v>284</v>
      </c>
      <c r="I209" s="21"/>
    </row>
    <row r="210" spans="6:9" x14ac:dyDescent="0.2">
      <c r="F210" s="21" t="s">
        <v>285</v>
      </c>
      <c r="G210" s="21"/>
      <c r="H210" s="21" t="s">
        <v>285</v>
      </c>
      <c r="I210" s="21"/>
    </row>
  </sheetData>
  <dataConsolidate/>
  <mergeCells count="34">
    <mergeCell ref="A99:A104"/>
    <mergeCell ref="B99:B101"/>
    <mergeCell ref="B102:B103"/>
    <mergeCell ref="B81:B84"/>
    <mergeCell ref="A40:A58"/>
    <mergeCell ref="B59:B61"/>
    <mergeCell ref="B85:B88"/>
    <mergeCell ref="B49:B52"/>
    <mergeCell ref="A85:A98"/>
    <mergeCell ref="A59:A84"/>
    <mergeCell ref="B89:B92"/>
    <mergeCell ref="B96:B98"/>
    <mergeCell ref="B69:B70"/>
    <mergeCell ref="A2:O2"/>
    <mergeCell ref="B36:B39"/>
    <mergeCell ref="B40:B44"/>
    <mergeCell ref="B45:B48"/>
    <mergeCell ref="J3:O3"/>
    <mergeCell ref="A6:A39"/>
    <mergeCell ref="O4:O5"/>
    <mergeCell ref="B23:B26"/>
    <mergeCell ref="J4:M4"/>
    <mergeCell ref="B6:B9"/>
    <mergeCell ref="B15:B22"/>
    <mergeCell ref="B10:B14"/>
    <mergeCell ref="A4:B4"/>
    <mergeCell ref="E4:E5"/>
    <mergeCell ref="B27:B35"/>
    <mergeCell ref="N4:N5"/>
    <mergeCell ref="F4:I4"/>
    <mergeCell ref="B93:B95"/>
    <mergeCell ref="B53:B58"/>
    <mergeCell ref="B71:B80"/>
    <mergeCell ref="B62:B68"/>
  </mergeCells>
  <phoneticPr fontId="14" type="noConversion"/>
  <conditionalFormatting sqref="H40:I84">
    <cfRule type="expression" dxfId="58" priority="348" stopIfTrue="1">
      <formula>F40&lt;&gt;""</formula>
    </cfRule>
  </conditionalFormatting>
  <conditionalFormatting sqref="F48:F84">
    <cfRule type="expression" dxfId="57" priority="86" stopIfTrue="1">
      <formula>"LARGO($G$36)&gt;0"</formula>
    </cfRule>
  </conditionalFormatting>
  <conditionalFormatting sqref="F44:G84 G40:G43">
    <cfRule type="expression" dxfId="56" priority="85" stopIfTrue="1">
      <formula>H40&lt;&gt;""</formula>
    </cfRule>
  </conditionalFormatting>
  <conditionalFormatting sqref="H40:H84">
    <cfRule type="expression" dxfId="55" priority="84" stopIfTrue="1">
      <formula>F40&lt;&gt;""</formula>
    </cfRule>
  </conditionalFormatting>
  <conditionalFormatting sqref="I40:I84">
    <cfRule type="expression" dxfId="54" priority="83" stopIfTrue="1">
      <formula>G40&lt;&gt;""</formula>
    </cfRule>
  </conditionalFormatting>
  <conditionalFormatting sqref="F44:F84">
    <cfRule type="expression" dxfId="53" priority="82" stopIfTrue="1">
      <formula>"LARGO($G$36)&gt;0"</formula>
    </cfRule>
  </conditionalFormatting>
  <conditionalFormatting sqref="F44:F84">
    <cfRule type="expression" dxfId="52" priority="81" stopIfTrue="1">
      <formula>H44&lt;&gt;""</formula>
    </cfRule>
  </conditionalFormatting>
  <conditionalFormatting sqref="G40:G84">
    <cfRule type="expression" dxfId="51" priority="80" stopIfTrue="1">
      <formula>I40&lt;&gt;""</formula>
    </cfRule>
  </conditionalFormatting>
  <conditionalFormatting sqref="H6:I22 H26:I26 H30:I39">
    <cfRule type="expression" dxfId="50" priority="74" stopIfTrue="1">
      <formula>F6&lt;&gt;""</formula>
    </cfRule>
  </conditionalFormatting>
  <conditionalFormatting sqref="F6:G21 F23:G25 F27:G29">
    <cfRule type="expression" dxfId="49" priority="73" stopIfTrue="1">
      <formula>H6&lt;&gt;""</formula>
    </cfRule>
  </conditionalFormatting>
  <conditionalFormatting sqref="H6:H22 H26 H30:H39">
    <cfRule type="expression" dxfId="48" priority="72" stopIfTrue="1">
      <formula>F6&lt;&gt;""</formula>
    </cfRule>
  </conditionalFormatting>
  <conditionalFormatting sqref="I6:I22 I26 I30:I39">
    <cfRule type="expression" dxfId="47" priority="71" stopIfTrue="1">
      <formula>G6&lt;&gt;""</formula>
    </cfRule>
  </conditionalFormatting>
  <conditionalFormatting sqref="F6:F21 F23:F25 F27:F29">
    <cfRule type="expression" dxfId="46" priority="69" stopIfTrue="1">
      <formula>H6&lt;&gt;""</formula>
    </cfRule>
  </conditionalFormatting>
  <conditionalFormatting sqref="G6:G21 G23:G25 G27:G29">
    <cfRule type="expression" dxfId="45" priority="68" stopIfTrue="1">
      <formula>I6&lt;&gt;""</formula>
    </cfRule>
  </conditionalFormatting>
  <conditionalFormatting sqref="F22:G22">
    <cfRule type="expression" dxfId="44" priority="67" stopIfTrue="1">
      <formula>H22&lt;&gt;""</formula>
    </cfRule>
  </conditionalFormatting>
  <conditionalFormatting sqref="F22">
    <cfRule type="expression" dxfId="43" priority="66" stopIfTrue="1">
      <formula>H22&lt;&gt;""</formula>
    </cfRule>
  </conditionalFormatting>
  <conditionalFormatting sqref="G22">
    <cfRule type="expression" dxfId="42" priority="65" stopIfTrue="1">
      <formula>I22&lt;&gt;""</formula>
    </cfRule>
  </conditionalFormatting>
  <conditionalFormatting sqref="H23:I25">
    <cfRule type="expression" dxfId="41" priority="64" stopIfTrue="1">
      <formula>F23&lt;&gt;""</formula>
    </cfRule>
  </conditionalFormatting>
  <conditionalFormatting sqref="H23:H25">
    <cfRule type="expression" dxfId="40" priority="63" stopIfTrue="1">
      <formula>F23&lt;&gt;""</formula>
    </cfRule>
  </conditionalFormatting>
  <conditionalFormatting sqref="I23:I25">
    <cfRule type="expression" dxfId="39" priority="62" stopIfTrue="1">
      <formula>G23&lt;&gt;""</formula>
    </cfRule>
  </conditionalFormatting>
  <conditionalFormatting sqref="F26:G26">
    <cfRule type="expression" dxfId="38" priority="61" stopIfTrue="1">
      <formula>H26&lt;&gt;""</formula>
    </cfRule>
  </conditionalFormatting>
  <conditionalFormatting sqref="F26">
    <cfRule type="expression" dxfId="37" priority="60" stopIfTrue="1">
      <formula>H26&lt;&gt;""</formula>
    </cfRule>
  </conditionalFormatting>
  <conditionalFormatting sqref="G26">
    <cfRule type="expression" dxfId="36" priority="59" stopIfTrue="1">
      <formula>I26&lt;&gt;""</formula>
    </cfRule>
  </conditionalFormatting>
  <conditionalFormatting sqref="H27:I29">
    <cfRule type="expression" dxfId="35" priority="58" stopIfTrue="1">
      <formula>F27&lt;&gt;""</formula>
    </cfRule>
  </conditionalFormatting>
  <conditionalFormatting sqref="H27:H29">
    <cfRule type="expression" dxfId="34" priority="57" stopIfTrue="1">
      <formula>F27&lt;&gt;""</formula>
    </cfRule>
  </conditionalFormatting>
  <conditionalFormatting sqref="I27:I29">
    <cfRule type="expression" dxfId="33" priority="56" stopIfTrue="1">
      <formula>G27&lt;&gt;""</formula>
    </cfRule>
  </conditionalFormatting>
  <conditionalFormatting sqref="F30:G39">
    <cfRule type="expression" dxfId="32" priority="55" stopIfTrue="1">
      <formula>H30&lt;&gt;""</formula>
    </cfRule>
  </conditionalFormatting>
  <conditionalFormatting sqref="F36:F39">
    <cfRule type="expression" dxfId="31" priority="54" stopIfTrue="1">
      <formula>"LARGO($G$36)&gt;0"</formula>
    </cfRule>
  </conditionalFormatting>
  <conditionalFormatting sqref="F30:F39">
    <cfRule type="expression" dxfId="30" priority="53" stopIfTrue="1">
      <formula>H30&lt;&gt;""</formula>
    </cfRule>
  </conditionalFormatting>
  <conditionalFormatting sqref="G30:G39">
    <cfRule type="expression" dxfId="29" priority="52" stopIfTrue="1">
      <formula>I30&lt;&gt;""</formula>
    </cfRule>
  </conditionalFormatting>
  <conditionalFormatting sqref="H99:I104">
    <cfRule type="expression" dxfId="28" priority="35" stopIfTrue="1">
      <formula>F99&lt;&gt;""</formula>
    </cfRule>
  </conditionalFormatting>
  <conditionalFormatting sqref="F99">
    <cfRule type="expression" dxfId="27" priority="34" stopIfTrue="1">
      <formula>"LARGO($G$36)&gt;0"</formula>
    </cfRule>
  </conditionalFormatting>
  <conditionalFormatting sqref="F99:G99">
    <cfRule type="expression" dxfId="26" priority="33" stopIfTrue="1">
      <formula>H99&lt;&gt;""</formula>
    </cfRule>
  </conditionalFormatting>
  <conditionalFormatting sqref="F100:G103">
    <cfRule type="expression" dxfId="25" priority="32" stopIfTrue="1">
      <formula>H100&lt;&gt;""</formula>
    </cfRule>
  </conditionalFormatting>
  <conditionalFormatting sqref="F100:F104">
    <cfRule type="expression" dxfId="24" priority="31" stopIfTrue="1">
      <formula>H100&lt;&gt;""</formula>
    </cfRule>
  </conditionalFormatting>
  <conditionalFormatting sqref="G100:G104">
    <cfRule type="expression" dxfId="23" priority="30" stopIfTrue="1">
      <formula>I100&lt;&gt;""</formula>
    </cfRule>
  </conditionalFormatting>
  <conditionalFormatting sqref="F104:G104">
    <cfRule type="expression" dxfId="22" priority="29" stopIfTrue="1">
      <formula>H104&lt;&gt;""</formula>
    </cfRule>
  </conditionalFormatting>
  <conditionalFormatting sqref="O99:O103 O6 O8:O16">
    <cfRule type="cellIs" dxfId="21" priority="28" operator="between">
      <formula>1</formula>
      <formula>12</formula>
    </cfRule>
  </conditionalFormatting>
  <conditionalFormatting sqref="O104">
    <cfRule type="cellIs" dxfId="20" priority="27" operator="between">
      <formula>1</formula>
      <formula>12</formula>
    </cfRule>
  </conditionalFormatting>
  <conditionalFormatting sqref="O17:O84">
    <cfRule type="cellIs" dxfId="19" priority="20" operator="between">
      <formula>1</formula>
      <formula>12</formula>
    </cfRule>
  </conditionalFormatting>
  <conditionalFormatting sqref="H85:I98">
    <cfRule type="expression" dxfId="18" priority="19" stopIfTrue="1">
      <formula>F85&lt;&gt;""</formula>
    </cfRule>
  </conditionalFormatting>
  <conditionalFormatting sqref="O86">
    <cfRule type="cellIs" dxfId="17" priority="18" operator="between">
      <formula>1</formula>
      <formula>12</formula>
    </cfRule>
  </conditionalFormatting>
  <conditionalFormatting sqref="F85:F98">
    <cfRule type="expression" dxfId="16" priority="17" stopIfTrue="1">
      <formula>"LARGO($G$36)&gt;0"</formula>
    </cfRule>
  </conditionalFormatting>
  <conditionalFormatting sqref="F85:G98">
    <cfRule type="expression" dxfId="15" priority="16" stopIfTrue="1">
      <formula>H85&lt;&gt;""</formula>
    </cfRule>
  </conditionalFormatting>
  <conditionalFormatting sqref="H85:H94">
    <cfRule type="expression" dxfId="14" priority="15" stopIfTrue="1">
      <formula>F85&lt;&gt;""</formula>
    </cfRule>
  </conditionalFormatting>
  <conditionalFormatting sqref="I85:I94">
    <cfRule type="expression" dxfId="13" priority="14" stopIfTrue="1">
      <formula>G85&lt;&gt;""</formula>
    </cfRule>
  </conditionalFormatting>
  <conditionalFormatting sqref="F85:F94">
    <cfRule type="expression" dxfId="12" priority="13" stopIfTrue="1">
      <formula>"LARGO($G$36)&gt;0"</formula>
    </cfRule>
  </conditionalFormatting>
  <conditionalFormatting sqref="F85:F94">
    <cfRule type="expression" dxfId="11" priority="12" stopIfTrue="1">
      <formula>H85&lt;&gt;""</formula>
    </cfRule>
  </conditionalFormatting>
  <conditionalFormatting sqref="G85:G94">
    <cfRule type="expression" dxfId="10" priority="11" stopIfTrue="1">
      <formula>I85&lt;&gt;""</formula>
    </cfRule>
  </conditionalFormatting>
  <conditionalFormatting sqref="H95:H98">
    <cfRule type="expression" dxfId="9" priority="10" stopIfTrue="1">
      <formula>F95&lt;&gt;""</formula>
    </cfRule>
  </conditionalFormatting>
  <conditionalFormatting sqref="I95:I98">
    <cfRule type="expression" dxfId="8" priority="9" stopIfTrue="1">
      <formula>G95&lt;&gt;""</formula>
    </cfRule>
  </conditionalFormatting>
  <conditionalFormatting sqref="F95:F98">
    <cfRule type="expression" dxfId="7" priority="8" stopIfTrue="1">
      <formula>"LARGO($G$36)&gt;0"</formula>
    </cfRule>
  </conditionalFormatting>
  <conditionalFormatting sqref="F95:F98">
    <cfRule type="expression" dxfId="6" priority="7" stopIfTrue="1">
      <formula>H95&lt;&gt;""</formula>
    </cfRule>
  </conditionalFormatting>
  <conditionalFormatting sqref="G95:G98">
    <cfRule type="expression" dxfId="5" priority="6" stopIfTrue="1">
      <formula>I95&lt;&gt;""</formula>
    </cfRule>
  </conditionalFormatting>
  <conditionalFormatting sqref="O85">
    <cfRule type="cellIs" dxfId="4" priority="5" operator="between">
      <formula>1</formula>
      <formula>12</formula>
    </cfRule>
  </conditionalFormatting>
  <conditionalFormatting sqref="O87:O89">
    <cfRule type="cellIs" dxfId="3" priority="4" operator="between">
      <formula>1</formula>
      <formula>12</formula>
    </cfRule>
  </conditionalFormatting>
  <conditionalFormatting sqref="O90">
    <cfRule type="cellIs" dxfId="2" priority="3" operator="between">
      <formula>1</formula>
      <formula>12</formula>
    </cfRule>
  </conditionalFormatting>
  <conditionalFormatting sqref="O91:O94">
    <cfRule type="cellIs" dxfId="1" priority="2" operator="between">
      <formula>1</formula>
      <formula>12</formula>
    </cfRule>
  </conditionalFormatting>
  <conditionalFormatting sqref="O95:O98">
    <cfRule type="cellIs" dxfId="0" priority="1" operator="between">
      <formula>1</formula>
      <formula>12</formula>
    </cfRule>
  </conditionalFormatting>
  <dataValidations xWindow="461" yWindow="383" count="12">
    <dataValidation type="whole" operator="lessThan" allowBlank="1" showInputMessage="1" showErrorMessage="1" error="Debe estar entre 1 y 4" prompt="Diligencie el numero correspondiente." sqref="D6:D104" xr:uid="{00000000-0002-0000-0300-000000000000}">
      <formula1>5</formula1>
    </dataValidation>
    <dataValidation type="custom" allowBlank="1" showInputMessage="1" showErrorMessage="1" error="Solo se admiten X mayusculas_x000a__x000a_" prompt="Coloque un &quot;X&quot; mayuscula si esta asociado" sqref="N6:N104" xr:uid="{00000000-0002-0000-0300-000001000000}">
      <formula1>EXACT(N6,$Q$4)</formula1>
    </dataValidation>
    <dataValidation type="whole" allowBlank="1" showInputMessage="1" showErrorMessage="1" prompt="Valor admitido entre 1 y 4" sqref="J6:L104" xr:uid="{00000000-0002-0000-0300-000002000000}">
      <formula1>1</formula1>
      <formula2>4</formula2>
    </dataValidation>
    <dataValidation type="list" allowBlank="1" showInputMessage="1" showErrorMessage="1" sqref="H6:H98" xr:uid="{00000000-0002-0000-0300-000003000000}">
      <formula1>$H$201:$H$212</formula1>
    </dataValidation>
    <dataValidation type="list" allowBlank="1" showInputMessage="1" showErrorMessage="1" sqref="I6:I98" xr:uid="{00000000-0002-0000-0300-000004000000}">
      <formula1>$I$201:$I$211</formula1>
    </dataValidation>
    <dataValidation type="list" allowBlank="1" showInputMessage="1" showErrorMessage="1" prompt="No debe seleccionar esta celda cuando ha seleccionado un _x000a_factor externo de FORTALEZAS" sqref="F39" xr:uid="{00000000-0002-0000-0300-000005000000}">
      <formula1>$F$201:$F$212</formula1>
    </dataValidation>
    <dataValidation type="list" allowBlank="1" showInputMessage="1" showErrorMessage="1" sqref="F6:F38 F44:F98" xr:uid="{00000000-0002-0000-0300-000006000000}">
      <formula1>$F$201:$F$212</formula1>
    </dataValidation>
    <dataValidation type="list" allowBlank="1" showInputMessage="1" showErrorMessage="1" sqref="G6:G98" xr:uid="{00000000-0002-0000-0300-000007000000}">
      <formula1>$G$201:$G$211</formula1>
    </dataValidation>
    <dataValidation type="list" allowBlank="1" showInputMessage="1" showErrorMessage="1" sqref="G99:G104" xr:uid="{00000000-0002-0000-0300-000008000000}">
      <formula1>$G$188:$G$198</formula1>
    </dataValidation>
    <dataValidation type="list" allowBlank="1" showInputMessage="1" showErrorMessage="1" sqref="I99:I104" xr:uid="{00000000-0002-0000-0300-000009000000}">
      <formula1>$I$188:$I$198</formula1>
    </dataValidation>
    <dataValidation type="list" allowBlank="1" showInputMessage="1" showErrorMessage="1" sqref="H99:H104" xr:uid="{00000000-0002-0000-0300-00000A000000}">
      <formula1>$H$188:$H$199</formula1>
    </dataValidation>
    <dataValidation type="list" allowBlank="1" showInputMessage="1" showErrorMessage="1" sqref="F99:F104" xr:uid="{00000000-0002-0000-0300-00000B000000}">
      <formula1>$F$188:$F$199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-0.249977111117893"/>
  </sheetPr>
  <dimension ref="B2:C20"/>
  <sheetViews>
    <sheetView workbookViewId="0">
      <selection activeCell="C18" sqref="C18:C20"/>
    </sheetView>
  </sheetViews>
  <sheetFormatPr defaultColWidth="9.33203125" defaultRowHeight="11.25" x14ac:dyDescent="0.2"/>
  <cols>
    <col min="1" max="1" width="9.33203125" customWidth="1"/>
    <col min="2" max="2" width="58.1640625" customWidth="1"/>
    <col min="3" max="3" width="89.1640625" customWidth="1"/>
    <col min="4" max="256" width="12" customWidth="1"/>
  </cols>
  <sheetData>
    <row r="2" spans="2:3" ht="15" x14ac:dyDescent="0.2">
      <c r="B2" s="270" t="s">
        <v>286</v>
      </c>
      <c r="C2" s="270"/>
    </row>
    <row r="3" spans="2:3" x14ac:dyDescent="0.2">
      <c r="B3" s="1" t="s">
        <v>287</v>
      </c>
      <c r="C3" s="1" t="s">
        <v>26</v>
      </c>
    </row>
    <row r="4" spans="2:3" s="30" customFormat="1" ht="61.5" customHeight="1" x14ac:dyDescent="0.2">
      <c r="B4" s="66" t="s">
        <v>288</v>
      </c>
      <c r="C4" s="59" t="s">
        <v>460</v>
      </c>
    </row>
    <row r="5" spans="2:3" s="56" customFormat="1" ht="40.5" customHeight="1" x14ac:dyDescent="0.2">
      <c r="B5" s="54"/>
      <c r="C5" s="55"/>
    </row>
    <row r="6" spans="2:3" s="30" customFormat="1" ht="21.75" customHeight="1" x14ac:dyDescent="0.2">
      <c r="B6" s="270" t="s">
        <v>289</v>
      </c>
      <c r="C6" s="270"/>
    </row>
    <row r="7" spans="2:3" s="30" customFormat="1" ht="12.75" customHeight="1" x14ac:dyDescent="0.2">
      <c r="B7" s="1" t="s">
        <v>287</v>
      </c>
      <c r="C7" s="1" t="s">
        <v>26</v>
      </c>
    </row>
    <row r="8" spans="2:3" ht="51" x14ac:dyDescent="0.2">
      <c r="B8" s="66" t="s">
        <v>290</v>
      </c>
      <c r="C8" s="59" t="s">
        <v>422</v>
      </c>
    </row>
    <row r="9" spans="2:3" s="57" customFormat="1" ht="12.75" x14ac:dyDescent="0.2">
      <c r="B9" s="54"/>
      <c r="C9" s="55"/>
    </row>
    <row r="10" spans="2:3" s="57" customFormat="1" ht="12.75" x14ac:dyDescent="0.2">
      <c r="C10" s="55"/>
    </row>
    <row r="11" spans="2:3" ht="15" x14ac:dyDescent="0.2">
      <c r="B11" s="271" t="s">
        <v>291</v>
      </c>
      <c r="C11" s="271"/>
    </row>
    <row r="12" spans="2:3" x14ac:dyDescent="0.2">
      <c r="B12" s="1" t="s">
        <v>287</v>
      </c>
      <c r="C12" s="1" t="s">
        <v>26</v>
      </c>
    </row>
    <row r="13" spans="2:3" ht="63.75" x14ac:dyDescent="0.2">
      <c r="B13" s="66" t="s">
        <v>292</v>
      </c>
      <c r="C13" s="59" t="s">
        <v>479</v>
      </c>
    </row>
    <row r="14" spans="2:3" s="57" customFormat="1" ht="12.75" x14ac:dyDescent="0.2">
      <c r="B14" s="54"/>
      <c r="C14" s="55"/>
    </row>
    <row r="15" spans="2:3" s="57" customFormat="1" ht="12.75" x14ac:dyDescent="0.2">
      <c r="B15" s="54"/>
      <c r="C15" s="55"/>
    </row>
    <row r="16" spans="2:3" ht="15" x14ac:dyDescent="0.2">
      <c r="B16" s="270" t="s">
        <v>293</v>
      </c>
      <c r="C16" s="270"/>
    </row>
    <row r="17" spans="2:3" x14ac:dyDescent="0.2">
      <c r="B17" s="1" t="s">
        <v>25</v>
      </c>
      <c r="C17" s="1" t="s">
        <v>26</v>
      </c>
    </row>
    <row r="18" spans="2:3" s="30" customFormat="1" ht="38.25" x14ac:dyDescent="0.2">
      <c r="B18" s="8" t="s">
        <v>294</v>
      </c>
      <c r="C18" s="59" t="s">
        <v>489</v>
      </c>
    </row>
    <row r="19" spans="2:3" s="30" customFormat="1" ht="25.5" x14ac:dyDescent="0.2">
      <c r="B19" s="8" t="s">
        <v>295</v>
      </c>
      <c r="C19" s="59" t="s">
        <v>490</v>
      </c>
    </row>
    <row r="20" spans="2:3" s="30" customFormat="1" ht="38.25" x14ac:dyDescent="0.2">
      <c r="B20" s="8" t="s">
        <v>296</v>
      </c>
      <c r="C20" s="59" t="s">
        <v>491</v>
      </c>
    </row>
  </sheetData>
  <sheetProtection password="CC5C" sheet="1" selectLockedCells="1"/>
  <mergeCells count="4">
    <mergeCell ref="B2:C2"/>
    <mergeCell ref="B16:C16"/>
    <mergeCell ref="B6:C6"/>
    <mergeCell ref="B11:C11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tabColor theme="6" tint="-0.499984740745262"/>
  </sheetPr>
  <dimension ref="A2:D36"/>
  <sheetViews>
    <sheetView topLeftCell="A4" zoomScale="90" zoomScaleNormal="90" workbookViewId="0">
      <selection activeCell="D10" sqref="D10"/>
    </sheetView>
  </sheetViews>
  <sheetFormatPr defaultColWidth="9.33203125" defaultRowHeight="11.25" x14ac:dyDescent="0.2"/>
  <cols>
    <col min="1" max="1" width="5.1640625" customWidth="1"/>
    <col min="2" max="2" width="31.33203125" style="87" customWidth="1"/>
    <col min="3" max="3" width="79.5" style="87" customWidth="1"/>
    <col min="4" max="4" width="67.33203125" style="87" customWidth="1"/>
    <col min="5" max="256" width="12" customWidth="1"/>
  </cols>
  <sheetData>
    <row r="2" spans="1:4" ht="15.75" x14ac:dyDescent="0.2">
      <c r="B2" s="273" t="s">
        <v>297</v>
      </c>
      <c r="C2" s="273"/>
      <c r="D2" s="273"/>
    </row>
    <row r="3" spans="1:4" ht="12" thickBot="1" x14ac:dyDescent="0.25"/>
    <row r="4" spans="1:4" s="20" customFormat="1" ht="57" customHeight="1" x14ac:dyDescent="0.25">
      <c r="A4" s="32" t="s">
        <v>298</v>
      </c>
      <c r="B4" s="32" t="s">
        <v>299</v>
      </c>
      <c r="C4" s="32" t="s">
        <v>300</v>
      </c>
      <c r="D4" s="32" t="s">
        <v>301</v>
      </c>
    </row>
    <row r="5" spans="1:4" s="20" customFormat="1" ht="45" customHeight="1" x14ac:dyDescent="0.25">
      <c r="A5" s="276">
        <v>1</v>
      </c>
      <c r="B5" s="274" t="s">
        <v>538</v>
      </c>
      <c r="C5" s="272" t="s">
        <v>558</v>
      </c>
      <c r="D5" s="141" t="s">
        <v>554</v>
      </c>
    </row>
    <row r="6" spans="1:4" ht="49.5" customHeight="1" x14ac:dyDescent="0.2">
      <c r="A6" s="276"/>
      <c r="B6" s="274"/>
      <c r="C6" s="272"/>
      <c r="D6" s="141" t="s">
        <v>555</v>
      </c>
    </row>
    <row r="7" spans="1:4" ht="60" customHeight="1" x14ac:dyDescent="0.2">
      <c r="A7" s="276">
        <v>2</v>
      </c>
      <c r="B7" s="274" t="s">
        <v>527</v>
      </c>
      <c r="C7" s="275" t="s">
        <v>565</v>
      </c>
      <c r="D7" s="141" t="s">
        <v>566</v>
      </c>
    </row>
    <row r="8" spans="1:4" ht="45" customHeight="1" x14ac:dyDescent="0.2">
      <c r="A8" s="276"/>
      <c r="B8" s="274"/>
      <c r="C8" s="275"/>
      <c r="D8" s="141" t="s">
        <v>551</v>
      </c>
    </row>
    <row r="9" spans="1:4" ht="52.5" customHeight="1" x14ac:dyDescent="0.2">
      <c r="A9" s="276">
        <v>3</v>
      </c>
      <c r="B9" s="274" t="s">
        <v>524</v>
      </c>
      <c r="C9" s="275" t="s">
        <v>557</v>
      </c>
      <c r="D9" s="141" t="s">
        <v>573</v>
      </c>
    </row>
    <row r="10" spans="1:4" ht="47.25" customHeight="1" x14ac:dyDescent="0.2">
      <c r="A10" s="276"/>
      <c r="B10" s="274"/>
      <c r="C10" s="275"/>
      <c r="D10" s="141" t="s">
        <v>574</v>
      </c>
    </row>
    <row r="11" spans="1:4" ht="45" customHeight="1" x14ac:dyDescent="0.2">
      <c r="A11" s="276">
        <v>4</v>
      </c>
      <c r="B11" s="274" t="s">
        <v>528</v>
      </c>
      <c r="C11" s="275" t="s">
        <v>569</v>
      </c>
      <c r="D11" s="141" t="s">
        <v>570</v>
      </c>
    </row>
    <row r="12" spans="1:4" ht="71.25" customHeight="1" x14ac:dyDescent="0.2">
      <c r="A12" s="276"/>
      <c r="B12" s="274"/>
      <c r="C12" s="275"/>
      <c r="D12" s="141" t="s">
        <v>572</v>
      </c>
    </row>
    <row r="13" spans="1:4" ht="56.25" customHeight="1" x14ac:dyDescent="0.2">
      <c r="A13" s="276">
        <v>5</v>
      </c>
      <c r="B13" s="274" t="s">
        <v>529</v>
      </c>
      <c r="C13" s="275" t="s">
        <v>543</v>
      </c>
      <c r="D13" s="141" t="s">
        <v>571</v>
      </c>
    </row>
    <row r="14" spans="1:4" ht="68.25" customHeight="1" x14ac:dyDescent="0.2">
      <c r="A14" s="276"/>
      <c r="B14" s="274"/>
      <c r="C14" s="275"/>
      <c r="D14" s="141" t="s">
        <v>525</v>
      </c>
    </row>
    <row r="15" spans="1:4" ht="95.25" customHeight="1" x14ac:dyDescent="0.2">
      <c r="A15" s="276">
        <v>6</v>
      </c>
      <c r="B15" s="274" t="s">
        <v>530</v>
      </c>
      <c r="C15" s="275" t="s">
        <v>568</v>
      </c>
      <c r="D15" s="141" t="s">
        <v>567</v>
      </c>
    </row>
    <row r="16" spans="1:4" ht="45" customHeight="1" x14ac:dyDescent="0.2">
      <c r="A16" s="276"/>
      <c r="B16" s="274"/>
      <c r="C16" s="275"/>
      <c r="D16" s="141" t="s">
        <v>575</v>
      </c>
    </row>
    <row r="17" spans="1:4" ht="45" customHeight="1" x14ac:dyDescent="0.2">
      <c r="A17" s="276">
        <v>7</v>
      </c>
      <c r="B17" s="274" t="s">
        <v>531</v>
      </c>
      <c r="C17" s="275" t="s">
        <v>556</v>
      </c>
      <c r="D17" s="141" t="s">
        <v>526</v>
      </c>
    </row>
    <row r="18" spans="1:4" ht="45" customHeight="1" x14ac:dyDescent="0.2">
      <c r="A18" s="276"/>
      <c r="B18" s="274"/>
      <c r="C18" s="275"/>
      <c r="D18" s="141" t="s">
        <v>581</v>
      </c>
    </row>
    <row r="19" spans="1:4" ht="66.75" customHeight="1" x14ac:dyDescent="0.2">
      <c r="A19" s="276">
        <v>8</v>
      </c>
      <c r="B19" s="274" t="s">
        <v>532</v>
      </c>
      <c r="C19" s="275" t="s">
        <v>562</v>
      </c>
      <c r="D19" s="141" t="s">
        <v>563</v>
      </c>
    </row>
    <row r="20" spans="1:4" ht="69.75" customHeight="1" x14ac:dyDescent="0.2">
      <c r="A20" s="276"/>
      <c r="B20" s="274"/>
      <c r="C20" s="275"/>
      <c r="D20" s="141" t="s">
        <v>549</v>
      </c>
    </row>
    <row r="21" spans="1:4" ht="45" customHeight="1" x14ac:dyDescent="0.2">
      <c r="A21" s="276">
        <v>9</v>
      </c>
      <c r="B21" s="274" t="s">
        <v>536</v>
      </c>
      <c r="C21" s="275" t="s">
        <v>537</v>
      </c>
      <c r="D21" s="141" t="s">
        <v>559</v>
      </c>
    </row>
    <row r="22" spans="1:4" ht="45" customHeight="1" x14ac:dyDescent="0.2">
      <c r="A22" s="276"/>
      <c r="B22" s="274"/>
      <c r="C22" s="275"/>
      <c r="D22" s="141" t="s">
        <v>560</v>
      </c>
    </row>
    <row r="23" spans="1:4" ht="45" customHeight="1" x14ac:dyDescent="0.2">
      <c r="A23" s="276">
        <v>10</v>
      </c>
      <c r="B23" s="274" t="s">
        <v>533</v>
      </c>
      <c r="C23" s="275" t="s">
        <v>550</v>
      </c>
      <c r="D23" s="141" t="s">
        <v>552</v>
      </c>
    </row>
    <row r="24" spans="1:4" ht="45" customHeight="1" x14ac:dyDescent="0.2">
      <c r="A24" s="276"/>
      <c r="B24" s="274"/>
      <c r="C24" s="275"/>
      <c r="D24" s="141" t="s">
        <v>553</v>
      </c>
    </row>
    <row r="25" spans="1:4" ht="45" customHeight="1" x14ac:dyDescent="0.2">
      <c r="A25" s="276">
        <v>11</v>
      </c>
      <c r="B25" s="274" t="s">
        <v>179</v>
      </c>
      <c r="C25" s="275" t="s">
        <v>561</v>
      </c>
      <c r="D25" s="141" t="s">
        <v>540</v>
      </c>
    </row>
    <row r="26" spans="1:4" ht="45" customHeight="1" x14ac:dyDescent="0.2">
      <c r="A26" s="276"/>
      <c r="B26" s="274"/>
      <c r="C26" s="275"/>
      <c r="D26" s="141" t="s">
        <v>539</v>
      </c>
    </row>
    <row r="27" spans="1:4" ht="45" customHeight="1" x14ac:dyDescent="0.2">
      <c r="A27" s="276">
        <v>12</v>
      </c>
      <c r="B27" s="274" t="s">
        <v>534</v>
      </c>
      <c r="C27" s="275" t="s">
        <v>535</v>
      </c>
      <c r="D27" s="141" t="s">
        <v>542</v>
      </c>
    </row>
    <row r="28" spans="1:4" ht="75.75" customHeight="1" x14ac:dyDescent="0.2">
      <c r="A28" s="276"/>
      <c r="B28" s="274"/>
      <c r="C28" s="275"/>
      <c r="D28" s="141" t="s">
        <v>541</v>
      </c>
    </row>
    <row r="29" spans="1:4" x14ac:dyDescent="0.2">
      <c r="C29" s="88"/>
      <c r="D29" s="88"/>
    </row>
    <row r="30" spans="1:4" x14ac:dyDescent="0.2">
      <c r="C30" s="88"/>
      <c r="D30" s="88"/>
    </row>
    <row r="31" spans="1:4" x14ac:dyDescent="0.2">
      <c r="C31" s="88"/>
      <c r="D31" s="88"/>
    </row>
    <row r="32" spans="1:4" x14ac:dyDescent="0.2">
      <c r="C32" s="88"/>
      <c r="D32" s="88"/>
    </row>
    <row r="33" spans="3:4" x14ac:dyDescent="0.2">
      <c r="C33" s="88"/>
      <c r="D33" s="88"/>
    </row>
    <row r="34" spans="3:4" x14ac:dyDescent="0.2">
      <c r="C34" s="88"/>
      <c r="D34" s="88"/>
    </row>
    <row r="35" spans="3:4" x14ac:dyDescent="0.2">
      <c r="C35" s="88"/>
      <c r="D35" s="88"/>
    </row>
    <row r="36" spans="3:4" x14ac:dyDescent="0.2">
      <c r="C36" s="88"/>
      <c r="D36" s="88"/>
    </row>
  </sheetData>
  <sheetProtection selectLockedCells="1"/>
  <mergeCells count="37">
    <mergeCell ref="A27:A28"/>
    <mergeCell ref="B27:B28"/>
    <mergeCell ref="C27:C28"/>
    <mergeCell ref="A5:A6"/>
    <mergeCell ref="A21:A22"/>
    <mergeCell ref="A23:A24"/>
    <mergeCell ref="A25:A26"/>
    <mergeCell ref="A7:A8"/>
    <mergeCell ref="A9:A10"/>
    <mergeCell ref="A11:A12"/>
    <mergeCell ref="A13:A14"/>
    <mergeCell ref="A19:A20"/>
    <mergeCell ref="A15:A16"/>
    <mergeCell ref="A17:A18"/>
    <mergeCell ref="B15:B16"/>
    <mergeCell ref="C15:C16"/>
    <mergeCell ref="B17:B18"/>
    <mergeCell ref="B21:B22"/>
    <mergeCell ref="C25:C26"/>
    <mergeCell ref="C21:C22"/>
    <mergeCell ref="B19:B20"/>
    <mergeCell ref="B25:B26"/>
    <mergeCell ref="C17:C18"/>
    <mergeCell ref="B23:B24"/>
    <mergeCell ref="C23:C24"/>
    <mergeCell ref="C19:C20"/>
    <mergeCell ref="C5:C6"/>
    <mergeCell ref="B2:D2"/>
    <mergeCell ref="B5:B6"/>
    <mergeCell ref="C13:C14"/>
    <mergeCell ref="B9:B10"/>
    <mergeCell ref="B11:B12"/>
    <mergeCell ref="B13:B14"/>
    <mergeCell ref="C9:C10"/>
    <mergeCell ref="C11:C12"/>
    <mergeCell ref="C7:C8"/>
    <mergeCell ref="B7:B8"/>
  </mergeCells>
  <phoneticPr fontId="14" type="noConversion"/>
  <pageMargins left="0.7" right="0.7" top="0.75" bottom="0.75" header="0.3" footer="0.3"/>
  <pageSetup scale="6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6" tint="-0.499984740745262"/>
  </sheetPr>
  <dimension ref="A2:Q65"/>
  <sheetViews>
    <sheetView zoomScale="90" zoomScaleNormal="90" workbookViewId="0">
      <pane ySplit="1" topLeftCell="A4" activePane="bottomLeft" state="frozen"/>
      <selection pane="bottomLeft" activeCell="D11" sqref="D11"/>
    </sheetView>
  </sheetViews>
  <sheetFormatPr defaultColWidth="9.33203125" defaultRowHeight="11.25" x14ac:dyDescent="0.2"/>
  <cols>
    <col min="1" max="1" width="12" customWidth="1"/>
    <col min="2" max="2" width="27.6640625" style="30" customWidth="1"/>
    <col min="3" max="3" width="53.6640625" style="30" customWidth="1"/>
    <col min="4" max="5" width="16.83203125" customWidth="1"/>
    <col min="6" max="6" width="32.6640625" customWidth="1"/>
    <col min="7" max="7" width="14.6640625" customWidth="1"/>
    <col min="8" max="8" width="42.83203125" customWidth="1"/>
    <col min="9" max="9" width="15.5" customWidth="1"/>
    <col min="10" max="10" width="23.5" style="119" customWidth="1"/>
    <col min="11" max="11" width="31.1640625" customWidth="1"/>
    <col min="12" max="12" width="25.6640625" style="119" customWidth="1"/>
    <col min="13" max="15" width="20.83203125" customWidth="1"/>
    <col min="16" max="16" width="29" customWidth="1"/>
    <col min="17" max="17" width="32.5" customWidth="1"/>
    <col min="18" max="256" width="12" customWidth="1"/>
  </cols>
  <sheetData>
    <row r="2" spans="1:17" ht="15.75" x14ac:dyDescent="0.25">
      <c r="B2" s="281" t="s">
        <v>302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3" spans="1:17" ht="12" thickBot="1" x14ac:dyDescent="0.25"/>
    <row r="4" spans="1:17" ht="67.5" customHeight="1" thickBot="1" x14ac:dyDescent="0.25">
      <c r="A4" s="82" t="s">
        <v>303</v>
      </c>
      <c r="B4" s="82" t="s">
        <v>304</v>
      </c>
      <c r="C4" s="82" t="s">
        <v>305</v>
      </c>
      <c r="D4" s="82" t="s">
        <v>306</v>
      </c>
      <c r="E4" s="82" t="s">
        <v>307</v>
      </c>
      <c r="F4" s="82" t="s">
        <v>308</v>
      </c>
      <c r="G4" s="82" t="s">
        <v>309</v>
      </c>
      <c r="H4" s="82" t="s">
        <v>310</v>
      </c>
      <c r="I4" s="82" t="s">
        <v>311</v>
      </c>
      <c r="J4" s="82" t="s">
        <v>312</v>
      </c>
      <c r="K4" s="82" t="s">
        <v>313</v>
      </c>
      <c r="L4" s="82" t="s">
        <v>314</v>
      </c>
      <c r="M4" s="82" t="s">
        <v>315</v>
      </c>
      <c r="N4" s="82" t="s">
        <v>316</v>
      </c>
      <c r="O4" s="82" t="s">
        <v>317</v>
      </c>
      <c r="P4" s="82" t="s">
        <v>318</v>
      </c>
      <c r="Q4" s="82" t="s">
        <v>319</v>
      </c>
    </row>
    <row r="5" spans="1:17" ht="42" customHeight="1" thickBot="1" x14ac:dyDescent="0.25">
      <c r="A5" s="282">
        <v>1</v>
      </c>
      <c r="B5" s="279" t="str">
        <f>+OBJS!C5</f>
        <v>Reestructurar la visión para dar cumplimiento a los objetivos</v>
      </c>
      <c r="C5" s="142" t="str">
        <f>+OBJS!D5</f>
        <v>Publicar por los diferentes medios de comunicación la vision y mision para alcanzar en un 90% la apropiación de la comunidad educativa durante el año escolar</v>
      </c>
      <c r="D5" s="138"/>
      <c r="E5" s="138"/>
      <c r="F5" s="89"/>
      <c r="G5" s="86"/>
      <c r="H5" s="86" t="s">
        <v>390</v>
      </c>
      <c r="I5" s="86" t="s">
        <v>323</v>
      </c>
      <c r="J5" s="86" t="s">
        <v>391</v>
      </c>
      <c r="K5" s="86"/>
      <c r="L5" s="94"/>
      <c r="M5" s="95">
        <v>3</v>
      </c>
      <c r="N5" s="95">
        <v>5</v>
      </c>
      <c r="O5" s="93" t="s">
        <v>392</v>
      </c>
      <c r="P5" s="86" t="s">
        <v>328</v>
      </c>
      <c r="Q5" s="86" t="s">
        <v>393</v>
      </c>
    </row>
    <row r="6" spans="1:17" ht="53.25" customHeight="1" thickBot="1" x14ac:dyDescent="0.25">
      <c r="A6" s="283"/>
      <c r="B6" s="286"/>
      <c r="C6" s="142" t="str">
        <f>+OBJS!D6</f>
        <v xml:space="preserve">Crear un comité pro- sede para la consecución de recursos con miras hacia el 2025 </v>
      </c>
      <c r="D6" s="138">
        <v>42144</v>
      </c>
      <c r="E6" s="138">
        <v>43707</v>
      </c>
      <c r="F6" s="91" t="s">
        <v>576</v>
      </c>
      <c r="G6" s="86" t="s">
        <v>320</v>
      </c>
      <c r="H6" s="86" t="s">
        <v>577</v>
      </c>
      <c r="I6" s="86" t="s">
        <v>323</v>
      </c>
      <c r="J6" s="86" t="s">
        <v>578</v>
      </c>
      <c r="K6" s="86" t="s">
        <v>579</v>
      </c>
      <c r="L6" s="94" t="s">
        <v>580</v>
      </c>
      <c r="M6" s="95">
        <v>1</v>
      </c>
      <c r="N6" s="95">
        <v>1</v>
      </c>
      <c r="O6" s="93"/>
      <c r="P6" s="86"/>
      <c r="Q6" s="86"/>
    </row>
    <row r="7" spans="1:17" ht="44.25" customHeight="1" thickBot="1" x14ac:dyDescent="0.25">
      <c r="A7" s="284">
        <v>2</v>
      </c>
      <c r="B7" s="279" t="str">
        <f>+OBJS!C7</f>
        <v xml:space="preserve">Establecer un cronograma de reuniones del consejo académico. </v>
      </c>
      <c r="C7" s="142" t="str">
        <f>+OBJS!D7</f>
        <v xml:space="preserve">Ejecutar el cronograma establecido para las reuniones </v>
      </c>
      <c r="D7" s="138"/>
      <c r="E7" s="138"/>
      <c r="F7" s="89"/>
      <c r="G7" s="86"/>
      <c r="H7" s="120"/>
      <c r="I7" s="86"/>
      <c r="J7" s="86"/>
      <c r="K7" s="86"/>
      <c r="L7" s="94"/>
      <c r="M7" s="95"/>
      <c r="N7" s="95"/>
      <c r="O7" s="93"/>
      <c r="P7" s="86"/>
      <c r="Q7" s="86"/>
    </row>
    <row r="8" spans="1:17" ht="43.5" customHeight="1" thickBot="1" x14ac:dyDescent="0.25">
      <c r="A8" s="285"/>
      <c r="B8" s="286"/>
      <c r="C8" s="142" t="str">
        <f>+OBJS!D8</f>
        <v>Tomar decisiones acertivas sobre los procesos pedahogicos y hacer seguimiento del plan de trabajo</v>
      </c>
      <c r="D8" s="138"/>
      <c r="E8" s="138"/>
      <c r="F8" s="91"/>
      <c r="G8" s="86"/>
      <c r="H8" s="120"/>
      <c r="I8" s="86"/>
      <c r="J8" s="86"/>
      <c r="K8" s="86"/>
      <c r="L8" s="94"/>
      <c r="M8" s="95"/>
      <c r="N8" s="95"/>
      <c r="O8" s="93"/>
      <c r="P8" s="86"/>
      <c r="Q8" s="86"/>
    </row>
    <row r="9" spans="1:17" ht="42" customHeight="1" thickBot="1" x14ac:dyDescent="0.25">
      <c r="A9" s="277">
        <v>3</v>
      </c>
      <c r="B9" s="279" t="str">
        <f>+OBJS!C9</f>
        <v xml:space="preserve">Fortalecer la participación de los padres de familia en las reuniones de asambleas. </v>
      </c>
      <c r="C9" s="142" t="str">
        <f>+OBJS!D9</f>
        <v xml:space="preserve">Utilizar cada una de las redes de comunicación que posee la institución para insentivar a los padres de familia </v>
      </c>
      <c r="D9" s="138">
        <v>43848</v>
      </c>
      <c r="E9" s="138">
        <v>44864</v>
      </c>
      <c r="F9" s="91"/>
      <c r="G9" s="86"/>
      <c r="H9" s="120"/>
      <c r="I9" s="86"/>
      <c r="J9" s="86"/>
      <c r="K9" s="86"/>
      <c r="L9" s="94"/>
      <c r="M9" s="95"/>
      <c r="N9" s="95"/>
      <c r="O9" s="93"/>
      <c r="P9" s="86"/>
      <c r="Q9" s="86"/>
    </row>
    <row r="10" spans="1:17" ht="42" customHeight="1" thickBot="1" x14ac:dyDescent="0.25">
      <c r="A10" s="278"/>
      <c r="B10" s="280"/>
      <c r="C10" s="142" t="str">
        <f>+OBJS!D10</f>
        <v>Realizar un control sistematizado en cada asamblea</v>
      </c>
      <c r="D10" s="138">
        <v>43907</v>
      </c>
      <c r="E10" s="138">
        <v>44155</v>
      </c>
      <c r="F10" s="91"/>
      <c r="G10" s="86"/>
      <c r="H10" s="120"/>
      <c r="I10" s="86"/>
      <c r="J10" s="86"/>
      <c r="K10" s="86"/>
      <c r="L10" s="94"/>
      <c r="M10" s="95"/>
      <c r="N10" s="95"/>
      <c r="O10" s="93"/>
      <c r="P10" s="86"/>
      <c r="Q10" s="86"/>
    </row>
    <row r="11" spans="1:17" ht="42" customHeight="1" thickBot="1" x14ac:dyDescent="0.25">
      <c r="A11" s="277">
        <v>4</v>
      </c>
      <c r="B11" s="279" t="str">
        <f>+OBJS!C11</f>
        <v>Reestructurar el programa de riesgos y contingencia</v>
      </c>
      <c r="C11" s="142" t="str">
        <f>+OBJS!D11</f>
        <v>Hacer una (1) reunión semestral para adaptar el programa de riesgos y contingencias</v>
      </c>
      <c r="D11" s="138">
        <v>44211</v>
      </c>
      <c r="E11" s="138">
        <v>45248</v>
      </c>
      <c r="F11" s="91" t="s">
        <v>544</v>
      </c>
      <c r="G11" s="86" t="s">
        <v>320</v>
      </c>
      <c r="H11" s="120" t="s">
        <v>545</v>
      </c>
      <c r="I11" s="86" t="s">
        <v>323</v>
      </c>
      <c r="J11" s="86" t="s">
        <v>546</v>
      </c>
      <c r="K11" s="86" t="s">
        <v>547</v>
      </c>
      <c r="L11" s="94" t="s">
        <v>548</v>
      </c>
      <c r="M11" s="95">
        <v>2</v>
      </c>
      <c r="N11" s="95">
        <v>2</v>
      </c>
      <c r="O11" s="93"/>
      <c r="P11" s="86" t="s">
        <v>327</v>
      </c>
      <c r="Q11" s="86"/>
    </row>
    <row r="12" spans="1:17" ht="42" customHeight="1" thickBot="1" x14ac:dyDescent="0.25">
      <c r="A12" s="278"/>
      <c r="B12" s="280"/>
      <c r="C12" s="142" t="str">
        <f>+OBJS!D12</f>
        <v>Capacitar a treinta (30) miembros de la comunidad educativa sobre riesgos y contingencias en el año 2023</v>
      </c>
      <c r="D12" s="138">
        <v>44211</v>
      </c>
      <c r="E12" s="138">
        <v>45248</v>
      </c>
      <c r="F12" s="91"/>
      <c r="G12" s="86"/>
      <c r="H12" s="120"/>
      <c r="I12" s="86"/>
      <c r="J12" s="86"/>
      <c r="K12" s="86"/>
      <c r="L12" s="94"/>
      <c r="M12" s="95"/>
      <c r="N12" s="95"/>
      <c r="O12" s="93"/>
      <c r="P12" s="86"/>
      <c r="Q12" s="86"/>
    </row>
    <row r="13" spans="1:17" ht="42" customHeight="1" thickBot="1" x14ac:dyDescent="0.25">
      <c r="A13" s="277">
        <v>5</v>
      </c>
      <c r="B13" s="279" t="str">
        <f>+OBJS!C13</f>
        <v>Optimizar los canales de información interna y externa.</v>
      </c>
      <c r="C13" s="142" t="str">
        <f>+OBJS!D13</f>
        <v>Hacer una (1) revisión de los canales de información internas y externas (Facebook, instagram, etc) en el primer trimestre del año.</v>
      </c>
      <c r="D13" s="138">
        <v>44211</v>
      </c>
      <c r="E13" s="138">
        <v>44578</v>
      </c>
      <c r="F13" s="91"/>
      <c r="G13" s="86"/>
      <c r="H13" s="85"/>
      <c r="I13" s="86"/>
      <c r="J13" s="86"/>
      <c r="K13" s="86"/>
      <c r="L13" s="94"/>
      <c r="M13" s="95"/>
      <c r="N13" s="95"/>
      <c r="O13" s="93"/>
      <c r="P13" s="86"/>
      <c r="Q13" s="86"/>
    </row>
    <row r="14" spans="1:17" ht="55.5" customHeight="1" thickBot="1" x14ac:dyDescent="0.25">
      <c r="A14" s="278"/>
      <c r="B14" s="280"/>
      <c r="C14" s="142" t="str">
        <f>+OBJS!D14</f>
        <v>mejorar los canales de información interna y externa</v>
      </c>
      <c r="D14" s="138">
        <v>44237</v>
      </c>
      <c r="E14" s="138">
        <v>45247</v>
      </c>
      <c r="F14" s="91"/>
      <c r="G14" s="86"/>
      <c r="H14" s="86"/>
      <c r="I14" s="86"/>
      <c r="J14" s="86"/>
      <c r="K14" s="86"/>
      <c r="L14" s="94"/>
      <c r="M14" s="95"/>
      <c r="N14" s="95"/>
      <c r="O14" s="93"/>
      <c r="P14" s="86"/>
      <c r="Q14" s="86"/>
    </row>
    <row r="15" spans="1:17" ht="60.75" customHeight="1" thickBot="1" x14ac:dyDescent="0.25">
      <c r="A15" s="277">
        <v>6</v>
      </c>
      <c r="B15" s="279" t="str">
        <f>+OBJS!C15</f>
        <v>Aplicar una política en la gestión escolar de manera que garantice una educación inclusiva.</v>
      </c>
      <c r="C15" s="142" t="str">
        <f>+OBJS!D15</f>
        <v>Tener un (1) plan de acción en la politica para la transformación incluyente basado en la ley estatuaria 1618 del 2013 a marzo de 2023.</v>
      </c>
      <c r="D15" s="138">
        <v>44204</v>
      </c>
      <c r="E15" s="138">
        <v>44849</v>
      </c>
      <c r="F15" s="91"/>
      <c r="G15" s="86"/>
      <c r="H15" s="86"/>
      <c r="I15" s="86"/>
      <c r="J15" s="86"/>
      <c r="K15" s="86"/>
      <c r="L15" s="94"/>
      <c r="M15" s="95"/>
      <c r="N15" s="95"/>
      <c r="O15" s="93"/>
      <c r="P15" s="86"/>
      <c r="Q15" s="86"/>
    </row>
    <row r="16" spans="1:17" ht="42" customHeight="1" thickBot="1" x14ac:dyDescent="0.25">
      <c r="A16" s="278"/>
      <c r="B16" s="286"/>
      <c r="C16" s="142" t="str">
        <f>+OBJS!D16</f>
        <v>Cumplir con el plan de acción en un 80% a noviembre de 2023</v>
      </c>
      <c r="D16" s="138">
        <v>44880</v>
      </c>
      <c r="E16" s="138">
        <v>45245</v>
      </c>
      <c r="F16" s="91"/>
      <c r="G16" s="86"/>
      <c r="H16" s="86"/>
      <c r="I16" s="86"/>
      <c r="J16" s="86"/>
      <c r="K16" s="86"/>
      <c r="L16" s="94"/>
      <c r="M16" s="95"/>
      <c r="N16" s="95"/>
      <c r="O16" s="93"/>
      <c r="P16" s="86"/>
      <c r="Q16" s="86"/>
    </row>
    <row r="17" spans="1:17" ht="42" customHeight="1" thickBot="1" x14ac:dyDescent="0.25">
      <c r="A17" s="277">
        <v>7</v>
      </c>
      <c r="B17" s="279" t="str">
        <f>+OBJS!C17</f>
        <v xml:space="preserve">Incrementar la participación de los padres de familia en el consejo 
</v>
      </c>
      <c r="C17" s="142" t="str">
        <f>+OBJS!D17</f>
        <v xml:space="preserve">Involucrar al consejo de padres en la toma de decisiones e implementación de las mismas. </v>
      </c>
      <c r="D17" s="138"/>
      <c r="E17" s="138"/>
      <c r="F17" s="91"/>
      <c r="G17" s="86"/>
      <c r="H17" s="86"/>
      <c r="I17" s="86"/>
      <c r="J17" s="86"/>
      <c r="K17" s="86"/>
      <c r="L17" s="94"/>
      <c r="M17" s="95"/>
      <c r="N17" s="95"/>
      <c r="O17" s="93"/>
      <c r="P17" s="86"/>
      <c r="Q17" s="86"/>
    </row>
    <row r="18" spans="1:17" ht="42" customHeight="1" thickBot="1" x14ac:dyDescent="0.25">
      <c r="A18" s="278"/>
      <c r="B18" s="280"/>
      <c r="C18" s="142" t="str">
        <f>+OBJS!D18</f>
        <v>Crear un (1) plan de acción en el primer bimestre del año 2023</v>
      </c>
      <c r="D18" s="138"/>
      <c r="E18" s="138"/>
      <c r="F18" s="91"/>
      <c r="G18" s="86"/>
      <c r="H18" s="85"/>
      <c r="I18" s="86"/>
      <c r="J18" s="86"/>
      <c r="K18" s="86"/>
      <c r="L18" s="94"/>
      <c r="M18" s="95"/>
      <c r="N18" s="95"/>
      <c r="O18" s="93"/>
      <c r="P18" s="86"/>
      <c r="Q18" s="86"/>
    </row>
    <row r="19" spans="1:17" ht="42" customHeight="1" thickBot="1" x14ac:dyDescent="0.25">
      <c r="A19" s="277">
        <v>8</v>
      </c>
      <c r="B19" s="279" t="str">
        <f>+OBJS!B21</f>
        <v xml:space="preserve">Recursos para el aprendizaje </v>
      </c>
      <c r="C19" s="142" t="str">
        <f>+OBJS!D19</f>
        <v>Tener un (1) control permanente de la asistencia de los estudiantes para evidenciar su permanencia en la IE</v>
      </c>
      <c r="D19" s="138"/>
      <c r="E19" s="138"/>
      <c r="F19" s="91"/>
      <c r="G19" s="86"/>
      <c r="H19" s="85"/>
      <c r="I19" s="86"/>
      <c r="J19" s="86"/>
      <c r="K19" s="86"/>
      <c r="L19" s="94"/>
      <c r="M19" s="95"/>
      <c r="N19" s="95"/>
      <c r="O19" s="93"/>
      <c r="P19" s="86"/>
      <c r="Q19" s="86"/>
    </row>
    <row r="20" spans="1:17" ht="42" customHeight="1" thickBot="1" x14ac:dyDescent="0.25">
      <c r="A20" s="278"/>
      <c r="B20" s="280"/>
      <c r="C20" s="142" t="str">
        <f>+OBJS!D20</f>
        <v>Llevar a cabo el control de asistencia desde enero a noviembre todos los dias en horario académico</v>
      </c>
      <c r="D20" s="138"/>
      <c r="E20" s="138"/>
      <c r="F20" s="91"/>
      <c r="G20" s="86"/>
      <c r="H20" s="85"/>
      <c r="I20" s="86"/>
      <c r="J20" s="86"/>
      <c r="K20" s="86"/>
      <c r="L20" s="94"/>
      <c r="M20" s="95"/>
      <c r="N20" s="95"/>
      <c r="O20" s="93"/>
      <c r="P20" s="86"/>
      <c r="Q20" s="86"/>
    </row>
    <row r="21" spans="1:17" ht="42" customHeight="1" thickBot="1" x14ac:dyDescent="0.25">
      <c r="A21" s="277">
        <v>9</v>
      </c>
      <c r="B21" s="279" t="str">
        <f>+OBJS!C21</f>
        <v>Adquirir recursos para el aprendizaje</v>
      </c>
      <c r="C21" s="142" t="str">
        <f>+OBJS!D21</f>
        <v>Utilizar recursos propios como la realización de actividades internas para solventar los recursos de aprendizaje</v>
      </c>
      <c r="D21" s="138"/>
      <c r="E21" s="138"/>
      <c r="F21" s="91"/>
      <c r="G21" s="86"/>
      <c r="H21" s="86"/>
      <c r="I21" s="86"/>
      <c r="J21" s="86"/>
      <c r="K21" s="86"/>
      <c r="L21" s="94"/>
      <c r="M21" s="95"/>
      <c r="N21" s="95"/>
      <c r="O21" s="93"/>
      <c r="P21" s="86"/>
      <c r="Q21" s="86"/>
    </row>
    <row r="22" spans="1:17" ht="73.5" customHeight="1" thickBot="1" x14ac:dyDescent="0.25">
      <c r="A22" s="278"/>
      <c r="B22" s="280"/>
      <c r="C22" s="142" t="str">
        <f>+OBJS!D22</f>
        <v>Implementar los grupos asociativos como pequeños emprendimientos para utilidad de los recursos</v>
      </c>
      <c r="D22" s="138"/>
      <c r="E22" s="138"/>
      <c r="F22" s="91"/>
      <c r="G22" s="86"/>
      <c r="H22" s="85"/>
      <c r="I22" s="86"/>
      <c r="J22" s="86"/>
      <c r="K22" s="86"/>
      <c r="L22" s="94"/>
      <c r="M22" s="95"/>
      <c r="N22" s="95"/>
      <c r="O22" s="93"/>
      <c r="P22" s="86"/>
      <c r="Q22" s="86"/>
    </row>
    <row r="23" spans="1:17" ht="42" customHeight="1" thickBot="1" x14ac:dyDescent="0.25">
      <c r="A23" s="277">
        <v>10</v>
      </c>
      <c r="B23" s="279" t="str">
        <f>+OBJS!C23</f>
        <v>Fortalecer el liderazgo del personero estudiantil.</v>
      </c>
      <c r="C23" s="142" t="str">
        <f>+OBJS!D23</f>
        <v>Lograr que el estudiante realice como minimo tres (3) propuestas que sean factibles para la institución</v>
      </c>
      <c r="D23" s="138"/>
      <c r="E23" s="138"/>
      <c r="F23" s="89"/>
      <c r="G23" s="86"/>
      <c r="H23" s="85"/>
      <c r="I23" s="86"/>
      <c r="J23" s="86"/>
      <c r="K23" s="86"/>
      <c r="L23" s="94"/>
      <c r="M23" s="95"/>
      <c r="N23" s="95"/>
      <c r="O23" s="93"/>
      <c r="P23" s="86"/>
      <c r="Q23" s="86"/>
    </row>
    <row r="24" spans="1:17" ht="49.5" customHeight="1" thickBot="1" x14ac:dyDescent="0.25">
      <c r="A24" s="278"/>
      <c r="B24" s="280"/>
      <c r="C24" s="142" t="str">
        <f>+OBJS!D24</f>
        <v>Evidenciar que el estudiante escogido como personero haya cumplido en un 90% sus propuestas durante su periodo en el cargo</v>
      </c>
      <c r="D24" s="138"/>
      <c r="E24" s="138"/>
      <c r="F24" s="89"/>
      <c r="G24" s="86"/>
      <c r="H24" s="85"/>
      <c r="I24" s="86"/>
      <c r="J24" s="86"/>
      <c r="K24" s="86"/>
      <c r="L24" s="94"/>
      <c r="M24" s="95"/>
      <c r="N24" s="95"/>
      <c r="O24" s="93"/>
      <c r="P24" s="86"/>
      <c r="Q24" s="86"/>
    </row>
    <row r="25" spans="1:17" ht="42" customHeight="1" thickBot="1" x14ac:dyDescent="0.25">
      <c r="A25" s="277">
        <v>11</v>
      </c>
      <c r="B25" s="279" t="str">
        <f>+OBJS!C25</f>
        <v>Motivar al sentido de pertenencia en toda la comunidad educativa.</v>
      </c>
      <c r="C25" s="142" t="str">
        <f>+OBJS!D25</f>
        <v>Orientacion y fomento de la practica del estilo salesiano</v>
      </c>
      <c r="D25" s="138"/>
      <c r="E25" s="138"/>
      <c r="F25" s="91"/>
      <c r="G25" s="86"/>
      <c r="H25" s="86"/>
      <c r="I25" s="86"/>
      <c r="J25" s="86"/>
      <c r="K25" s="86"/>
      <c r="L25" s="94"/>
      <c r="M25" s="95"/>
      <c r="N25" s="95"/>
      <c r="O25" s="93"/>
      <c r="P25" s="86"/>
      <c r="Q25" s="86"/>
    </row>
    <row r="26" spans="1:17" ht="42" customHeight="1" thickBot="1" x14ac:dyDescent="0.25">
      <c r="A26" s="278"/>
      <c r="B26" s="280"/>
      <c r="C26" s="142" t="str">
        <f>+OBJS!D26</f>
        <v>Acompañamiento a estudiantes para facilitar la adaptacion al medio</v>
      </c>
      <c r="D26" s="138"/>
      <c r="E26" s="138"/>
      <c r="F26" s="91"/>
      <c r="G26" s="86"/>
      <c r="H26" s="86"/>
      <c r="I26" s="86"/>
      <c r="J26" s="86"/>
      <c r="K26" s="86"/>
      <c r="L26" s="94"/>
      <c r="M26" s="95"/>
      <c r="N26" s="95"/>
      <c r="O26" s="93"/>
      <c r="P26" s="86"/>
      <c r="Q26" s="86"/>
    </row>
    <row r="27" spans="1:17" ht="42" customHeight="1" thickBot="1" x14ac:dyDescent="0.25">
      <c r="A27" s="277">
        <v>12</v>
      </c>
      <c r="B27" s="279" t="str">
        <f>+OBJS!C27</f>
        <v>Estructurar el equipo de animacion local de acuerdo al PEPI</v>
      </c>
      <c r="C27" s="142" t="str">
        <f>+OBJS!D27</f>
        <v xml:space="preserve">Conformar para febrero de 2023 el EAL con 12 estudiantes de bachillerato, dos por cada grado y 6 padres de familia. </v>
      </c>
      <c r="D27" s="138">
        <v>43857</v>
      </c>
      <c r="E27" s="138">
        <v>44530</v>
      </c>
      <c r="F27" s="91" t="s">
        <v>394</v>
      </c>
      <c r="G27" s="86" t="s">
        <v>321</v>
      </c>
      <c r="H27" s="86" t="s">
        <v>396</v>
      </c>
      <c r="I27" s="86" t="s">
        <v>322</v>
      </c>
      <c r="J27" s="86" t="s">
        <v>399</v>
      </c>
      <c r="K27" s="86" t="s">
        <v>400</v>
      </c>
      <c r="L27" s="94" t="s">
        <v>405</v>
      </c>
      <c r="M27" s="95" t="s">
        <v>401</v>
      </c>
      <c r="N27" s="95" t="s">
        <v>403</v>
      </c>
      <c r="O27" s="93" t="s">
        <v>406</v>
      </c>
      <c r="P27" s="86" t="s">
        <v>328</v>
      </c>
      <c r="Q27" s="86" t="s">
        <v>393</v>
      </c>
    </row>
    <row r="28" spans="1:17" ht="42" customHeight="1" x14ac:dyDescent="0.2">
      <c r="A28" s="278"/>
      <c r="B28" s="280"/>
      <c r="C28" s="142" t="str">
        <f>+OBJS!D28</f>
        <v>Colaboración del EAL en la implementación de 2 charlas semestrales y talleres formativos en temas de interes para la comunidad.</v>
      </c>
      <c r="D28" s="138">
        <v>43857</v>
      </c>
      <c r="E28" s="138">
        <v>44530</v>
      </c>
      <c r="F28" s="91" t="s">
        <v>395</v>
      </c>
      <c r="G28" s="86" t="s">
        <v>321</v>
      </c>
      <c r="H28" s="86" t="s">
        <v>397</v>
      </c>
      <c r="I28" s="86" t="s">
        <v>322</v>
      </c>
      <c r="J28" s="86" t="s">
        <v>398</v>
      </c>
      <c r="K28" s="86" t="s">
        <v>400</v>
      </c>
      <c r="L28" s="94" t="s">
        <v>405</v>
      </c>
      <c r="M28" s="95" t="s">
        <v>402</v>
      </c>
      <c r="N28" s="95" t="s">
        <v>404</v>
      </c>
      <c r="O28" s="93" t="s">
        <v>406</v>
      </c>
      <c r="P28" s="86" t="s">
        <v>327</v>
      </c>
      <c r="Q28" s="86" t="s">
        <v>393</v>
      </c>
    </row>
    <row r="30" spans="1:17" hidden="1" x14ac:dyDescent="0.2"/>
    <row r="31" spans="1:17" hidden="1" x14ac:dyDescent="0.2"/>
    <row r="32" spans="1:17" ht="9.75" hidden="1" customHeight="1" x14ac:dyDescent="0.2"/>
    <row r="33" spans="5:5" hidden="1" x14ac:dyDescent="0.2"/>
    <row r="34" spans="5:5" hidden="1" x14ac:dyDescent="0.2"/>
    <row r="35" spans="5:5" hidden="1" x14ac:dyDescent="0.2"/>
    <row r="36" spans="5:5" hidden="1" x14ac:dyDescent="0.2"/>
    <row r="37" spans="5:5" hidden="1" x14ac:dyDescent="0.2"/>
    <row r="38" spans="5:5" hidden="1" x14ac:dyDescent="0.2"/>
    <row r="39" spans="5:5" hidden="1" x14ac:dyDescent="0.2"/>
    <row r="40" spans="5:5" hidden="1" x14ac:dyDescent="0.2"/>
    <row r="41" spans="5:5" hidden="1" x14ac:dyDescent="0.2"/>
    <row r="42" spans="5:5" hidden="1" x14ac:dyDescent="0.2"/>
    <row r="43" spans="5:5" hidden="1" x14ac:dyDescent="0.2"/>
    <row r="44" spans="5:5" hidden="1" x14ac:dyDescent="0.2">
      <c r="E44" t="s">
        <v>320</v>
      </c>
    </row>
    <row r="45" spans="5:5" hidden="1" x14ac:dyDescent="0.2">
      <c r="E45" t="s">
        <v>321</v>
      </c>
    </row>
    <row r="46" spans="5:5" hidden="1" x14ac:dyDescent="0.2"/>
    <row r="47" spans="5:5" hidden="1" x14ac:dyDescent="0.2"/>
    <row r="48" spans="5:5" hidden="1" x14ac:dyDescent="0.2"/>
    <row r="49" spans="9:16" hidden="1" x14ac:dyDescent="0.2"/>
    <row r="50" spans="9:16" hidden="1" x14ac:dyDescent="0.2">
      <c r="I50" t="s">
        <v>322</v>
      </c>
    </row>
    <row r="51" spans="9:16" hidden="1" x14ac:dyDescent="0.2">
      <c r="I51" t="s">
        <v>323</v>
      </c>
    </row>
    <row r="52" spans="9:16" hidden="1" x14ac:dyDescent="0.2"/>
    <row r="53" spans="9:16" hidden="1" x14ac:dyDescent="0.2"/>
    <row r="59" spans="9:16" ht="10.5" hidden="1" customHeight="1" x14ac:dyDescent="0.2"/>
    <row r="60" spans="9:16" hidden="1" x14ac:dyDescent="0.2"/>
    <row r="61" spans="9:16" hidden="1" x14ac:dyDescent="0.2">
      <c r="P61" t="s">
        <v>324</v>
      </c>
    </row>
    <row r="62" spans="9:16" hidden="1" x14ac:dyDescent="0.2">
      <c r="P62" t="s">
        <v>325</v>
      </c>
    </row>
    <row r="63" spans="9:16" hidden="1" x14ac:dyDescent="0.2">
      <c r="P63" t="s">
        <v>326</v>
      </c>
    </row>
    <row r="64" spans="9:16" hidden="1" x14ac:dyDescent="0.2">
      <c r="P64" t="s">
        <v>327</v>
      </c>
    </row>
    <row r="65" spans="16:16" hidden="1" x14ac:dyDescent="0.2">
      <c r="P65" t="s">
        <v>328</v>
      </c>
    </row>
  </sheetData>
  <sheetProtection selectLockedCells="1"/>
  <mergeCells count="25">
    <mergeCell ref="A25:A26"/>
    <mergeCell ref="B25:B26"/>
    <mergeCell ref="A27:A28"/>
    <mergeCell ref="B27:B28"/>
    <mergeCell ref="A21:A22"/>
    <mergeCell ref="B21:B22"/>
    <mergeCell ref="A23:A24"/>
    <mergeCell ref="B23:B24"/>
    <mergeCell ref="A17:A18"/>
    <mergeCell ref="B17:B18"/>
    <mergeCell ref="A19:A20"/>
    <mergeCell ref="B19:B20"/>
    <mergeCell ref="A13:A14"/>
    <mergeCell ref="B13:B14"/>
    <mergeCell ref="A15:A16"/>
    <mergeCell ref="B15:B16"/>
    <mergeCell ref="A11:A12"/>
    <mergeCell ref="B11:B12"/>
    <mergeCell ref="B2:Q2"/>
    <mergeCell ref="A5:A6"/>
    <mergeCell ref="A7:A8"/>
    <mergeCell ref="B5:B6"/>
    <mergeCell ref="A9:A10"/>
    <mergeCell ref="B9:B10"/>
    <mergeCell ref="B7:B8"/>
  </mergeCells>
  <phoneticPr fontId="14" type="noConversion"/>
  <dataValidations xWindow="607" yWindow="367" count="3">
    <dataValidation type="list" allowBlank="1" showInputMessage="1" showErrorMessage="1" prompt="RESULTADO: Permiten establecer SI las acciones ejecutadas sirvieron para lograr las metas y los resultados deseados._x000a_PROCESO: Brindan información acerca del desarrollo de las diferentes etapas de un proceso y permite monitorear los avances" sqref="G5:G28" xr:uid="{00000000-0002-0000-0600-000000000000}">
      <formula1>$E$43:$E$45</formula1>
    </dataValidation>
    <dataValidation type="list" allowBlank="1" showInputMessage="1" showErrorMessage="1" sqref="I5:I28" xr:uid="{00000000-0002-0000-0600-000001000000}">
      <formula1>$I$49:$I$51</formula1>
    </dataValidation>
    <dataValidation type="list" allowBlank="1" showInputMessage="1" showErrorMessage="1" sqref="P5:P28" xr:uid="{00000000-0002-0000-0600-000002000000}">
      <formula1>$P$60:$P$65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theme="6" tint="-0.499984740745262"/>
  </sheetPr>
  <dimension ref="A2:J129"/>
  <sheetViews>
    <sheetView zoomScale="80" zoomScaleNormal="80" workbookViewId="0">
      <selection activeCell="B6" sqref="B6"/>
    </sheetView>
  </sheetViews>
  <sheetFormatPr defaultColWidth="9.33203125" defaultRowHeight="11.25" x14ac:dyDescent="0.2"/>
  <cols>
    <col min="1" max="1" width="45.83203125" style="30" customWidth="1"/>
    <col min="2" max="2" width="40.6640625" style="30" customWidth="1"/>
    <col min="3" max="3" width="34" style="119" customWidth="1"/>
    <col min="4" max="4" width="20" style="119" customWidth="1"/>
    <col min="5" max="5" width="26.6640625" style="119" customWidth="1"/>
    <col min="6" max="6" width="29.6640625" style="131" customWidth="1"/>
    <col min="7" max="7" width="40.6640625" style="119" customWidth="1"/>
    <col min="8" max="8" width="26.33203125" style="119" customWidth="1"/>
    <col min="9" max="9" width="39.5" style="119" customWidth="1"/>
    <col min="10" max="10" width="12" style="30" customWidth="1"/>
    <col min="11" max="256" width="12" customWidth="1"/>
  </cols>
  <sheetData>
    <row r="2" spans="1:10" ht="15" x14ac:dyDescent="0.25">
      <c r="B2" s="287"/>
      <c r="C2" s="287"/>
      <c r="D2" s="287"/>
      <c r="E2" s="287"/>
      <c r="F2" s="287"/>
      <c r="G2" s="287"/>
    </row>
    <row r="4" spans="1:10" ht="12" thickBot="1" x14ac:dyDescent="0.25"/>
    <row r="5" spans="1:10" s="27" customFormat="1" ht="51.75" customHeight="1" thickBot="1" x14ac:dyDescent="0.25">
      <c r="A5" s="32" t="s">
        <v>305</v>
      </c>
      <c r="B5" s="58" t="s">
        <v>329</v>
      </c>
      <c r="C5" s="37" t="s">
        <v>330</v>
      </c>
      <c r="D5" s="58" t="s">
        <v>331</v>
      </c>
      <c r="E5" s="37" t="s">
        <v>332</v>
      </c>
      <c r="F5" s="132" t="s">
        <v>333</v>
      </c>
      <c r="G5" s="37" t="s">
        <v>334</v>
      </c>
      <c r="H5" s="37" t="s">
        <v>335</v>
      </c>
      <c r="I5" s="90" t="s">
        <v>336</v>
      </c>
      <c r="J5" s="83"/>
    </row>
    <row r="6" spans="1:10" s="83" customFormat="1" ht="63" customHeight="1" x14ac:dyDescent="0.2">
      <c r="A6" s="288" t="str">
        <f>OBJS!D5</f>
        <v>Publicar por los diferentes medios de comunicación la vision y mision para alcanzar en un 90% la apropiación de la comunidad educativa durante el año escolar</v>
      </c>
      <c r="B6" s="121"/>
      <c r="C6" s="127"/>
      <c r="D6" s="138"/>
      <c r="E6" s="138"/>
      <c r="F6" s="133"/>
      <c r="G6" s="123"/>
      <c r="H6" s="123"/>
      <c r="I6" s="134"/>
    </row>
    <row r="7" spans="1:10" s="83" customFormat="1" ht="43.5" customHeight="1" x14ac:dyDescent="0.2">
      <c r="A7" s="289"/>
      <c r="B7" s="121"/>
      <c r="C7" s="127"/>
      <c r="D7" s="138"/>
      <c r="E7" s="138"/>
      <c r="F7" s="133"/>
      <c r="G7" s="123"/>
      <c r="H7" s="123"/>
      <c r="I7" s="134"/>
    </row>
    <row r="8" spans="1:10" s="83" customFormat="1" ht="43.5" customHeight="1" x14ac:dyDescent="0.2">
      <c r="A8" s="288" t="str">
        <f>OBJS!D6</f>
        <v xml:space="preserve">Crear un comité pro- sede para la consecución de recursos con miras hacia el 2025 </v>
      </c>
      <c r="B8" s="89"/>
      <c r="C8" s="127"/>
      <c r="D8" s="138">
        <v>43553</v>
      </c>
      <c r="E8" s="138">
        <v>43372</v>
      </c>
      <c r="F8" s="133"/>
      <c r="G8" s="123"/>
      <c r="H8" s="123"/>
      <c r="I8" s="134"/>
    </row>
    <row r="9" spans="1:10" s="83" customFormat="1" ht="43.5" customHeight="1" x14ac:dyDescent="0.2">
      <c r="A9" s="289"/>
      <c r="B9" s="89"/>
      <c r="C9" s="127"/>
      <c r="D9" s="138"/>
      <c r="E9" s="138"/>
      <c r="F9" s="133"/>
      <c r="G9" s="123"/>
      <c r="H9" s="123"/>
      <c r="I9" s="134"/>
    </row>
    <row r="10" spans="1:10" s="30" customFormat="1" ht="43.5" customHeight="1" x14ac:dyDescent="0.2">
      <c r="A10" s="288" t="str">
        <f>OBJS!D7</f>
        <v xml:space="preserve">Ejecutar el cronograma establecido para las reuniones </v>
      </c>
      <c r="B10" s="89"/>
      <c r="C10" s="127"/>
      <c r="D10" s="138"/>
      <c r="E10" s="138"/>
      <c r="F10" s="133"/>
      <c r="G10" s="123"/>
      <c r="H10" s="123"/>
      <c r="I10" s="134"/>
    </row>
    <row r="11" spans="1:10" s="30" customFormat="1" ht="43.5" customHeight="1" x14ac:dyDescent="0.2">
      <c r="A11" s="289"/>
      <c r="B11" s="89"/>
      <c r="C11" s="127"/>
      <c r="D11" s="138"/>
      <c r="E11" s="138"/>
      <c r="F11" s="133"/>
      <c r="G11" s="123"/>
      <c r="H11" s="123"/>
      <c r="I11" s="134"/>
    </row>
    <row r="12" spans="1:10" s="30" customFormat="1" ht="43.5" customHeight="1" x14ac:dyDescent="0.2">
      <c r="A12" s="288" t="str">
        <f>OBJS!D8</f>
        <v>Tomar decisiones acertivas sobre los procesos pedahogicos y hacer seguimiento del plan de trabajo</v>
      </c>
      <c r="B12" s="89"/>
      <c r="C12" s="127"/>
      <c r="D12" s="138"/>
      <c r="E12" s="138"/>
      <c r="F12" s="133"/>
      <c r="G12" s="123"/>
      <c r="H12" s="123"/>
      <c r="I12" s="134"/>
    </row>
    <row r="13" spans="1:10" s="30" customFormat="1" ht="43.5" customHeight="1" x14ac:dyDescent="0.2">
      <c r="A13" s="289"/>
      <c r="B13" s="89"/>
      <c r="C13" s="127"/>
      <c r="D13" s="138"/>
      <c r="E13" s="138"/>
      <c r="F13" s="133"/>
      <c r="G13" s="123"/>
      <c r="H13" s="123"/>
      <c r="I13" s="134"/>
    </row>
    <row r="14" spans="1:10" s="30" customFormat="1" ht="43.5" customHeight="1" x14ac:dyDescent="0.2">
      <c r="A14" s="288" t="str">
        <f>OBJS!D9</f>
        <v xml:space="preserve">Utilizar cada una de las redes de comunicación que posee la institución para insentivar a los padres de familia </v>
      </c>
      <c r="B14" s="89"/>
      <c r="C14" s="127"/>
      <c r="D14" s="138"/>
      <c r="E14" s="138"/>
      <c r="F14" s="133"/>
      <c r="G14" s="123"/>
      <c r="H14" s="123"/>
      <c r="I14" s="134"/>
    </row>
    <row r="15" spans="1:10" s="30" customFormat="1" ht="43.5" customHeight="1" x14ac:dyDescent="0.2">
      <c r="A15" s="289"/>
      <c r="B15" s="89"/>
      <c r="C15" s="127"/>
      <c r="D15" s="138"/>
      <c r="E15" s="138"/>
      <c r="F15" s="133"/>
      <c r="G15" s="123"/>
      <c r="H15" s="123"/>
      <c r="I15" s="134"/>
    </row>
    <row r="16" spans="1:10" s="30" customFormat="1" ht="43.5" customHeight="1" x14ac:dyDescent="0.2">
      <c r="A16" s="288" t="str">
        <f>OBJS!D10</f>
        <v>Realizar un control sistematizado en cada asamblea</v>
      </c>
      <c r="B16" s="89"/>
      <c r="C16" s="127"/>
      <c r="D16" s="138"/>
      <c r="E16" s="138"/>
      <c r="F16" s="133"/>
      <c r="G16" s="123"/>
      <c r="H16" s="123"/>
      <c r="I16" s="134"/>
    </row>
    <row r="17" spans="1:9" s="30" customFormat="1" ht="43.5" customHeight="1" x14ac:dyDescent="0.2">
      <c r="A17" s="289"/>
      <c r="B17" s="89"/>
      <c r="C17" s="127"/>
      <c r="D17" s="138"/>
      <c r="E17" s="138"/>
      <c r="F17" s="133"/>
      <c r="G17" s="123"/>
      <c r="H17" s="123"/>
      <c r="I17" s="134"/>
    </row>
    <row r="18" spans="1:9" s="30" customFormat="1" ht="43.5" customHeight="1" x14ac:dyDescent="0.2">
      <c r="A18" s="288" t="str">
        <f>OBJS!D11</f>
        <v>Hacer una (1) reunión semestral para adaptar el programa de riesgos y contingencias</v>
      </c>
      <c r="B18" s="89"/>
      <c r="C18" s="127"/>
      <c r="D18" s="138"/>
      <c r="E18" s="138"/>
      <c r="F18" s="133"/>
      <c r="G18" s="123"/>
      <c r="H18" s="123"/>
      <c r="I18" s="134"/>
    </row>
    <row r="19" spans="1:9" s="30" customFormat="1" ht="43.5" customHeight="1" x14ac:dyDescent="0.2">
      <c r="A19" s="289"/>
      <c r="B19" s="89"/>
      <c r="C19" s="127"/>
      <c r="D19" s="138"/>
      <c r="E19" s="138"/>
      <c r="F19" s="133"/>
      <c r="G19" s="123"/>
      <c r="H19" s="123"/>
      <c r="I19" s="134"/>
    </row>
    <row r="20" spans="1:9" s="30" customFormat="1" ht="43.5" customHeight="1" x14ac:dyDescent="0.2">
      <c r="A20" s="288" t="str">
        <f>OBJS!D12</f>
        <v>Capacitar a treinta (30) miembros de la comunidad educativa sobre riesgos y contingencias en el año 2023</v>
      </c>
      <c r="B20" s="89"/>
      <c r="C20" s="127"/>
      <c r="D20" s="138"/>
      <c r="E20" s="138"/>
      <c r="F20" s="133"/>
      <c r="G20" s="123"/>
      <c r="H20" s="123"/>
      <c r="I20" s="134"/>
    </row>
    <row r="21" spans="1:9" s="30" customFormat="1" ht="43.5" customHeight="1" x14ac:dyDescent="0.2">
      <c r="A21" s="289"/>
      <c r="B21" s="89"/>
      <c r="C21" s="127"/>
      <c r="D21" s="138"/>
      <c r="E21" s="138"/>
      <c r="F21" s="133"/>
      <c r="G21" s="123"/>
      <c r="H21" s="123"/>
      <c r="I21" s="134"/>
    </row>
    <row r="22" spans="1:9" s="30" customFormat="1" ht="43.5" customHeight="1" x14ac:dyDescent="0.2">
      <c r="A22" s="288" t="str">
        <f>OBJS!D13</f>
        <v>Hacer una (1) revisión de los canales de información internas y externas (Facebook, instagram, etc) en el primer trimestre del año.</v>
      </c>
      <c r="B22" s="89"/>
      <c r="C22" s="127"/>
      <c r="D22" s="138"/>
      <c r="E22" s="138"/>
      <c r="F22" s="133"/>
      <c r="G22" s="123"/>
      <c r="H22" s="123"/>
      <c r="I22" s="134"/>
    </row>
    <row r="23" spans="1:9" s="30" customFormat="1" ht="43.5" customHeight="1" x14ac:dyDescent="0.2">
      <c r="A23" s="289"/>
      <c r="B23" s="89"/>
      <c r="C23" s="127"/>
      <c r="D23" s="138"/>
      <c r="E23" s="138"/>
      <c r="F23" s="133"/>
      <c r="G23" s="123"/>
      <c r="H23" s="123"/>
      <c r="I23" s="134"/>
    </row>
    <row r="24" spans="1:9" s="30" customFormat="1" ht="43.5" customHeight="1" x14ac:dyDescent="0.2">
      <c r="A24" s="288" t="str">
        <f>OBJS!D14</f>
        <v>mejorar los canales de información interna y externa</v>
      </c>
      <c r="B24" s="89"/>
      <c r="C24" s="127"/>
      <c r="D24" s="138"/>
      <c r="E24" s="138"/>
      <c r="F24" s="133"/>
      <c r="G24" s="123"/>
      <c r="H24" s="123"/>
      <c r="I24" s="134"/>
    </row>
    <row r="25" spans="1:9" s="30" customFormat="1" ht="43.5" customHeight="1" x14ac:dyDescent="0.2">
      <c r="A25" s="289"/>
      <c r="B25" s="89"/>
      <c r="C25" s="127"/>
      <c r="D25" s="138"/>
      <c r="E25" s="138"/>
      <c r="F25" s="133"/>
      <c r="G25" s="123"/>
      <c r="H25" s="123"/>
      <c r="I25" s="134"/>
    </row>
    <row r="26" spans="1:9" s="30" customFormat="1" ht="43.5" customHeight="1" x14ac:dyDescent="0.2">
      <c r="A26" s="288" t="str">
        <f>OBJS!D15</f>
        <v>Tener un (1) plan de acción en la politica para la transformación incluyente basado en la ley estatuaria 1618 del 2013 a marzo de 2023.</v>
      </c>
      <c r="B26" s="89"/>
      <c r="C26" s="127"/>
      <c r="D26" s="138"/>
      <c r="E26" s="138"/>
      <c r="F26" s="133"/>
      <c r="G26" s="123"/>
      <c r="H26" s="123"/>
      <c r="I26" s="134"/>
    </row>
    <row r="27" spans="1:9" s="30" customFormat="1" ht="43.5" customHeight="1" x14ac:dyDescent="0.2">
      <c r="A27" s="289"/>
      <c r="B27" s="89"/>
      <c r="C27" s="127"/>
      <c r="D27" s="138"/>
      <c r="E27" s="138"/>
      <c r="F27" s="133"/>
      <c r="G27" s="123"/>
      <c r="H27" s="123"/>
      <c r="I27" s="134"/>
    </row>
    <row r="28" spans="1:9" s="30" customFormat="1" ht="43.5" customHeight="1" x14ac:dyDescent="0.2">
      <c r="A28" s="288" t="str">
        <f>OBJS!D16</f>
        <v>Cumplir con el plan de acción en un 80% a noviembre de 2023</v>
      </c>
      <c r="B28" s="89"/>
      <c r="C28" s="127"/>
      <c r="D28" s="138"/>
      <c r="E28" s="138"/>
      <c r="F28" s="133"/>
      <c r="G28" s="123"/>
      <c r="H28" s="123"/>
      <c r="I28" s="134"/>
    </row>
    <row r="29" spans="1:9" s="30" customFormat="1" ht="43.5" customHeight="1" x14ac:dyDescent="0.2">
      <c r="A29" s="289"/>
      <c r="B29" s="89"/>
      <c r="C29" s="127"/>
      <c r="D29" s="138"/>
      <c r="E29" s="138"/>
      <c r="F29" s="133"/>
      <c r="G29" s="123"/>
      <c r="H29" s="123"/>
      <c r="I29" s="134"/>
    </row>
    <row r="30" spans="1:9" s="30" customFormat="1" ht="43.5" customHeight="1" x14ac:dyDescent="0.2">
      <c r="A30" s="288" t="str">
        <f>OBJS!D17</f>
        <v xml:space="preserve">Involucrar al consejo de padres en la toma de decisiones e implementación de las mismas. </v>
      </c>
      <c r="B30" s="89"/>
      <c r="C30" s="127"/>
      <c r="D30" s="138"/>
      <c r="E30" s="138"/>
      <c r="F30" s="133"/>
      <c r="G30" s="123"/>
      <c r="H30" s="123"/>
      <c r="I30" s="134"/>
    </row>
    <row r="31" spans="1:9" s="30" customFormat="1" ht="43.5" customHeight="1" x14ac:dyDescent="0.2">
      <c r="A31" s="289"/>
      <c r="B31" s="89"/>
      <c r="C31" s="127"/>
      <c r="D31" s="138"/>
      <c r="E31" s="138"/>
      <c r="F31" s="133"/>
      <c r="G31" s="123"/>
      <c r="H31" s="123"/>
      <c r="I31" s="134"/>
    </row>
    <row r="32" spans="1:9" s="30" customFormat="1" ht="43.5" customHeight="1" x14ac:dyDescent="0.2">
      <c r="A32" s="288" t="str">
        <f>OBJS!D18</f>
        <v>Crear un (1) plan de acción en el primer bimestre del año 2023</v>
      </c>
      <c r="B32" s="89"/>
      <c r="C32" s="127"/>
      <c r="D32" s="138"/>
      <c r="E32" s="138"/>
      <c r="F32" s="133"/>
      <c r="G32" s="123"/>
      <c r="H32" s="123"/>
      <c r="I32" s="134"/>
    </row>
    <row r="33" spans="1:9" s="30" customFormat="1" ht="43.5" customHeight="1" x14ac:dyDescent="0.2">
      <c r="A33" s="289"/>
      <c r="B33" s="89"/>
      <c r="C33" s="127"/>
      <c r="D33" s="138"/>
      <c r="E33" s="138"/>
      <c r="F33" s="133"/>
      <c r="G33" s="123"/>
      <c r="H33" s="123"/>
      <c r="I33" s="134"/>
    </row>
    <row r="34" spans="1:9" s="30" customFormat="1" ht="43.5" customHeight="1" x14ac:dyDescent="0.2">
      <c r="A34" s="288" t="str">
        <f>OBJS!D19</f>
        <v>Tener un (1) control permanente de la asistencia de los estudiantes para evidenciar su permanencia en la IE</v>
      </c>
      <c r="B34" s="89"/>
      <c r="C34" s="127"/>
      <c r="D34" s="138"/>
      <c r="E34" s="138"/>
      <c r="F34" s="133"/>
      <c r="G34" s="123"/>
      <c r="H34" s="123"/>
      <c r="I34" s="134"/>
    </row>
    <row r="35" spans="1:9" s="30" customFormat="1" ht="43.5" customHeight="1" x14ac:dyDescent="0.2">
      <c r="A35" s="289"/>
      <c r="B35" s="89"/>
      <c r="C35" s="127"/>
      <c r="D35" s="138"/>
      <c r="E35" s="138"/>
      <c r="F35" s="133"/>
      <c r="G35" s="123"/>
      <c r="H35" s="123"/>
      <c r="I35" s="134"/>
    </row>
    <row r="36" spans="1:9" s="30" customFormat="1" ht="43.5" customHeight="1" x14ac:dyDescent="0.2">
      <c r="A36" s="288" t="str">
        <f>OBJS!D20</f>
        <v>Llevar a cabo el control de asistencia desde enero a noviembre todos los dias en horario académico</v>
      </c>
      <c r="B36" s="89"/>
      <c r="C36" s="127"/>
      <c r="D36" s="138"/>
      <c r="E36" s="138"/>
      <c r="F36" s="133"/>
      <c r="G36" s="123"/>
      <c r="H36" s="123"/>
      <c r="I36" s="134"/>
    </row>
    <row r="37" spans="1:9" s="30" customFormat="1" ht="43.5" customHeight="1" x14ac:dyDescent="0.2">
      <c r="A37" s="289"/>
      <c r="B37" s="89"/>
      <c r="C37" s="127"/>
      <c r="D37" s="138"/>
      <c r="E37" s="138"/>
      <c r="F37" s="133"/>
      <c r="G37" s="123"/>
      <c r="H37" s="123"/>
      <c r="I37" s="134"/>
    </row>
    <row r="38" spans="1:9" s="30" customFormat="1" ht="43.5" customHeight="1" x14ac:dyDescent="0.2">
      <c r="A38" s="288" t="str">
        <f>OBJS!D21</f>
        <v>Utilizar recursos propios como la realización de actividades internas para solventar los recursos de aprendizaje</v>
      </c>
      <c r="B38" s="89"/>
      <c r="C38" s="127"/>
      <c r="D38" s="138"/>
      <c r="E38" s="138"/>
      <c r="F38" s="133"/>
      <c r="G38" s="123"/>
      <c r="H38" s="123"/>
      <c r="I38" s="134"/>
    </row>
    <row r="39" spans="1:9" s="30" customFormat="1" ht="43.5" customHeight="1" x14ac:dyDescent="0.2">
      <c r="A39" s="289"/>
      <c r="B39" s="89"/>
      <c r="C39" s="127"/>
      <c r="D39" s="138"/>
      <c r="E39" s="138"/>
      <c r="F39" s="133"/>
      <c r="G39" s="123"/>
      <c r="H39" s="123"/>
      <c r="I39" s="134"/>
    </row>
    <row r="40" spans="1:9" s="30" customFormat="1" ht="43.5" customHeight="1" x14ac:dyDescent="0.2">
      <c r="A40" s="288" t="str">
        <f>OBJS!D22</f>
        <v>Implementar los grupos asociativos como pequeños emprendimientos para utilidad de los recursos</v>
      </c>
      <c r="B40" s="89"/>
      <c r="C40" s="127"/>
      <c r="D40" s="138"/>
      <c r="E40" s="138"/>
      <c r="F40" s="133"/>
      <c r="G40" s="123"/>
      <c r="H40" s="123"/>
      <c r="I40" s="134"/>
    </row>
    <row r="41" spans="1:9" s="30" customFormat="1" ht="43.5" customHeight="1" x14ac:dyDescent="0.2">
      <c r="A41" s="289"/>
      <c r="B41" s="89"/>
      <c r="C41" s="127"/>
      <c r="D41" s="138"/>
      <c r="E41" s="138"/>
      <c r="F41" s="133"/>
      <c r="G41" s="123"/>
      <c r="H41" s="123"/>
      <c r="I41" s="134"/>
    </row>
    <row r="42" spans="1:9" s="30" customFormat="1" ht="43.5" customHeight="1" x14ac:dyDescent="0.2">
      <c r="A42" s="288" t="str">
        <f>OBJS!D23</f>
        <v>Lograr que el estudiante realice como minimo tres (3) propuestas que sean factibles para la institución</v>
      </c>
      <c r="B42" s="89"/>
      <c r="C42" s="127"/>
      <c r="D42" s="138"/>
      <c r="E42" s="138"/>
      <c r="F42" s="133"/>
      <c r="G42" s="123"/>
      <c r="H42" s="123"/>
      <c r="I42" s="134"/>
    </row>
    <row r="43" spans="1:9" s="30" customFormat="1" ht="43.5" customHeight="1" x14ac:dyDescent="0.2">
      <c r="A43" s="289"/>
      <c r="B43" s="89"/>
      <c r="C43" s="127"/>
      <c r="D43" s="138"/>
      <c r="E43" s="138"/>
      <c r="F43" s="133"/>
      <c r="G43" s="123"/>
      <c r="H43" s="123"/>
      <c r="I43" s="134"/>
    </row>
    <row r="44" spans="1:9" s="30" customFormat="1" ht="43.5" customHeight="1" x14ac:dyDescent="0.2">
      <c r="A44" s="288" t="str">
        <f>OBJS!D24</f>
        <v>Evidenciar que el estudiante escogido como personero haya cumplido en un 90% sus propuestas durante su periodo en el cargo</v>
      </c>
      <c r="B44" s="89"/>
      <c r="C44" s="127"/>
      <c r="D44" s="138"/>
      <c r="E44" s="138"/>
      <c r="F44" s="133"/>
      <c r="G44" s="123"/>
      <c r="H44" s="123"/>
      <c r="I44" s="134"/>
    </row>
    <row r="45" spans="1:9" s="30" customFormat="1" ht="43.5" customHeight="1" x14ac:dyDescent="0.2">
      <c r="A45" s="289"/>
      <c r="B45" s="89"/>
      <c r="C45" s="127"/>
      <c r="D45" s="138"/>
      <c r="E45" s="138"/>
      <c r="F45" s="133"/>
      <c r="G45" s="123"/>
      <c r="H45" s="123"/>
      <c r="I45" s="134"/>
    </row>
    <row r="46" spans="1:9" s="30" customFormat="1" ht="43.5" customHeight="1" x14ac:dyDescent="0.2">
      <c r="A46" s="288" t="str">
        <f>OBJS!D25</f>
        <v>Orientacion y fomento de la practica del estilo salesiano</v>
      </c>
      <c r="B46" s="89"/>
      <c r="C46" s="127"/>
      <c r="D46" s="138"/>
      <c r="E46" s="138"/>
      <c r="F46" s="133"/>
      <c r="G46" s="123"/>
      <c r="H46" s="123"/>
      <c r="I46" s="134"/>
    </row>
    <row r="47" spans="1:9" s="30" customFormat="1" ht="43.5" customHeight="1" x14ac:dyDescent="0.2">
      <c r="A47" s="289"/>
      <c r="B47" s="89"/>
      <c r="C47" s="127"/>
      <c r="D47" s="138"/>
      <c r="E47" s="138"/>
      <c r="F47" s="133"/>
      <c r="G47" s="123"/>
      <c r="H47" s="123"/>
      <c r="I47" s="134"/>
    </row>
    <row r="48" spans="1:9" s="30" customFormat="1" ht="43.5" customHeight="1" x14ac:dyDescent="0.2">
      <c r="A48" s="288" t="str">
        <f>OBJS!D26</f>
        <v>Acompañamiento a estudiantes para facilitar la adaptacion al medio</v>
      </c>
      <c r="B48" s="89"/>
      <c r="C48" s="127"/>
      <c r="D48" s="138"/>
      <c r="E48" s="138"/>
      <c r="F48" s="133"/>
      <c r="G48" s="123"/>
      <c r="H48" s="123"/>
      <c r="I48" s="134"/>
    </row>
    <row r="49" spans="1:9" s="30" customFormat="1" ht="43.5" customHeight="1" x14ac:dyDescent="0.2">
      <c r="A49" s="289"/>
      <c r="B49" s="89"/>
      <c r="C49" s="127"/>
      <c r="D49" s="138"/>
      <c r="E49" s="138"/>
      <c r="F49" s="133"/>
      <c r="G49" s="123"/>
      <c r="H49" s="123"/>
      <c r="I49" s="134"/>
    </row>
    <row r="50" spans="1:9" s="30" customFormat="1" ht="43.5" customHeight="1" x14ac:dyDescent="0.2">
      <c r="A50" s="288" t="str">
        <f>OBJS!D27</f>
        <v xml:space="preserve">Conformar para febrero de 2023 el EAL con 12 estudiantes de bachillerato, dos por cada grado y 6 padres de familia. </v>
      </c>
      <c r="B50" s="89"/>
      <c r="C50" s="127"/>
      <c r="D50" s="138"/>
      <c r="E50" s="138"/>
      <c r="F50" s="133"/>
      <c r="G50" s="123"/>
      <c r="H50" s="123"/>
      <c r="I50" s="134"/>
    </row>
    <row r="51" spans="1:9" s="30" customFormat="1" ht="43.5" customHeight="1" x14ac:dyDescent="0.2">
      <c r="A51" s="289"/>
      <c r="B51" s="89"/>
      <c r="C51" s="127"/>
      <c r="D51" s="138"/>
      <c r="E51" s="138"/>
      <c r="F51" s="133"/>
      <c r="G51" s="123"/>
      <c r="H51" s="123"/>
      <c r="I51" s="134"/>
    </row>
    <row r="52" spans="1:9" s="30" customFormat="1" ht="43.5" customHeight="1" x14ac:dyDescent="0.2">
      <c r="A52" s="290" t="str">
        <f>OBJS!D28</f>
        <v>Colaboración del EAL en la implementación de 2 charlas semestrales y talleres formativos en temas de interes para la comunidad.</v>
      </c>
      <c r="B52" s="89"/>
      <c r="C52" s="127"/>
      <c r="D52" s="138"/>
      <c r="E52" s="138"/>
      <c r="F52" s="133"/>
      <c r="G52" s="123"/>
      <c r="H52" s="123"/>
      <c r="I52" s="134"/>
    </row>
    <row r="53" spans="1:9" s="30" customFormat="1" ht="43.5" customHeight="1" x14ac:dyDescent="0.2">
      <c r="A53" s="290"/>
      <c r="B53" s="89"/>
      <c r="C53" s="127"/>
      <c r="D53" s="138"/>
      <c r="E53" s="138"/>
      <c r="F53" s="133"/>
      <c r="G53" s="123"/>
      <c r="H53" s="123"/>
      <c r="I53" s="134"/>
    </row>
    <row r="54" spans="1:9" ht="12" customHeight="1" x14ac:dyDescent="0.2">
      <c r="H54" s="128"/>
    </row>
    <row r="55" spans="1:9" ht="12" customHeight="1" x14ac:dyDescent="0.2">
      <c r="H55" s="129" t="s">
        <v>337</v>
      </c>
    </row>
    <row r="56" spans="1:9" ht="12" customHeight="1" x14ac:dyDescent="0.2">
      <c r="H56" s="128"/>
    </row>
    <row r="57" spans="1:9" ht="12" customHeight="1" x14ac:dyDescent="0.2">
      <c r="H57" s="128"/>
    </row>
    <row r="111" spans="3:7" ht="30" customHeight="1" x14ac:dyDescent="0.2">
      <c r="C111" s="119">
        <v>2013</v>
      </c>
      <c r="D111" s="119">
        <v>1</v>
      </c>
      <c r="G111" s="130" t="s">
        <v>338</v>
      </c>
    </row>
    <row r="112" spans="3:7" ht="24" x14ac:dyDescent="0.2">
      <c r="C112" s="119">
        <v>2014</v>
      </c>
      <c r="F112" s="131" t="s">
        <v>339</v>
      </c>
      <c r="G112" s="129" t="s">
        <v>340</v>
      </c>
    </row>
    <row r="113" spans="3:7" ht="12.75" customHeight="1" x14ac:dyDescent="0.2">
      <c r="C113" s="119">
        <v>2015</v>
      </c>
      <c r="F113" s="131" t="s">
        <v>341</v>
      </c>
      <c r="G113" s="129" t="s">
        <v>342</v>
      </c>
    </row>
    <row r="114" spans="3:7" ht="12" customHeight="1" x14ac:dyDescent="0.2">
      <c r="C114" s="119">
        <v>2016</v>
      </c>
      <c r="F114" s="131" t="s">
        <v>343</v>
      </c>
      <c r="G114" s="129" t="s">
        <v>344</v>
      </c>
    </row>
    <row r="115" spans="3:7" ht="24" x14ac:dyDescent="0.2">
      <c r="C115" s="119">
        <v>2017</v>
      </c>
      <c r="F115" s="131" t="s">
        <v>345</v>
      </c>
      <c r="G115" s="129" t="s">
        <v>346</v>
      </c>
    </row>
    <row r="116" spans="3:7" ht="24" x14ac:dyDescent="0.2">
      <c r="F116" s="131" t="s">
        <v>347</v>
      </c>
      <c r="G116" s="129" t="s">
        <v>348</v>
      </c>
    </row>
    <row r="117" spans="3:7" ht="24" customHeight="1" x14ac:dyDescent="0.2">
      <c r="F117" s="131" t="s">
        <v>349</v>
      </c>
      <c r="G117" s="129" t="s">
        <v>350</v>
      </c>
    </row>
    <row r="118" spans="3:7" ht="12" customHeight="1" x14ac:dyDescent="0.2">
      <c r="G118" s="129" t="s">
        <v>351</v>
      </c>
    </row>
    <row r="119" spans="3:7" ht="12" customHeight="1" x14ac:dyDescent="0.2">
      <c r="G119" s="129" t="s">
        <v>352</v>
      </c>
    </row>
    <row r="120" spans="3:7" ht="24" customHeight="1" x14ac:dyDescent="0.2">
      <c r="G120" s="129" t="s">
        <v>353</v>
      </c>
    </row>
    <row r="121" spans="3:7" ht="24" x14ac:dyDescent="0.2">
      <c r="G121" s="129" t="s">
        <v>354</v>
      </c>
    </row>
    <row r="122" spans="3:7" ht="12" customHeight="1" x14ac:dyDescent="0.2">
      <c r="G122" s="129" t="s">
        <v>355</v>
      </c>
    </row>
    <row r="123" spans="3:7" ht="12" customHeight="1" x14ac:dyDescent="0.2">
      <c r="G123" s="129" t="s">
        <v>356</v>
      </c>
    </row>
    <row r="124" spans="3:7" ht="12" customHeight="1" x14ac:dyDescent="0.2">
      <c r="G124" s="129" t="s">
        <v>357</v>
      </c>
    </row>
    <row r="125" spans="3:7" ht="24" x14ac:dyDescent="0.2">
      <c r="G125" s="129" t="s">
        <v>358</v>
      </c>
    </row>
    <row r="126" spans="3:7" ht="36" customHeight="1" x14ac:dyDescent="0.2">
      <c r="G126" s="129" t="s">
        <v>359</v>
      </c>
    </row>
    <row r="127" spans="3:7" ht="48" x14ac:dyDescent="0.2">
      <c r="G127" s="129" t="s">
        <v>360</v>
      </c>
    </row>
    <row r="128" spans="3:7" ht="24" x14ac:dyDescent="0.2">
      <c r="G128" s="129" t="s">
        <v>361</v>
      </c>
    </row>
    <row r="129" spans="7:7" ht="36" customHeight="1" x14ac:dyDescent="0.2">
      <c r="G129" s="129" t="s">
        <v>362</v>
      </c>
    </row>
  </sheetData>
  <sheetProtection selectLockedCells="1"/>
  <mergeCells count="25">
    <mergeCell ref="A26:A27"/>
    <mergeCell ref="A52:A53"/>
    <mergeCell ref="A30:A31"/>
    <mergeCell ref="A32:A33"/>
    <mergeCell ref="A34:A35"/>
    <mergeCell ref="A36:A37"/>
    <mergeCell ref="A38:A39"/>
    <mergeCell ref="A40:A41"/>
    <mergeCell ref="A50:A51"/>
    <mergeCell ref="B2:G2"/>
    <mergeCell ref="A42:A43"/>
    <mergeCell ref="A44:A45"/>
    <mergeCell ref="A46:A47"/>
    <mergeCell ref="A48:A49"/>
    <mergeCell ref="A6:A7"/>
    <mergeCell ref="A8:A9"/>
    <mergeCell ref="A10:A11"/>
    <mergeCell ref="A12:A13"/>
    <mergeCell ref="A14:A15"/>
    <mergeCell ref="A28:A29"/>
    <mergeCell ref="A16:A17"/>
    <mergeCell ref="A18:A19"/>
    <mergeCell ref="A20:A21"/>
    <mergeCell ref="A22:A23"/>
    <mergeCell ref="A24:A25"/>
  </mergeCells>
  <phoneticPr fontId="14" type="noConversion"/>
  <dataValidations count="2">
    <dataValidation type="list" allowBlank="1" showInputMessage="1" showErrorMessage="1" sqref="H6:H53" xr:uid="{00000000-0002-0000-0700-000000000000}">
      <formula1>$G$112:$G$129</formula1>
    </dataValidation>
    <dataValidation type="list" allowBlank="1" showInputMessage="1" showErrorMessage="1" sqref="G6:G53" xr:uid="{00000000-0002-0000-0700-000001000000}">
      <formula1>$F$111:$F$117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theme="6" tint="-0.499984740745262"/>
  </sheetPr>
  <dimension ref="A2:H198"/>
  <sheetViews>
    <sheetView workbookViewId="0">
      <selection activeCell="E5" sqref="E5:F198"/>
    </sheetView>
  </sheetViews>
  <sheetFormatPr defaultColWidth="9.33203125" defaultRowHeight="11.25" x14ac:dyDescent="0.2"/>
  <cols>
    <col min="1" max="1" width="30.33203125" style="87" customWidth="1"/>
    <col min="2" max="2" width="40.6640625" style="87" customWidth="1"/>
    <col min="3" max="4" width="40.6640625" style="119" customWidth="1"/>
    <col min="5" max="5" width="15.1640625" style="119" bestFit="1" customWidth="1"/>
    <col min="6" max="6" width="14.5" style="119" customWidth="1"/>
    <col min="7" max="256" width="12" customWidth="1"/>
  </cols>
  <sheetData>
    <row r="2" spans="1:6" ht="15.75" x14ac:dyDescent="0.25">
      <c r="B2" s="295" t="s">
        <v>363</v>
      </c>
      <c r="C2" s="295"/>
      <c r="D2" s="295"/>
      <c r="E2" s="295"/>
      <c r="F2" s="295"/>
    </row>
    <row r="3" spans="1:6" ht="12" thickBot="1" x14ac:dyDescent="0.25"/>
    <row r="4" spans="1:6" s="27" customFormat="1" ht="31.5" customHeight="1" x14ac:dyDescent="0.2">
      <c r="A4" s="122" t="s">
        <v>329</v>
      </c>
      <c r="B4" s="125" t="s">
        <v>364</v>
      </c>
      <c r="C4" s="58" t="s">
        <v>330</v>
      </c>
      <c r="D4" s="58" t="s">
        <v>365</v>
      </c>
      <c r="E4" s="58" t="s">
        <v>366</v>
      </c>
      <c r="F4" s="58" t="s">
        <v>367</v>
      </c>
    </row>
    <row r="5" spans="1:6" s="27" customFormat="1" ht="40.5" customHeight="1" x14ac:dyDescent="0.2">
      <c r="A5" s="291">
        <f>ACCS!B6</f>
        <v>0</v>
      </c>
      <c r="B5" s="126"/>
      <c r="C5" s="123"/>
      <c r="D5" s="124"/>
      <c r="E5" s="138"/>
      <c r="F5" s="138"/>
    </row>
    <row r="6" spans="1:6" s="27" customFormat="1" ht="40.5" customHeight="1" x14ac:dyDescent="0.2">
      <c r="A6" s="292"/>
      <c r="B6" s="126"/>
      <c r="C6" s="123"/>
      <c r="D6" s="124"/>
      <c r="E6" s="138"/>
      <c r="F6" s="138"/>
    </row>
    <row r="7" spans="1:6" s="27" customFormat="1" ht="40.5" customHeight="1" x14ac:dyDescent="0.2">
      <c r="A7" s="292"/>
      <c r="B7" s="126"/>
      <c r="C7" s="123"/>
      <c r="D7" s="124"/>
      <c r="E7" s="138"/>
      <c r="F7" s="138"/>
    </row>
    <row r="8" spans="1:6" s="27" customFormat="1" ht="40.5" customHeight="1" x14ac:dyDescent="0.2">
      <c r="A8" s="293"/>
      <c r="B8" s="92"/>
      <c r="C8" s="123"/>
      <c r="D8" s="124"/>
      <c r="E8" s="138"/>
      <c r="F8" s="138"/>
    </row>
    <row r="9" spans="1:6" s="27" customFormat="1" ht="40.5" customHeight="1" x14ac:dyDescent="0.2">
      <c r="A9" s="291">
        <f>ACCS!B7</f>
        <v>0</v>
      </c>
      <c r="B9" s="92"/>
      <c r="C9" s="123"/>
      <c r="D9" s="124"/>
      <c r="E9" s="138"/>
      <c r="F9" s="138"/>
    </row>
    <row r="10" spans="1:6" s="27" customFormat="1" ht="40.5" customHeight="1" x14ac:dyDescent="0.2">
      <c r="A10" s="292"/>
      <c r="B10" s="92"/>
      <c r="C10" s="123"/>
      <c r="D10" s="124"/>
      <c r="E10" s="138"/>
      <c r="F10" s="138"/>
    </row>
    <row r="11" spans="1:6" s="27" customFormat="1" ht="40.5" customHeight="1" x14ac:dyDescent="0.2">
      <c r="A11" s="292"/>
      <c r="B11" s="92"/>
      <c r="C11" s="123"/>
      <c r="D11" s="124"/>
      <c r="E11" s="138"/>
      <c r="F11" s="138"/>
    </row>
    <row r="12" spans="1:6" s="27" customFormat="1" ht="40.5" customHeight="1" x14ac:dyDescent="0.2">
      <c r="A12" s="293"/>
      <c r="B12" s="92"/>
      <c r="C12" s="123"/>
      <c r="D12" s="124"/>
      <c r="E12" s="138"/>
      <c r="F12" s="138"/>
    </row>
    <row r="13" spans="1:6" s="27" customFormat="1" ht="40.5" customHeight="1" x14ac:dyDescent="0.2">
      <c r="A13" s="291">
        <f>ACCS!B8</f>
        <v>0</v>
      </c>
      <c r="B13" s="92"/>
      <c r="C13" s="123"/>
      <c r="D13" s="124"/>
      <c r="E13" s="138"/>
      <c r="F13" s="138"/>
    </row>
    <row r="14" spans="1:6" s="27" customFormat="1" ht="40.5" customHeight="1" x14ac:dyDescent="0.2">
      <c r="A14" s="292"/>
      <c r="B14" s="92"/>
      <c r="C14" s="123"/>
      <c r="D14" s="124"/>
      <c r="E14" s="138"/>
      <c r="F14" s="138"/>
    </row>
    <row r="15" spans="1:6" s="27" customFormat="1" ht="40.5" customHeight="1" x14ac:dyDescent="0.2">
      <c r="A15" s="292"/>
      <c r="B15" s="92"/>
      <c r="C15" s="123"/>
      <c r="D15" s="124"/>
      <c r="E15" s="138"/>
      <c r="F15" s="138"/>
    </row>
    <row r="16" spans="1:6" s="27" customFormat="1" ht="40.5" customHeight="1" x14ac:dyDescent="0.2">
      <c r="A16" s="293"/>
      <c r="B16" s="92"/>
      <c r="C16" s="123"/>
      <c r="D16" s="124"/>
      <c r="E16" s="138"/>
      <c r="F16" s="138"/>
    </row>
    <row r="17" spans="1:6" s="27" customFormat="1" ht="40.5" customHeight="1" x14ac:dyDescent="0.2">
      <c r="A17" s="291">
        <f>ACCS!B9</f>
        <v>0</v>
      </c>
      <c r="B17" s="92"/>
      <c r="C17" s="123"/>
      <c r="D17" s="124"/>
      <c r="E17" s="138"/>
      <c r="F17" s="138"/>
    </row>
    <row r="18" spans="1:6" s="27" customFormat="1" ht="40.5" customHeight="1" x14ac:dyDescent="0.2">
      <c r="A18" s="292"/>
      <c r="B18" s="92"/>
      <c r="C18" s="123"/>
      <c r="D18" s="124"/>
      <c r="E18" s="138"/>
      <c r="F18" s="138"/>
    </row>
    <row r="19" spans="1:6" s="27" customFormat="1" ht="40.5" customHeight="1" x14ac:dyDescent="0.2">
      <c r="A19" s="292"/>
      <c r="B19" s="92"/>
      <c r="C19" s="123"/>
      <c r="D19" s="124"/>
      <c r="E19" s="138"/>
      <c r="F19" s="138"/>
    </row>
    <row r="20" spans="1:6" s="27" customFormat="1" ht="40.5" customHeight="1" x14ac:dyDescent="0.2">
      <c r="A20" s="293"/>
      <c r="B20" s="92"/>
      <c r="C20" s="123"/>
      <c r="D20" s="124"/>
      <c r="E20" s="138"/>
      <c r="F20" s="138"/>
    </row>
    <row r="21" spans="1:6" s="27" customFormat="1" ht="40.5" customHeight="1" x14ac:dyDescent="0.2">
      <c r="A21" s="291">
        <f>ACCS!B10</f>
        <v>0</v>
      </c>
      <c r="B21" s="92"/>
      <c r="C21" s="123"/>
      <c r="D21" s="124"/>
      <c r="E21" s="138"/>
      <c r="F21" s="138"/>
    </row>
    <row r="22" spans="1:6" s="27" customFormat="1" ht="40.5" customHeight="1" x14ac:dyDescent="0.2">
      <c r="A22" s="292"/>
      <c r="B22" s="92"/>
      <c r="C22" s="123"/>
      <c r="D22" s="124"/>
      <c r="E22" s="138"/>
      <c r="F22" s="138"/>
    </row>
    <row r="23" spans="1:6" s="27" customFormat="1" ht="40.5" customHeight="1" x14ac:dyDescent="0.2">
      <c r="A23" s="292"/>
      <c r="B23" s="92"/>
      <c r="C23" s="123"/>
      <c r="D23" s="124"/>
      <c r="E23" s="138"/>
      <c r="F23" s="138"/>
    </row>
    <row r="24" spans="1:6" s="27" customFormat="1" ht="40.5" customHeight="1" x14ac:dyDescent="0.2">
      <c r="A24" s="293"/>
      <c r="B24" s="92"/>
      <c r="C24" s="123"/>
      <c r="D24" s="124"/>
      <c r="E24" s="138"/>
      <c r="F24" s="138"/>
    </row>
    <row r="25" spans="1:6" s="27" customFormat="1" ht="40.5" customHeight="1" x14ac:dyDescent="0.2">
      <c r="A25" s="291">
        <f>ACCS!B11</f>
        <v>0</v>
      </c>
      <c r="B25" s="92"/>
      <c r="C25" s="123"/>
      <c r="D25" s="124"/>
      <c r="E25" s="138"/>
      <c r="F25" s="138"/>
    </row>
    <row r="26" spans="1:6" s="27" customFormat="1" ht="40.5" customHeight="1" x14ac:dyDescent="0.2">
      <c r="A26" s="292"/>
      <c r="B26" s="92"/>
      <c r="C26" s="123"/>
      <c r="D26" s="124"/>
      <c r="E26" s="138"/>
      <c r="F26" s="138"/>
    </row>
    <row r="27" spans="1:6" s="27" customFormat="1" ht="40.5" customHeight="1" x14ac:dyDescent="0.2">
      <c r="A27" s="292"/>
      <c r="B27" s="92"/>
      <c r="C27" s="123"/>
      <c r="D27" s="124"/>
      <c r="E27" s="138"/>
      <c r="F27" s="138"/>
    </row>
    <row r="28" spans="1:6" s="27" customFormat="1" ht="40.5" customHeight="1" x14ac:dyDescent="0.2">
      <c r="A28" s="293"/>
      <c r="B28" s="92"/>
      <c r="C28" s="123"/>
      <c r="D28" s="124"/>
      <c r="E28" s="138"/>
      <c r="F28" s="138"/>
    </row>
    <row r="29" spans="1:6" s="27" customFormat="1" ht="40.5" customHeight="1" x14ac:dyDescent="0.2">
      <c r="A29" s="291">
        <f>ACCS!B12</f>
        <v>0</v>
      </c>
      <c r="B29" s="92"/>
      <c r="C29" s="123"/>
      <c r="D29" s="124"/>
      <c r="E29" s="138"/>
      <c r="F29" s="138"/>
    </row>
    <row r="30" spans="1:6" s="27" customFormat="1" ht="40.5" customHeight="1" x14ac:dyDescent="0.2">
      <c r="A30" s="292"/>
      <c r="B30" s="92"/>
      <c r="C30" s="123"/>
      <c r="D30" s="124"/>
      <c r="E30" s="138"/>
      <c r="F30" s="138"/>
    </row>
    <row r="31" spans="1:6" s="27" customFormat="1" ht="40.5" customHeight="1" x14ac:dyDescent="0.2">
      <c r="A31" s="292"/>
      <c r="B31" s="92"/>
      <c r="C31" s="123"/>
      <c r="D31" s="124"/>
      <c r="E31" s="138"/>
      <c r="F31" s="138"/>
    </row>
    <row r="32" spans="1:6" s="27" customFormat="1" ht="40.5" customHeight="1" x14ac:dyDescent="0.2">
      <c r="A32" s="293"/>
      <c r="B32" s="92"/>
      <c r="C32" s="123"/>
      <c r="D32" s="124"/>
      <c r="E32" s="138"/>
      <c r="F32" s="138"/>
    </row>
    <row r="33" spans="1:6" s="27" customFormat="1" ht="40.5" customHeight="1" x14ac:dyDescent="0.2">
      <c r="A33" s="291">
        <f>ACCS!B13</f>
        <v>0</v>
      </c>
      <c r="B33" s="92"/>
      <c r="C33" s="123"/>
      <c r="D33" s="124"/>
      <c r="E33" s="138"/>
      <c r="F33" s="138"/>
    </row>
    <row r="34" spans="1:6" s="27" customFormat="1" ht="40.5" customHeight="1" x14ac:dyDescent="0.2">
      <c r="A34" s="292"/>
      <c r="B34" s="92"/>
      <c r="C34" s="123"/>
      <c r="D34" s="124"/>
      <c r="E34" s="138"/>
      <c r="F34" s="138"/>
    </row>
    <row r="35" spans="1:6" s="27" customFormat="1" ht="40.5" customHeight="1" x14ac:dyDescent="0.2">
      <c r="A35" s="292"/>
      <c r="B35" s="92"/>
      <c r="C35" s="123"/>
      <c r="D35" s="124"/>
      <c r="E35" s="138"/>
      <c r="F35" s="138"/>
    </row>
    <row r="36" spans="1:6" s="27" customFormat="1" ht="40.5" customHeight="1" x14ac:dyDescent="0.2">
      <c r="A36" s="293"/>
      <c r="B36" s="92"/>
      <c r="C36" s="123"/>
      <c r="D36" s="124"/>
      <c r="E36" s="138"/>
      <c r="F36" s="138"/>
    </row>
    <row r="37" spans="1:6" s="27" customFormat="1" ht="40.5" customHeight="1" x14ac:dyDescent="0.2">
      <c r="A37" s="291">
        <f>ACCS!B14</f>
        <v>0</v>
      </c>
      <c r="B37" s="92"/>
      <c r="C37" s="123"/>
      <c r="D37" s="124"/>
      <c r="E37" s="138"/>
      <c r="F37" s="138"/>
    </row>
    <row r="38" spans="1:6" s="27" customFormat="1" ht="40.5" customHeight="1" x14ac:dyDescent="0.2">
      <c r="A38" s="292"/>
      <c r="B38" s="92"/>
      <c r="C38" s="123"/>
      <c r="D38" s="124"/>
      <c r="E38" s="138"/>
      <c r="F38" s="138"/>
    </row>
    <row r="39" spans="1:6" s="27" customFormat="1" ht="40.5" customHeight="1" x14ac:dyDescent="0.2">
      <c r="A39" s="292"/>
      <c r="B39" s="92"/>
      <c r="C39" s="123"/>
      <c r="D39" s="124"/>
      <c r="E39" s="138"/>
      <c r="F39" s="138"/>
    </row>
    <row r="40" spans="1:6" s="27" customFormat="1" ht="40.5" customHeight="1" x14ac:dyDescent="0.2">
      <c r="A40" s="293"/>
      <c r="B40" s="92"/>
      <c r="C40" s="123"/>
      <c r="D40" s="124"/>
      <c r="E40" s="138"/>
      <c r="F40" s="138"/>
    </row>
    <row r="41" spans="1:6" s="27" customFormat="1" ht="40.5" customHeight="1" x14ac:dyDescent="0.2">
      <c r="A41" s="291">
        <f>ACCS!B15</f>
        <v>0</v>
      </c>
      <c r="B41" s="92"/>
      <c r="C41" s="123"/>
      <c r="D41" s="124"/>
      <c r="E41" s="138"/>
      <c r="F41" s="138"/>
    </row>
    <row r="42" spans="1:6" s="27" customFormat="1" ht="40.5" customHeight="1" x14ac:dyDescent="0.2">
      <c r="A42" s="292"/>
      <c r="B42" s="92"/>
      <c r="C42" s="123"/>
      <c r="D42" s="124"/>
      <c r="E42" s="138"/>
      <c r="F42" s="138"/>
    </row>
    <row r="43" spans="1:6" s="27" customFormat="1" ht="40.5" customHeight="1" x14ac:dyDescent="0.2">
      <c r="A43" s="292"/>
      <c r="B43" s="92"/>
      <c r="C43" s="123"/>
      <c r="D43" s="124"/>
      <c r="E43" s="138"/>
      <c r="F43" s="138"/>
    </row>
    <row r="44" spans="1:6" s="27" customFormat="1" ht="40.5" customHeight="1" x14ac:dyDescent="0.2">
      <c r="A44" s="293"/>
      <c r="B44" s="92"/>
      <c r="C44" s="123"/>
      <c r="D44" s="124"/>
      <c r="E44" s="138"/>
      <c r="F44" s="138"/>
    </row>
    <row r="45" spans="1:6" s="27" customFormat="1" ht="40.5" customHeight="1" x14ac:dyDescent="0.2">
      <c r="A45" s="291">
        <f>ACCS!B16</f>
        <v>0</v>
      </c>
      <c r="B45" s="92"/>
      <c r="C45" s="123"/>
      <c r="D45" s="124"/>
      <c r="E45" s="138"/>
      <c r="F45" s="138"/>
    </row>
    <row r="46" spans="1:6" s="27" customFormat="1" ht="40.5" customHeight="1" x14ac:dyDescent="0.2">
      <c r="A46" s="292"/>
      <c r="B46" s="92"/>
      <c r="C46" s="123"/>
      <c r="D46" s="124"/>
      <c r="E46" s="138"/>
      <c r="F46" s="138"/>
    </row>
    <row r="47" spans="1:6" s="27" customFormat="1" ht="40.5" customHeight="1" x14ac:dyDescent="0.2">
      <c r="A47" s="292"/>
      <c r="B47" s="92"/>
      <c r="C47" s="123"/>
      <c r="D47" s="124"/>
      <c r="E47" s="138"/>
      <c r="F47" s="138"/>
    </row>
    <row r="48" spans="1:6" s="27" customFormat="1" ht="40.5" customHeight="1" x14ac:dyDescent="0.2">
      <c r="A48" s="293"/>
      <c r="B48" s="92"/>
      <c r="C48" s="123"/>
      <c r="D48" s="124"/>
      <c r="E48" s="138"/>
      <c r="F48" s="138"/>
    </row>
    <row r="49" spans="1:8" ht="40.5" customHeight="1" x14ac:dyDescent="0.2">
      <c r="A49" s="291">
        <f>ACCS!B17</f>
        <v>0</v>
      </c>
      <c r="B49" s="92"/>
      <c r="C49" s="123"/>
      <c r="D49" s="124"/>
      <c r="E49" s="138"/>
      <c r="F49" s="138"/>
      <c r="H49" s="27"/>
    </row>
    <row r="50" spans="1:8" ht="40.5" customHeight="1" x14ac:dyDescent="0.2">
      <c r="A50" s="292"/>
      <c r="B50" s="92"/>
      <c r="C50" s="123"/>
      <c r="D50" s="124"/>
      <c r="E50" s="138"/>
      <c r="F50" s="138"/>
      <c r="H50" s="27"/>
    </row>
    <row r="51" spans="1:8" ht="40.5" customHeight="1" x14ac:dyDescent="0.2">
      <c r="A51" s="292"/>
      <c r="B51" s="92"/>
      <c r="C51" s="123"/>
      <c r="D51" s="124"/>
      <c r="E51" s="138"/>
      <c r="F51" s="138"/>
      <c r="H51" s="27"/>
    </row>
    <row r="52" spans="1:8" ht="40.5" customHeight="1" x14ac:dyDescent="0.2">
      <c r="A52" s="293"/>
      <c r="B52" s="92"/>
      <c r="C52" s="123"/>
      <c r="D52" s="124"/>
      <c r="E52" s="138"/>
      <c r="F52" s="138"/>
      <c r="H52" s="27"/>
    </row>
    <row r="53" spans="1:8" ht="40.5" customHeight="1" x14ac:dyDescent="0.2">
      <c r="A53" s="291">
        <f>ACCS!B18</f>
        <v>0</v>
      </c>
      <c r="B53" s="92"/>
      <c r="C53" s="123"/>
      <c r="D53" s="124"/>
      <c r="E53" s="138"/>
      <c r="F53" s="138"/>
      <c r="H53" s="27"/>
    </row>
    <row r="54" spans="1:8" ht="40.5" customHeight="1" x14ac:dyDescent="0.2">
      <c r="A54" s="292"/>
      <c r="B54" s="92"/>
      <c r="C54" s="123"/>
      <c r="D54" s="124"/>
      <c r="E54" s="138"/>
      <c r="F54" s="138"/>
      <c r="H54" s="27"/>
    </row>
    <row r="55" spans="1:8" ht="40.5" customHeight="1" x14ac:dyDescent="0.2">
      <c r="A55" s="292"/>
      <c r="B55" s="92"/>
      <c r="C55" s="123"/>
      <c r="D55" s="124"/>
      <c r="E55" s="138"/>
      <c r="F55" s="138"/>
      <c r="H55" s="27"/>
    </row>
    <row r="56" spans="1:8" ht="40.5" customHeight="1" x14ac:dyDescent="0.2">
      <c r="A56" s="293"/>
      <c r="B56" s="92"/>
      <c r="C56" s="123"/>
      <c r="D56" s="124"/>
      <c r="E56" s="138"/>
      <c r="F56" s="138"/>
      <c r="H56" s="27"/>
    </row>
    <row r="57" spans="1:8" ht="40.5" customHeight="1" x14ac:dyDescent="0.2">
      <c r="A57" s="291">
        <f>ACCS!B19</f>
        <v>0</v>
      </c>
      <c r="B57" s="92"/>
      <c r="C57" s="123"/>
      <c r="D57" s="124"/>
      <c r="E57" s="138"/>
      <c r="F57" s="138"/>
      <c r="H57" s="27"/>
    </row>
    <row r="58" spans="1:8" ht="40.5" customHeight="1" x14ac:dyDescent="0.2">
      <c r="A58" s="292"/>
      <c r="B58" s="92"/>
      <c r="C58" s="123"/>
      <c r="D58" s="124"/>
      <c r="E58" s="138"/>
      <c r="F58" s="138"/>
      <c r="H58" s="27"/>
    </row>
    <row r="59" spans="1:8" ht="40.5" customHeight="1" x14ac:dyDescent="0.2">
      <c r="A59" s="292"/>
      <c r="B59" s="92"/>
      <c r="C59" s="123"/>
      <c r="D59" s="124"/>
      <c r="E59" s="138"/>
      <c r="F59" s="138"/>
      <c r="H59" s="27"/>
    </row>
    <row r="60" spans="1:8" ht="40.5" customHeight="1" x14ac:dyDescent="0.2">
      <c r="A60" s="293"/>
      <c r="B60" s="92"/>
      <c r="C60" s="123"/>
      <c r="D60" s="124"/>
      <c r="E60" s="138"/>
      <c r="F60" s="138"/>
      <c r="H60" s="27"/>
    </row>
    <row r="61" spans="1:8" ht="40.5" customHeight="1" x14ac:dyDescent="0.2">
      <c r="A61" s="291">
        <f>ACCS!B20</f>
        <v>0</v>
      </c>
      <c r="B61" s="92"/>
      <c r="C61" s="123"/>
      <c r="D61" s="124"/>
      <c r="E61" s="138"/>
      <c r="F61" s="138"/>
      <c r="H61" s="27"/>
    </row>
    <row r="62" spans="1:8" ht="40.5" customHeight="1" x14ac:dyDescent="0.2">
      <c r="A62" s="292"/>
      <c r="B62" s="92"/>
      <c r="C62" s="123"/>
      <c r="D62" s="124"/>
      <c r="E62" s="138"/>
      <c r="F62" s="138"/>
      <c r="H62" s="27"/>
    </row>
    <row r="63" spans="1:8" ht="40.5" customHeight="1" x14ac:dyDescent="0.2">
      <c r="A63" s="292"/>
      <c r="B63" s="92"/>
      <c r="C63" s="123"/>
      <c r="D63" s="124"/>
      <c r="E63" s="138"/>
      <c r="F63" s="138"/>
      <c r="H63" s="27"/>
    </row>
    <row r="64" spans="1:8" ht="40.5" customHeight="1" x14ac:dyDescent="0.2">
      <c r="A64" s="293"/>
      <c r="B64" s="92"/>
      <c r="C64" s="123"/>
      <c r="D64" s="124"/>
      <c r="E64" s="138"/>
      <c r="F64" s="138"/>
      <c r="H64" s="27"/>
    </row>
    <row r="65" spans="1:8" ht="40.5" customHeight="1" x14ac:dyDescent="0.2">
      <c r="A65" s="291">
        <f>ACCS!B21</f>
        <v>0</v>
      </c>
      <c r="B65" s="92"/>
      <c r="C65" s="123"/>
      <c r="D65" s="124"/>
      <c r="E65" s="138"/>
      <c r="F65" s="138"/>
      <c r="H65" s="27"/>
    </row>
    <row r="66" spans="1:8" ht="40.5" customHeight="1" x14ac:dyDescent="0.2">
      <c r="A66" s="292"/>
      <c r="B66" s="92"/>
      <c r="C66" s="123"/>
      <c r="D66" s="124"/>
      <c r="E66" s="138"/>
      <c r="F66" s="138"/>
      <c r="H66" s="27"/>
    </row>
    <row r="67" spans="1:8" ht="40.5" customHeight="1" x14ac:dyDescent="0.2">
      <c r="A67" s="292"/>
      <c r="B67" s="92"/>
      <c r="C67" s="123"/>
      <c r="D67" s="124"/>
      <c r="E67" s="138"/>
      <c r="F67" s="138"/>
      <c r="H67" s="27"/>
    </row>
    <row r="68" spans="1:8" ht="40.5" customHeight="1" x14ac:dyDescent="0.2">
      <c r="A68" s="293"/>
      <c r="B68" s="92"/>
      <c r="C68" s="123"/>
      <c r="D68" s="124"/>
      <c r="E68" s="138"/>
      <c r="F68" s="138"/>
      <c r="H68" s="27"/>
    </row>
    <row r="69" spans="1:8" ht="40.5" customHeight="1" x14ac:dyDescent="0.2">
      <c r="A69" s="291">
        <f>ACCS!B22</f>
        <v>0</v>
      </c>
      <c r="B69" s="92"/>
      <c r="C69" s="123"/>
      <c r="D69" s="124"/>
      <c r="E69" s="138"/>
      <c r="F69" s="138"/>
      <c r="H69" s="27"/>
    </row>
    <row r="70" spans="1:8" ht="40.5" customHeight="1" x14ac:dyDescent="0.2">
      <c r="A70" s="292"/>
      <c r="B70" s="92"/>
      <c r="C70" s="123"/>
      <c r="D70" s="124"/>
      <c r="E70" s="138"/>
      <c r="F70" s="138"/>
      <c r="H70" s="27"/>
    </row>
    <row r="71" spans="1:8" ht="40.5" customHeight="1" x14ac:dyDescent="0.2">
      <c r="A71" s="292"/>
      <c r="B71" s="92"/>
      <c r="C71" s="123"/>
      <c r="D71" s="124"/>
      <c r="E71" s="138"/>
      <c r="F71" s="138"/>
      <c r="H71" s="27"/>
    </row>
    <row r="72" spans="1:8" ht="40.5" customHeight="1" x14ac:dyDescent="0.2">
      <c r="A72" s="293"/>
      <c r="B72" s="92"/>
      <c r="C72" s="123"/>
      <c r="D72" s="124"/>
      <c r="E72" s="138"/>
      <c r="F72" s="138"/>
      <c r="H72" s="27"/>
    </row>
    <row r="73" spans="1:8" ht="40.5" customHeight="1" x14ac:dyDescent="0.2">
      <c r="A73" s="291">
        <f>ACCS!B23</f>
        <v>0</v>
      </c>
      <c r="B73" s="92"/>
      <c r="C73" s="123"/>
      <c r="D73" s="124"/>
      <c r="E73" s="138"/>
      <c r="F73" s="138"/>
      <c r="H73" s="27"/>
    </row>
    <row r="74" spans="1:8" ht="40.5" customHeight="1" x14ac:dyDescent="0.2">
      <c r="A74" s="292"/>
      <c r="B74" s="92"/>
      <c r="C74" s="123"/>
      <c r="D74" s="124"/>
      <c r="E74" s="138"/>
      <c r="F74" s="138"/>
      <c r="H74" s="27"/>
    </row>
    <row r="75" spans="1:8" ht="40.5" customHeight="1" x14ac:dyDescent="0.2">
      <c r="A75" s="292"/>
      <c r="B75" s="92"/>
      <c r="C75" s="123"/>
      <c r="D75" s="124"/>
      <c r="E75" s="138"/>
      <c r="F75" s="138"/>
      <c r="H75" s="27"/>
    </row>
    <row r="76" spans="1:8" ht="40.5" customHeight="1" x14ac:dyDescent="0.2">
      <c r="A76" s="293"/>
      <c r="B76" s="92"/>
      <c r="C76" s="123"/>
      <c r="D76" s="124"/>
      <c r="E76" s="138"/>
      <c r="F76" s="138"/>
      <c r="H76" s="27"/>
    </row>
    <row r="77" spans="1:8" ht="40.5" customHeight="1" x14ac:dyDescent="0.2">
      <c r="A77" s="291">
        <f>ACCS!B24</f>
        <v>0</v>
      </c>
      <c r="B77" s="92"/>
      <c r="C77" s="123"/>
      <c r="D77" s="124"/>
      <c r="E77" s="138"/>
      <c r="F77" s="138"/>
      <c r="H77" s="27"/>
    </row>
    <row r="78" spans="1:8" ht="40.5" customHeight="1" x14ac:dyDescent="0.2">
      <c r="A78" s="292"/>
      <c r="B78" s="92"/>
      <c r="C78" s="123"/>
      <c r="D78" s="124"/>
      <c r="E78" s="138"/>
      <c r="F78" s="138"/>
      <c r="H78" s="27"/>
    </row>
    <row r="79" spans="1:8" ht="40.5" customHeight="1" x14ac:dyDescent="0.2">
      <c r="A79" s="292"/>
      <c r="B79" s="92"/>
      <c r="C79" s="123"/>
      <c r="D79" s="124"/>
      <c r="E79" s="138"/>
      <c r="F79" s="138"/>
      <c r="H79" s="27"/>
    </row>
    <row r="80" spans="1:8" ht="40.5" customHeight="1" x14ac:dyDescent="0.2">
      <c r="A80" s="293"/>
      <c r="B80" s="92"/>
      <c r="C80" s="123"/>
      <c r="D80" s="124"/>
      <c r="E80" s="138"/>
      <c r="F80" s="138"/>
      <c r="H80" s="27"/>
    </row>
    <row r="81" spans="1:8" ht="40.5" customHeight="1" x14ac:dyDescent="0.2">
      <c r="A81" s="291">
        <f>ACCS!B25</f>
        <v>0</v>
      </c>
      <c r="B81" s="92"/>
      <c r="C81" s="123"/>
      <c r="D81" s="124"/>
      <c r="E81" s="138"/>
      <c r="F81" s="138"/>
      <c r="H81" s="27"/>
    </row>
    <row r="82" spans="1:8" ht="40.5" customHeight="1" x14ac:dyDescent="0.2">
      <c r="A82" s="292"/>
      <c r="B82" s="92"/>
      <c r="C82" s="123"/>
      <c r="D82" s="124"/>
      <c r="E82" s="138"/>
      <c r="F82" s="138"/>
      <c r="H82" s="27"/>
    </row>
    <row r="83" spans="1:8" ht="40.5" customHeight="1" x14ac:dyDescent="0.2">
      <c r="A83" s="292"/>
      <c r="B83" s="92"/>
      <c r="C83" s="123"/>
      <c r="D83" s="124"/>
      <c r="E83" s="138"/>
      <c r="F83" s="138"/>
      <c r="H83" s="27"/>
    </row>
    <row r="84" spans="1:8" ht="40.5" customHeight="1" x14ac:dyDescent="0.2">
      <c r="A84" s="293"/>
      <c r="B84" s="92"/>
      <c r="C84" s="123"/>
      <c r="D84" s="124"/>
      <c r="E84" s="138"/>
      <c r="F84" s="138"/>
      <c r="H84" s="27"/>
    </row>
    <row r="85" spans="1:8" ht="40.5" customHeight="1" x14ac:dyDescent="0.2">
      <c r="A85" s="291">
        <f>ACCS!B26</f>
        <v>0</v>
      </c>
      <c r="B85" s="92"/>
      <c r="C85" s="123"/>
      <c r="D85" s="124"/>
      <c r="E85" s="138"/>
      <c r="F85" s="138"/>
      <c r="H85" s="27"/>
    </row>
    <row r="86" spans="1:8" ht="40.5" customHeight="1" x14ac:dyDescent="0.2">
      <c r="A86" s="292"/>
      <c r="B86" s="92"/>
      <c r="C86" s="123"/>
      <c r="D86" s="124"/>
      <c r="E86" s="138"/>
      <c r="F86" s="138"/>
      <c r="H86" s="27"/>
    </row>
    <row r="87" spans="1:8" ht="40.5" customHeight="1" x14ac:dyDescent="0.2">
      <c r="A87" s="292"/>
      <c r="B87" s="92"/>
      <c r="C87" s="123"/>
      <c r="D87" s="124"/>
      <c r="E87" s="138"/>
      <c r="F87" s="138"/>
      <c r="H87" s="27"/>
    </row>
    <row r="88" spans="1:8" ht="40.5" customHeight="1" x14ac:dyDescent="0.2">
      <c r="A88" s="293"/>
      <c r="B88" s="92"/>
      <c r="C88" s="123"/>
      <c r="D88" s="124"/>
      <c r="E88" s="138"/>
      <c r="F88" s="138"/>
      <c r="H88" s="27"/>
    </row>
    <row r="89" spans="1:8" ht="40.5" customHeight="1" x14ac:dyDescent="0.2">
      <c r="A89" s="291">
        <f>ACCS!B27</f>
        <v>0</v>
      </c>
      <c r="B89" s="92"/>
      <c r="C89" s="123"/>
      <c r="D89" s="124"/>
      <c r="E89" s="138"/>
      <c r="F89" s="138"/>
      <c r="H89" s="27"/>
    </row>
    <row r="90" spans="1:8" ht="40.5" customHeight="1" x14ac:dyDescent="0.2">
      <c r="A90" s="292"/>
      <c r="B90" s="92"/>
      <c r="C90" s="123"/>
      <c r="D90" s="124"/>
      <c r="E90" s="138"/>
      <c r="F90" s="138"/>
      <c r="H90" s="27"/>
    </row>
    <row r="91" spans="1:8" ht="40.5" customHeight="1" x14ac:dyDescent="0.2">
      <c r="A91" s="292"/>
      <c r="B91" s="92"/>
      <c r="C91" s="123"/>
      <c r="D91" s="124"/>
      <c r="E91" s="138"/>
      <c r="F91" s="138"/>
      <c r="H91" s="27"/>
    </row>
    <row r="92" spans="1:8" ht="40.5" customHeight="1" x14ac:dyDescent="0.2">
      <c r="A92" s="293"/>
      <c r="B92" s="92"/>
      <c r="C92" s="123"/>
      <c r="D92" s="124"/>
      <c r="E92" s="138"/>
      <c r="F92" s="138"/>
      <c r="H92" s="27"/>
    </row>
    <row r="93" spans="1:8" ht="40.5" customHeight="1" x14ac:dyDescent="0.2">
      <c r="A93" s="291">
        <f>ACCS!B28</f>
        <v>0</v>
      </c>
      <c r="B93" s="92"/>
      <c r="C93" s="123"/>
      <c r="D93" s="124"/>
      <c r="E93" s="138"/>
      <c r="F93" s="138"/>
      <c r="H93" s="27"/>
    </row>
    <row r="94" spans="1:8" ht="40.5" customHeight="1" x14ac:dyDescent="0.2">
      <c r="A94" s="292"/>
      <c r="B94" s="92"/>
      <c r="C94" s="123"/>
      <c r="D94" s="124"/>
      <c r="E94" s="138"/>
      <c r="F94" s="138"/>
      <c r="H94" s="27"/>
    </row>
    <row r="95" spans="1:8" ht="40.5" customHeight="1" x14ac:dyDescent="0.2">
      <c r="A95" s="292"/>
      <c r="B95" s="92"/>
      <c r="C95" s="123"/>
      <c r="D95" s="124"/>
      <c r="E95" s="138"/>
      <c r="F95" s="138"/>
      <c r="H95" s="27"/>
    </row>
    <row r="96" spans="1:8" ht="40.5" customHeight="1" x14ac:dyDescent="0.2">
      <c r="A96" s="293"/>
      <c r="B96" s="92"/>
      <c r="C96" s="123"/>
      <c r="D96" s="124"/>
      <c r="E96" s="138"/>
      <c r="F96" s="138"/>
      <c r="H96" s="27"/>
    </row>
    <row r="97" spans="1:8" ht="40.5" customHeight="1" x14ac:dyDescent="0.2">
      <c r="A97" s="291">
        <f>ACCS!B29</f>
        <v>0</v>
      </c>
      <c r="B97" s="92"/>
      <c r="C97" s="123"/>
      <c r="D97" s="124"/>
      <c r="E97" s="138"/>
      <c r="F97" s="138"/>
      <c r="H97" s="27"/>
    </row>
    <row r="98" spans="1:8" ht="40.5" customHeight="1" x14ac:dyDescent="0.2">
      <c r="A98" s="292"/>
      <c r="B98" s="92"/>
      <c r="C98" s="123"/>
      <c r="D98" s="124"/>
      <c r="E98" s="138"/>
      <c r="F98" s="138"/>
      <c r="H98" s="27"/>
    </row>
    <row r="99" spans="1:8" ht="40.5" customHeight="1" x14ac:dyDescent="0.2">
      <c r="A99" s="292"/>
      <c r="B99" s="92"/>
      <c r="C99" s="123"/>
      <c r="D99" s="124"/>
      <c r="E99" s="138"/>
      <c r="F99" s="138"/>
      <c r="H99" s="27"/>
    </row>
    <row r="100" spans="1:8" ht="40.5" customHeight="1" x14ac:dyDescent="0.2">
      <c r="A100" s="293"/>
      <c r="B100" s="92"/>
      <c r="C100" s="123"/>
      <c r="D100" s="124"/>
      <c r="E100" s="138"/>
      <c r="F100" s="138"/>
      <c r="H100" s="27"/>
    </row>
    <row r="101" spans="1:8" ht="40.5" customHeight="1" x14ac:dyDescent="0.2">
      <c r="A101" s="291">
        <f>ACCS!B30</f>
        <v>0</v>
      </c>
      <c r="B101" s="92"/>
      <c r="C101" s="123"/>
      <c r="D101" s="124"/>
      <c r="E101" s="138"/>
      <c r="F101" s="138"/>
      <c r="H101" s="27"/>
    </row>
    <row r="102" spans="1:8" ht="40.5" customHeight="1" x14ac:dyDescent="0.2">
      <c r="A102" s="292"/>
      <c r="B102" s="92"/>
      <c r="C102" s="123"/>
      <c r="D102" s="124"/>
      <c r="E102" s="138"/>
      <c r="F102" s="138"/>
      <c r="H102" s="27"/>
    </row>
    <row r="103" spans="1:8" ht="40.5" customHeight="1" x14ac:dyDescent="0.2">
      <c r="A103" s="292"/>
      <c r="B103" s="92"/>
      <c r="C103" s="123"/>
      <c r="D103" s="124"/>
      <c r="E103" s="138"/>
      <c r="F103" s="138"/>
      <c r="H103" s="27"/>
    </row>
    <row r="104" spans="1:8" ht="40.5" customHeight="1" x14ac:dyDescent="0.2">
      <c r="A104" s="293"/>
      <c r="B104" s="92"/>
      <c r="C104" s="123"/>
      <c r="D104" s="124"/>
      <c r="E104" s="138"/>
      <c r="F104" s="138"/>
      <c r="H104" s="27"/>
    </row>
    <row r="105" spans="1:8" ht="40.5" customHeight="1" x14ac:dyDescent="0.2">
      <c r="A105" s="291">
        <f>ACCS!B31</f>
        <v>0</v>
      </c>
      <c r="B105" s="92"/>
      <c r="C105" s="123"/>
      <c r="D105" s="124"/>
      <c r="E105" s="138"/>
      <c r="F105" s="138"/>
      <c r="H105" s="27"/>
    </row>
    <row r="106" spans="1:8" ht="40.5" customHeight="1" x14ac:dyDescent="0.2">
      <c r="A106" s="292"/>
      <c r="B106" s="92"/>
      <c r="C106" s="123"/>
      <c r="D106" s="124"/>
      <c r="E106" s="138"/>
      <c r="F106" s="138"/>
      <c r="H106" s="27"/>
    </row>
    <row r="107" spans="1:8" ht="40.5" customHeight="1" x14ac:dyDescent="0.2">
      <c r="A107" s="292"/>
      <c r="B107" s="92"/>
      <c r="C107" s="123"/>
      <c r="D107" s="124"/>
      <c r="E107" s="138"/>
      <c r="F107" s="138"/>
      <c r="H107" s="27"/>
    </row>
    <row r="108" spans="1:8" ht="40.5" customHeight="1" x14ac:dyDescent="0.2">
      <c r="A108" s="293"/>
      <c r="B108" s="92"/>
      <c r="C108" s="123"/>
      <c r="D108" s="124"/>
      <c r="E108" s="138"/>
      <c r="F108" s="138"/>
      <c r="H108" s="27"/>
    </row>
    <row r="109" spans="1:8" ht="40.5" customHeight="1" x14ac:dyDescent="0.2">
      <c r="A109" s="291">
        <f>ACCS!B32</f>
        <v>0</v>
      </c>
      <c r="B109" s="92"/>
      <c r="C109" s="123"/>
      <c r="D109" s="124"/>
      <c r="E109" s="138"/>
      <c r="F109" s="138"/>
      <c r="H109" s="27"/>
    </row>
    <row r="110" spans="1:8" ht="40.5" customHeight="1" x14ac:dyDescent="0.2">
      <c r="A110" s="292"/>
      <c r="B110" s="92"/>
      <c r="C110" s="123"/>
      <c r="D110" s="124"/>
      <c r="E110" s="138"/>
      <c r="F110" s="138"/>
      <c r="H110" s="27"/>
    </row>
    <row r="111" spans="1:8" ht="40.5" customHeight="1" x14ac:dyDescent="0.2">
      <c r="A111" s="292"/>
      <c r="B111" s="92"/>
      <c r="C111" s="123"/>
      <c r="D111" s="124"/>
      <c r="E111" s="138"/>
      <c r="F111" s="138"/>
      <c r="H111" s="27"/>
    </row>
    <row r="112" spans="1:8" ht="40.5" customHeight="1" x14ac:dyDescent="0.2">
      <c r="A112" s="293"/>
      <c r="B112" s="92"/>
      <c r="C112" s="123"/>
      <c r="D112" s="124"/>
      <c r="E112" s="138"/>
      <c r="F112" s="138"/>
      <c r="H112" s="27"/>
    </row>
    <row r="113" spans="1:8" ht="40.5" customHeight="1" x14ac:dyDescent="0.2">
      <c r="A113" s="291">
        <f>ACCS!B33</f>
        <v>0</v>
      </c>
      <c r="B113" s="92"/>
      <c r="C113" s="123"/>
      <c r="D113" s="124"/>
      <c r="E113" s="138"/>
      <c r="F113" s="138"/>
      <c r="H113" s="27"/>
    </row>
    <row r="114" spans="1:8" ht="40.5" customHeight="1" x14ac:dyDescent="0.2">
      <c r="A114" s="292"/>
      <c r="B114" s="92"/>
      <c r="C114" s="123"/>
      <c r="D114" s="124"/>
      <c r="E114" s="138"/>
      <c r="F114" s="138"/>
      <c r="H114" s="27"/>
    </row>
    <row r="115" spans="1:8" ht="40.5" customHeight="1" x14ac:dyDescent="0.2">
      <c r="A115" s="292"/>
      <c r="B115" s="92"/>
      <c r="C115" s="123"/>
      <c r="D115" s="124"/>
      <c r="E115" s="138"/>
      <c r="F115" s="138"/>
      <c r="H115" s="27"/>
    </row>
    <row r="116" spans="1:8" ht="40.5" customHeight="1" x14ac:dyDescent="0.2">
      <c r="A116" s="293"/>
      <c r="B116" s="92"/>
      <c r="C116" s="123"/>
      <c r="D116" s="124"/>
      <c r="E116" s="138"/>
      <c r="F116" s="138"/>
      <c r="H116" s="27"/>
    </row>
    <row r="117" spans="1:8" ht="40.5" customHeight="1" x14ac:dyDescent="0.2">
      <c r="A117" s="291">
        <f>ACCS!B34</f>
        <v>0</v>
      </c>
      <c r="B117" s="92"/>
      <c r="C117" s="123"/>
      <c r="D117" s="124"/>
      <c r="E117" s="138"/>
      <c r="F117" s="138"/>
      <c r="H117" s="27"/>
    </row>
    <row r="118" spans="1:8" ht="40.5" customHeight="1" x14ac:dyDescent="0.2">
      <c r="A118" s="292"/>
      <c r="B118" s="92"/>
      <c r="C118" s="123"/>
      <c r="D118" s="124"/>
      <c r="E118" s="138"/>
      <c r="F118" s="138"/>
      <c r="H118" s="27"/>
    </row>
    <row r="119" spans="1:8" ht="40.5" customHeight="1" x14ac:dyDescent="0.2">
      <c r="A119" s="292"/>
      <c r="B119" s="92"/>
      <c r="C119" s="123"/>
      <c r="D119" s="124"/>
      <c r="E119" s="138"/>
      <c r="F119" s="138"/>
      <c r="H119" s="27"/>
    </row>
    <row r="120" spans="1:8" ht="40.5" customHeight="1" x14ac:dyDescent="0.2">
      <c r="A120" s="293"/>
      <c r="B120" s="92"/>
      <c r="C120" s="123"/>
      <c r="D120" s="124"/>
      <c r="E120" s="138"/>
      <c r="F120" s="138"/>
      <c r="H120" s="27"/>
    </row>
    <row r="121" spans="1:8" ht="40.5" customHeight="1" x14ac:dyDescent="0.2">
      <c r="A121" s="291">
        <f>ACCS!B35</f>
        <v>0</v>
      </c>
      <c r="B121" s="92"/>
      <c r="C121" s="123"/>
      <c r="D121" s="124"/>
      <c r="E121" s="138"/>
      <c r="F121" s="138"/>
      <c r="H121" s="27"/>
    </row>
    <row r="122" spans="1:8" ht="40.5" customHeight="1" x14ac:dyDescent="0.2">
      <c r="A122" s="292"/>
      <c r="B122" s="92"/>
      <c r="C122" s="123"/>
      <c r="D122" s="124"/>
      <c r="E122" s="138"/>
      <c r="F122" s="138"/>
      <c r="H122" s="27"/>
    </row>
    <row r="123" spans="1:8" ht="40.5" customHeight="1" x14ac:dyDescent="0.2">
      <c r="A123" s="292"/>
      <c r="B123" s="92"/>
      <c r="C123" s="123"/>
      <c r="D123" s="124"/>
      <c r="E123" s="138"/>
      <c r="F123" s="138"/>
      <c r="H123" s="27"/>
    </row>
    <row r="124" spans="1:8" ht="40.5" customHeight="1" x14ac:dyDescent="0.2">
      <c r="A124" s="293"/>
      <c r="B124" s="92"/>
      <c r="C124" s="123"/>
      <c r="D124" s="124"/>
      <c r="E124" s="138"/>
      <c r="F124" s="138"/>
      <c r="H124" s="27"/>
    </row>
    <row r="125" spans="1:8" ht="40.5" customHeight="1" x14ac:dyDescent="0.2">
      <c r="A125" s="291">
        <f>ACCS!B36</f>
        <v>0</v>
      </c>
      <c r="B125" s="92"/>
      <c r="C125" s="123"/>
      <c r="D125" s="124"/>
      <c r="E125" s="138"/>
      <c r="F125" s="138"/>
      <c r="H125" s="27"/>
    </row>
    <row r="126" spans="1:8" ht="40.5" customHeight="1" x14ac:dyDescent="0.2">
      <c r="A126" s="292"/>
      <c r="B126" s="92"/>
      <c r="C126" s="123"/>
      <c r="D126" s="124"/>
      <c r="E126" s="138"/>
      <c r="F126" s="138"/>
      <c r="H126" s="27"/>
    </row>
    <row r="127" spans="1:8" ht="40.5" customHeight="1" x14ac:dyDescent="0.2">
      <c r="A127" s="292"/>
      <c r="B127" s="92"/>
      <c r="C127" s="123"/>
      <c r="D127" s="124"/>
      <c r="E127" s="138"/>
      <c r="F127" s="138"/>
      <c r="H127" s="27"/>
    </row>
    <row r="128" spans="1:8" ht="40.5" customHeight="1" x14ac:dyDescent="0.2">
      <c r="A128" s="293"/>
      <c r="B128" s="92"/>
      <c r="C128" s="123"/>
      <c r="D128" s="124"/>
      <c r="E128" s="138"/>
      <c r="F128" s="138"/>
      <c r="H128" s="27"/>
    </row>
    <row r="129" spans="1:8" ht="40.5" customHeight="1" x14ac:dyDescent="0.2">
      <c r="A129" s="291">
        <f>ACCS!B37</f>
        <v>0</v>
      </c>
      <c r="B129" s="92"/>
      <c r="C129" s="123"/>
      <c r="D129" s="124"/>
      <c r="E129" s="138"/>
      <c r="F129" s="138"/>
      <c r="H129" s="27"/>
    </row>
    <row r="130" spans="1:8" ht="40.5" customHeight="1" x14ac:dyDescent="0.2">
      <c r="A130" s="292"/>
      <c r="B130" s="92"/>
      <c r="C130" s="123"/>
      <c r="D130" s="124"/>
      <c r="E130" s="138"/>
      <c r="F130" s="138"/>
      <c r="H130" s="27"/>
    </row>
    <row r="131" spans="1:8" ht="40.5" customHeight="1" x14ac:dyDescent="0.2">
      <c r="A131" s="292"/>
      <c r="B131" s="92"/>
      <c r="C131" s="123"/>
      <c r="D131" s="124"/>
      <c r="E131" s="138"/>
      <c r="F131" s="138"/>
      <c r="H131" s="27"/>
    </row>
    <row r="132" spans="1:8" ht="40.5" customHeight="1" x14ac:dyDescent="0.2">
      <c r="A132" s="293"/>
      <c r="B132" s="92"/>
      <c r="C132" s="123"/>
      <c r="D132" s="124"/>
      <c r="E132" s="138"/>
      <c r="F132" s="138"/>
      <c r="H132" s="27"/>
    </row>
    <row r="133" spans="1:8" ht="40.5" customHeight="1" x14ac:dyDescent="0.2">
      <c r="A133" s="291">
        <f>ACCS!B38</f>
        <v>0</v>
      </c>
      <c r="B133" s="92"/>
      <c r="C133" s="123"/>
      <c r="D133" s="124"/>
      <c r="E133" s="138"/>
      <c r="F133" s="138"/>
      <c r="H133" s="27"/>
    </row>
    <row r="134" spans="1:8" ht="40.5" customHeight="1" x14ac:dyDescent="0.2">
      <c r="A134" s="292"/>
      <c r="B134" s="92"/>
      <c r="C134" s="123"/>
      <c r="D134" s="124"/>
      <c r="E134" s="138"/>
      <c r="F134" s="138"/>
      <c r="H134" s="27"/>
    </row>
    <row r="135" spans="1:8" ht="40.5" customHeight="1" x14ac:dyDescent="0.2">
      <c r="A135" s="292"/>
      <c r="B135" s="92"/>
      <c r="C135" s="123"/>
      <c r="D135" s="124"/>
      <c r="E135" s="138"/>
      <c r="F135" s="138"/>
      <c r="H135" s="27"/>
    </row>
    <row r="136" spans="1:8" ht="40.5" customHeight="1" x14ac:dyDescent="0.2">
      <c r="A136" s="293"/>
      <c r="B136" s="92"/>
      <c r="C136" s="123"/>
      <c r="D136" s="124"/>
      <c r="E136" s="138"/>
      <c r="F136" s="138"/>
      <c r="H136" s="27"/>
    </row>
    <row r="137" spans="1:8" ht="40.5" customHeight="1" x14ac:dyDescent="0.2">
      <c r="A137" s="291">
        <f>ACCS!B39</f>
        <v>0</v>
      </c>
      <c r="B137" s="92"/>
      <c r="C137" s="123"/>
      <c r="D137" s="124"/>
      <c r="E137" s="138"/>
      <c r="F137" s="138"/>
      <c r="H137" s="27"/>
    </row>
    <row r="138" spans="1:8" ht="40.5" customHeight="1" x14ac:dyDescent="0.2">
      <c r="A138" s="292"/>
      <c r="B138" s="92"/>
      <c r="C138" s="123"/>
      <c r="D138" s="124"/>
      <c r="E138" s="138"/>
      <c r="F138" s="138"/>
      <c r="H138" s="27"/>
    </row>
    <row r="139" spans="1:8" ht="40.5" customHeight="1" x14ac:dyDescent="0.2">
      <c r="A139" s="292"/>
      <c r="B139" s="92"/>
      <c r="C139" s="123"/>
      <c r="D139" s="124"/>
      <c r="E139" s="138"/>
      <c r="F139" s="138"/>
      <c r="H139" s="27"/>
    </row>
    <row r="140" spans="1:8" ht="40.5" customHeight="1" x14ac:dyDescent="0.2">
      <c r="A140" s="293"/>
      <c r="B140" s="92"/>
      <c r="C140" s="123"/>
      <c r="D140" s="124"/>
      <c r="E140" s="138"/>
      <c r="F140" s="138"/>
      <c r="H140" s="27"/>
    </row>
    <row r="141" spans="1:8" ht="40.5" customHeight="1" x14ac:dyDescent="0.2">
      <c r="A141" s="291">
        <f>ACCS!B40</f>
        <v>0</v>
      </c>
      <c r="B141" s="92"/>
      <c r="C141" s="123"/>
      <c r="D141" s="124"/>
      <c r="E141" s="138"/>
      <c r="F141" s="138"/>
      <c r="H141" s="27"/>
    </row>
    <row r="142" spans="1:8" ht="40.5" customHeight="1" x14ac:dyDescent="0.2">
      <c r="A142" s="292"/>
      <c r="B142" s="92"/>
      <c r="C142" s="123"/>
      <c r="D142" s="124"/>
      <c r="E142" s="138"/>
      <c r="F142" s="138"/>
      <c r="H142" s="27"/>
    </row>
    <row r="143" spans="1:8" ht="40.5" customHeight="1" x14ac:dyDescent="0.2">
      <c r="A143" s="292"/>
      <c r="B143" s="92"/>
      <c r="C143" s="123"/>
      <c r="D143" s="124"/>
      <c r="E143" s="138"/>
      <c r="F143" s="138"/>
      <c r="H143" s="27"/>
    </row>
    <row r="144" spans="1:8" ht="40.5" customHeight="1" x14ac:dyDescent="0.2">
      <c r="A144" s="293"/>
      <c r="B144" s="92"/>
      <c r="C144" s="123"/>
      <c r="D144" s="124"/>
      <c r="E144" s="138"/>
      <c r="F144" s="138"/>
      <c r="H144" s="27"/>
    </row>
    <row r="145" spans="1:8" ht="40.5" customHeight="1" x14ac:dyDescent="0.2">
      <c r="A145" s="291">
        <f>ACCS!B41</f>
        <v>0</v>
      </c>
      <c r="B145" s="92"/>
      <c r="C145" s="123"/>
      <c r="D145" s="124"/>
      <c r="E145" s="138"/>
      <c r="F145" s="138"/>
      <c r="H145" s="27"/>
    </row>
    <row r="146" spans="1:8" ht="40.5" customHeight="1" x14ac:dyDescent="0.2">
      <c r="A146" s="292"/>
      <c r="B146" s="92"/>
      <c r="C146" s="123"/>
      <c r="D146" s="124"/>
      <c r="E146" s="138"/>
      <c r="F146" s="138"/>
      <c r="H146" s="27"/>
    </row>
    <row r="147" spans="1:8" ht="40.5" customHeight="1" x14ac:dyDescent="0.2">
      <c r="A147" s="292"/>
      <c r="B147" s="92"/>
      <c r="C147" s="123"/>
      <c r="D147" s="124"/>
      <c r="E147" s="138"/>
      <c r="F147" s="138"/>
      <c r="H147" s="27"/>
    </row>
    <row r="148" spans="1:8" ht="40.5" customHeight="1" x14ac:dyDescent="0.2">
      <c r="A148" s="293"/>
      <c r="B148" s="92"/>
      <c r="C148" s="123"/>
      <c r="D148" s="124"/>
      <c r="E148" s="138"/>
      <c r="F148" s="138"/>
      <c r="H148" s="27"/>
    </row>
    <row r="149" spans="1:8" ht="40.5" customHeight="1" x14ac:dyDescent="0.2">
      <c r="A149" s="291">
        <f>ACCS!B42</f>
        <v>0</v>
      </c>
      <c r="B149" s="92"/>
      <c r="C149" s="123"/>
      <c r="D149" s="124"/>
      <c r="E149" s="138"/>
      <c r="F149" s="138"/>
      <c r="H149" s="27"/>
    </row>
    <row r="150" spans="1:8" ht="40.5" customHeight="1" x14ac:dyDescent="0.2">
      <c r="A150" s="292"/>
      <c r="B150" s="92"/>
      <c r="C150" s="123"/>
      <c r="D150" s="124"/>
      <c r="E150" s="138"/>
      <c r="F150" s="138"/>
      <c r="H150" s="27"/>
    </row>
    <row r="151" spans="1:8" ht="40.5" customHeight="1" x14ac:dyDescent="0.2">
      <c r="A151" s="292"/>
      <c r="B151" s="92"/>
      <c r="C151" s="123"/>
      <c r="D151" s="124"/>
      <c r="E151" s="138"/>
      <c r="F151" s="138"/>
      <c r="H151" s="27"/>
    </row>
    <row r="152" spans="1:8" ht="40.5" customHeight="1" x14ac:dyDescent="0.2">
      <c r="A152" s="293"/>
      <c r="B152" s="92"/>
      <c r="C152" s="123"/>
      <c r="D152" s="124"/>
      <c r="E152" s="138"/>
      <c r="F152" s="138"/>
      <c r="H152" s="27"/>
    </row>
    <row r="153" spans="1:8" ht="40.5" customHeight="1" x14ac:dyDescent="0.2">
      <c r="A153" s="291">
        <f>ACCS!B43</f>
        <v>0</v>
      </c>
      <c r="B153" s="92"/>
      <c r="C153" s="123"/>
      <c r="D153" s="124"/>
      <c r="E153" s="138"/>
      <c r="F153" s="138"/>
      <c r="H153" s="27"/>
    </row>
    <row r="154" spans="1:8" ht="40.5" customHeight="1" x14ac:dyDescent="0.2">
      <c r="A154" s="292"/>
      <c r="B154" s="92"/>
      <c r="C154" s="123"/>
      <c r="D154" s="124"/>
      <c r="E154" s="138"/>
      <c r="F154" s="138"/>
      <c r="H154" s="27"/>
    </row>
    <row r="155" spans="1:8" ht="40.5" customHeight="1" x14ac:dyDescent="0.2">
      <c r="A155" s="292"/>
      <c r="B155" s="92"/>
      <c r="C155" s="123"/>
      <c r="D155" s="124"/>
      <c r="E155" s="138"/>
      <c r="F155" s="138"/>
      <c r="H155" s="27"/>
    </row>
    <row r="156" spans="1:8" ht="40.5" customHeight="1" x14ac:dyDescent="0.2">
      <c r="A156" s="293"/>
      <c r="B156" s="92"/>
      <c r="C156" s="123"/>
      <c r="D156" s="124"/>
      <c r="E156" s="138"/>
      <c r="F156" s="138"/>
      <c r="H156" s="27"/>
    </row>
    <row r="157" spans="1:8" ht="40.5" customHeight="1" x14ac:dyDescent="0.2">
      <c r="A157" s="291">
        <f>ACCS!B44</f>
        <v>0</v>
      </c>
      <c r="B157" s="92"/>
      <c r="C157" s="123"/>
      <c r="D157" s="124"/>
      <c r="E157" s="138"/>
      <c r="F157" s="138"/>
      <c r="H157" s="27"/>
    </row>
    <row r="158" spans="1:8" ht="40.5" customHeight="1" x14ac:dyDescent="0.2">
      <c r="A158" s="292"/>
      <c r="B158" s="92"/>
      <c r="C158" s="123"/>
      <c r="D158" s="124"/>
      <c r="E158" s="138"/>
      <c r="F158" s="138"/>
      <c r="H158" s="27"/>
    </row>
    <row r="159" spans="1:8" ht="40.5" customHeight="1" x14ac:dyDescent="0.2">
      <c r="A159" s="292"/>
      <c r="B159" s="92"/>
      <c r="C159" s="123"/>
      <c r="D159" s="124"/>
      <c r="E159" s="138"/>
      <c r="F159" s="138"/>
      <c r="H159" s="27"/>
    </row>
    <row r="160" spans="1:8" ht="40.5" customHeight="1" x14ac:dyDescent="0.2">
      <c r="A160" s="293"/>
      <c r="B160" s="92"/>
      <c r="C160" s="123"/>
      <c r="D160" s="124"/>
      <c r="E160" s="138"/>
      <c r="F160" s="138"/>
      <c r="H160" s="27"/>
    </row>
    <row r="161" spans="1:8" ht="40.5" customHeight="1" x14ac:dyDescent="0.2">
      <c r="A161" s="291">
        <f>ACCS!B45</f>
        <v>0</v>
      </c>
      <c r="B161" s="92"/>
      <c r="C161" s="123"/>
      <c r="D161" s="124"/>
      <c r="E161" s="138"/>
      <c r="F161" s="138"/>
      <c r="H161" s="27"/>
    </row>
    <row r="162" spans="1:8" ht="40.5" customHeight="1" x14ac:dyDescent="0.2">
      <c r="A162" s="292"/>
      <c r="B162" s="92"/>
      <c r="C162" s="123"/>
      <c r="D162" s="124"/>
      <c r="E162" s="138"/>
      <c r="F162" s="138"/>
      <c r="H162" s="27"/>
    </row>
    <row r="163" spans="1:8" ht="40.5" customHeight="1" x14ac:dyDescent="0.2">
      <c r="A163" s="292"/>
      <c r="B163" s="92"/>
      <c r="C163" s="123"/>
      <c r="D163" s="124"/>
      <c r="E163" s="138"/>
      <c r="F163" s="138"/>
      <c r="H163" s="27"/>
    </row>
    <row r="164" spans="1:8" ht="40.5" customHeight="1" x14ac:dyDescent="0.2">
      <c r="A164" s="293"/>
      <c r="B164" s="92"/>
      <c r="C164" s="123"/>
      <c r="D164" s="124"/>
      <c r="E164" s="138"/>
      <c r="F164" s="138"/>
      <c r="H164" s="27"/>
    </row>
    <row r="165" spans="1:8" ht="40.5" customHeight="1" x14ac:dyDescent="0.2">
      <c r="A165" s="291">
        <f>ACCS!B46</f>
        <v>0</v>
      </c>
      <c r="B165" s="92"/>
      <c r="C165" s="123"/>
      <c r="D165" s="124"/>
      <c r="E165" s="138"/>
      <c r="F165" s="138"/>
      <c r="H165" s="27"/>
    </row>
    <row r="166" spans="1:8" ht="40.5" customHeight="1" x14ac:dyDescent="0.2">
      <c r="A166" s="292"/>
      <c r="B166" s="92"/>
      <c r="C166" s="123"/>
      <c r="D166" s="124"/>
      <c r="E166" s="138"/>
      <c r="F166" s="138"/>
      <c r="H166" s="27"/>
    </row>
    <row r="167" spans="1:8" ht="40.5" customHeight="1" x14ac:dyDescent="0.2">
      <c r="A167" s="292"/>
      <c r="B167" s="92"/>
      <c r="C167" s="123"/>
      <c r="D167" s="124"/>
      <c r="E167" s="138"/>
      <c r="F167" s="138"/>
      <c r="H167" s="27"/>
    </row>
    <row r="168" spans="1:8" ht="40.5" customHeight="1" x14ac:dyDescent="0.2">
      <c r="A168" s="293"/>
      <c r="B168" s="92"/>
      <c r="C168" s="123"/>
      <c r="D168" s="124"/>
      <c r="E168" s="138"/>
      <c r="F168" s="138"/>
      <c r="H168" s="27"/>
    </row>
    <row r="169" spans="1:8" ht="40.5" customHeight="1" x14ac:dyDescent="0.2">
      <c r="A169" s="291">
        <f>ACCS!B47</f>
        <v>0</v>
      </c>
      <c r="B169" s="92"/>
      <c r="C169" s="123"/>
      <c r="D169" s="124"/>
      <c r="E169" s="138"/>
      <c r="F169" s="138"/>
      <c r="H169" s="27"/>
    </row>
    <row r="170" spans="1:8" ht="40.5" customHeight="1" x14ac:dyDescent="0.2">
      <c r="A170" s="292"/>
      <c r="B170" s="92"/>
      <c r="C170" s="123"/>
      <c r="D170" s="124"/>
      <c r="E170" s="138"/>
      <c r="F170" s="138"/>
      <c r="H170" s="27"/>
    </row>
    <row r="171" spans="1:8" ht="40.5" customHeight="1" x14ac:dyDescent="0.2">
      <c r="A171" s="292"/>
      <c r="B171" s="92"/>
      <c r="C171" s="123"/>
      <c r="D171" s="124"/>
      <c r="E171" s="138"/>
      <c r="F171" s="138"/>
      <c r="H171" s="27"/>
    </row>
    <row r="172" spans="1:8" ht="40.5" customHeight="1" x14ac:dyDescent="0.2">
      <c r="A172" s="293"/>
      <c r="B172" s="92"/>
      <c r="C172" s="123"/>
      <c r="D172" s="124"/>
      <c r="E172" s="138"/>
      <c r="F172" s="138"/>
      <c r="H172" s="27"/>
    </row>
    <row r="173" spans="1:8" ht="40.5" customHeight="1" x14ac:dyDescent="0.2">
      <c r="A173" s="291">
        <f>ACCS!B48</f>
        <v>0</v>
      </c>
      <c r="B173" s="92"/>
      <c r="C173" s="123"/>
      <c r="D173" s="124"/>
      <c r="E173" s="138"/>
      <c r="F173" s="138"/>
      <c r="H173" s="27"/>
    </row>
    <row r="174" spans="1:8" ht="40.5" customHeight="1" x14ac:dyDescent="0.2">
      <c r="A174" s="292"/>
      <c r="B174" s="92"/>
      <c r="C174" s="123"/>
      <c r="D174" s="124"/>
      <c r="E174" s="138"/>
      <c r="F174" s="138"/>
      <c r="H174" s="27"/>
    </row>
    <row r="175" spans="1:8" ht="40.5" customHeight="1" x14ac:dyDescent="0.2">
      <c r="A175" s="292"/>
      <c r="B175" s="92"/>
      <c r="C175" s="123"/>
      <c r="D175" s="124"/>
      <c r="E175" s="138"/>
      <c r="F175" s="138"/>
      <c r="H175" s="27"/>
    </row>
    <row r="176" spans="1:8" ht="40.5" customHeight="1" x14ac:dyDescent="0.2">
      <c r="A176" s="293"/>
      <c r="B176" s="92"/>
      <c r="C176" s="123"/>
      <c r="D176" s="124"/>
      <c r="E176" s="138"/>
      <c r="F176" s="138"/>
      <c r="H176" s="27"/>
    </row>
    <row r="177" spans="1:8" ht="40.5" customHeight="1" x14ac:dyDescent="0.2">
      <c r="A177" s="291">
        <f>ACCS!B49</f>
        <v>0</v>
      </c>
      <c r="B177" s="92"/>
      <c r="C177" s="123"/>
      <c r="D177" s="124"/>
      <c r="E177" s="138"/>
      <c r="F177" s="138"/>
      <c r="H177" s="27"/>
    </row>
    <row r="178" spans="1:8" ht="40.5" customHeight="1" x14ac:dyDescent="0.2">
      <c r="A178" s="292"/>
      <c r="B178" s="92"/>
      <c r="C178" s="123"/>
      <c r="D178" s="124"/>
      <c r="E178" s="138"/>
      <c r="F178" s="138"/>
      <c r="H178" s="27"/>
    </row>
    <row r="179" spans="1:8" ht="40.5" customHeight="1" x14ac:dyDescent="0.2">
      <c r="A179" s="292"/>
      <c r="B179" s="92"/>
      <c r="C179" s="123"/>
      <c r="D179" s="124"/>
      <c r="E179" s="138"/>
      <c r="F179" s="138"/>
      <c r="H179" s="27"/>
    </row>
    <row r="180" spans="1:8" ht="40.5" customHeight="1" x14ac:dyDescent="0.2">
      <c r="A180" s="293"/>
      <c r="B180" s="92"/>
      <c r="C180" s="123"/>
      <c r="D180" s="124"/>
      <c r="E180" s="138"/>
      <c r="F180" s="138"/>
      <c r="H180" s="27"/>
    </row>
    <row r="181" spans="1:8" ht="40.5" customHeight="1" x14ac:dyDescent="0.2">
      <c r="A181" s="291">
        <f>ACCS!B50</f>
        <v>0</v>
      </c>
      <c r="B181" s="92"/>
      <c r="C181" s="123"/>
      <c r="D181" s="124"/>
      <c r="E181" s="138"/>
      <c r="F181" s="138"/>
      <c r="H181" s="27"/>
    </row>
    <row r="182" spans="1:8" ht="40.5" customHeight="1" x14ac:dyDescent="0.2">
      <c r="A182" s="292"/>
      <c r="B182" s="92"/>
      <c r="C182" s="123"/>
      <c r="D182" s="124"/>
      <c r="E182" s="138"/>
      <c r="F182" s="138"/>
      <c r="H182" s="27"/>
    </row>
    <row r="183" spans="1:8" ht="40.5" customHeight="1" x14ac:dyDescent="0.2">
      <c r="A183" s="292"/>
      <c r="B183" s="92"/>
      <c r="C183" s="123"/>
      <c r="D183" s="124"/>
      <c r="E183" s="138"/>
      <c r="F183" s="138"/>
      <c r="H183" s="27"/>
    </row>
    <row r="184" spans="1:8" ht="40.5" customHeight="1" x14ac:dyDescent="0.2">
      <c r="A184" s="293"/>
      <c r="B184" s="92"/>
      <c r="C184" s="123"/>
      <c r="D184" s="124"/>
      <c r="E184" s="138"/>
      <c r="F184" s="138"/>
      <c r="H184" s="27"/>
    </row>
    <row r="185" spans="1:8" ht="40.5" customHeight="1" x14ac:dyDescent="0.2">
      <c r="A185" s="291">
        <f>ACCS!B51</f>
        <v>0</v>
      </c>
      <c r="B185" s="92"/>
      <c r="C185" s="123"/>
      <c r="D185" s="124"/>
      <c r="E185" s="138"/>
      <c r="F185" s="138"/>
      <c r="H185" s="27"/>
    </row>
    <row r="186" spans="1:8" ht="40.5" customHeight="1" x14ac:dyDescent="0.2">
      <c r="A186" s="292"/>
      <c r="B186" s="92"/>
      <c r="C186" s="123"/>
      <c r="D186" s="124"/>
      <c r="E186" s="138"/>
      <c r="F186" s="138"/>
      <c r="H186" s="27"/>
    </row>
    <row r="187" spans="1:8" ht="40.5" customHeight="1" x14ac:dyDescent="0.2">
      <c r="A187" s="292"/>
      <c r="B187" s="92"/>
      <c r="C187" s="123"/>
      <c r="D187" s="124"/>
      <c r="E187" s="138"/>
      <c r="F187" s="138"/>
      <c r="H187" s="27"/>
    </row>
    <row r="188" spans="1:8" ht="40.5" customHeight="1" x14ac:dyDescent="0.2">
      <c r="A188" s="293"/>
      <c r="B188" s="92"/>
      <c r="C188" s="123"/>
      <c r="D188" s="124"/>
      <c r="E188" s="138"/>
      <c r="F188" s="138"/>
      <c r="H188" s="27"/>
    </row>
    <row r="189" spans="1:8" ht="40.5" customHeight="1" x14ac:dyDescent="0.2">
      <c r="A189" s="294">
        <f>ACCS!B52</f>
        <v>0</v>
      </c>
      <c r="B189" s="92"/>
      <c r="C189" s="123"/>
      <c r="D189" s="124"/>
      <c r="E189" s="138"/>
      <c r="F189" s="138"/>
      <c r="H189" s="27"/>
    </row>
    <row r="190" spans="1:8" ht="40.5" customHeight="1" x14ac:dyDescent="0.2">
      <c r="A190" s="294"/>
      <c r="B190" s="92"/>
      <c r="C190" s="123"/>
      <c r="D190" s="124"/>
      <c r="E190" s="138"/>
      <c r="F190" s="138"/>
      <c r="H190" s="27"/>
    </row>
    <row r="191" spans="1:8" ht="40.5" customHeight="1" x14ac:dyDescent="0.2">
      <c r="A191" s="294"/>
      <c r="B191" s="92"/>
      <c r="C191" s="123"/>
      <c r="D191" s="124"/>
      <c r="E191" s="138"/>
      <c r="F191" s="138"/>
      <c r="H191" s="27"/>
    </row>
    <row r="192" spans="1:8" ht="40.5" customHeight="1" x14ac:dyDescent="0.2">
      <c r="A192" s="294"/>
      <c r="B192" s="92"/>
      <c r="C192" s="123"/>
      <c r="D192" s="124"/>
      <c r="E192" s="138"/>
      <c r="F192" s="138"/>
      <c r="H192" s="27"/>
    </row>
    <row r="193" spans="1:8" ht="40.5" customHeight="1" x14ac:dyDescent="0.2">
      <c r="A193" s="294"/>
      <c r="B193" s="92"/>
      <c r="C193" s="123"/>
      <c r="D193" s="124"/>
      <c r="E193" s="138"/>
      <c r="F193" s="138"/>
      <c r="H193" s="27"/>
    </row>
    <row r="194" spans="1:8" ht="40.5" customHeight="1" x14ac:dyDescent="0.2">
      <c r="A194" s="294"/>
      <c r="B194" s="92"/>
      <c r="C194" s="123"/>
      <c r="D194" s="124"/>
      <c r="E194" s="138"/>
      <c r="F194" s="138"/>
      <c r="H194" s="27"/>
    </row>
    <row r="195" spans="1:8" ht="40.5" customHeight="1" x14ac:dyDescent="0.2">
      <c r="A195" s="294">
        <f>ACCS!B53</f>
        <v>0</v>
      </c>
      <c r="B195" s="92"/>
      <c r="C195" s="123"/>
      <c r="D195" s="124"/>
      <c r="E195" s="138"/>
      <c r="F195" s="138"/>
      <c r="H195" s="27"/>
    </row>
    <row r="196" spans="1:8" ht="40.5" customHeight="1" x14ac:dyDescent="0.2">
      <c r="A196" s="294"/>
      <c r="B196" s="92"/>
      <c r="C196" s="123"/>
      <c r="D196" s="124"/>
      <c r="E196" s="138"/>
      <c r="F196" s="138"/>
      <c r="H196" s="27"/>
    </row>
    <row r="197" spans="1:8" ht="40.5" customHeight="1" x14ac:dyDescent="0.2">
      <c r="A197" s="294"/>
      <c r="B197" s="92"/>
      <c r="C197" s="123"/>
      <c r="D197" s="124"/>
      <c r="E197" s="138"/>
      <c r="F197" s="138"/>
      <c r="H197" s="27"/>
    </row>
    <row r="198" spans="1:8" ht="40.5" customHeight="1" x14ac:dyDescent="0.2">
      <c r="A198" s="294"/>
      <c r="B198" s="92"/>
      <c r="C198" s="123"/>
      <c r="D198" s="124"/>
      <c r="E198" s="138"/>
      <c r="F198" s="138"/>
      <c r="H198" s="27"/>
    </row>
  </sheetData>
  <sheetProtection selectLockedCells="1"/>
  <mergeCells count="49">
    <mergeCell ref="B2:F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  <mergeCell ref="A157:A160"/>
    <mergeCell ref="A161:A164"/>
    <mergeCell ref="A165:A168"/>
    <mergeCell ref="A195:A198"/>
    <mergeCell ref="A169:A172"/>
    <mergeCell ref="A173:A176"/>
    <mergeCell ref="A177:A180"/>
    <mergeCell ref="A181:A184"/>
    <mergeCell ref="A185:A188"/>
    <mergeCell ref="A189:A194"/>
  </mergeCells>
  <phoneticPr fontId="14" type="noConversion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INICIO</vt:lpstr>
      <vt:lpstr>REVI_IDENT</vt:lpstr>
      <vt:lpstr>CONTEXTO</vt:lpstr>
      <vt:lpstr>AUTOEVA</vt:lpstr>
      <vt:lpstr>ConAUTO</vt:lpstr>
      <vt:lpstr>OBJS</vt:lpstr>
      <vt:lpstr>MET_IND</vt:lpstr>
      <vt:lpstr>ACCS</vt:lpstr>
      <vt:lpstr>TARS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AyG</dc:creator>
  <cp:keywords/>
  <dc:description/>
  <cp:lastModifiedBy>Emiro Salas</cp:lastModifiedBy>
  <cp:revision/>
  <dcterms:created xsi:type="dcterms:W3CDTF">2011-04-08T12:29:09Z</dcterms:created>
  <dcterms:modified xsi:type="dcterms:W3CDTF">2023-01-15T20:49:48Z</dcterms:modified>
  <cp:category/>
  <cp:contentStatus/>
</cp:coreProperties>
</file>