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cuments\DOCUMENTOS 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8445"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A20" i="1"/>
  <c r="G64" i="2"/>
  <c r="D9" i="1"/>
  <c r="G62" i="2"/>
  <c r="G61" i="2"/>
  <c r="A21" i="1" l="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B26" i="4" s="1"/>
  <c r="C26" i="4" l="1"/>
  <c r="D26" i="4"/>
  <c r="A47" i="1"/>
  <c r="A48" i="1" l="1"/>
  <c r="C27" i="4" l="1"/>
  <c r="B27" i="4"/>
  <c r="D27" i="4"/>
  <c r="A49" i="1"/>
  <c r="A50" i="1" s="1"/>
  <c r="D28" i="4" l="1"/>
  <c r="C28" i="4"/>
  <c r="A51" i="1"/>
  <c r="C29" i="4" s="1"/>
  <c r="D29" i="4" l="1"/>
  <c r="A52" i="1"/>
  <c r="A53" i="1" l="1"/>
  <c r="A54" i="1" l="1"/>
  <c r="A55" i="1" l="1"/>
  <c r="C30" i="4" l="1"/>
  <c r="D30" i="4"/>
  <c r="A56" i="1"/>
  <c r="A57" i="1" l="1"/>
  <c r="A58" i="1" l="1"/>
  <c r="A59" i="1" l="1"/>
  <c r="D31" i="4" s="1"/>
  <c r="C31" i="4" l="1"/>
  <c r="A60" i="1"/>
  <c r="D32" i="4" s="1"/>
  <c r="C32" i="4" l="1"/>
  <c r="A61" i="1"/>
  <c r="A62" i="1" l="1"/>
  <c r="A63" i="1"/>
  <c r="A64" i="1" l="1"/>
  <c r="A65" i="1" l="1"/>
  <c r="A66" i="1" l="1"/>
  <c r="A67" i="1" l="1"/>
  <c r="A68" i="1" l="1"/>
  <c r="A69" i="1" l="1"/>
  <c r="D33" i="4" l="1"/>
  <c r="C33" i="4"/>
  <c r="D23" i="4"/>
  <c r="C23" i="4"/>
  <c r="B23" i="4"/>
  <c r="C34" i="4"/>
  <c r="D34" i="4"/>
  <c r="C24" i="4"/>
  <c r="D24" i="4"/>
  <c r="B24" i="4"/>
  <c r="C25" i="4"/>
  <c r="B25" i="4"/>
  <c r="D25" i="4"/>
  <c r="C35" i="4"/>
  <c r="D35" i="4"/>
  <c r="C39" i="4"/>
  <c r="D36" i="4"/>
  <c r="D37" i="4"/>
  <c r="C37" i="4"/>
  <c r="D39" i="4"/>
  <c r="C36" i="4"/>
  <c r="D41" i="4"/>
  <c r="D38" i="4"/>
  <c r="C38" i="4"/>
  <c r="C40" i="4"/>
  <c r="D42" i="4"/>
  <c r="C41" i="4"/>
  <c r="D40" i="4"/>
  <c r="D43" i="4"/>
  <c r="C42" i="4"/>
  <c r="C43" i="4"/>
  <c r="C74" i="4"/>
  <c r="D44" i="4"/>
  <c r="C44" i="4"/>
  <c r="D45" i="4"/>
  <c r="C45" i="4"/>
  <c r="C46" i="4"/>
  <c r="D46" i="4"/>
  <c r="D48" i="4"/>
  <c r="D47" i="4"/>
  <c r="C47" i="4"/>
  <c r="C48" i="4"/>
  <c r="C49" i="4"/>
  <c r="D49" i="4"/>
  <c r="D50" i="4"/>
  <c r="C50" i="4"/>
  <c r="C51" i="4"/>
  <c r="D51" i="4"/>
  <c r="C52" i="4"/>
  <c r="C53" i="4"/>
  <c r="D52" i="4"/>
  <c r="D53" i="4"/>
  <c r="D54" i="4"/>
  <c r="C54" i="4"/>
  <c r="C55" i="4"/>
  <c r="D55" i="4"/>
  <c r="C56" i="4"/>
  <c r="D56" i="4"/>
  <c r="D57" i="4"/>
  <c r="C57" i="4"/>
  <c r="D58" i="4"/>
  <c r="C58" i="4"/>
  <c r="C59" i="4"/>
  <c r="C60" i="4"/>
  <c r="D59" i="4"/>
  <c r="D60" i="4"/>
  <c r="D61" i="4"/>
  <c r="C61" i="4"/>
  <c r="C62" i="4"/>
  <c r="C63" i="4"/>
  <c r="D62" i="4"/>
  <c r="D63" i="4"/>
  <c r="C64" i="4"/>
  <c r="D64" i="4"/>
  <c r="C65" i="4"/>
  <c r="D65" i="4"/>
  <c r="D66" i="4"/>
  <c r="C67" i="4"/>
  <c r="C66" i="4"/>
  <c r="D67" i="4"/>
  <c r="C68" i="4"/>
  <c r="D68" i="4"/>
  <c r="D69" i="4"/>
  <c r="C69" i="4"/>
  <c r="D70" i="4"/>
  <c r="C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<sst xmlns="http://schemas.openxmlformats.org/spreadsheetml/2006/main" count="530" uniqueCount="358">
  <si>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</si>
  <si>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</si>
  <si>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</si>
  <si>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</si>
  <si>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</si>
  <si>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</si>
  <si>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</si>
  <si>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</si>
  <si>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</si>
  <si>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</si>
  <si>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</si>
  <si>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</si>
  <si>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</si>
  <si>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</si>
  <si>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</si>
  <si>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</si>
  <si>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</si>
  <si>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</si>
  <si>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</si>
  <si>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</si>
  <si>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</si>
  <si>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</si>
  <si>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</si>
  <si>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</si>
  <si>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</si>
  <si>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</si>
  <si>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</si>
  <si>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</si>
  <si>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</si>
  <si>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</si>
  <si>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</si>
  <si>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</si>
  <si>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</si>
  <si>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</si>
  <si>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</si>
  <si>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</si>
  <si>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</si>
  <si>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</si>
  <si>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</si>
  <si>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</si>
  <si>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</si>
  <si>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</si>
  <si>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</si>
  <si>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</si>
  <si>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</si>
  <si>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</si>
  <si>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</si>
  <si>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</si>
  <si>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</si>
  <si>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</si>
  <si>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</si>
  <si>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</si>
  <si>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</si>
  <si>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</si>
  <si>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</si>
  <si>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</si>
  <si>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</si>
  <si>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</si>
  <si>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</si>
  <si>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</si>
  <si>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</si>
  <si>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</si>
  <si>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</si>
  <si>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</si>
  <si>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</si>
  <si>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</si>
  <si>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</si>
  <si>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</si>
  <si>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</si>
  <si>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</si>
  <si>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</si>
  <si>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</si>
  <si>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</si>
  <si>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</si>
  <si>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</si>
  <si>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</si>
  <si>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</si>
  <si>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</si>
  <si>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</si>
  <si>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</si>
  <si>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</si>
  <si>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</si>
  <si>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</si>
  <si>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</si>
  <si>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</si>
  <si>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</si>
  <si>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</si>
  <si>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</si>
  <si>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</si>
  <si>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</si>
  <si>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</si>
  <si>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</si>
  <si>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</si>
  <si>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</si>
  <si>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</si>
  <si>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</si>
  <si>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</si>
  <si>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</si>
  <si>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</si>
  <si>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</si>
  <si>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</si>
  <si>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</si>
  <si>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</si>
  <si>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</si>
  <si>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</si>
  <si>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</si>
  <si>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</si>
  <si>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</si>
  <si>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</si>
  <si>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</si>
  <si>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</si>
  <si>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</si>
  <si>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</si>
  <si>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</si>
  <si>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</si>
  <si>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</si>
  <si>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</si>
  <si>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</si>
  <si>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</si>
  <si>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</si>
  <si>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</si>
  <si>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</si>
  <si>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</si>
  <si>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</si>
  <si>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</si>
  <si>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</si>
  <si>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</si>
  <si>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</si>
  <si>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</si>
  <si>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</si>
  <si>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</si>
  <si>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</si>
  <si>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</si>
  <si>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</si>
  <si>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</si>
  <si>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</si>
  <si>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</si>
  <si>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</si>
  <si>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</si>
  <si>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</si>
  <si>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</si>
  <si>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</si>
  <si>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</si>
  <si>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</si>
  <si>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</si>
  <si>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</si>
  <si>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</si>
  <si>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</si>
  <si>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</si>
  <si>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</si>
  <si>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</si>
  <si>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</si>
  <si>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</si>
  <si>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</si>
  <si>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</si>
  <si>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</si>
  <si>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</si>
  <si>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</si>
  <si>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</si>
  <si>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</si>
  <si>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</si>
  <si>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</si>
  <si>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</si>
  <si>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</si>
  <si>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</si>
  <si>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</si>
  <si>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</si>
  <si>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</si>
  <si>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</si>
  <si>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</si>
  <si>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</si>
  <si>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</si>
  <si>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</si>
  <si>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</si>
  <si>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</si>
  <si>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</si>
  <si>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</si>
  <si>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</si>
  <si>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</si>
  <si>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</si>
  <si>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</si>
  <si>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</si>
  <si>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</si>
  <si>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</si>
  <si>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</si>
  <si>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</si>
  <si>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</si>
  <si>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</si>
  <si>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</si>
  <si>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</si>
  <si>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</si>
  <si>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</si>
  <si>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</si>
  <si>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</si>
  <si>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</si>
  <si>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</si>
  <si>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</si>
  <si>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</si>
  <si>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</si>
  <si>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</si>
  <si>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</si>
  <si>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</si>
  <si>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</si>
  <si>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</si>
  <si>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</si>
  <si>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</si>
  <si>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</si>
  <si>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</si>
  <si>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</si>
  <si>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</si>
  <si>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</si>
  <si>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</si>
  <si>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</si>
  <si>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</si>
  <si>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</si>
  <si>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</si>
  <si>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</si>
  <si>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</si>
  <si>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</si>
  <si>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BUCARASICA</t>
  </si>
  <si>
    <t>LA SANJUANA</t>
  </si>
  <si>
    <t>WILSON EMILIO VILLEGAS BEDOYA</t>
  </si>
  <si>
    <t>Si bien se dialogo con los docentes, se realizo la actividad con premura dado los tiempos que estaban estipulados y la recien llegada del rector.</t>
  </si>
  <si>
    <t>No se tiene suficiente claridad de los procesos anteriores y falto ubicar la información de los procesos anteriores.</t>
  </si>
  <si>
    <t>Se trabajo por cad una de las gestiones atndiendo a que se pudo realizar y cual fue el logro en el cumplimiento de derechos de los estudiantes atendidos.</t>
  </si>
  <si>
    <t>Se puede establecer el diagnostico del proceso de evaluación de rendicion de cuentas a partir del presente año.</t>
  </si>
  <si>
    <t>Con los diferentes equipos de de gestión se trabajara mancomunadamente para realizar la intervención del proceso de rendición de cuentas.</t>
  </si>
  <si>
    <t>De acuerdo a lo realizado en el año, establecer que derechos se garantizan.</t>
  </si>
  <si>
    <t xml:space="preserve">Esta conformado el equipo de calidad, del cual se debe </t>
  </si>
  <si>
    <t>Se realizaran reuniones para hacer la rendición de cuentas.</t>
  </si>
  <si>
    <t>Se realizaran reuniones con padres de familia y miembros de la comunidad para dar el informe.</t>
  </si>
  <si>
    <t>Se estableceran por los equipos de gestion los informes relacionados a cada uno de los proyectos y acciones realizadad en el plan de gestion del año, ademas de utilizar los grupos de whatsapp para comunicar las acciones.</t>
  </si>
  <si>
    <t>Los lideres de cada gestión seran los encargados de llevar a cabo la rendición de cuentas.</t>
  </si>
  <si>
    <t xml:space="preserve">Objetivo desarrollar el informe de las acciones que se llevaron a cabo en el año asi como el informe de ejecucuión presupuestal. </t>
  </si>
  <si>
    <t>Se realizara informe presupuesto a fin e dar claridad de los recursos ejecutados.</t>
  </si>
  <si>
    <t>Se  generaran los formatos que permitan los aportes de los miembros de la comunidad educativa y general asistente.</t>
  </si>
  <si>
    <t>Se define medio de convocar por grupos de Whatsapp y por medio de los estudiantes, ademas de publicación de invitación en algunos puntos concurridos.</t>
  </si>
  <si>
    <t>Se asignaran a cada docente una responsabilidad en cuanto al apoyo que deben realizar en el desarrollo de la actividad de rendición.</t>
  </si>
  <si>
    <t>Se realizara la intervencion en publico, dadas las dificultades de conectividad.</t>
  </si>
  <si>
    <t>Se organizara cronograma de actividades para elñ desarrollo de las mismas.</t>
  </si>
  <si>
    <t>Se realizara un gasto en atencióna dignidades que asisten a la rendición.</t>
  </si>
  <si>
    <t>Se organizara una agenda con el orden de intervención y los puntos a tratar.</t>
  </si>
  <si>
    <t>Dias previos por areas de gestion prepararan los informes a presentar.</t>
  </si>
  <si>
    <t>Por los equipos de gestion realizararn analisis de cumplimiento de actividades planteadas en el PMI institucional.</t>
  </si>
  <si>
    <t>Por parte de la contadora y rector se realizara el informe contable y presupuestal pertinente.</t>
  </si>
  <si>
    <t>De acuerdo con el analisis realizado por cada gestión se tendra en cuenta los puntos a mejorar.</t>
  </si>
  <si>
    <t>De acuerdo a lo recopilado de los participantes y luego de analisis de las encuestas se procedera a dar respuesta.</t>
  </si>
  <si>
    <t>Una vez organizada lka información se alojara en la plataforma enjambre</t>
  </si>
  <si>
    <t>A partir del presente año se implementara un usuario en Facebook y se generara una pagina web para compartir la información institucional.</t>
  </si>
  <si>
    <t>Por lo pronto el medio de difusion existente son los grupos de Whatsapp.</t>
  </si>
  <si>
    <t>Se convocan a los diferentes actores, incluso a representantes de la SED, sin embargo no ha habido concurrencia de las entidades estatales y dignidades invitadas.</t>
  </si>
  <si>
    <t>Se dispone de un sitio para la reunión con los miembros de la comunidad para realizar el informe.</t>
  </si>
  <si>
    <t>Se acuerda con el equipo de gestión como se dara la rendición.</t>
  </si>
  <si>
    <t>Se convoca mediante impresos publicados en carteleras institucionales y sitios publicos de amplia concurrencia (centro de salud, templo religioso, entre otros), invitaciones a los correos insitucionales.</t>
  </si>
  <si>
    <t>Se realizaron reuniones por los equipos de gestion con muiras a realizar la exposición.</t>
  </si>
  <si>
    <t>Se convoco mediante grupos de whatsapp.</t>
  </si>
  <si>
    <t>Dado el inicio de labores del rector en marzo, se realiza con premura una rendición extraordinaria, convocando con 15 días de antelación.</t>
  </si>
  <si>
    <t>Se tendra disponible la información en caso de ser solicitada por la comunidad.</t>
  </si>
  <si>
    <t>Por lo pronto ante la imposibilidad de los medios virtuales en linea se garantizara en medio fisico.</t>
  </si>
  <si>
    <t>Se hara rendicion publica con un momento para que la comunidad partiuicipe con sus inquietude y aportes.</t>
  </si>
  <si>
    <t>No se realizo</t>
  </si>
  <si>
    <t>En la reunion se tiene agendado participación de los grupos de interes.</t>
  </si>
  <si>
    <t>En agenda se da es´pacio para participar.</t>
  </si>
  <si>
    <t>Ase tiene listados de asistencia.</t>
  </si>
  <si>
    <t>Se realizara analisis de resultados de la rendición de cuentas.</t>
  </si>
  <si>
    <t>Se realizara informe ejecutivo del ejercicio de rendición de cuentes.</t>
  </si>
  <si>
    <t>Se dara respuesta a las preguntas reañlizadas.</t>
  </si>
  <si>
    <t>Se diseñara y hara entrega de evaluacion del evento.</t>
  </si>
  <si>
    <t>Se realizara analisis de la evaluacion para establecer acciones de mejora.</t>
  </si>
  <si>
    <t>Se procedera a realizar analisis de lo diferentes items.</t>
  </si>
  <si>
    <t>Se tomaran en cuenta las evaluaciones recogidas.</t>
  </si>
  <si>
    <t>Se hara publicación en enjambre y en el usuario de facebook creadd.</t>
  </si>
  <si>
    <t>Se tomaran en cuenta las recomendaciones para futuras actividades.</t>
  </si>
  <si>
    <t>Se queda a la espera de recomendaciones para mejora del proceso.</t>
  </si>
  <si>
    <t>Se recogeran las recomendaciones en cada uno de los espacios para lo procedente.</t>
  </si>
  <si>
    <t>se realizara lo pertinente en cuanto a evaluar y verificar las estrategias para cumplir metas.</t>
  </si>
  <si>
    <t>Se realizara el informe pertinente.</t>
  </si>
  <si>
    <t>Corresponde a la SED, se quer¿dar atentoa las observaciones.</t>
  </si>
  <si>
    <t>De acuerdo al analisis de la evaluación del evento y las recoment¿daciones que lleguen se desarrollara plan de mejora del proceso de rendición.</t>
  </si>
  <si>
    <t>Se establecera con el equipo de calidad y los equipos de gestión los planes de mejora de dicho proceso.</t>
  </si>
  <si>
    <t>Se generara un archivo con la información pertinente de la rendición.</t>
  </si>
  <si>
    <t>aumento de la participación de actores en la rendición de cuentas</t>
  </si>
  <si>
    <t>Porcentaje de personas participando</t>
  </si>
  <si>
    <t>Realizar capacitaciones y/o charlas para concienciar el proceso de rendición de cuentas</t>
  </si>
  <si>
    <t>Canales de difusión institucionales. Material y documentos orientadores de la SED sobre el proceso</t>
  </si>
  <si>
    <t>Rectoria</t>
  </si>
  <si>
    <t>Mejora de los canales de comunicación institucionales</t>
  </si>
  <si>
    <t>cantidad de canales institucionales en uso para comunicación</t>
  </si>
  <si>
    <t>Implementar nuevos canles de comunid¿cación institucional, carteleras, pagina web, redes.</t>
  </si>
  <si>
    <t>Internet, espacios fisiocs institucionales.</t>
  </si>
  <si>
    <t>docentes comité de calidad</t>
  </si>
  <si>
    <t>Espacios generados para los encuentros</t>
  </si>
  <si>
    <t xml:space="preserve">Realizar un POA con tiempo suficiente para llevar a cabo la consolidación de información para la rendición </t>
  </si>
  <si>
    <t>Espacios fisicos para las reuniones, cronograma de actividades y agenda de trabajo</t>
  </si>
  <si>
    <t>lideres de las gestiones</t>
  </si>
  <si>
    <t>Generación de espacios de encuentro entre los participantes de la rendición de cuentas.</t>
  </si>
  <si>
    <t>Organización de los docentes que lideraran los procesos de rendición de cuentas.</t>
  </si>
  <si>
    <t>número de docentes capacitados</t>
  </si>
  <si>
    <t>Realizar encuentros de capacitación a docentes de acuerdo a los lineamientos de la SED Norte de Santander</t>
  </si>
  <si>
    <t>Documentos orientadores, espacios fisicos para las capacitaciones</t>
  </si>
  <si>
    <t>rectoria</t>
  </si>
  <si>
    <t>revisión de PMI para establecer garantia de derechos.</t>
  </si>
  <si>
    <t>porcentaje de cumplimiento de derechos</t>
  </si>
  <si>
    <t>Realizar seguimiento al PMI a lo largo del año</t>
  </si>
  <si>
    <t>Documento PMI, espacios para las reuniones. Equipos de computo.</t>
  </si>
  <si>
    <t>Organización de reuniones con comunidad para procesos de rendición de cuentas</t>
  </si>
  <si>
    <t>reuniones realizadas</t>
  </si>
  <si>
    <t>Llevar a cabo reuniones con comunidad educativa para establecer  procesos adecuados de rendición de cuentas.</t>
  </si>
  <si>
    <t>Documentos orientadores, video Beam, equipo de computo, aula para reuniones.</t>
  </si>
  <si>
    <t>Realización de encuentros con comunidad educativa para dar a conocer las actividades realizadas instiucionalmente</t>
  </si>
  <si>
    <t>Encuentros realizados con comunidad</t>
  </si>
  <si>
    <t>Realizar encuentros con comunidad educativa para revisar las actividades institucionales llevadas a cabo.</t>
  </si>
  <si>
    <t>POA, Informes ejecutivos de las actividades realizadas, video beam, equipos de computo.</t>
  </si>
  <si>
    <t>Docentes lideres de las actividades, proyectos y gestiones institucionales.</t>
  </si>
  <si>
    <t>Difusión efectiva informes de rendición de ceuntas por medios y canales de comunicación.</t>
  </si>
  <si>
    <t>cantidad de personas informadas y usando medios de información</t>
  </si>
  <si>
    <t>Comunicar por medios o canales apropiados los informes de rendición de cuentas a la comunidad educativa.</t>
  </si>
  <si>
    <t>Informe de rendición de cuentas, internet, equipo de computo, carteleras, redes, pagina web.</t>
  </si>
  <si>
    <t>Docentes lideres de gestiones</t>
  </si>
  <si>
    <t>mejora del proceso de convocatoria a la comunidad educativa</t>
  </si>
  <si>
    <t>cantidad de personas informadas.</t>
  </si>
  <si>
    <t>Establecer cronograma de rendicíon de cuentas con tiempo para las respectivas citaciones.</t>
  </si>
  <si>
    <t>POA acorde a las indicaciones de la SED Norte de Santander</t>
  </si>
  <si>
    <t>docentes de comité de calidad</t>
  </si>
  <si>
    <t>Establecimiento de mecanismos para hacer efectivo el suministro de información a la comunidad educativa</t>
  </si>
  <si>
    <t>Efectividad de la información.</t>
  </si>
  <si>
    <t>Fijar la acciones para entrega de información a la comunidad educativa sobre la rendición de cuentas.</t>
  </si>
  <si>
    <t>utilización efectiva de oos medios de comunicación virtuales para los temas a tratar en rendición de cuentas.</t>
  </si>
  <si>
    <t>medios de comunicación utilizados</t>
  </si>
  <si>
    <t>Usar medios virtuales de comunicación para promulgación de la rendición de cuentas y otras informaciuones de interes</t>
  </si>
  <si>
    <t>Equipo de computo, internet, aula.</t>
  </si>
  <si>
    <t>docente desiganado para la comunicación y uso de redes.</t>
  </si>
  <si>
    <t>Organización de actividades a realizar en la rendición de cuentas</t>
  </si>
  <si>
    <t>propuestas recogidas</t>
  </si>
  <si>
    <t>Establecer POA , realizar reuniones con docentes.</t>
  </si>
  <si>
    <t>POA, equipo de computo, carteleras</t>
  </si>
  <si>
    <t>Recepción de inquietudes de la comunidad educativa sobre el proceso a desarrollarse</t>
  </si>
  <si>
    <t>cantidad de propuestas recogidas</t>
  </si>
  <si>
    <t>Realizar comunicación a la comunidad educativa, fijar condiciones para recepcion y tiepos apropiados</t>
  </si>
  <si>
    <t>Carpetas, listados, archivo</t>
  </si>
  <si>
    <t>bibliotecaria</t>
  </si>
  <si>
    <t>Organización de encuestas y formatos de evaluación de actividad de rendición de cuentas</t>
  </si>
  <si>
    <t xml:space="preserve">numero de encuestas y formatos diligenciados </t>
  </si>
  <si>
    <t>Elaboracion de formatos de evaluación, encuesta de resultados, listados de participación, reuniones con organizadores, agenda.</t>
  </si>
  <si>
    <t>POA, formatos para diligenciar, equipos de computo</t>
  </si>
  <si>
    <t>realización de comité para dar respuestas a las preguntas de los participantes en la actividad.</t>
  </si>
  <si>
    <t>cantidad de respuestas realizadas</t>
  </si>
  <si>
    <t>reuniones con docentes, lideres de gestiones y gestión de calidad.</t>
  </si>
  <si>
    <t>equipos de computo, hojas, impresora, internet</t>
  </si>
  <si>
    <t>docentes de comites de calidad y lideres de las gestiones.</t>
  </si>
  <si>
    <t>Realización de planes sde mejora a los procesos de rendición de cuentas acordes a la observacione y recomendaciones de la comunidad.</t>
  </si>
  <si>
    <t>porcentaje de mejora de rendición de cuentas</t>
  </si>
  <si>
    <t>Realizar planes de mejora, realizar reuniones con equipo de calidad y docentes, redaccion de informes ejecutivos.</t>
  </si>
  <si>
    <t>equipo de computo, internet, aula, papel.</t>
  </si>
  <si>
    <t>Establecimiento de metodos para hacer publico los resultados de la rendición de cuentas.</t>
  </si>
  <si>
    <t>resultados publicados</t>
  </si>
  <si>
    <t>generar espacios para publicación de resultados, uso de los medios virtuales de comunicación, reuniones con docentes.</t>
  </si>
  <si>
    <t>equipos de computo, internet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</si>
</sst>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1285088"/>
        <c:axId val="2012854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79.016393442622956</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1285088"/>
        <c:axId val="201285480"/>
      </c:scatterChart>
      <c:catAx>
        <c:axId val="20128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01285480"/>
        <c:crosses val="autoZero"/>
        <c:auto val="1"/>
        <c:lblAlgn val="ctr"/>
        <c:lblOffset val="100"/>
        <c:noMultiLvlLbl val="0"/>
      </c:catAx>
      <c:valAx>
        <c:axId val="201285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285088"/>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01286264"/>
        <c:axId val="20128665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65.666666666666671</c:v>
                </c:pt>
                <c:pt idx="1">
                  <c:v>78.928571428571431</c:v>
                </c:pt>
                <c:pt idx="2">
                  <c:v>84.444444444444443</c:v>
                </c:pt>
                <c:pt idx="3">
                  <c:v>100</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01286264"/>
        <c:axId val="201286656"/>
      </c:scatterChart>
      <c:catAx>
        <c:axId val="201286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1286656"/>
        <c:crosses val="autoZero"/>
        <c:auto val="1"/>
        <c:lblAlgn val="ctr"/>
        <c:lblOffset val="100"/>
        <c:noMultiLvlLbl val="0"/>
      </c:catAx>
      <c:valAx>
        <c:axId val="2012866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2862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01287440"/>
        <c:axId val="20128783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53.333333333333336</c:v>
                </c:pt>
                <c:pt idx="2">
                  <c:v>50</c:v>
                </c:pt>
                <c:pt idx="3">
                  <c:v>65</c:v>
                </c:pt>
                <c:pt idx="4">
                  <c:v>90</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01287440"/>
        <c:axId val="201287832"/>
      </c:scatterChart>
      <c:catAx>
        <c:axId val="20128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1287832"/>
        <c:crosses val="autoZero"/>
        <c:auto val="1"/>
        <c:lblAlgn val="ctr"/>
        <c:lblOffset val="100"/>
        <c:noMultiLvlLbl val="0"/>
      </c:catAx>
      <c:valAx>
        <c:axId val="2012878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2874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01288616"/>
        <c:axId val="20128900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91.428571428571431</c:v>
                </c:pt>
                <c:pt idx="1">
                  <c:v>73.333333333333329</c:v>
                </c:pt>
                <c:pt idx="2">
                  <c:v>100</c:v>
                </c:pt>
                <c:pt idx="3">
                  <c:v>100</c:v>
                </c:pt>
                <c:pt idx="4" formatCode="0.00">
                  <c:v>62.5</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01289792"/>
        <c:axId val="201289400"/>
      </c:scatterChart>
      <c:catAx>
        <c:axId val="20128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1289008"/>
        <c:crosses val="autoZero"/>
        <c:auto val="1"/>
        <c:lblAlgn val="ctr"/>
        <c:lblOffset val="100"/>
        <c:noMultiLvlLbl val="0"/>
      </c:catAx>
      <c:valAx>
        <c:axId val="2012890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288616"/>
        <c:crosses val="autoZero"/>
        <c:crossBetween val="between"/>
      </c:valAx>
      <c:valAx>
        <c:axId val="2012894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289792"/>
        <c:crosses val="max"/>
        <c:crossBetween val="midCat"/>
      </c:valAx>
      <c:valAx>
        <c:axId val="201289792"/>
        <c:scaling>
          <c:orientation val="minMax"/>
        </c:scaling>
        <c:delete val="1"/>
        <c:axPos val="b"/>
        <c:numFmt formatCode="General" sourceLinked="1"/>
        <c:majorTickMark val="out"/>
        <c:minorTickMark val="none"/>
        <c:tickLblPos val="nextTo"/>
        <c:crossAx val="201289400"/>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01290576"/>
        <c:axId val="20129096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84.444444444444443</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01290576"/>
        <c:axId val="201290968"/>
      </c:scatterChart>
      <c:catAx>
        <c:axId val="20129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1290968"/>
        <c:crosses val="autoZero"/>
        <c:auto val="1"/>
        <c:lblAlgn val="ctr"/>
        <c:lblOffset val="100"/>
        <c:noMultiLvlLbl val="0"/>
      </c:catAx>
      <c:valAx>
        <c:axId val="2012909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2905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03651216"/>
        <c:axId val="20365160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03651216"/>
        <c:axId val="203651608"/>
      </c:scatterChart>
      <c:catAx>
        <c:axId val="20365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651608"/>
        <c:crosses val="autoZero"/>
        <c:auto val="1"/>
        <c:lblAlgn val="ctr"/>
        <c:lblOffset val="100"/>
        <c:noMultiLvlLbl val="0"/>
      </c:catAx>
      <c:valAx>
        <c:axId val="2036516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512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25"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2"/>
      <c r="B7" s="123"/>
      <c r="C7" s="123"/>
      <c r="D7" s="118" t="s">
        <v>94</v>
      </c>
      <c r="E7" s="118"/>
      <c r="F7" s="118"/>
      <c r="G7" s="118"/>
      <c r="H7" s="118"/>
      <c r="I7" s="118"/>
      <c r="J7" s="118"/>
      <c r="K7" s="118"/>
      <c r="L7" s="118"/>
      <c r="M7" s="119"/>
    </row>
    <row r="8" spans="1:13" ht="36.75" customHeight="1" x14ac:dyDescent="0.25">
      <c r="A8" s="124"/>
      <c r="B8" s="125"/>
      <c r="C8" s="125"/>
      <c r="D8" s="120" t="s">
        <v>68</v>
      </c>
      <c r="E8" s="120"/>
      <c r="F8" s="120"/>
      <c r="G8" s="120"/>
      <c r="H8" s="120"/>
      <c r="I8" s="120"/>
      <c r="J8" s="120"/>
      <c r="K8" s="120"/>
      <c r="L8" s="120"/>
      <c r="M8" s="121"/>
    </row>
    <row r="9" spans="1:13" ht="30" customHeight="1" thickBot="1" x14ac:dyDescent="0.3">
      <c r="A9" s="126"/>
      <c r="B9" s="127"/>
      <c r="C9" s="127"/>
      <c r="D9" s="116" t="s">
        <v>115</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117</v>
      </c>
      <c r="B11" s="138"/>
      <c r="C11" s="138"/>
      <c r="D11" s="138"/>
      <c r="E11" s="138"/>
      <c r="F11" s="138"/>
      <c r="G11" s="138"/>
      <c r="H11" s="138"/>
      <c r="I11" s="138"/>
      <c r="J11" s="138"/>
      <c r="K11" s="138"/>
      <c r="L11" s="138"/>
      <c r="M11" s="139"/>
    </row>
    <row r="12" spans="1:13" ht="126.75" customHeight="1" thickBot="1" x14ac:dyDescent="0.3">
      <c r="A12" s="141" t="s">
        <v>182</v>
      </c>
      <c r="B12" s="142"/>
      <c r="C12" s="142"/>
      <c r="D12" s="142"/>
      <c r="E12" s="142"/>
      <c r="F12" s="142"/>
      <c r="G12" s="142"/>
      <c r="H12" s="142"/>
      <c r="I12" s="142"/>
      <c r="J12" s="142"/>
      <c r="K12" s="142"/>
      <c r="L12" s="142"/>
      <c r="M12" s="143"/>
    </row>
    <row r="13" spans="1:13" ht="19.5" thickBot="1" x14ac:dyDescent="0.35">
      <c r="A13" s="155" t="s">
        <v>124</v>
      </c>
      <c r="B13" s="156"/>
      <c r="C13" s="156"/>
      <c r="D13" s="156"/>
      <c r="E13" s="156"/>
      <c r="F13" s="156"/>
      <c r="G13" s="156"/>
      <c r="H13" s="156"/>
      <c r="I13" s="156"/>
      <c r="J13" s="156"/>
      <c r="K13" s="156"/>
      <c r="L13" s="156"/>
      <c r="M13" s="157"/>
    </row>
    <row r="14" spans="1:13" ht="15.75" x14ac:dyDescent="0.25">
      <c r="A14" s="158" t="s">
        <v>125</v>
      </c>
      <c r="B14" s="159"/>
      <c r="C14" s="159"/>
      <c r="D14" s="199" t="s">
        <v>146</v>
      </c>
      <c r="E14" s="200"/>
      <c r="F14" s="200"/>
      <c r="G14" s="200"/>
      <c r="H14" s="200"/>
      <c r="I14" s="200"/>
      <c r="J14" s="200"/>
      <c r="K14" s="200"/>
      <c r="L14" s="200"/>
      <c r="M14" s="201"/>
    </row>
    <row r="15" spans="1:13" ht="15.75" x14ac:dyDescent="0.25">
      <c r="A15" s="160" t="s">
        <v>123</v>
      </c>
      <c r="B15" s="161"/>
      <c r="C15" s="161"/>
      <c r="D15" s="202" t="s">
        <v>147</v>
      </c>
      <c r="E15" s="203"/>
      <c r="F15" s="203"/>
      <c r="G15" s="203"/>
      <c r="H15" s="203"/>
      <c r="I15" s="203"/>
      <c r="J15" s="203"/>
      <c r="K15" s="203"/>
      <c r="L15" s="203"/>
      <c r="M15" s="204"/>
    </row>
    <row r="16" spans="1:13" ht="29.25" customHeight="1" x14ac:dyDescent="0.25">
      <c r="A16" s="162" t="s">
        <v>126</v>
      </c>
      <c r="B16" s="163"/>
      <c r="C16" s="163"/>
      <c r="D16" s="205" t="s">
        <v>183</v>
      </c>
      <c r="E16" s="206"/>
      <c r="F16" s="206"/>
      <c r="G16" s="206"/>
      <c r="H16" s="206"/>
      <c r="I16" s="206"/>
      <c r="J16" s="206"/>
      <c r="K16" s="206"/>
      <c r="L16" s="206"/>
      <c r="M16" s="207"/>
    </row>
    <row r="17" spans="1:13" ht="30" customHeight="1" x14ac:dyDescent="0.25">
      <c r="A17" s="164" t="s">
        <v>148</v>
      </c>
      <c r="B17" s="165"/>
      <c r="C17" s="165"/>
      <c r="D17" s="146" t="s">
        <v>184</v>
      </c>
      <c r="E17" s="147"/>
      <c r="F17" s="147"/>
      <c r="G17" s="147"/>
      <c r="H17" s="147"/>
      <c r="I17" s="147"/>
      <c r="J17" s="147"/>
      <c r="K17" s="147"/>
      <c r="L17" s="147"/>
      <c r="M17" s="148"/>
    </row>
    <row r="18" spans="1:13" ht="16.5" thickBot="1" x14ac:dyDescent="0.3">
      <c r="A18" s="166" t="s">
        <v>127</v>
      </c>
      <c r="B18" s="167"/>
      <c r="C18" s="167"/>
      <c r="D18" s="208" t="s">
        <v>185</v>
      </c>
      <c r="E18" s="209"/>
      <c r="F18" s="209"/>
      <c r="G18" s="209"/>
      <c r="H18" s="209"/>
      <c r="I18" s="209"/>
      <c r="J18" s="209"/>
      <c r="K18" s="209"/>
      <c r="L18" s="209"/>
      <c r="M18" s="210"/>
    </row>
    <row r="19" spans="1:13" ht="19.5" thickBot="1" x14ac:dyDescent="0.35">
      <c r="A19" s="152" t="s">
        <v>123</v>
      </c>
      <c r="B19" s="153"/>
      <c r="C19" s="153"/>
      <c r="D19" s="153"/>
      <c r="E19" s="153"/>
      <c r="F19" s="153"/>
      <c r="G19" s="153"/>
      <c r="H19" s="153"/>
      <c r="I19" s="153"/>
      <c r="J19" s="153"/>
      <c r="K19" s="153"/>
      <c r="L19" s="153"/>
      <c r="M19" s="154"/>
    </row>
    <row r="20" spans="1:13" ht="129.75" customHeight="1" x14ac:dyDescent="0.25">
      <c r="A20" s="168" t="s">
        <v>186</v>
      </c>
      <c r="B20" s="169"/>
      <c r="C20" s="169"/>
      <c r="D20" s="169"/>
      <c r="E20" s="169"/>
      <c r="F20" s="169"/>
      <c r="G20" s="169"/>
      <c r="H20" s="169"/>
      <c r="I20" s="169"/>
      <c r="J20" s="169"/>
      <c r="K20" s="169"/>
      <c r="L20" s="169"/>
      <c r="M20" s="170"/>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131" t="s">
        <v>163</v>
      </c>
      <c r="B27" s="132"/>
      <c r="C27" s="132"/>
      <c r="D27" s="132"/>
      <c r="E27" s="132"/>
      <c r="F27" s="132"/>
      <c r="G27" s="132"/>
      <c r="H27" s="132"/>
      <c r="I27" s="132"/>
      <c r="J27" s="132"/>
      <c r="K27" s="132"/>
      <c r="L27" s="132"/>
      <c r="M27" s="133"/>
    </row>
    <row r="28" spans="1:13" ht="30" customHeight="1" thickBot="1" x14ac:dyDescent="0.3">
      <c r="A28" s="128" t="s">
        <v>160</v>
      </c>
      <c r="B28" s="129"/>
      <c r="C28" s="129"/>
      <c r="D28" s="129"/>
      <c r="E28" s="129"/>
      <c r="F28" s="129"/>
      <c r="G28" s="129"/>
      <c r="H28" s="129"/>
      <c r="I28" s="129"/>
      <c r="J28" s="129"/>
      <c r="K28" s="129"/>
      <c r="L28" s="129"/>
      <c r="M28" s="130"/>
    </row>
    <row r="29" spans="1:13" ht="20.25" customHeight="1" thickBot="1" x14ac:dyDescent="0.3">
      <c r="A29" s="134" t="s">
        <v>161</v>
      </c>
      <c r="B29" s="135"/>
      <c r="C29" s="135"/>
      <c r="D29" s="135" t="s">
        <v>116</v>
      </c>
      <c r="E29" s="135"/>
      <c r="F29" s="135"/>
      <c r="G29" s="135"/>
      <c r="H29" s="135"/>
      <c r="I29" s="135"/>
      <c r="J29" s="135"/>
      <c r="K29" s="135"/>
      <c r="L29" s="135"/>
      <c r="M29" s="136"/>
    </row>
    <row r="30" spans="1:13" s="90" customFormat="1" ht="21" customHeight="1" x14ac:dyDescent="0.25">
      <c r="A30" s="171" t="s">
        <v>52</v>
      </c>
      <c r="B30" s="172"/>
      <c r="C30" s="172"/>
      <c r="D30" s="196" t="s">
        <v>187</v>
      </c>
      <c r="E30" s="197"/>
      <c r="F30" s="197"/>
      <c r="G30" s="197"/>
      <c r="H30" s="197"/>
      <c r="I30" s="197"/>
      <c r="J30" s="197"/>
      <c r="K30" s="197"/>
      <c r="L30" s="197"/>
      <c r="M30" s="211"/>
    </row>
    <row r="31" spans="1:13" s="90" customFormat="1" ht="33.75" customHeight="1" x14ac:dyDescent="0.25">
      <c r="A31" s="144" t="s">
        <v>118</v>
      </c>
      <c r="B31" s="145"/>
      <c r="C31" s="145"/>
      <c r="D31" s="146" t="s">
        <v>188</v>
      </c>
      <c r="E31" s="147"/>
      <c r="F31" s="147"/>
      <c r="G31" s="147"/>
      <c r="H31" s="147"/>
      <c r="I31" s="147"/>
      <c r="J31" s="147"/>
      <c r="K31" s="147"/>
      <c r="L31" s="147"/>
      <c r="M31" s="148"/>
    </row>
    <row r="32" spans="1:13" s="90" customFormat="1" ht="30" customHeight="1" x14ac:dyDescent="0.25">
      <c r="A32" s="144" t="s">
        <v>119</v>
      </c>
      <c r="B32" s="145"/>
      <c r="C32" s="145"/>
      <c r="D32" s="149" t="s">
        <v>189</v>
      </c>
      <c r="E32" s="150"/>
      <c r="F32" s="150"/>
      <c r="G32" s="150"/>
      <c r="H32" s="150"/>
      <c r="I32" s="150"/>
      <c r="J32" s="150"/>
      <c r="K32" s="150"/>
      <c r="L32" s="150"/>
      <c r="M32" s="151"/>
    </row>
    <row r="33" spans="1:13" s="90" customFormat="1" ht="31.5" customHeight="1" x14ac:dyDescent="0.25">
      <c r="A33" s="144" t="s">
        <v>53</v>
      </c>
      <c r="B33" s="145"/>
      <c r="C33" s="145"/>
      <c r="D33" s="149" t="s">
        <v>149</v>
      </c>
      <c r="E33" s="150"/>
      <c r="F33" s="150"/>
      <c r="G33" s="150"/>
      <c r="H33" s="150"/>
      <c r="I33" s="150"/>
      <c r="J33" s="150"/>
      <c r="K33" s="150"/>
      <c r="L33" s="150"/>
      <c r="M33" s="151"/>
    </row>
    <row r="34" spans="1:13" s="90" customFormat="1" ht="30.75" customHeight="1" x14ac:dyDescent="0.25">
      <c r="A34" s="144" t="s">
        <v>120</v>
      </c>
      <c r="B34" s="145"/>
      <c r="C34" s="145"/>
      <c r="D34" s="146" t="s">
        <v>190</v>
      </c>
      <c r="E34" s="147"/>
      <c r="F34" s="147"/>
      <c r="G34" s="147"/>
      <c r="H34" s="147"/>
      <c r="I34" s="147"/>
      <c r="J34" s="147"/>
      <c r="K34" s="147"/>
      <c r="L34" s="147"/>
      <c r="M34" s="148"/>
    </row>
    <row r="35" spans="1:13" s="90" customFormat="1" ht="35.25" customHeight="1" x14ac:dyDescent="0.25">
      <c r="A35" s="144" t="s">
        <v>79</v>
      </c>
      <c r="B35" s="145"/>
      <c r="C35" s="145"/>
      <c r="D35" s="146" t="s">
        <v>191</v>
      </c>
      <c r="E35" s="147"/>
      <c r="F35" s="147"/>
      <c r="G35" s="147"/>
      <c r="H35" s="147"/>
      <c r="I35" s="147"/>
      <c r="J35" s="147"/>
      <c r="K35" s="147"/>
      <c r="L35" s="147"/>
      <c r="M35" s="148"/>
    </row>
    <row r="36" spans="1:13" s="90" customFormat="1" ht="21" customHeight="1" x14ac:dyDescent="0.25">
      <c r="A36" s="144" t="s">
        <v>0</v>
      </c>
      <c r="B36" s="145"/>
      <c r="C36" s="145"/>
      <c r="D36" s="149" t="s">
        <v>150</v>
      </c>
      <c r="E36" s="150"/>
      <c r="F36" s="150"/>
      <c r="G36" s="150"/>
      <c r="H36" s="150"/>
      <c r="I36" s="150"/>
      <c r="J36" s="150"/>
      <c r="K36" s="150"/>
      <c r="L36" s="150"/>
      <c r="M36" s="151"/>
    </row>
    <row r="37" spans="1:13" s="90" customFormat="1" ht="36.75" customHeight="1" x14ac:dyDescent="0.25">
      <c r="A37" s="144" t="s">
        <v>1</v>
      </c>
      <c r="B37" s="145"/>
      <c r="C37" s="145"/>
      <c r="D37" s="146" t="s">
        <v>192</v>
      </c>
      <c r="E37" s="147"/>
      <c r="F37" s="147"/>
      <c r="G37" s="147"/>
      <c r="H37" s="147"/>
      <c r="I37" s="147"/>
      <c r="J37" s="147"/>
      <c r="K37" s="147"/>
      <c r="L37" s="147"/>
      <c r="M37" s="148"/>
    </row>
    <row r="38" spans="1:13" s="90" customFormat="1" ht="35.25" customHeight="1" x14ac:dyDescent="0.25">
      <c r="A38" s="144" t="s">
        <v>2</v>
      </c>
      <c r="B38" s="145"/>
      <c r="C38" s="145"/>
      <c r="D38" s="146" t="s">
        <v>193</v>
      </c>
      <c r="E38" s="147"/>
      <c r="F38" s="147"/>
      <c r="G38" s="147"/>
      <c r="H38" s="147"/>
      <c r="I38" s="147"/>
      <c r="J38" s="147"/>
      <c r="K38" s="147"/>
      <c r="L38" s="147"/>
      <c r="M38" s="148"/>
    </row>
    <row r="39" spans="1:13" s="90" customFormat="1" ht="21" customHeight="1" x14ac:dyDescent="0.25">
      <c r="A39" s="185" t="s">
        <v>1</v>
      </c>
      <c r="B39" s="147"/>
      <c r="C39" s="186"/>
      <c r="D39" s="149" t="s">
        <v>151</v>
      </c>
      <c r="E39" s="150"/>
      <c r="F39" s="150"/>
      <c r="G39" s="150"/>
      <c r="H39" s="150"/>
      <c r="I39" s="150"/>
      <c r="J39" s="150"/>
      <c r="K39" s="150"/>
      <c r="L39" s="150"/>
      <c r="M39" s="151"/>
    </row>
    <row r="40" spans="1:13" s="90" customFormat="1" ht="31.5" customHeight="1" x14ac:dyDescent="0.25">
      <c r="A40" s="185" t="s">
        <v>121</v>
      </c>
      <c r="B40" s="147"/>
      <c r="C40" s="186"/>
      <c r="D40" s="149" t="s">
        <v>194</v>
      </c>
      <c r="E40" s="150"/>
      <c r="F40" s="150"/>
      <c r="G40" s="150"/>
      <c r="H40" s="150"/>
      <c r="I40" s="150"/>
      <c r="J40" s="150"/>
      <c r="K40" s="150"/>
      <c r="L40" s="150"/>
      <c r="M40" s="151"/>
    </row>
    <row r="41" spans="1:13" s="90" customFormat="1" ht="54" customHeight="1" x14ac:dyDescent="0.25">
      <c r="A41" s="185" t="s">
        <v>122</v>
      </c>
      <c r="B41" s="147"/>
      <c r="C41" s="186"/>
      <c r="D41" s="146" t="s">
        <v>162</v>
      </c>
      <c r="E41" s="147"/>
      <c r="F41" s="147"/>
      <c r="G41" s="147"/>
      <c r="H41" s="147"/>
      <c r="I41" s="147"/>
      <c r="J41" s="147"/>
      <c r="K41" s="147"/>
      <c r="L41" s="147"/>
      <c r="M41" s="148"/>
    </row>
    <row r="42" spans="1:13" s="90" customFormat="1" ht="43.5" customHeight="1" thickBot="1" x14ac:dyDescent="0.3">
      <c r="A42" s="187" t="s">
        <v>3</v>
      </c>
      <c r="B42" s="188"/>
      <c r="C42" s="189"/>
      <c r="D42" s="190" t="s">
        <v>152</v>
      </c>
      <c r="E42" s="188"/>
      <c r="F42" s="188"/>
      <c r="G42" s="188"/>
      <c r="H42" s="188"/>
      <c r="I42" s="188"/>
      <c r="J42" s="188"/>
      <c r="K42" s="188"/>
      <c r="L42" s="188"/>
      <c r="M42" s="191"/>
    </row>
    <row r="43" spans="1:13" ht="19.5" thickBot="1" x14ac:dyDescent="0.35">
      <c r="A43" s="155" t="s">
        <v>126</v>
      </c>
      <c r="B43" s="156"/>
      <c r="C43" s="156"/>
      <c r="D43" s="156"/>
      <c r="E43" s="156"/>
      <c r="F43" s="156"/>
      <c r="G43" s="156"/>
      <c r="H43" s="156"/>
      <c r="I43" s="156"/>
      <c r="J43" s="156"/>
      <c r="K43" s="156"/>
      <c r="L43" s="156"/>
      <c r="M43" s="157"/>
    </row>
    <row r="44" spans="1:13" ht="99" customHeight="1" thickBot="1" x14ac:dyDescent="0.3">
      <c r="A44" s="176" t="s">
        <v>195</v>
      </c>
      <c r="B44" s="177"/>
      <c r="C44" s="177"/>
      <c r="D44" s="177"/>
      <c r="E44" s="177"/>
      <c r="F44" s="177"/>
      <c r="G44" s="177"/>
      <c r="H44" s="177"/>
      <c r="I44" s="177"/>
      <c r="J44" s="177"/>
      <c r="K44" s="177"/>
      <c r="L44" s="177"/>
      <c r="M44" s="178"/>
    </row>
    <row r="45" spans="1:13" ht="19.5" thickBot="1" x14ac:dyDescent="0.35">
      <c r="A45" s="173" t="s">
        <v>128</v>
      </c>
      <c r="B45" s="174"/>
      <c r="C45" s="174"/>
      <c r="D45" s="174"/>
      <c r="E45" s="174"/>
      <c r="F45" s="174"/>
      <c r="G45" s="174"/>
      <c r="H45" s="174"/>
      <c r="I45" s="174"/>
      <c r="J45" s="174"/>
      <c r="K45" s="174"/>
      <c r="L45" s="174"/>
      <c r="M45" s="175"/>
    </row>
    <row r="46" spans="1:13" ht="36.75" customHeight="1" x14ac:dyDescent="0.3">
      <c r="A46" s="179" t="s">
        <v>196</v>
      </c>
      <c r="B46" s="180"/>
      <c r="C46" s="180"/>
      <c r="D46" s="180"/>
      <c r="E46" s="180"/>
      <c r="F46" s="180"/>
      <c r="G46" s="180"/>
      <c r="H46" s="180"/>
      <c r="I46" s="180"/>
      <c r="J46" s="180"/>
      <c r="K46" s="180"/>
      <c r="L46" s="180"/>
      <c r="M46" s="181"/>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212" t="s">
        <v>129</v>
      </c>
      <c r="B52" s="213"/>
      <c r="C52" s="213"/>
      <c r="D52" s="213"/>
      <c r="E52" s="213"/>
      <c r="F52" s="213"/>
      <c r="G52" s="213"/>
      <c r="H52" s="213"/>
      <c r="I52" s="213"/>
      <c r="J52" s="213"/>
      <c r="K52" s="213"/>
      <c r="L52" s="213"/>
      <c r="M52" s="214"/>
    </row>
    <row r="53" spans="1:13" ht="91.5" customHeight="1" x14ac:dyDescent="0.25">
      <c r="A53" s="182" t="s">
        <v>197</v>
      </c>
      <c r="B53" s="183"/>
      <c r="C53" s="183"/>
      <c r="D53" s="183"/>
      <c r="E53" s="183"/>
      <c r="F53" s="183"/>
      <c r="G53" s="183"/>
      <c r="H53" s="183"/>
      <c r="I53" s="183"/>
      <c r="J53" s="183"/>
      <c r="K53" s="183"/>
      <c r="L53" s="183"/>
      <c r="M53" s="183"/>
    </row>
    <row r="54" spans="1:13" ht="18.75" x14ac:dyDescent="0.3">
      <c r="A54" s="184" t="s">
        <v>161</v>
      </c>
      <c r="B54" s="184"/>
      <c r="C54" s="184"/>
      <c r="D54" s="184" t="s">
        <v>116</v>
      </c>
      <c r="E54" s="184"/>
      <c r="F54" s="184"/>
      <c r="G54" s="184"/>
      <c r="H54" s="184"/>
      <c r="I54" s="184"/>
      <c r="J54" s="184"/>
      <c r="K54" s="184"/>
      <c r="L54" s="184"/>
      <c r="M54" s="184"/>
    </row>
    <row r="55" spans="1:13" ht="32.25" customHeight="1" x14ac:dyDescent="0.25">
      <c r="A55" s="172" t="s">
        <v>132</v>
      </c>
      <c r="B55" s="172"/>
      <c r="C55" s="172"/>
      <c r="D55" s="216" t="s">
        <v>167</v>
      </c>
      <c r="E55" s="217"/>
      <c r="F55" s="217"/>
      <c r="G55" s="217"/>
      <c r="H55" s="217"/>
      <c r="I55" s="217"/>
      <c r="J55" s="217"/>
      <c r="K55" s="217"/>
      <c r="L55" s="217"/>
      <c r="M55" s="218"/>
    </row>
    <row r="56" spans="1:13" x14ac:dyDescent="0.25">
      <c r="A56" s="163" t="s">
        <v>133</v>
      </c>
      <c r="B56" s="163"/>
      <c r="C56" s="163"/>
      <c r="D56" s="146" t="s">
        <v>198</v>
      </c>
      <c r="E56" s="147"/>
      <c r="F56" s="147"/>
      <c r="G56" s="147"/>
      <c r="H56" s="147"/>
      <c r="I56" s="147"/>
      <c r="J56" s="147"/>
      <c r="K56" s="147"/>
      <c r="L56" s="147"/>
      <c r="M56" s="186"/>
    </row>
    <row r="57" spans="1:13" x14ac:dyDescent="0.25">
      <c r="A57" s="163" t="s">
        <v>134</v>
      </c>
      <c r="B57" s="163"/>
      <c r="C57" s="163"/>
      <c r="D57" s="146" t="s">
        <v>168</v>
      </c>
      <c r="E57" s="147"/>
      <c r="F57" s="147"/>
      <c r="G57" s="147"/>
      <c r="H57" s="147"/>
      <c r="I57" s="147"/>
      <c r="J57" s="147"/>
      <c r="K57" s="147"/>
      <c r="L57" s="147"/>
      <c r="M57" s="186"/>
    </row>
    <row r="58" spans="1:13" x14ac:dyDescent="0.25">
      <c r="A58" s="163" t="s">
        <v>135</v>
      </c>
      <c r="B58" s="163"/>
      <c r="C58" s="163"/>
      <c r="D58" s="146" t="s">
        <v>169</v>
      </c>
      <c r="E58" s="147"/>
      <c r="F58" s="147"/>
      <c r="G58" s="147"/>
      <c r="H58" s="147"/>
      <c r="I58" s="147"/>
      <c r="J58" s="147"/>
      <c r="K58" s="147"/>
      <c r="L58" s="147"/>
      <c r="M58" s="186"/>
    </row>
    <row r="59" spans="1:13" x14ac:dyDescent="0.25">
      <c r="A59" s="215" t="s">
        <v>136</v>
      </c>
      <c r="B59" s="215"/>
      <c r="C59" s="215"/>
      <c r="D59" s="146" t="s">
        <v>170</v>
      </c>
      <c r="E59" s="147"/>
      <c r="F59" s="147"/>
      <c r="G59" s="147"/>
      <c r="H59" s="147"/>
      <c r="I59" s="147"/>
      <c r="J59" s="147"/>
      <c r="K59" s="147"/>
      <c r="L59" s="147"/>
      <c r="M59" s="186"/>
    </row>
    <row r="60" spans="1:13" ht="28.5" customHeight="1" x14ac:dyDescent="0.25">
      <c r="A60" s="190" t="s">
        <v>137</v>
      </c>
      <c r="B60" s="188"/>
      <c r="C60" s="189"/>
      <c r="D60" s="147" t="s">
        <v>173</v>
      </c>
      <c r="E60" s="147"/>
      <c r="F60" s="147"/>
      <c r="G60" s="147"/>
      <c r="H60" s="147"/>
      <c r="I60" s="147"/>
      <c r="J60" s="147"/>
      <c r="K60" s="147"/>
      <c r="L60" s="147"/>
      <c r="M60" s="186"/>
    </row>
    <row r="61" spans="1:13" ht="13.5" customHeight="1" x14ac:dyDescent="0.25">
      <c r="A61" s="193" t="s">
        <v>139</v>
      </c>
      <c r="B61" s="194"/>
      <c r="C61" s="195"/>
      <c r="D61" s="147" t="s">
        <v>172</v>
      </c>
      <c r="E61" s="147"/>
      <c r="F61" s="147"/>
      <c r="G61" s="147"/>
      <c r="H61" s="147"/>
      <c r="I61" s="147"/>
      <c r="J61" s="147"/>
      <c r="K61" s="147"/>
      <c r="L61" s="147"/>
      <c r="M61" s="186"/>
    </row>
    <row r="62" spans="1:13" x14ac:dyDescent="0.25">
      <c r="A62" s="196" t="s">
        <v>138</v>
      </c>
      <c r="B62" s="197"/>
      <c r="C62" s="198"/>
      <c r="D62" s="147" t="s">
        <v>171</v>
      </c>
      <c r="E62" s="147"/>
      <c r="F62" s="147"/>
      <c r="G62" s="147"/>
      <c r="H62" s="147"/>
      <c r="I62" s="147"/>
      <c r="J62" s="147"/>
      <c r="K62" s="147"/>
      <c r="L62" s="147"/>
      <c r="M62" s="186"/>
    </row>
    <row r="63" spans="1:13" ht="43.5" customHeight="1" x14ac:dyDescent="0.25">
      <c r="A63" s="149" t="s">
        <v>103</v>
      </c>
      <c r="B63" s="150"/>
      <c r="C63" s="192"/>
      <c r="D63" s="146" t="s">
        <v>176</v>
      </c>
      <c r="E63" s="147"/>
      <c r="F63" s="147"/>
      <c r="G63" s="147"/>
      <c r="H63" s="147"/>
      <c r="I63" s="147"/>
      <c r="J63" s="147"/>
      <c r="K63" s="147"/>
      <c r="L63" s="147"/>
      <c r="M63" s="186"/>
    </row>
    <row r="64" spans="1:13" ht="41.25" customHeight="1" x14ac:dyDescent="0.25">
      <c r="A64" s="149" t="s">
        <v>0</v>
      </c>
      <c r="B64" s="150"/>
      <c r="C64" s="192"/>
      <c r="D64" s="146" t="s">
        <v>199</v>
      </c>
      <c r="E64" s="147"/>
      <c r="F64" s="147"/>
      <c r="G64" s="147"/>
      <c r="H64" s="147"/>
      <c r="I64" s="147"/>
      <c r="J64" s="147"/>
      <c r="K64" s="147"/>
      <c r="L64" s="147"/>
      <c r="M64" s="186"/>
    </row>
    <row r="65" spans="1:13" ht="41.25" customHeight="1" x14ac:dyDescent="0.25">
      <c r="A65" s="149" t="s">
        <v>140</v>
      </c>
      <c r="B65" s="150"/>
      <c r="C65" s="192"/>
      <c r="D65" s="146" t="s">
        <v>174</v>
      </c>
      <c r="E65" s="147"/>
      <c r="F65" s="147"/>
      <c r="G65" s="147"/>
      <c r="H65" s="147"/>
      <c r="I65" s="147"/>
      <c r="J65" s="147"/>
      <c r="K65" s="147"/>
      <c r="L65" s="147"/>
      <c r="M65" s="186"/>
    </row>
    <row r="66" spans="1:13" ht="50.25" customHeight="1" x14ac:dyDescent="0.25">
      <c r="A66" s="146" t="s">
        <v>141</v>
      </c>
      <c r="B66" s="147"/>
      <c r="C66" s="186"/>
      <c r="D66" s="146" t="s">
        <v>175</v>
      </c>
      <c r="E66" s="147"/>
      <c r="F66" s="147"/>
      <c r="G66" s="147"/>
      <c r="H66" s="147"/>
      <c r="I66" s="147"/>
      <c r="J66" s="147"/>
      <c r="K66" s="147"/>
      <c r="L66" s="147"/>
      <c r="M66" s="186"/>
    </row>
    <row r="67" spans="1:13" ht="30.75" customHeight="1" x14ac:dyDescent="0.25">
      <c r="A67" s="149" t="s">
        <v>1</v>
      </c>
      <c r="B67" s="150"/>
      <c r="C67" s="192"/>
      <c r="D67" s="146" t="s">
        <v>177</v>
      </c>
      <c r="E67" s="147"/>
      <c r="F67" s="147"/>
      <c r="G67" s="147"/>
      <c r="H67" s="147"/>
      <c r="I67" s="147"/>
      <c r="J67" s="147"/>
      <c r="K67" s="147"/>
      <c r="L67" s="147"/>
      <c r="M67" s="186"/>
    </row>
    <row r="68" spans="1:13" x14ac:dyDescent="0.25">
      <c r="A68" s="149" t="s">
        <v>142</v>
      </c>
      <c r="B68" s="150"/>
      <c r="C68" s="192"/>
      <c r="D68" s="146" t="s">
        <v>200</v>
      </c>
      <c r="E68" s="147"/>
      <c r="F68" s="147"/>
      <c r="G68" s="147"/>
      <c r="H68" s="147"/>
      <c r="I68" s="147"/>
      <c r="J68" s="147"/>
      <c r="K68" s="147"/>
      <c r="L68" s="147"/>
      <c r="M68" s="186"/>
    </row>
    <row r="69" spans="1:13" x14ac:dyDescent="0.25">
      <c r="A69" s="149" t="s">
        <v>143</v>
      </c>
      <c r="B69" s="150"/>
      <c r="C69" s="192"/>
      <c r="D69" s="146" t="s">
        <v>201</v>
      </c>
      <c r="E69" s="147"/>
      <c r="F69" s="147"/>
      <c r="G69" s="147"/>
      <c r="H69" s="147"/>
      <c r="I69" s="147"/>
      <c r="J69" s="147"/>
      <c r="K69" s="147"/>
      <c r="L69" s="147"/>
      <c r="M69" s="186"/>
    </row>
    <row r="70" spans="1:13" x14ac:dyDescent="0.25">
      <c r="A70" s="149" t="s">
        <v>101</v>
      </c>
      <c r="B70" s="150"/>
      <c r="C70" s="192"/>
      <c r="D70" s="146" t="s">
        <v>178</v>
      </c>
      <c r="E70" s="147"/>
      <c r="F70" s="147"/>
      <c r="G70" s="147"/>
      <c r="H70" s="147"/>
      <c r="I70" s="147"/>
      <c r="J70" s="147"/>
      <c r="K70" s="147"/>
      <c r="L70" s="147"/>
      <c r="M70" s="186"/>
    </row>
    <row r="71" spans="1:13" x14ac:dyDescent="0.25">
      <c r="A71" s="149" t="s">
        <v>102</v>
      </c>
      <c r="B71" s="150"/>
      <c r="C71" s="192"/>
      <c r="D71" s="146" t="s">
        <v>202</v>
      </c>
      <c r="E71" s="147"/>
      <c r="F71" s="147"/>
      <c r="G71" s="147"/>
      <c r="H71" s="147"/>
      <c r="I71" s="147"/>
      <c r="J71" s="147"/>
      <c r="K71" s="147"/>
      <c r="L71" s="147"/>
      <c r="M71" s="186"/>
    </row>
    <row r="72" spans="1:13" x14ac:dyDescent="0.25">
      <c r="A72" s="149" t="s">
        <v>144</v>
      </c>
      <c r="B72" s="150"/>
      <c r="C72" s="192"/>
      <c r="D72" s="146" t="s">
        <v>179</v>
      </c>
      <c r="E72" s="147"/>
      <c r="F72" s="147"/>
      <c r="G72" s="147"/>
      <c r="H72" s="147"/>
      <c r="I72" s="147"/>
      <c r="J72" s="147"/>
      <c r="K72" s="147"/>
      <c r="L72" s="147"/>
      <c r="M72" s="186"/>
    </row>
    <row r="73" spans="1:13" x14ac:dyDescent="0.25">
      <c r="A73" s="149" t="s">
        <v>145</v>
      </c>
      <c r="B73" s="150"/>
      <c r="C73" s="192"/>
      <c r="D73" s="146" t="s">
        <v>180</v>
      </c>
      <c r="E73" s="147"/>
      <c r="F73" s="147"/>
      <c r="G73" s="147"/>
      <c r="H73" s="147"/>
      <c r="I73" s="147"/>
      <c r="J73" s="147"/>
      <c r="K73" s="147"/>
      <c r="L73" s="147"/>
      <c r="M73" s="186"/>
    </row>
    <row r="74" spans="1:13" x14ac:dyDescent="0.25">
      <c r="A74" s="149" t="s">
        <v>181</v>
      </c>
      <c r="B74" s="150"/>
      <c r="C74" s="192"/>
      <c r="D74" s="146" t="s">
        <v>203</v>
      </c>
      <c r="E74" s="147"/>
      <c r="F74" s="147"/>
      <c r="G74" s="147"/>
      <c r="H74" s="147"/>
      <c r="I74" s="147"/>
      <c r="J74" s="147"/>
      <c r="K74" s="147"/>
      <c r="L74" s="147"/>
      <c r="M74" s="186"/>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63" zoomScaleNormal="100" workbookViewId="0">
      <selection activeCell="J69" sqref="J69"/>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52"/>
      <c r="C3" s="253"/>
      <c r="D3" s="253"/>
      <c r="E3" s="248" t="s">
        <v>94</v>
      </c>
      <c r="F3" s="248"/>
      <c r="G3" s="248"/>
      <c r="H3" s="248"/>
      <c r="I3" s="248"/>
      <c r="J3" s="249"/>
    </row>
    <row r="4" spans="1:10" s="7" customFormat="1" ht="26.25" customHeight="1" x14ac:dyDescent="0.35">
      <c r="A4" s="44"/>
      <c r="B4" s="254"/>
      <c r="C4" s="255"/>
      <c r="D4" s="255"/>
      <c r="E4" s="250" t="s">
        <v>68</v>
      </c>
      <c r="F4" s="250"/>
      <c r="G4" s="250"/>
      <c r="H4" s="250"/>
      <c r="I4" s="250"/>
      <c r="J4" s="251"/>
    </row>
    <row r="5" spans="1:10" s="7" customFormat="1" ht="33" customHeight="1" x14ac:dyDescent="0.25">
      <c r="A5" s="44"/>
      <c r="B5" s="228" t="s">
        <v>52</v>
      </c>
      <c r="C5" s="228"/>
      <c r="D5" s="228"/>
      <c r="E5" s="28" t="s">
        <v>219</v>
      </c>
      <c r="F5" s="28"/>
      <c r="G5" s="32" t="s">
        <v>76</v>
      </c>
      <c r="H5" s="112">
        <v>45401</v>
      </c>
      <c r="I5" s="259" t="s">
        <v>79</v>
      </c>
      <c r="J5" s="259"/>
    </row>
    <row r="6" spans="1:10" s="7" customFormat="1" ht="30.75" customHeight="1" x14ac:dyDescent="0.25">
      <c r="A6" s="44"/>
      <c r="B6" s="228" t="s">
        <v>106</v>
      </c>
      <c r="C6" s="228"/>
      <c r="D6" s="228"/>
      <c r="E6" s="28">
        <v>254109000096</v>
      </c>
      <c r="F6" s="28"/>
      <c r="G6" s="67" t="s">
        <v>53</v>
      </c>
      <c r="H6" s="28" t="s">
        <v>220</v>
      </c>
      <c r="I6" s="227">
        <f>IF(SUM(I9:I69)=0,"",AVERAGE(I9:I69))</f>
        <v>79.016393442622956</v>
      </c>
      <c r="J6" s="227"/>
    </row>
    <row r="7" spans="1:10" s="7" customFormat="1" ht="17.25" customHeight="1" x14ac:dyDescent="0.25">
      <c r="A7" s="44"/>
      <c r="B7" s="228" t="s">
        <v>77</v>
      </c>
      <c r="C7" s="228"/>
      <c r="D7" s="228"/>
      <c r="E7" s="229" t="s">
        <v>221</v>
      </c>
      <c r="F7" s="230"/>
      <c r="G7" s="230"/>
      <c r="H7" s="231"/>
      <c r="I7" s="227"/>
      <c r="J7" s="22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60" t="s">
        <v>4</v>
      </c>
      <c r="C9" s="60" t="s">
        <v>4</v>
      </c>
      <c r="D9" s="232">
        <f>IF(SUM(G9:G27)=0,"",AVERAGE(G9:G27))</f>
        <v>65.666666666666671</v>
      </c>
      <c r="E9" s="31" t="s">
        <v>6</v>
      </c>
      <c r="F9" s="63" t="s">
        <v>6</v>
      </c>
      <c r="G9" s="29">
        <f>IF(SUM(I9:I9)=0,"",AVERAGE(I9:I9))</f>
        <v>70</v>
      </c>
      <c r="H9" s="34" t="s">
        <v>204</v>
      </c>
      <c r="I9" s="30">
        <v>70</v>
      </c>
      <c r="J9" s="105" t="s">
        <v>222</v>
      </c>
    </row>
    <row r="10" spans="1:10" s="7" customFormat="1" ht="51" customHeight="1" x14ac:dyDescent="0.25">
      <c r="A10" s="59">
        <f>IF(I10&lt;61,MAX($A$8:A9)+1,"")</f>
        <v>1</v>
      </c>
      <c r="B10" s="261"/>
      <c r="C10" s="60" t="s">
        <v>4</v>
      </c>
      <c r="D10" s="233"/>
      <c r="E10" s="263" t="s">
        <v>205</v>
      </c>
      <c r="F10" s="64" t="s">
        <v>205</v>
      </c>
      <c r="G10" s="258">
        <f>IF(SUM(I10:I12)=0,"",AVERAGE(I10:I12))</f>
        <v>53.333333333333336</v>
      </c>
      <c r="H10" s="34" t="s">
        <v>80</v>
      </c>
      <c r="I10" s="30">
        <v>30</v>
      </c>
      <c r="J10" s="105" t="s">
        <v>223</v>
      </c>
    </row>
    <row r="11" spans="1:10" s="7" customFormat="1" ht="93" customHeight="1" x14ac:dyDescent="0.25">
      <c r="A11" s="59">
        <f>IF(I11&lt;61,MAX($A$8:A10)+1,"")</f>
        <v>2</v>
      </c>
      <c r="B11" s="261"/>
      <c r="C11" s="60" t="s">
        <v>4</v>
      </c>
      <c r="D11" s="233"/>
      <c r="E11" s="263"/>
      <c r="F11" s="64" t="s">
        <v>205</v>
      </c>
      <c r="G11" s="256"/>
      <c r="H11" s="34" t="s">
        <v>35</v>
      </c>
      <c r="I11" s="30">
        <v>50</v>
      </c>
      <c r="J11" s="105" t="s">
        <v>224</v>
      </c>
    </row>
    <row r="12" spans="1:10" s="7" customFormat="1" ht="32.25" customHeight="1" x14ac:dyDescent="0.25">
      <c r="A12" s="59" t="str">
        <f>IF(I12&lt;61,MAX($A$8:A11)+1,"")</f>
        <v/>
      </c>
      <c r="B12" s="261"/>
      <c r="C12" s="60" t="s">
        <v>4</v>
      </c>
      <c r="D12" s="233"/>
      <c r="E12" s="263"/>
      <c r="F12" s="64" t="s">
        <v>205</v>
      </c>
      <c r="G12" s="257"/>
      <c r="H12" s="34" t="s">
        <v>206</v>
      </c>
      <c r="I12" s="30">
        <v>80</v>
      </c>
      <c r="J12" s="105" t="s">
        <v>225</v>
      </c>
    </row>
    <row r="13" spans="1:10" s="7" customFormat="1" ht="45" customHeight="1" x14ac:dyDescent="0.25">
      <c r="A13" s="59">
        <f>IF(I13&lt;61,MAX($A$8:A12)+1,"")</f>
        <v>3</v>
      </c>
      <c r="B13" s="261"/>
      <c r="C13" s="60" t="s">
        <v>4</v>
      </c>
      <c r="D13" s="233"/>
      <c r="E13" s="263" t="s">
        <v>36</v>
      </c>
      <c r="F13" s="64" t="s">
        <v>36</v>
      </c>
      <c r="G13" s="258">
        <f>IF(SUM(I13:I14)=0,"",AVERAGE(I13:I14))</f>
        <v>50</v>
      </c>
      <c r="H13" s="34" t="s">
        <v>10</v>
      </c>
      <c r="I13" s="30">
        <v>50</v>
      </c>
      <c r="J13" s="105" t="s">
        <v>226</v>
      </c>
    </row>
    <row r="14" spans="1:10" s="7" customFormat="1" ht="30.75" customHeight="1" x14ac:dyDescent="0.25">
      <c r="A14" s="59">
        <f>IF(I14&lt;61,MAX($A$8:A13)+1,"")</f>
        <v>4</v>
      </c>
      <c r="B14" s="261"/>
      <c r="C14" s="60" t="s">
        <v>4</v>
      </c>
      <c r="D14" s="233"/>
      <c r="E14" s="263"/>
      <c r="F14" s="64" t="s">
        <v>36</v>
      </c>
      <c r="G14" s="257"/>
      <c r="H14" s="34" t="s">
        <v>82</v>
      </c>
      <c r="I14" s="30">
        <v>50</v>
      </c>
      <c r="J14" s="105" t="s">
        <v>228</v>
      </c>
    </row>
    <row r="15" spans="1:10" s="7" customFormat="1" ht="48" customHeight="1" x14ac:dyDescent="0.25">
      <c r="A15" s="59">
        <f>IF(I15&lt;61,MAX($A$8:A14)+1,"")</f>
        <v>5</v>
      </c>
      <c r="B15" s="261"/>
      <c r="C15" s="60" t="s">
        <v>4</v>
      </c>
      <c r="D15" s="233"/>
      <c r="E15" s="263" t="s">
        <v>37</v>
      </c>
      <c r="F15" s="64" t="s">
        <v>37</v>
      </c>
      <c r="G15" s="222">
        <f>IF(SUM(I15:I20)=0,"",AVERAGE(I15:I20))</f>
        <v>65</v>
      </c>
      <c r="H15" s="34" t="s">
        <v>38</v>
      </c>
      <c r="I15" s="30">
        <v>50</v>
      </c>
      <c r="J15" s="105" t="s">
        <v>227</v>
      </c>
    </row>
    <row r="16" spans="1:10" s="7" customFormat="1" ht="44.25" customHeight="1" x14ac:dyDescent="0.25">
      <c r="A16" s="59">
        <f>IF(I16&lt;61,MAX($A$8:A15)+1,"")</f>
        <v>6</v>
      </c>
      <c r="B16" s="261"/>
      <c r="C16" s="60" t="s">
        <v>4</v>
      </c>
      <c r="D16" s="233"/>
      <c r="E16" s="263"/>
      <c r="F16" s="64" t="s">
        <v>37</v>
      </c>
      <c r="G16" s="256"/>
      <c r="H16" s="34" t="s">
        <v>7</v>
      </c>
      <c r="I16" s="30">
        <v>50</v>
      </c>
      <c r="J16" s="105" t="s">
        <v>229</v>
      </c>
    </row>
    <row r="17" spans="1:10" s="7" customFormat="1" ht="45" customHeight="1" x14ac:dyDescent="0.25">
      <c r="A17" s="59">
        <f>IF(I17&lt;61,MAX($A$8:A16)+1,"")</f>
        <v>7</v>
      </c>
      <c r="B17" s="261"/>
      <c r="C17" s="60" t="s">
        <v>4</v>
      </c>
      <c r="D17" s="233"/>
      <c r="E17" s="263"/>
      <c r="F17" s="64" t="s">
        <v>37</v>
      </c>
      <c r="G17" s="256"/>
      <c r="H17" s="35" t="s">
        <v>207</v>
      </c>
      <c r="I17" s="30">
        <v>50</v>
      </c>
      <c r="J17" s="105" t="s">
        <v>230</v>
      </c>
    </row>
    <row r="18" spans="1:10" s="7" customFormat="1" ht="60" customHeight="1" x14ac:dyDescent="0.25">
      <c r="A18" s="59" t="str">
        <f>IF(I18&lt;61,MAX($A$8:A17)+1,"")</f>
        <v/>
      </c>
      <c r="B18" s="261"/>
      <c r="C18" s="60" t="s">
        <v>4</v>
      </c>
      <c r="D18" s="233"/>
      <c r="E18" s="263"/>
      <c r="F18" s="64" t="s">
        <v>37</v>
      </c>
      <c r="G18" s="256"/>
      <c r="H18" s="34" t="s">
        <v>81</v>
      </c>
      <c r="I18" s="30">
        <v>80</v>
      </c>
      <c r="J18" s="105" t="s">
        <v>231</v>
      </c>
    </row>
    <row r="19" spans="1:10" s="7" customFormat="1" ht="48" customHeight="1" x14ac:dyDescent="0.25">
      <c r="A19" s="59" t="str">
        <f>IF(I19&lt;61,MAX($A$8:A18)+1,"")</f>
        <v/>
      </c>
      <c r="B19" s="261"/>
      <c r="C19" s="60" t="s">
        <v>4</v>
      </c>
      <c r="D19" s="233"/>
      <c r="E19" s="263"/>
      <c r="F19" s="64" t="s">
        <v>37</v>
      </c>
      <c r="G19" s="256"/>
      <c r="H19" s="34" t="s">
        <v>83</v>
      </c>
      <c r="I19" s="30">
        <v>80</v>
      </c>
      <c r="J19" s="105" t="s">
        <v>232</v>
      </c>
    </row>
    <row r="20" spans="1:10" s="7" customFormat="1" ht="30" customHeight="1" x14ac:dyDescent="0.25">
      <c r="A20" s="59" t="str">
        <f>IF(I20&lt;61,MAX($A$8:A19)+1,"")</f>
        <v/>
      </c>
      <c r="B20" s="261"/>
      <c r="C20" s="60" t="s">
        <v>4</v>
      </c>
      <c r="D20" s="233"/>
      <c r="E20" s="263"/>
      <c r="F20" s="64" t="s">
        <v>37</v>
      </c>
      <c r="G20" s="257"/>
      <c r="H20" s="34" t="s">
        <v>11</v>
      </c>
      <c r="I20" s="30">
        <v>80</v>
      </c>
      <c r="J20" s="105" t="s">
        <v>233</v>
      </c>
    </row>
    <row r="21" spans="1:10" s="7" customFormat="1" ht="31.5" customHeight="1" x14ac:dyDescent="0.25">
      <c r="A21" s="59" t="str">
        <f>IF(I21&lt;61,MAX($A$8:A20)+1,"")</f>
        <v/>
      </c>
      <c r="B21" s="261"/>
      <c r="C21" s="60" t="s">
        <v>4</v>
      </c>
      <c r="D21" s="233"/>
      <c r="E21" s="263" t="s">
        <v>39</v>
      </c>
      <c r="F21" s="64" t="s">
        <v>39</v>
      </c>
      <c r="G21" s="222">
        <f>IF(SUM(I21:I27)=0,"",AVERAGE(I21:I27))</f>
        <v>90</v>
      </c>
      <c r="H21" s="34" t="s">
        <v>12</v>
      </c>
      <c r="I21" s="30">
        <v>90</v>
      </c>
      <c r="J21" s="105" t="s">
        <v>241</v>
      </c>
    </row>
    <row r="22" spans="1:10" s="7" customFormat="1" ht="41.25" customHeight="1" x14ac:dyDescent="0.25">
      <c r="A22" s="59" t="str">
        <f>IF(I22&lt;61,MAX($A$8:A21)+1,"")</f>
        <v/>
      </c>
      <c r="B22" s="261"/>
      <c r="C22" s="60" t="s">
        <v>4</v>
      </c>
      <c r="D22" s="233"/>
      <c r="E22" s="263"/>
      <c r="F22" s="64" t="s">
        <v>39</v>
      </c>
      <c r="G22" s="222"/>
      <c r="H22" s="34" t="s">
        <v>84</v>
      </c>
      <c r="I22" s="30">
        <v>90</v>
      </c>
      <c r="J22" s="105" t="s">
        <v>240</v>
      </c>
    </row>
    <row r="23" spans="1:10" s="7" customFormat="1" ht="59.25" customHeight="1" x14ac:dyDescent="0.25">
      <c r="A23" s="59" t="str">
        <f>IF(I23&lt;61,MAX($A$8:A22)+1,"")</f>
        <v/>
      </c>
      <c r="B23" s="261"/>
      <c r="C23" s="60" t="s">
        <v>4</v>
      </c>
      <c r="D23" s="233"/>
      <c r="E23" s="263"/>
      <c r="F23" s="64" t="s">
        <v>39</v>
      </c>
      <c r="G23" s="222"/>
      <c r="H23" s="34" t="s">
        <v>208</v>
      </c>
      <c r="I23" s="30">
        <v>90</v>
      </c>
      <c r="J23" s="105" t="s">
        <v>239</v>
      </c>
    </row>
    <row r="24" spans="1:10" s="7" customFormat="1" ht="44.25" customHeight="1" x14ac:dyDescent="0.25">
      <c r="A24" s="59" t="str">
        <f>IF(I24&lt;61,MAX($A$8:A23)+1,"")</f>
        <v/>
      </c>
      <c r="B24" s="261"/>
      <c r="C24" s="60" t="s">
        <v>4</v>
      </c>
      <c r="D24" s="233"/>
      <c r="E24" s="263"/>
      <c r="F24" s="64" t="s">
        <v>39</v>
      </c>
      <c r="G24" s="222"/>
      <c r="H24" s="34" t="s">
        <v>8</v>
      </c>
      <c r="I24" s="30">
        <v>90</v>
      </c>
      <c r="J24" s="105" t="s">
        <v>238</v>
      </c>
    </row>
    <row r="25" spans="1:10" s="7" customFormat="1" ht="33.75" customHeight="1" x14ac:dyDescent="0.25">
      <c r="A25" s="59" t="str">
        <f>IF(I25&lt;61,MAX($A$8:A24)+1,"")</f>
        <v/>
      </c>
      <c r="B25" s="261"/>
      <c r="C25" s="60" t="s">
        <v>4</v>
      </c>
      <c r="D25" s="233"/>
      <c r="E25" s="263"/>
      <c r="F25" s="64" t="s">
        <v>39</v>
      </c>
      <c r="G25" s="222"/>
      <c r="H25" s="34" t="s">
        <v>209</v>
      </c>
      <c r="I25" s="30">
        <v>90</v>
      </c>
      <c r="J25" s="105" t="s">
        <v>237</v>
      </c>
    </row>
    <row r="26" spans="1:10" s="7" customFormat="1" ht="35.25" customHeight="1" x14ac:dyDescent="0.25">
      <c r="A26" s="59" t="str">
        <f>IF(I26&lt;61,MAX($A$8:A25)+1,"")</f>
        <v/>
      </c>
      <c r="B26" s="261"/>
      <c r="C26" s="60" t="s">
        <v>4</v>
      </c>
      <c r="D26" s="233"/>
      <c r="E26" s="263"/>
      <c r="F26" s="64" t="s">
        <v>39</v>
      </c>
      <c r="G26" s="222"/>
      <c r="H26" s="34" t="s">
        <v>40</v>
      </c>
      <c r="I26" s="30">
        <v>90</v>
      </c>
      <c r="J26" s="105" t="s">
        <v>236</v>
      </c>
    </row>
    <row r="27" spans="1:10" s="7" customFormat="1" ht="75" customHeight="1" x14ac:dyDescent="0.25">
      <c r="A27" s="59" t="str">
        <f>IF(I27&lt;61,MAX($A$8:A26)+1,"")</f>
        <v/>
      </c>
      <c r="B27" s="262"/>
      <c r="C27" s="60" t="s">
        <v>4</v>
      </c>
      <c r="D27" s="234"/>
      <c r="E27" s="263"/>
      <c r="F27" s="64" t="s">
        <v>39</v>
      </c>
      <c r="G27" s="222"/>
      <c r="H27" s="34" t="s">
        <v>13</v>
      </c>
      <c r="I27" s="30">
        <v>90</v>
      </c>
      <c r="J27" s="105" t="s">
        <v>235</v>
      </c>
    </row>
    <row r="28" spans="1:10" s="7" customFormat="1" ht="31.5" customHeight="1" x14ac:dyDescent="0.25">
      <c r="A28" s="59" t="str">
        <f>IF(I28&lt;61,MAX($A$8:A27)+1,"")</f>
        <v/>
      </c>
      <c r="B28" s="245" t="s">
        <v>5</v>
      </c>
      <c r="C28" s="61" t="s">
        <v>5</v>
      </c>
      <c r="D28" s="238">
        <f>IF(SUM(I28:I54)=0,"",AVERAGE(I28:I55))</f>
        <v>78.928571428571431</v>
      </c>
      <c r="E28" s="241" t="s">
        <v>41</v>
      </c>
      <c r="F28" s="65" t="s">
        <v>41</v>
      </c>
      <c r="G28" s="222">
        <f>IF(SUM(I28:I34)=0,"",AVERAGE(I28:I34))</f>
        <v>91.428571428571431</v>
      </c>
      <c r="H28" s="34" t="s">
        <v>34</v>
      </c>
      <c r="I28" s="30">
        <v>100</v>
      </c>
      <c r="J28" s="105" t="s">
        <v>234</v>
      </c>
    </row>
    <row r="29" spans="1:10" s="7" customFormat="1" ht="33.75" customHeight="1" x14ac:dyDescent="0.25">
      <c r="A29" s="59" t="str">
        <f>IF(I29&lt;61,MAX($A$8:A28)+1,"")</f>
        <v/>
      </c>
      <c r="B29" s="246"/>
      <c r="C29" s="61" t="s">
        <v>5</v>
      </c>
      <c r="D29" s="225"/>
      <c r="E29" s="242"/>
      <c r="F29" s="65" t="s">
        <v>41</v>
      </c>
      <c r="G29" s="222"/>
      <c r="H29" s="34" t="s">
        <v>14</v>
      </c>
      <c r="I29" s="30">
        <v>100</v>
      </c>
      <c r="J29" s="105" t="s">
        <v>242</v>
      </c>
    </row>
    <row r="30" spans="1:10" s="7" customFormat="1" ht="45.75" customHeight="1" x14ac:dyDescent="0.25">
      <c r="A30" s="59" t="str">
        <f>IF(I30&lt;61,MAX($A$8:A29)+1,"")</f>
        <v/>
      </c>
      <c r="B30" s="246"/>
      <c r="C30" s="61" t="s">
        <v>5</v>
      </c>
      <c r="D30" s="225"/>
      <c r="E30" s="242"/>
      <c r="F30" s="65" t="s">
        <v>41</v>
      </c>
      <c r="G30" s="222"/>
      <c r="H30" s="34" t="s">
        <v>85</v>
      </c>
      <c r="I30" s="30">
        <v>80</v>
      </c>
      <c r="J30" s="105" t="s">
        <v>243</v>
      </c>
    </row>
    <row r="31" spans="1:10" s="7" customFormat="1" ht="39" customHeight="1" x14ac:dyDescent="0.25">
      <c r="A31" s="59" t="str">
        <f>IF(I31&lt;61,MAX($A$8:A30)+1,"")</f>
        <v/>
      </c>
      <c r="B31" s="246"/>
      <c r="C31" s="61" t="s">
        <v>5</v>
      </c>
      <c r="D31" s="225"/>
      <c r="E31" s="242"/>
      <c r="F31" s="65" t="s">
        <v>41</v>
      </c>
      <c r="G31" s="222"/>
      <c r="H31" s="34" t="s">
        <v>15</v>
      </c>
      <c r="I31" s="30">
        <v>100</v>
      </c>
      <c r="J31" s="105"/>
    </row>
    <row r="32" spans="1:10" s="7" customFormat="1" ht="47.25" customHeight="1" x14ac:dyDescent="0.25">
      <c r="A32" s="59" t="str">
        <f>IF(I32&lt;61,MAX($A$8:A31)+1,"")</f>
        <v/>
      </c>
      <c r="B32" s="246"/>
      <c r="C32" s="61" t="s">
        <v>5</v>
      </c>
      <c r="D32" s="225"/>
      <c r="E32" s="242"/>
      <c r="F32" s="65" t="s">
        <v>41</v>
      </c>
      <c r="G32" s="222"/>
      <c r="H32" s="34" t="s">
        <v>16</v>
      </c>
      <c r="I32" s="30">
        <v>100</v>
      </c>
      <c r="J32" s="105" t="s">
        <v>244</v>
      </c>
    </row>
    <row r="33" spans="1:10" s="7" customFormat="1" ht="50.25" customHeight="1" x14ac:dyDescent="0.25">
      <c r="A33" s="59" t="str">
        <f>IF(I33&lt;61,MAX($A$8:A32)+1,"")</f>
        <v/>
      </c>
      <c r="B33" s="246"/>
      <c r="C33" s="61" t="s">
        <v>5</v>
      </c>
      <c r="D33" s="225"/>
      <c r="E33" s="242"/>
      <c r="F33" s="65" t="s">
        <v>41</v>
      </c>
      <c r="G33" s="222"/>
      <c r="H33" s="34" t="s">
        <v>43</v>
      </c>
      <c r="I33" s="30">
        <v>80</v>
      </c>
      <c r="J33" s="105" t="s">
        <v>245</v>
      </c>
    </row>
    <row r="34" spans="1:10" s="7" customFormat="1" ht="45" customHeight="1" x14ac:dyDescent="0.25">
      <c r="A34" s="59" t="str">
        <f>IF(I34&lt;61,MAX($A$8:A33)+1,"")</f>
        <v/>
      </c>
      <c r="B34" s="246"/>
      <c r="C34" s="61" t="s">
        <v>5</v>
      </c>
      <c r="D34" s="225"/>
      <c r="E34" s="243"/>
      <c r="F34" s="65" t="s">
        <v>41</v>
      </c>
      <c r="G34" s="222"/>
      <c r="H34" s="34" t="s">
        <v>17</v>
      </c>
      <c r="I34" s="30">
        <v>80</v>
      </c>
      <c r="J34" s="105" t="s">
        <v>246</v>
      </c>
    </row>
    <row r="35" spans="1:10" s="7" customFormat="1" ht="25.5" customHeight="1" x14ac:dyDescent="0.25">
      <c r="A35" s="59" t="str">
        <f>IF(I35&lt;61,MAX($A$8:A34)+1,"")</f>
        <v/>
      </c>
      <c r="B35" s="246"/>
      <c r="C35" s="61" t="s">
        <v>5</v>
      </c>
      <c r="D35" s="225"/>
      <c r="E35" s="241" t="s">
        <v>42</v>
      </c>
      <c r="F35" s="65" t="s">
        <v>42</v>
      </c>
      <c r="G35" s="222">
        <f>IF(SUM(I35,I37)=0,"",AVERAGE(I35:I37))</f>
        <v>73.333333333333329</v>
      </c>
      <c r="H35" s="34" t="s">
        <v>18</v>
      </c>
      <c r="I35" s="30">
        <v>80</v>
      </c>
      <c r="J35" s="105" t="s">
        <v>247</v>
      </c>
    </row>
    <row r="36" spans="1:10" s="7" customFormat="1" ht="46.5" customHeight="1" x14ac:dyDescent="0.25">
      <c r="A36" s="59" t="str">
        <f>IF(I36&lt;61,MAX($A$8:A35)+1,"")</f>
        <v/>
      </c>
      <c r="B36" s="246"/>
      <c r="C36" s="61" t="s">
        <v>5</v>
      </c>
      <c r="D36" s="225"/>
      <c r="E36" s="242"/>
      <c r="F36" s="65" t="s">
        <v>42</v>
      </c>
      <c r="G36" s="222"/>
      <c r="H36" s="34" t="s">
        <v>44</v>
      </c>
      <c r="I36" s="30">
        <v>80</v>
      </c>
      <c r="J36" s="105" t="s">
        <v>248</v>
      </c>
    </row>
    <row r="37" spans="1:10" s="7" customFormat="1" ht="40.5" customHeight="1" x14ac:dyDescent="0.25">
      <c r="A37" s="59">
        <f>IF(I37&lt;61,MAX($A$8:A36)+1,"")</f>
        <v>8</v>
      </c>
      <c r="B37" s="246"/>
      <c r="C37" s="61" t="s">
        <v>5</v>
      </c>
      <c r="D37" s="225"/>
      <c r="E37" s="243"/>
      <c r="F37" s="65" t="s">
        <v>42</v>
      </c>
      <c r="G37" s="222"/>
      <c r="H37" s="34" t="s">
        <v>86</v>
      </c>
      <c r="I37" s="30">
        <v>60</v>
      </c>
      <c r="J37" s="105" t="s">
        <v>249</v>
      </c>
    </row>
    <row r="38" spans="1:10" s="7" customFormat="1" ht="37.5" customHeight="1" x14ac:dyDescent="0.25">
      <c r="A38" s="59" t="str">
        <f>IF(I38&lt;61,MAX($A$8:A37)+1,"")</f>
        <v/>
      </c>
      <c r="B38" s="246"/>
      <c r="C38" s="61" t="s">
        <v>5</v>
      </c>
      <c r="D38" s="225"/>
      <c r="E38" s="241" t="s">
        <v>45</v>
      </c>
      <c r="F38" s="65" t="s">
        <v>45</v>
      </c>
      <c r="G38" s="222">
        <f>IF(SUM(I38:I40)=0,"",AVERAGE(I38:I40))</f>
        <v>100</v>
      </c>
      <c r="H38" s="34" t="s">
        <v>19</v>
      </c>
      <c r="I38" s="30">
        <v>100</v>
      </c>
      <c r="J38" s="105" t="s">
        <v>250</v>
      </c>
    </row>
    <row r="39" spans="1:10" s="7" customFormat="1" ht="36" customHeight="1" x14ac:dyDescent="0.25">
      <c r="A39" s="59" t="str">
        <f>IF(I39&lt;61,MAX($A$8:A38)+1,"")</f>
        <v/>
      </c>
      <c r="B39" s="246"/>
      <c r="C39" s="61" t="s">
        <v>5</v>
      </c>
      <c r="D39" s="225"/>
      <c r="E39" s="242"/>
      <c r="F39" s="65" t="s">
        <v>45</v>
      </c>
      <c r="G39" s="222"/>
      <c r="H39" s="34" t="s">
        <v>9</v>
      </c>
      <c r="I39" s="30">
        <v>100</v>
      </c>
      <c r="J39" s="105" t="s">
        <v>251</v>
      </c>
    </row>
    <row r="40" spans="1:10" s="7" customFormat="1" ht="51" customHeight="1" x14ac:dyDescent="0.25">
      <c r="A40" s="59" t="str">
        <f>IF(I40&lt;61,MAX($A$8:A39)+1,"")</f>
        <v/>
      </c>
      <c r="B40" s="246"/>
      <c r="C40" s="61" t="s">
        <v>5</v>
      </c>
      <c r="D40" s="225"/>
      <c r="E40" s="243"/>
      <c r="F40" s="65" t="s">
        <v>45</v>
      </c>
      <c r="G40" s="222"/>
      <c r="H40" s="34" t="s">
        <v>20</v>
      </c>
      <c r="I40" s="30">
        <v>100</v>
      </c>
      <c r="J40" s="105" t="s">
        <v>252</v>
      </c>
    </row>
    <row r="41" spans="1:10" s="7" customFormat="1" ht="57.75" customHeight="1" x14ac:dyDescent="0.25">
      <c r="A41" s="59" t="str">
        <f>IF(I41&lt;61,MAX($A$8:A40)+1,"")</f>
        <v/>
      </c>
      <c r="B41" s="246"/>
      <c r="C41" s="61" t="s">
        <v>5</v>
      </c>
      <c r="D41" s="225"/>
      <c r="E41" s="241" t="s">
        <v>46</v>
      </c>
      <c r="F41" s="65" t="s">
        <v>46</v>
      </c>
      <c r="G41" s="222">
        <f>IF(SUM(I41:I43)=0,"",AVERAGE(I41:I43))</f>
        <v>100</v>
      </c>
      <c r="H41" s="34" t="s">
        <v>87</v>
      </c>
      <c r="I41" s="30">
        <v>100</v>
      </c>
      <c r="J41" s="105" t="s">
        <v>253</v>
      </c>
    </row>
    <row r="42" spans="1:10" s="7" customFormat="1" ht="48.75" customHeight="1" x14ac:dyDescent="0.25">
      <c r="A42" s="59" t="str">
        <f>IF(I42&lt;61,MAX($A$8:A41)+1,"")</f>
        <v/>
      </c>
      <c r="B42" s="246"/>
      <c r="C42" s="61" t="s">
        <v>5</v>
      </c>
      <c r="D42" s="225"/>
      <c r="E42" s="242"/>
      <c r="F42" s="65" t="s">
        <v>46</v>
      </c>
      <c r="G42" s="222"/>
      <c r="H42" s="34" t="s">
        <v>21</v>
      </c>
      <c r="I42" s="30">
        <v>100</v>
      </c>
      <c r="J42" s="105" t="s">
        <v>254</v>
      </c>
    </row>
    <row r="43" spans="1:10" s="7" customFormat="1" ht="50.25" customHeight="1" x14ac:dyDescent="0.25">
      <c r="A43" s="59" t="str">
        <f>IF(I43&lt;61,MAX($A$8:A42)+1,"")</f>
        <v/>
      </c>
      <c r="B43" s="246"/>
      <c r="C43" s="61" t="s">
        <v>5</v>
      </c>
      <c r="D43" s="225"/>
      <c r="E43" s="243"/>
      <c r="F43" s="65" t="s">
        <v>46</v>
      </c>
      <c r="G43" s="222"/>
      <c r="H43" s="34" t="s">
        <v>210</v>
      </c>
      <c r="I43" s="30">
        <v>100</v>
      </c>
      <c r="J43" s="105" t="s">
        <v>255</v>
      </c>
    </row>
    <row r="44" spans="1:10" s="7" customFormat="1" ht="30.75" customHeight="1" x14ac:dyDescent="0.25">
      <c r="A44" s="59">
        <f>IF(I44&lt;61,MAX($A$8:A43)+1,"")</f>
        <v>9</v>
      </c>
      <c r="B44" s="246"/>
      <c r="C44" s="61" t="s">
        <v>5</v>
      </c>
      <c r="D44" s="225"/>
      <c r="E44" s="235" t="s">
        <v>47</v>
      </c>
      <c r="F44" s="66" t="s">
        <v>47</v>
      </c>
      <c r="G44" s="222">
        <f>IF(SUM(I44:I54)=0,"",AVERAGE(I44:I55))</f>
        <v>62.5</v>
      </c>
      <c r="H44" s="34" t="s">
        <v>211</v>
      </c>
      <c r="I44" s="30">
        <v>60</v>
      </c>
      <c r="J44" s="106" t="s">
        <v>256</v>
      </c>
    </row>
    <row r="45" spans="1:10" s="7" customFormat="1" ht="60.75" customHeight="1" x14ac:dyDescent="0.25">
      <c r="A45" s="59">
        <f>IF(I45&lt;61,MAX($A$8:A44)+1,"")</f>
        <v>10</v>
      </c>
      <c r="B45" s="246"/>
      <c r="C45" s="61" t="s">
        <v>5</v>
      </c>
      <c r="D45" s="225"/>
      <c r="E45" s="236"/>
      <c r="F45" s="66" t="s">
        <v>47</v>
      </c>
      <c r="G45" s="222"/>
      <c r="H45" s="34" t="s">
        <v>212</v>
      </c>
      <c r="I45" s="30">
        <v>60</v>
      </c>
      <c r="J45" s="106" t="s">
        <v>257</v>
      </c>
    </row>
    <row r="46" spans="1:10" s="7" customFormat="1" ht="47.25" customHeight="1" x14ac:dyDescent="0.25">
      <c r="A46" s="59">
        <f>IF(I46&lt;61,MAX($A$8:A45)+1,"")</f>
        <v>11</v>
      </c>
      <c r="B46" s="246"/>
      <c r="C46" s="61" t="s">
        <v>5</v>
      </c>
      <c r="D46" s="225"/>
      <c r="E46" s="236"/>
      <c r="F46" s="66" t="s">
        <v>47</v>
      </c>
      <c r="G46" s="222"/>
      <c r="H46" s="34" t="s">
        <v>22</v>
      </c>
      <c r="I46" s="30">
        <v>30</v>
      </c>
      <c r="J46" s="106" t="s">
        <v>258</v>
      </c>
    </row>
    <row r="47" spans="1:10" s="7" customFormat="1" ht="57.75" customHeight="1" x14ac:dyDescent="0.25">
      <c r="A47" s="59" t="str">
        <f>IF(I47&lt;61,MAX($A$8:A46)+1,"")</f>
        <v/>
      </c>
      <c r="B47" s="246"/>
      <c r="C47" s="61" t="s">
        <v>5</v>
      </c>
      <c r="D47" s="225"/>
      <c r="E47" s="236"/>
      <c r="F47" s="66" t="s">
        <v>47</v>
      </c>
      <c r="G47" s="222"/>
      <c r="H47" s="34" t="s">
        <v>213</v>
      </c>
      <c r="I47" s="30">
        <v>80</v>
      </c>
      <c r="J47" s="106" t="s">
        <v>259</v>
      </c>
    </row>
    <row r="48" spans="1:10" s="7" customFormat="1" ht="45.75" customHeight="1" x14ac:dyDescent="0.25">
      <c r="A48" s="59">
        <f>IF(I48&lt;61,MAX($A$8:A47)+1,"")</f>
        <v>12</v>
      </c>
      <c r="B48" s="246"/>
      <c r="C48" s="61" t="s">
        <v>5</v>
      </c>
      <c r="D48" s="225"/>
      <c r="E48" s="236"/>
      <c r="F48" s="66" t="s">
        <v>47</v>
      </c>
      <c r="G48" s="222"/>
      <c r="H48" s="34" t="s">
        <v>88</v>
      </c>
      <c r="I48" s="30">
        <v>30</v>
      </c>
      <c r="J48" s="106" t="s">
        <v>260</v>
      </c>
    </row>
    <row r="49" spans="1:10" s="7" customFormat="1" ht="34.5" customHeight="1" x14ac:dyDescent="0.25">
      <c r="A49" s="59">
        <f>IF(I49&lt;61,MAX($A$8:A48)+1,"")</f>
        <v>13</v>
      </c>
      <c r="B49" s="246"/>
      <c r="C49" s="61" t="s">
        <v>5</v>
      </c>
      <c r="D49" s="225"/>
      <c r="E49" s="236"/>
      <c r="F49" s="66" t="s">
        <v>47</v>
      </c>
      <c r="G49" s="222"/>
      <c r="H49" s="34" t="s">
        <v>89</v>
      </c>
      <c r="I49" s="30">
        <v>30</v>
      </c>
      <c r="J49" s="106" t="s">
        <v>260</v>
      </c>
    </row>
    <row r="50" spans="1:10" s="7" customFormat="1" ht="36" customHeight="1" x14ac:dyDescent="0.25">
      <c r="A50" s="59" t="str">
        <f>IF(I50&lt;61,MAX($A$8:A49)+1,"")</f>
        <v/>
      </c>
      <c r="B50" s="246"/>
      <c r="C50" s="61" t="s">
        <v>5</v>
      </c>
      <c r="D50" s="225"/>
      <c r="E50" s="236"/>
      <c r="F50" s="66" t="s">
        <v>47</v>
      </c>
      <c r="G50" s="222"/>
      <c r="H50" s="34" t="s">
        <v>214</v>
      </c>
      <c r="I50" s="30">
        <v>100</v>
      </c>
      <c r="J50" s="106" t="s">
        <v>261</v>
      </c>
    </row>
    <row r="51" spans="1:10" s="7" customFormat="1" ht="55.5" customHeight="1" x14ac:dyDescent="0.25">
      <c r="A51" s="59">
        <f>IF(I51&lt;61,MAX($A$8:A50)+1,"")</f>
        <v>14</v>
      </c>
      <c r="B51" s="246"/>
      <c r="C51" s="61" t="s">
        <v>5</v>
      </c>
      <c r="D51" s="225"/>
      <c r="E51" s="236"/>
      <c r="F51" s="66" t="s">
        <v>47</v>
      </c>
      <c r="G51" s="222"/>
      <c r="H51" s="34" t="s">
        <v>215</v>
      </c>
      <c r="I51" s="30">
        <v>30</v>
      </c>
      <c r="J51" s="106" t="s">
        <v>262</v>
      </c>
    </row>
    <row r="52" spans="1:10" s="7" customFormat="1" ht="21" customHeight="1" x14ac:dyDescent="0.25">
      <c r="A52" s="59" t="str">
        <f>IF(I52&lt;61,MAX($A$8:A51)+1,"")</f>
        <v/>
      </c>
      <c r="B52" s="246"/>
      <c r="C52" s="61" t="s">
        <v>5</v>
      </c>
      <c r="D52" s="225"/>
      <c r="E52" s="236"/>
      <c r="F52" s="66" t="s">
        <v>47</v>
      </c>
      <c r="G52" s="222"/>
      <c r="H52" s="34" t="s">
        <v>25</v>
      </c>
      <c r="I52" s="30">
        <v>100</v>
      </c>
      <c r="J52" s="106" t="s">
        <v>263</v>
      </c>
    </row>
    <row r="53" spans="1:10" s="7" customFormat="1" ht="31.5" customHeight="1" x14ac:dyDescent="0.25">
      <c r="A53" s="59" t="str">
        <f>IF(I53&lt;61,MAX($A$8:A52)+1,"")</f>
        <v/>
      </c>
      <c r="B53" s="246"/>
      <c r="C53" s="61" t="s">
        <v>5</v>
      </c>
      <c r="D53" s="225"/>
      <c r="E53" s="236"/>
      <c r="F53" s="66" t="s">
        <v>47</v>
      </c>
      <c r="G53" s="222"/>
      <c r="H53" s="34" t="s">
        <v>90</v>
      </c>
      <c r="I53" s="30">
        <v>100</v>
      </c>
      <c r="J53" s="106" t="s">
        <v>264</v>
      </c>
    </row>
    <row r="54" spans="1:10" s="7" customFormat="1" ht="28.5" customHeight="1" x14ac:dyDescent="0.25">
      <c r="A54" s="59" t="str">
        <f>IF(I54&lt;61,MAX($A$8:A53)+1,"")</f>
        <v/>
      </c>
      <c r="B54" s="246"/>
      <c r="C54" s="61" t="s">
        <v>5</v>
      </c>
      <c r="D54" s="225"/>
      <c r="E54" s="236"/>
      <c r="F54" s="66" t="s">
        <v>47</v>
      </c>
      <c r="G54" s="222"/>
      <c r="H54" s="34" t="s">
        <v>24</v>
      </c>
      <c r="I54" s="30">
        <v>100</v>
      </c>
      <c r="J54" s="106" t="s">
        <v>265</v>
      </c>
    </row>
    <row r="55" spans="1:10" s="7" customFormat="1" ht="58.5" customHeight="1" x14ac:dyDescent="0.25">
      <c r="A55" s="59">
        <f>IF(I55&lt;61,MAX($A$8:A54)+1,"")</f>
        <v>15</v>
      </c>
      <c r="B55" s="247"/>
      <c r="C55" s="61" t="s">
        <v>5</v>
      </c>
      <c r="D55" s="239"/>
      <c r="E55" s="237"/>
      <c r="F55" s="66" t="s">
        <v>47</v>
      </c>
      <c r="G55" s="222"/>
      <c r="H55" s="34" t="s">
        <v>50</v>
      </c>
      <c r="I55" s="30">
        <v>30</v>
      </c>
      <c r="J55" s="106" t="s">
        <v>266</v>
      </c>
    </row>
    <row r="56" spans="1:10" s="7" customFormat="1" ht="23.25" customHeight="1" x14ac:dyDescent="0.25">
      <c r="A56" s="59" t="str">
        <f>IF(I56&lt;61,MAX($A$8:A55)+1,"")</f>
        <v/>
      </c>
      <c r="B56" s="219" t="s">
        <v>49</v>
      </c>
      <c r="C56" s="62" t="s">
        <v>49</v>
      </c>
      <c r="D56" s="240">
        <f>IF(SUM(I56:I61)=0,"",AVERAGE(I56:I64))</f>
        <v>84.444444444444443</v>
      </c>
      <c r="E56" s="241" t="s">
        <v>51</v>
      </c>
      <c r="F56" s="65" t="s">
        <v>51</v>
      </c>
      <c r="G56" s="222">
        <f>IF(SUM(I56:I61)=0,"",AVERAGE(I56:I64))</f>
        <v>84.444444444444443</v>
      </c>
      <c r="H56" s="34" t="s">
        <v>216</v>
      </c>
      <c r="I56" s="30">
        <v>100</v>
      </c>
      <c r="J56" s="105" t="s">
        <v>267</v>
      </c>
    </row>
    <row r="57" spans="1:10" s="7" customFormat="1" ht="34.5" customHeight="1" x14ac:dyDescent="0.25">
      <c r="A57" s="59" t="str">
        <f>IF(I57&lt;61,MAX($A$8:A56)+1,"")</f>
        <v/>
      </c>
      <c r="B57" s="220"/>
      <c r="C57" s="62" t="s">
        <v>49</v>
      </c>
      <c r="D57" s="233"/>
      <c r="E57" s="242"/>
      <c r="F57" s="65" t="s">
        <v>51</v>
      </c>
      <c r="G57" s="222"/>
      <c r="H57" s="34" t="s">
        <v>23</v>
      </c>
      <c r="I57" s="30">
        <v>100</v>
      </c>
      <c r="J57" s="105" t="s">
        <v>268</v>
      </c>
    </row>
    <row r="58" spans="1:10" s="7" customFormat="1" ht="141" customHeight="1" x14ac:dyDescent="0.25">
      <c r="A58" s="59" t="str">
        <f>IF(I58&lt;61,MAX($A$8:A57)+1,"")</f>
        <v/>
      </c>
      <c r="B58" s="220"/>
      <c r="C58" s="62" t="s">
        <v>49</v>
      </c>
      <c r="D58" s="233"/>
      <c r="E58" s="242"/>
      <c r="F58" s="65" t="s">
        <v>51</v>
      </c>
      <c r="G58" s="222"/>
      <c r="H58" s="34" t="s">
        <v>91</v>
      </c>
      <c r="I58" s="30">
        <v>80</v>
      </c>
      <c r="J58" s="105" t="s">
        <v>269</v>
      </c>
    </row>
    <row r="59" spans="1:10" s="7" customFormat="1" ht="42" customHeight="1" x14ac:dyDescent="0.25">
      <c r="A59" s="59">
        <f>IF(I59&lt;61,MAX($A$8:A58)+1,"")</f>
        <v>16</v>
      </c>
      <c r="B59" s="220"/>
      <c r="C59" s="62" t="s">
        <v>49</v>
      </c>
      <c r="D59" s="233"/>
      <c r="E59" s="242"/>
      <c r="F59" s="65" t="s">
        <v>51</v>
      </c>
      <c r="G59" s="222"/>
      <c r="H59" s="34" t="s">
        <v>26</v>
      </c>
      <c r="I59" s="30">
        <v>50</v>
      </c>
      <c r="J59" s="105" t="s">
        <v>270</v>
      </c>
    </row>
    <row r="60" spans="1:10" s="7" customFormat="1" ht="64.5" customHeight="1" x14ac:dyDescent="0.25">
      <c r="A60" s="59">
        <f>IF(I60&lt;61,MAX($A$8:A59)+1,"")</f>
        <v>17</v>
      </c>
      <c r="B60" s="220"/>
      <c r="C60" s="62" t="s">
        <v>49</v>
      </c>
      <c r="D60" s="233"/>
      <c r="E60" s="242"/>
      <c r="F60" s="65" t="s">
        <v>51</v>
      </c>
      <c r="G60" s="222"/>
      <c r="H60" s="34" t="s">
        <v>27</v>
      </c>
      <c r="I60" s="30">
        <v>30</v>
      </c>
      <c r="J60" s="105" t="s">
        <v>271</v>
      </c>
    </row>
    <row r="61" spans="1:10" s="7" customFormat="1" ht="40.5" customHeight="1" x14ac:dyDescent="0.25">
      <c r="A61" s="59" t="str">
        <f>IF(I61&lt;61,MAX($A$8:A60)+1,"")</f>
        <v/>
      </c>
      <c r="B61" s="220"/>
      <c r="C61" s="62" t="s">
        <v>49</v>
      </c>
      <c r="D61" s="233"/>
      <c r="E61" s="242"/>
      <c r="F61" s="65" t="s">
        <v>51</v>
      </c>
      <c r="G61" s="222"/>
      <c r="H61" s="34" t="s">
        <v>28</v>
      </c>
      <c r="I61" s="30">
        <v>100</v>
      </c>
      <c r="J61" s="105" t="s">
        <v>272</v>
      </c>
    </row>
    <row r="62" spans="1:10" s="7" customFormat="1" ht="53.25" customHeight="1" x14ac:dyDescent="0.25">
      <c r="A62" s="59" t="str">
        <f>IF(I62&lt;61,MAX($A$8:A61)+1,"")</f>
        <v/>
      </c>
      <c r="B62" s="220"/>
      <c r="C62" s="62" t="s">
        <v>49</v>
      </c>
      <c r="D62" s="233"/>
      <c r="E62" s="242"/>
      <c r="F62" s="65" t="s">
        <v>51</v>
      </c>
      <c r="G62" s="222"/>
      <c r="H62" s="35" t="s">
        <v>29</v>
      </c>
      <c r="I62" s="30">
        <v>100</v>
      </c>
      <c r="J62" s="105" t="s">
        <v>273</v>
      </c>
    </row>
    <row r="63" spans="1:10" s="7" customFormat="1" ht="40.5" customHeight="1" x14ac:dyDescent="0.25">
      <c r="A63" s="59" t="str">
        <f>IF(I63&lt;61,MAX($A$8:A62)+1,"")</f>
        <v/>
      </c>
      <c r="B63" s="220"/>
      <c r="C63" s="62" t="s">
        <v>49</v>
      </c>
      <c r="D63" s="233"/>
      <c r="E63" s="242"/>
      <c r="F63" s="65" t="s">
        <v>51</v>
      </c>
      <c r="G63" s="222"/>
      <c r="H63" s="34" t="s">
        <v>31</v>
      </c>
      <c r="I63" s="30">
        <v>100</v>
      </c>
      <c r="J63" s="105" t="s">
        <v>274</v>
      </c>
    </row>
    <row r="64" spans="1:10" s="7" customFormat="1" ht="40.5" customHeight="1" x14ac:dyDescent="0.25">
      <c r="A64" s="59" t="str">
        <f>IF(I64&lt;61,MAX($A$8:A63)+1,"")</f>
        <v/>
      </c>
      <c r="B64" s="221"/>
      <c r="C64" s="62" t="s">
        <v>49</v>
      </c>
      <c r="D64" s="234"/>
      <c r="E64" s="243"/>
      <c r="F64" s="65" t="s">
        <v>51</v>
      </c>
      <c r="G64" s="222"/>
      <c r="H64" s="34" t="s">
        <v>33</v>
      </c>
      <c r="I64" s="30">
        <v>100</v>
      </c>
      <c r="J64" s="105" t="s">
        <v>275</v>
      </c>
    </row>
    <row r="65" spans="1:10" s="7" customFormat="1" ht="54" customHeight="1" x14ac:dyDescent="0.25">
      <c r="A65" s="59" t="str">
        <f>IF(I65&lt;61,MAX($A$8:A64)+1,"")</f>
        <v/>
      </c>
      <c r="B65" s="219" t="s">
        <v>48</v>
      </c>
      <c r="C65" s="62" t="s">
        <v>48</v>
      </c>
      <c r="D65" s="224">
        <f>IF(SUM(I65:I69)=0,"",AVERAGE(I65:I69))</f>
        <v>100</v>
      </c>
      <c r="E65" s="241" t="s">
        <v>67</v>
      </c>
      <c r="F65" s="65" t="s">
        <v>67</v>
      </c>
      <c r="G65" s="222">
        <f>IF(SUM(I65:I69)=0,"",AVERAGE(I65:I69))</f>
        <v>100</v>
      </c>
      <c r="H65" s="34" t="s">
        <v>30</v>
      </c>
      <c r="I65" s="30">
        <v>100</v>
      </c>
      <c r="J65" s="105" t="s">
        <v>276</v>
      </c>
    </row>
    <row r="66" spans="1:10" s="7" customFormat="1" ht="45" customHeight="1" x14ac:dyDescent="0.25">
      <c r="A66" s="59" t="str">
        <f>IF(I66&lt;61,MAX($A$8:A65)+1,"")</f>
        <v/>
      </c>
      <c r="B66" s="220"/>
      <c r="C66" s="62" t="s">
        <v>48</v>
      </c>
      <c r="D66" s="225"/>
      <c r="E66" s="242"/>
      <c r="F66" s="65" t="s">
        <v>67</v>
      </c>
      <c r="G66" s="222"/>
      <c r="H66" s="35" t="s">
        <v>32</v>
      </c>
      <c r="I66" s="30">
        <v>100</v>
      </c>
      <c r="J66" s="105" t="s">
        <v>277</v>
      </c>
    </row>
    <row r="67" spans="1:10" s="7" customFormat="1" ht="41.25" customHeight="1" x14ac:dyDescent="0.25">
      <c r="A67" s="59" t="str">
        <f>IF(I67&lt;61,MAX($A$8:A66)+1,"")</f>
        <v/>
      </c>
      <c r="B67" s="220"/>
      <c r="C67" s="62" t="s">
        <v>48</v>
      </c>
      <c r="D67" s="225"/>
      <c r="E67" s="242"/>
      <c r="F67" s="65" t="s">
        <v>67</v>
      </c>
      <c r="G67" s="222"/>
      <c r="H67" s="35" t="s">
        <v>70</v>
      </c>
      <c r="I67" s="30">
        <v>100</v>
      </c>
      <c r="J67" s="105" t="s">
        <v>278</v>
      </c>
    </row>
    <row r="68" spans="1:10" s="7" customFormat="1" ht="45.75" customHeight="1" x14ac:dyDescent="0.25">
      <c r="A68" s="59" t="str">
        <f>IF(I68&lt;61,MAX($A$8:A67)+1,"")</f>
        <v/>
      </c>
      <c r="B68" s="220"/>
      <c r="C68" s="62" t="s">
        <v>48</v>
      </c>
      <c r="D68" s="225"/>
      <c r="E68" s="242"/>
      <c r="F68" s="65" t="s">
        <v>67</v>
      </c>
      <c r="G68" s="222"/>
      <c r="H68" s="35" t="s">
        <v>69</v>
      </c>
      <c r="I68" s="30">
        <v>100</v>
      </c>
      <c r="J68" s="105" t="s">
        <v>279</v>
      </c>
    </row>
    <row r="69" spans="1:10" s="7" customFormat="1" ht="57" customHeight="1" thickBot="1" x14ac:dyDescent="0.3">
      <c r="A69" s="59" t="str">
        <f>IF(I69&lt;61,MAX($A$8:A68)+1,"")</f>
        <v/>
      </c>
      <c r="B69" s="221"/>
      <c r="C69" s="62" t="s">
        <v>48</v>
      </c>
      <c r="D69" s="226"/>
      <c r="E69" s="244"/>
      <c r="F69" s="65" t="s">
        <v>67</v>
      </c>
      <c r="G69" s="223"/>
      <c r="H69" s="36" t="s">
        <v>92</v>
      </c>
      <c r="I69" s="30">
        <v>100</v>
      </c>
      <c r="J69" s="107" t="s">
        <v>280</v>
      </c>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45"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79.016393442622956</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65.666666666666671</v>
      </c>
      <c r="G35" s="50"/>
      <c r="H35" s="50"/>
      <c r="I35" s="50"/>
      <c r="J35" s="50"/>
      <c r="K35" s="50"/>
      <c r="L35" s="50"/>
      <c r="M35" s="49"/>
    </row>
    <row r="36" spans="1:13" s="7" customFormat="1" x14ac:dyDescent="0.25">
      <c r="A36" s="44"/>
      <c r="B36" s="48"/>
      <c r="C36" s="50"/>
      <c r="D36" s="50" t="str">
        <f>AUTODIAGNÓSTICO!B28</f>
        <v>EJECUTAR</v>
      </c>
      <c r="E36" s="50">
        <v>100</v>
      </c>
      <c r="F36" s="50">
        <f>AUTODIAGNÓSTICO!D28</f>
        <v>78.928571428571431</v>
      </c>
      <c r="G36" s="50"/>
      <c r="H36" s="50"/>
      <c r="I36" s="50"/>
      <c r="J36" s="50"/>
      <c r="K36" s="50"/>
      <c r="L36" s="50"/>
      <c r="M36" s="49"/>
    </row>
    <row r="37" spans="1:13" s="7" customFormat="1" x14ac:dyDescent="0.25">
      <c r="A37" s="44"/>
      <c r="B37" s="48"/>
      <c r="C37" s="50"/>
      <c r="D37" s="50" t="str">
        <f>AUTODIAGNÓSTICO!B56</f>
        <v>VERIFICAR</v>
      </c>
      <c r="E37" s="50">
        <v>100</v>
      </c>
      <c r="F37" s="50">
        <f>AUTODIAGNÓSTICO!D56</f>
        <v>84.444444444444443</v>
      </c>
      <c r="G37" s="50"/>
      <c r="H37" s="50"/>
      <c r="I37" s="50"/>
      <c r="J37" s="50"/>
      <c r="K37" s="50"/>
      <c r="L37" s="50"/>
      <c r="M37" s="49"/>
    </row>
    <row r="38" spans="1:13" s="7" customFormat="1" x14ac:dyDescent="0.25">
      <c r="A38" s="44"/>
      <c r="B38" s="48"/>
      <c r="C38" s="50"/>
      <c r="D38" s="50" t="str">
        <f>AUTODIAGNÓSTICO!B65</f>
        <v>ACTUAR</v>
      </c>
      <c r="E38" s="50">
        <v>100</v>
      </c>
      <c r="F38" s="50">
        <f>AUTODIAGNÓSTICO!D65</f>
        <v>100</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70</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53.333333333333336</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50</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65</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90</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91.428571428571431</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73.333333333333329</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100</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100</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62.5</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84.444444444444443</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100</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f>AUTODIAGNÓSTICO!E6</f>
        <v>254109000096</v>
      </c>
      <c r="D11" s="276"/>
      <c r="E11" s="21">
        <f>AUTODIAGNÓSTICO!I6</f>
        <v>79.016393442622956</v>
      </c>
      <c r="F11" s="22"/>
    </row>
    <row r="12" spans="2:6" s="7" customFormat="1" ht="45" customHeight="1" thickBot="1" x14ac:dyDescent="0.3">
      <c r="B12" s="11"/>
      <c r="C12" s="277"/>
      <c r="D12" s="278"/>
      <c r="E12" s="23" t="str">
        <f>IF(E11="","",IF(E11&lt;=50,"NIVEL INICIAL",IF(E11&lt;=80,"NIVEL CONSOLIDACIÓN","NIVEL PERFECCIONAMIENTO")))</f>
        <v>NIVEL CONSOLIDACIÓN</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D30" workbookViewId="0">
      <selection activeCell="J32" sqref="J32"/>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c r="B9" s="284"/>
      <c r="C9" s="285"/>
      <c r="D9" s="304"/>
      <c r="E9" s="304"/>
      <c r="F9" s="292"/>
      <c r="G9" s="293"/>
      <c r="H9" s="293"/>
      <c r="I9" s="298"/>
      <c r="J9" s="299"/>
      <c r="K9" s="308"/>
      <c r="L9" s="307"/>
      <c r="M9" s="74"/>
      <c r="N9">
        <v>2028</v>
      </c>
      <c r="O9">
        <v>2028</v>
      </c>
    </row>
    <row r="10" spans="1:15" x14ac:dyDescent="0.25">
      <c r="A10" s="286"/>
      <c r="B10" s="287"/>
      <c r="C10" s="288"/>
      <c r="D10" s="305"/>
      <c r="E10" s="305"/>
      <c r="F10" s="294"/>
      <c r="G10" s="295"/>
      <c r="H10" s="295"/>
      <c r="I10" s="300"/>
      <c r="J10" s="301"/>
      <c r="K10" s="308"/>
      <c r="L10" s="308"/>
      <c r="M10" s="74"/>
      <c r="N10">
        <v>2029</v>
      </c>
      <c r="O10">
        <v>2029</v>
      </c>
    </row>
    <row r="11" spans="1:15" x14ac:dyDescent="0.25">
      <c r="A11" s="286"/>
      <c r="B11" s="287"/>
      <c r="C11" s="288"/>
      <c r="D11" s="305"/>
      <c r="E11" s="305"/>
      <c r="F11" s="294"/>
      <c r="G11" s="295"/>
      <c r="H11" s="295"/>
      <c r="I11" s="300"/>
      <c r="J11" s="301"/>
      <c r="K11" s="308"/>
      <c r="L11" s="308"/>
      <c r="M11" s="74"/>
      <c r="N11">
        <v>2030</v>
      </c>
      <c r="O11">
        <v>2030</v>
      </c>
    </row>
    <row r="12" spans="1:15" x14ac:dyDescent="0.25">
      <c r="A12" s="286"/>
      <c r="B12" s="287"/>
      <c r="C12" s="288"/>
      <c r="D12" s="305"/>
      <c r="E12" s="305"/>
      <c r="F12" s="294"/>
      <c r="G12" s="295"/>
      <c r="H12" s="295"/>
      <c r="I12" s="300"/>
      <c r="J12" s="301"/>
      <c r="K12" s="308"/>
      <c r="L12" s="308"/>
      <c r="M12" s="74"/>
      <c r="N12">
        <v>2031</v>
      </c>
      <c r="O12">
        <v>2031</v>
      </c>
    </row>
    <row r="13" spans="1:15" ht="15.75" thickBot="1" x14ac:dyDescent="0.3">
      <c r="A13" s="289"/>
      <c r="B13" s="290"/>
      <c r="C13" s="291"/>
      <c r="D13" s="306"/>
      <c r="E13" s="306"/>
      <c r="F13" s="296"/>
      <c r="G13" s="297"/>
      <c r="H13" s="297"/>
      <c r="I13" s="302"/>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120" x14ac:dyDescent="0.25">
      <c r="A16" s="42">
        <v>1</v>
      </c>
      <c r="B16" s="43" t="str">
        <f>VLOOKUP(A16,AUTODIAGNÓSTICO!$A$9:$J$69,3,0)</f>
        <v>PLANEAR</v>
      </c>
      <c r="C16" s="43" t="str">
        <f>VLOOKUP(A16,AUTODIAGNÓSTICO!A9:J69,6,0)</f>
        <v>Analizar las debilidades y fortalezas para la rendición de cuentas</v>
      </c>
      <c r="D16" s="43" t="str">
        <f>VLOOKUP(A16,AUTODIAGNÓSTICO!A9:J69,8,0)</f>
        <v>Identificar y documentar las debilidades y fortalezas del establecimiento educativo para promover la participación  en la implementación de los ejercicios de rendición de cuentas con base en  la evaluación de los eventos anteriores.</v>
      </c>
      <c r="E16" s="71">
        <f>VLOOKUP(A16,AUTODIAGNÓSTICO!$A$9:$J$69,9,0)</f>
        <v>30</v>
      </c>
      <c r="F16" s="110" t="s">
        <v>281</v>
      </c>
      <c r="G16" s="110" t="s">
        <v>282</v>
      </c>
      <c r="H16" s="110" t="s">
        <v>283</v>
      </c>
      <c r="I16" s="110" t="s">
        <v>284</v>
      </c>
      <c r="J16" s="110" t="s">
        <v>285</v>
      </c>
      <c r="K16" s="111">
        <v>45411</v>
      </c>
      <c r="L16" s="111">
        <v>45625</v>
      </c>
    </row>
    <row r="17" spans="1:12" ht="165" x14ac:dyDescent="0.25">
      <c r="A17" s="42">
        <v>2</v>
      </c>
      <c r="B17" s="43" t="str">
        <f>VLOOKUP(A17,AUTODIAGNÓSTICO!$A$9:$J$69,3,0)</f>
        <v>PLANEAR</v>
      </c>
      <c r="C17" s="43" t="str">
        <f>VLOOKUP(A17,AUTODIAGNÓSTICO!A10:J70,6,0)</f>
        <v>Analizar las debilidades y fortalezas para la rendición de cuentas</v>
      </c>
      <c r="D17" s="43" t="str">
        <f>VLOOKUP(A17,AUTODIAGNÓSTICO!A10:J70,8,0)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7" s="71">
        <f>VLOOKUP(A17,AUTODIAGNÓSTICO!$A$9:$J$69,9,0)</f>
        <v>50</v>
      </c>
      <c r="F17" s="110" t="s">
        <v>286</v>
      </c>
      <c r="G17" s="110" t="s">
        <v>287</v>
      </c>
      <c r="H17" s="110" t="s">
        <v>288</v>
      </c>
      <c r="I17" s="110" t="s">
        <v>289</v>
      </c>
      <c r="J17" s="110" t="s">
        <v>290</v>
      </c>
      <c r="K17" s="111">
        <v>45411</v>
      </c>
      <c r="L17" s="111">
        <v>45576</v>
      </c>
    </row>
    <row r="18" spans="1:12" ht="90" x14ac:dyDescent="0.25">
      <c r="A18" s="42">
        <v>3</v>
      </c>
      <c r="B18" s="43" t="str">
        <f>VLOOKUP(A18,AUTODIAGNÓSTICO!$A$9:$J$69,3,0)</f>
        <v>PLANEAR</v>
      </c>
      <c r="C18" s="43" t="str">
        <f>VLOOKUP(A18,AUTODIAGNÓSTICO!A11:J71,6,0)</f>
        <v>Identificar espacios de articulación y cooperación para la rendición de cuentas</v>
      </c>
      <c r="D18" s="43" t="str">
        <f>VLOOKUP(A18,AUTODIAGNÓSTICO!A11:J71,8,0)</f>
        <v>Establecer temas e informes, mecanismos de interlocución y retroalimentación para articular la intervención en el proceso de rendición de cuentas.</v>
      </c>
      <c r="E18" s="71">
        <f>VLOOKUP(A18,AUTODIAGNÓSTICO!$A$9:$J$69,9,0)</f>
        <v>50</v>
      </c>
      <c r="F18" s="110" t="s">
        <v>295</v>
      </c>
      <c r="G18" s="110" t="s">
        <v>291</v>
      </c>
      <c r="H18" s="110" t="s">
        <v>292</v>
      </c>
      <c r="I18" s="110" t="s">
        <v>293</v>
      </c>
      <c r="J18" s="110" t="s">
        <v>294</v>
      </c>
      <c r="K18" s="111">
        <v>45411</v>
      </c>
      <c r="L18" s="111">
        <v>45625</v>
      </c>
    </row>
    <row r="19" spans="1:12" ht="90" x14ac:dyDescent="0.25">
      <c r="A19" s="42">
        <v>4</v>
      </c>
      <c r="B19" s="43" t="str">
        <f>VLOOKUP(A19,AUTODIAGNÓSTICO!$A$9:$J$69,3,0)</f>
        <v>PLANEAR</v>
      </c>
      <c r="C19" s="43" t="str">
        <f>VLOOKUP(A19,AUTODIAGNÓSTICO!A12:J72,6,0)</f>
        <v>Identificar espacios de articulación y cooperación para la rendición de cuentas</v>
      </c>
      <c r="D19" s="43" t="str">
        <f>VLOOKUP(A19,AUTODIAGNÓSTICO!A12:J72,8,0)</f>
        <v>Conformar y capacitar un equipo de trabajo que lidere el proceso de planeación y ejecución de los ejercicios de rendición de cuentas.</v>
      </c>
      <c r="E19" s="71">
        <f>VLOOKUP(A19,AUTODIAGNÓSTICO!$A$9:$J$69,9,0)</f>
        <v>50</v>
      </c>
      <c r="F19" s="110" t="s">
        <v>296</v>
      </c>
      <c r="G19" s="110" t="s">
        <v>297</v>
      </c>
      <c r="H19" s="110" t="s">
        <v>298</v>
      </c>
      <c r="I19" s="110" t="s">
        <v>299</v>
      </c>
      <c r="J19" s="110" t="s">
        <v>300</v>
      </c>
      <c r="K19" s="111">
        <v>45411</v>
      </c>
      <c r="L19" s="111">
        <v>45625</v>
      </c>
    </row>
    <row r="20" spans="1:12" ht="150" x14ac:dyDescent="0.25">
      <c r="A20" s="42">
        <v>5</v>
      </c>
      <c r="B20" s="43" t="str">
        <f>VLOOKUP(A20,AUTODIAGNÓSTICO!$A$9:$J$69,3,0)</f>
        <v>PLANEAR</v>
      </c>
      <c r="C20" s="43" t="str">
        <f>VLOOKUP(A20,AUTODIAGNÓSTICO!A13:J73,6,0)</f>
        <v>Construir la estrategia de rendición de cuentas
 Paso 1. 
Identificación de los espacios de diálogo en los que la entidad rendirá cuentas</v>
      </c>
      <c r="D20" s="43" t="str">
        <f>VLOOKUP(A20,AUTODIAGNÓSTICO!A13:J73,8,0)</f>
        <v>Asociar las metas y actividades formuladas en el Plan de Mejoramiento Institucional (PMI) con los derechos que se están garantizando a través de la gestión institucional.</v>
      </c>
      <c r="E20" s="71">
        <f>VLOOKUP(A20,AUTODIAGNÓSTICO!$A$9:$J$69,9,0)</f>
        <v>50</v>
      </c>
      <c r="F20" s="110" t="s">
        <v>301</v>
      </c>
      <c r="G20" s="110" t="s">
        <v>302</v>
      </c>
      <c r="H20" s="110" t="s">
        <v>303</v>
      </c>
      <c r="I20" s="110" t="s">
        <v>304</v>
      </c>
      <c r="J20" s="110" t="s">
        <v>300</v>
      </c>
      <c r="K20" s="111">
        <v>45411</v>
      </c>
      <c r="L20" s="111">
        <v>45625</v>
      </c>
    </row>
    <row r="21" spans="1:12" ht="150" x14ac:dyDescent="0.25">
      <c r="A21" s="42">
        <v>6</v>
      </c>
      <c r="B21" s="43" t="str">
        <f>VLOOKUP(A21,AUTODIAGNÓSTICO!$A$9:$J$69,3,0)</f>
        <v>PLANEAR</v>
      </c>
      <c r="C21" s="43" t="str">
        <f>VLOOKUP(A21,AUTODIAGNÓSTICO!A14:J74,6,0)</f>
        <v>Construir la estrategia de rendición de cuentas
 Paso 1. 
Identificación de los espacios de diálogo en los que la entidad rendirá cuentas</v>
      </c>
      <c r="D21" s="43" t="str">
        <f>VLOOKUP(A21,AUTODIAGNÓSTICO!A14:J74,8,0)</f>
        <v>Identificar los espacios y mecanismos de las actividades permanentes institucionales que pueden utilizarse como ejercicios de diálogo para la rendición de cuentas tales como: mesas de trabajo, foros, reuniones, etc.</v>
      </c>
      <c r="E21" s="71">
        <f>VLOOKUP(A21,AUTODIAGNÓSTICO!$A$9:$J$69,9,0)</f>
        <v>50</v>
      </c>
      <c r="F21" s="110" t="s">
        <v>305</v>
      </c>
      <c r="G21" s="110" t="s">
        <v>306</v>
      </c>
      <c r="H21" s="110" t="s">
        <v>307</v>
      </c>
      <c r="I21" s="110" t="s">
        <v>308</v>
      </c>
      <c r="J21" s="110" t="s">
        <v>290</v>
      </c>
      <c r="K21" s="111">
        <v>45411</v>
      </c>
      <c r="L21" s="111">
        <v>45625</v>
      </c>
    </row>
    <row r="22" spans="1:12" ht="150" x14ac:dyDescent="0.25">
      <c r="A22" s="42">
        <v>7</v>
      </c>
      <c r="B22" s="43" t="str">
        <f>VLOOKUP(A22,AUTODIAGNÓSTICO!$A$9:$J$69,3,0)</f>
        <v>PLANEAR</v>
      </c>
      <c r="C22" s="43" t="str">
        <f>VLOOKUP(A22,AUTODIAGNÓSTICO!A15:J75,6,0)</f>
        <v>Construir la estrategia de rendición de cuentas
 Paso 1. 
Identificación de los espacios de diálogo en los que la entidad rendirá cuentas</v>
      </c>
      <c r="D22" s="43" t="str">
        <f>VLOOKUP(A22,AUTODIAGNÓSTICO!A15:J75,8,0)</f>
        <v>Definir, de acuerdo  al diagnóstico y la priorización de programas, proyectos y servicios, los espacios de diálogo de rendición de del establecimiento educativo durante la vigencia.</v>
      </c>
      <c r="E22" s="71">
        <f>VLOOKUP(A22,AUTODIAGNÓSTICO!$A$9:$J$69,9,0)</f>
        <v>50</v>
      </c>
      <c r="F22" s="110" t="s">
        <v>309</v>
      </c>
      <c r="G22" s="110" t="s">
        <v>310</v>
      </c>
      <c r="H22" s="110" t="s">
        <v>311</v>
      </c>
      <c r="I22" s="110" t="s">
        <v>312</v>
      </c>
      <c r="J22" s="110" t="s">
        <v>313</v>
      </c>
      <c r="K22" s="111">
        <v>45411</v>
      </c>
      <c r="L22" s="111">
        <v>45625</v>
      </c>
    </row>
    <row r="23" spans="1:12" ht="90" x14ac:dyDescent="0.25">
      <c r="A23" s="42">
        <v>8</v>
      </c>
      <c r="B23" s="43" t="str">
        <f>VLOOKUP(A23,AUTODIAGNÓSTICO!$A$9:$J$69,3,0)</f>
        <v>EJECUTAR</v>
      </c>
      <c r="C23" s="43" t="str">
        <f>VLOOKUP(A23,AUTODIAGNÓSTICO!A16:J76,6,0)</f>
        <v xml:space="preserve">Publicación de la información 
 a través de los diferentes canales de comunicación </v>
      </c>
      <c r="D23" s="43" t="str">
        <f>VLOOKUP(A23,AUTODIAGNÓSTICO!A16:J76,8,0)</f>
        <v>Realizar difusión masiva de los informes de rendición de cuentas, en espacios tales como: medios impresos; emisoras locales etc.</v>
      </c>
      <c r="E23" s="71">
        <f>VLOOKUP(A23,AUTODIAGNÓSTICO!$A$9:$J$69,9,0)</f>
        <v>60</v>
      </c>
      <c r="F23" s="110" t="s">
        <v>314</v>
      </c>
      <c r="G23" s="110" t="s">
        <v>315</v>
      </c>
      <c r="H23" s="110" t="s">
        <v>316</v>
      </c>
      <c r="I23" s="110" t="s">
        <v>317</v>
      </c>
      <c r="J23" s="110" t="s">
        <v>318</v>
      </c>
      <c r="K23" s="111">
        <v>45411</v>
      </c>
      <c r="L23" s="111">
        <v>45625</v>
      </c>
    </row>
    <row r="24" spans="1:12" ht="75" x14ac:dyDescent="0.25">
      <c r="A24" s="42">
        <v>9</v>
      </c>
      <c r="B24" s="43" t="str">
        <f>VLOOKUP(A24,AUTODIAGNÓSTICO!$A$9:$J$69,3,0)</f>
        <v>EJECUTAR</v>
      </c>
      <c r="C24" s="43" t="str">
        <f>VLOOKUP(A24,AUTODIAGNÓSTICO!A17:J77,6,0)</f>
        <v>Realizar espacios de diálogo  de rendición de cuentas</v>
      </c>
      <c r="D24" s="43" t="str">
        <f>VLOOKUP(A24,AUTODIAGNÓSTICO!A17:J77,8,0)</f>
        <v>Efectuar la publicación de la convocatoria y/o invitación a la rendición de cuentas con 30 días de anticipación.</v>
      </c>
      <c r="E24" s="71">
        <f>VLOOKUP(A24,AUTODIAGNÓSTICO!$A$9:$J$69,9,0)</f>
        <v>60</v>
      </c>
      <c r="F24" s="110" t="s">
        <v>319</v>
      </c>
      <c r="G24" s="110" t="s">
        <v>320</v>
      </c>
      <c r="H24" s="110" t="s">
        <v>321</v>
      </c>
      <c r="I24" s="110" t="s">
        <v>322</v>
      </c>
      <c r="J24" s="110" t="s">
        <v>323</v>
      </c>
      <c r="K24" s="111">
        <v>45411</v>
      </c>
      <c r="L24" s="111">
        <v>45625</v>
      </c>
    </row>
    <row r="25" spans="1:12" ht="120" x14ac:dyDescent="0.25">
      <c r="A25" s="42">
        <v>10</v>
      </c>
      <c r="B25" s="43" t="str">
        <f>VLOOKUP(A25,AUTODIAGNÓSTICO!$A$9:$J$69,3,0)</f>
        <v>EJECUTAR</v>
      </c>
      <c r="C25" s="43" t="str">
        <f>VLOOKUP(A25,AUTODIAGNÓSTICO!A18:J78,6,0)</f>
        <v>Realizar espacios de diálogo  de rendición de cuentas</v>
      </c>
      <c r="D25" s="43" t="str">
        <f>VLOOKUP(A25,AUTODIAGNÓSTICO!A18:J78,8,0)</f>
        <v>Asegurar el suministro y acceso de información de forma previa  a la comunidad educativa, los ciudadanos y grupos de valor  convocados, con relación a los temas a tratar en los ejercicios de rendición de cuentas definidos.</v>
      </c>
      <c r="E25" s="71">
        <f>VLOOKUP(A25,AUTODIAGNÓSTICO!$A$9:$J$69,9,0)</f>
        <v>60</v>
      </c>
      <c r="F25" s="110" t="s">
        <v>324</v>
      </c>
      <c r="G25" s="110" t="s">
        <v>325</v>
      </c>
      <c r="H25" s="110" t="s">
        <v>326</v>
      </c>
      <c r="I25" s="110" t="s">
        <v>312</v>
      </c>
      <c r="J25" s="110" t="s">
        <v>294</v>
      </c>
      <c r="K25" s="111">
        <v>45411</v>
      </c>
      <c r="L25" s="111">
        <v>45625</v>
      </c>
    </row>
    <row r="26" spans="1:12" ht="120" x14ac:dyDescent="0.25">
      <c r="A26" s="42">
        <v>11</v>
      </c>
      <c r="B26" s="43" t="str">
        <f>VLOOKUP(A26,AUTODIAGNÓSTICO!$A$9:$J$69,3,0)</f>
        <v>EJECUTAR</v>
      </c>
      <c r="C26" s="43" t="str">
        <f>VLOOKUP(A26,AUTODIAGNÓSTICO!A19:J79,6,0)</f>
        <v>Realizar espacios de diálogo  de rendición de cuentas</v>
      </c>
      <c r="D26" s="43" t="str">
        <f>VLOOKUP(A26,AUTODIAGNÓSTICO!A19:J79,8,0)</f>
        <v>Implementar los canales y mecanismos virtuales que complementarán las acciones de diálogo definidas para la rendición de cuentas sobre temas específicos y para los temas generales.</v>
      </c>
      <c r="E26" s="71">
        <f>VLOOKUP(A26,AUTODIAGNÓSTICO!$A$9:$J$69,9,0)</f>
        <v>30</v>
      </c>
      <c r="F26" s="110" t="s">
        <v>327</v>
      </c>
      <c r="G26" s="110" t="s">
        <v>328</v>
      </c>
      <c r="H26" s="110" t="s">
        <v>329</v>
      </c>
      <c r="I26" s="110" t="s">
        <v>330</v>
      </c>
      <c r="J26" s="110" t="s">
        <v>331</v>
      </c>
      <c r="K26" s="111">
        <v>45411</v>
      </c>
      <c r="L26" s="111">
        <v>45625</v>
      </c>
    </row>
    <row r="27" spans="1:12" ht="75" x14ac:dyDescent="0.25">
      <c r="A27" s="42">
        <v>12</v>
      </c>
      <c r="B27" s="43" t="str">
        <f>VLOOKUP(A27,AUTODIAGNÓSTICO!$A$9:$J$69,3,0)</f>
        <v>EJECUTAR</v>
      </c>
      <c r="C27" s="43" t="str">
        <f>VLOOKUP(A27,AUTODIAGNÓSTICO!A20:J80,6,0)</f>
        <v>Realizar espacios de diálogo  de rendición de cuentas</v>
      </c>
      <c r="D27" s="43" t="str">
        <f>VLOOKUP(A27,AUTODIAGNÓSTICO!A20:J80,8,0)</f>
        <v>Publicar el cronograma para la inscripción de propuestas por parte de la comunidad educativa, los ciudadanos y grupos de interés, 10 días antes del evento.</v>
      </c>
      <c r="E27" s="71">
        <f>VLOOKUP(A27,AUTODIAGNÓSTICO!$A$9:$J$69,9,0)</f>
        <v>30</v>
      </c>
      <c r="F27" s="110" t="s">
        <v>332</v>
      </c>
      <c r="G27" s="110" t="s">
        <v>333</v>
      </c>
      <c r="H27" s="110" t="s">
        <v>334</v>
      </c>
      <c r="I27" s="110" t="s">
        <v>335</v>
      </c>
      <c r="J27" s="110" t="s">
        <v>323</v>
      </c>
      <c r="K27" s="111">
        <v>45411</v>
      </c>
      <c r="L27" s="111">
        <v>45625</v>
      </c>
    </row>
    <row r="28" spans="1:12" ht="90" x14ac:dyDescent="0.25">
      <c r="A28" s="42">
        <v>13</v>
      </c>
      <c r="B28" s="43" t="str">
        <f>VLOOKUP(A28,AUTODIAGNÓSTICO!$A$9:$J$69,3,0)</f>
        <v>EJECUTAR</v>
      </c>
      <c r="C28" s="43" t="str">
        <f>VLOOKUP(A28,AUTODIAGNÓSTICO!A21:J81,6,0)</f>
        <v>Realizar espacios de diálogo  de rendición de cuentas</v>
      </c>
      <c r="D28" s="43" t="str">
        <f>VLOOKUP(A28,AUTODIAGNÓSTICO!A21:J81,8,0)</f>
        <v>Recibir y analizar las propuestas para abrir el espacio de participación por parte de la comunidad, los ciudadanos y grupos de interés</v>
      </c>
      <c r="E28" s="71">
        <f>VLOOKUP(A28,AUTODIAGNÓSTICO!$A$9:$J$69,9,0)</f>
        <v>30</v>
      </c>
      <c r="F28" s="110" t="s">
        <v>336</v>
      </c>
      <c r="G28" s="110" t="s">
        <v>337</v>
      </c>
      <c r="H28" s="110" t="s">
        <v>338</v>
      </c>
      <c r="I28" s="110" t="s">
        <v>339</v>
      </c>
      <c r="J28" s="110" t="s">
        <v>340</v>
      </c>
      <c r="K28" s="111">
        <v>45411</v>
      </c>
      <c r="L28" s="111">
        <v>45625</v>
      </c>
    </row>
    <row r="29" spans="1:12" ht="135" x14ac:dyDescent="0.25">
      <c r="A29" s="42">
        <v>14</v>
      </c>
      <c r="B29" s="43" t="str">
        <f>VLOOKUP(A29,AUTODIAGNÓSTICO!$A$9:$J$69,3,0)</f>
        <v>EJECUTAR</v>
      </c>
      <c r="C29" s="43" t="str">
        <f>VLOOKUP(A29,AUTODIAGNÓSTICO!A22:J82,6,0)</f>
        <v>Realizar espacios de diálogo  de rendición de cuentas</v>
      </c>
      <c r="D29" s="43" t="str">
        <f>VLOOKUP(A29,AUTODIAGNÓSTICO!A22:J82,8,0)</f>
        <v>Realizar los eventos de diálogo para la rendición de cuentas sobre temas específicos y generales definidos, garantizando la intervención de la comunidad educativa, la ciudadanía y grupos de valor convocados con su evaluación de la gestión y resultados.</v>
      </c>
      <c r="E29" s="71">
        <f>VLOOKUP(A29,AUTODIAGNÓSTICO!$A$9:$J$69,9,0)</f>
        <v>30</v>
      </c>
      <c r="F29" s="110" t="s">
        <v>341</v>
      </c>
      <c r="G29" s="110" t="s">
        <v>342</v>
      </c>
      <c r="H29" s="110" t="s">
        <v>343</v>
      </c>
      <c r="I29" s="110" t="s">
        <v>344</v>
      </c>
      <c r="J29" s="110" t="s">
        <v>294</v>
      </c>
      <c r="K29" s="111">
        <v>45411</v>
      </c>
      <c r="L29" s="111">
        <v>45625</v>
      </c>
    </row>
    <row r="30" spans="1:12" ht="120" x14ac:dyDescent="0.25">
      <c r="A30" s="42">
        <v>15</v>
      </c>
      <c r="B30" s="43" t="str">
        <f>VLOOKUP(A30,AUTODIAGNÓSTICO!$A$9:$J$69,3,0)</f>
        <v>EJECUTAR</v>
      </c>
      <c r="C30" s="43" t="str">
        <f>VLOOKUP(A30,AUTODIAGNÓSTICO!A23:J83,6,0)</f>
        <v>Realizar espacios de diálogo  de rendición de cuentas</v>
      </c>
      <c r="D30" s="43" t="str">
        <f>VLOOKUP(A30,AUTODIAGNÓSTICO!A23:J83,8,0)</f>
        <v>Otorgar respuestas escritas, en el término de quince días a las preguntas de los ciudadanos formuladas en el marco del proceso de rendición de cuentas y publicarlas en la página web o en los medios de difusión oficiales de las entidades.</v>
      </c>
      <c r="E30" s="71">
        <f>VLOOKUP(A30,AUTODIAGNÓSTICO!$A$9:$J$69,9,0)</f>
        <v>30</v>
      </c>
      <c r="F30" s="110" t="s">
        <v>345</v>
      </c>
      <c r="G30" s="110" t="s">
        <v>346</v>
      </c>
      <c r="H30" s="110" t="s">
        <v>347</v>
      </c>
      <c r="I30" s="110" t="s">
        <v>348</v>
      </c>
      <c r="J30" s="110" t="s">
        <v>349</v>
      </c>
      <c r="K30" s="111">
        <v>45411</v>
      </c>
      <c r="L30" s="111">
        <v>45625</v>
      </c>
    </row>
    <row r="31" spans="1:12" ht="135" x14ac:dyDescent="0.25">
      <c r="A31" s="42">
        <v>16</v>
      </c>
      <c r="B31" s="43" t="str">
        <f>VLOOKUP(A31,AUTODIAGNÓSTICO!$A$9:$J$69,3,0)</f>
        <v>VERIFICAR</v>
      </c>
      <c r="C31" s="43" t="str">
        <f>VLOOKUP(A31,AUTODIAGNÓSTICO!A24:J84,6,0)</f>
        <v>Cuantificar el impacto de las acciones de rendición de cuentas para divulgarlos a la ciudadanía</v>
      </c>
      <c r="D31" s="43" t="str">
        <f>VLOOKUP(A31,AUTODIAGNÓSTICO!A24:J84,8,0)</f>
        <v>Formular, previa evaluación por parte de los responsables, planes de mejoramiento a la gestión institucional a partir de las observaciones, propuestas y recomendaciones ciudadanas.</v>
      </c>
      <c r="E31" s="71">
        <f>VLOOKUP(A31,AUTODIAGNÓSTICO!$A$9:$J$69,9,0)</f>
        <v>50</v>
      </c>
      <c r="F31" s="110" t="s">
        <v>350</v>
      </c>
      <c r="G31" s="110" t="s">
        <v>351</v>
      </c>
      <c r="H31" s="110" t="s">
        <v>352</v>
      </c>
      <c r="I31" s="110" t="s">
        <v>353</v>
      </c>
      <c r="J31" s="110" t="s">
        <v>323</v>
      </c>
      <c r="K31" s="111">
        <v>45411</v>
      </c>
      <c r="L31" s="111">
        <v>45625</v>
      </c>
    </row>
    <row r="32" spans="1:12" ht="150" x14ac:dyDescent="0.25">
      <c r="A32" s="42">
        <v>17</v>
      </c>
      <c r="B32" s="43" t="str">
        <f>VLOOKUP(A32,AUTODIAGNÓSTICO!$A$9:$J$69,3,0)</f>
        <v>VERIFICAR</v>
      </c>
      <c r="C32" s="43" t="str">
        <f>VLOOKUP(A32,AUTODIAGNÓSTICO!A25:J85,6,0)</f>
        <v>Cuantificar el impacto de las acciones de rendición de cuentas para divulgarlos a la ciudadanía</v>
      </c>
      <c r="D32" s="43" t="str">
        <f>VLOOKUP(A32,AUTODIAGNÓSTICO!A25:J85,8,0)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32" s="71">
        <f>VLOOKUP(A32,AUTODIAGNÓSTICO!$A$9:$J$69,9,0)</f>
        <v>30</v>
      </c>
      <c r="F32" s="110" t="s">
        <v>354</v>
      </c>
      <c r="G32" s="110" t="s">
        <v>355</v>
      </c>
      <c r="H32" s="110" t="s">
        <v>356</v>
      </c>
      <c r="I32" s="110" t="s">
        <v>357</v>
      </c>
      <c r="J32" s="110" t="s">
        <v>323</v>
      </c>
      <c r="K32" s="111">
        <v>45411</v>
      </c>
      <c r="L32" s="111">
        <v>45625</v>
      </c>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IE SAN JUANA</cp:lastModifiedBy>
  <cp:lastPrinted>2021-12-27T19:55:26Z</cp:lastPrinted>
  <dcterms:created xsi:type="dcterms:W3CDTF">2021-11-16T13:51:36Z</dcterms:created>
  <dcterms:modified xsi:type="dcterms:W3CDTF">2024-06-01T00:34:34Z</dcterms:modified>
</cp:coreProperties>
</file>