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8TnGC9ksctXX6CC5UPy12xUoKhOgl3J7IC4NuzPbYRFIMqJWml0CULZ3QOHh+LVRZSC6Ze8zoJYQCFFqt6Zkig==" workbookSaltValue="rjMeG4R1QE7ySays0bzFcg==" workbookSpinCount="100000" lockStructure="1"/>
  <bookViews>
    <workbookView windowWidth="28800" windowHeight="12210" firstSheet="1"/>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workbook>
</file>

<file path=xl/comments1.xml><?xml version="1.0" encoding="utf-8"?>
<comments xmlns="http://schemas.openxmlformats.org/spreadsheetml/2006/main">
  <authors>
    <author>Lorena López</author>
  </authors>
  <commentList>
    <comment ref="A8" authorId="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rFont val="Tahoma"/>
            <charset val="134"/>
          </rPr>
          <t>Desglosar el objetivo general en objetivos específicos</t>
        </r>
        <r>
          <rPr>
            <sz val="9"/>
            <rFont val="Tahoma"/>
            <charset val="134"/>
          </rPr>
          <t xml:space="preserve">
</t>
        </r>
      </text>
    </comment>
    <comment ref="K8" authorId="0">
      <text>
        <r>
          <rPr>
            <b/>
            <sz val="9"/>
            <rFont val="Tahoma"/>
            <charset val="134"/>
          </rPr>
          <t>Período de vigencia</t>
        </r>
      </text>
    </comment>
  </commentList>
</comments>
</file>

<file path=xl/sharedStrings.xml><?xml version="1.0" encoding="utf-8"?>
<sst xmlns="http://schemas.openxmlformats.org/spreadsheetml/2006/main" count="446" uniqueCount="282">
  <si>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</si>
  <si>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</si>
  <si>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</si>
  <si>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</si>
  <si>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</si>
  <si>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</si>
  <si>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</si>
  <si>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</si>
  <si>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</si>
  <si>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</si>
  <si>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</si>
  <si>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</si>
  <si>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</si>
  <si>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dar clic sobre el icono será direccionado a los gráficos correspondientes a la calificación del autodiagnóstico</t>
  </si>
  <si>
    <t>NIVELES DE CLASIFICACIÓN</t>
  </si>
  <si>
    <t>Al dar clic sobre el icono será direccionado a los niveles de clasificación de acuerdo a la calificación del autodiagnóstico</t>
  </si>
  <si>
    <t>PLAN DE ACCIÓN</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</si>
  <si>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</si>
  <si>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</si>
  <si>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</si>
  <si>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</si>
  <si>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</si>
  <si>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</si>
  <si>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</si>
  <si>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</si>
  <si>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</si>
  <si>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</si>
  <si>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</si>
  <si>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</si>
  <si>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</si>
  <si>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</si>
  <si>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</si>
  <si>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Educativo</t>
  </si>
  <si>
    <t>FECHA DE DILIGENCIAMIENTO</t>
  </si>
  <si>
    <t>Digite la fecha de diligenciamiento del formato de diagnóstico, para ello utilice el formato día/mes/año (dd/mm/aaaa) ejemplo 20/01/2022</t>
  </si>
  <si>
    <t>CODIGO DANE ESTABLECIMIENTO EDUCATIVO</t>
  </si>
  <si>
    <t>Digite el número del código DANE asignado al establecimiento educativo</t>
  </si>
  <si>
    <t>ESTABLECIMIENTO EDUCATIVO</t>
  </si>
  <si>
    <t>Digite en mayúscula sostenida el nombre del Establecimiento Educativo, no usar abreviaturas</t>
  </si>
  <si>
    <t>RECTOR O DIRECTOR RURAL</t>
  </si>
  <si>
    <t>Digite en mayúscula sostenida el nombre completo del Rector o Director Rural del Establecimiento Educativo</t>
  </si>
  <si>
    <t>CALIFICACIÓN</t>
  </si>
  <si>
    <t>Esta casilla muestra la sumatoria de la puntuación obtenida en cada una de las etapas (Planear; Hacer (Ejecutar), Verificar, Actuar)</t>
  </si>
  <si>
    <t>ETAPA</t>
  </si>
  <si>
    <t>Corresponde a cada una de las etapas del ciclo PHVA, la cual ya está definida y no debe ser modificada</t>
  </si>
  <si>
    <t>CALIFICACION</t>
  </si>
  <si>
    <t>Corresponde al promedio de la puntuación obtenida en las diferentes categorías definidas en el autodiagnóstico</t>
  </si>
  <si>
    <t>CATEGORIA</t>
  </si>
  <si>
    <t>Corresponde a las acciones que el establecimiento educativo debe contemplar para el avance de la respectiva política.</t>
  </si>
  <si>
    <t>Puntaje automático obtenido como resultado de la auto calificación que haga en el avance de la política</t>
  </si>
  <si>
    <t>ACTIVIDADES DE GESTION</t>
  </si>
  <si>
    <t>Son las actividades que el Establecimiento Educativo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</si>
  <si>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</si>
  <si>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</si>
  <si>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</si>
  <si>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</si>
  <si>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</si>
  <si>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</si>
  <si>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ítems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</si>
  <si>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</si>
  <si>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</si>
  <si>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</si>
  <si>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</si>
  <si>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</si>
  <si>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RETO DEL PROCESO DE RENDICION DE CUENTAS</t>
  </si>
  <si>
    <t xml:space="preserve">Digite el reto definido para la estrategia, recuerde que constituye el alcance de esta. </t>
  </si>
  <si>
    <t>OBJETIVO GENERAL</t>
  </si>
  <si>
    <t>Digite el objetivo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</si>
  <si>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</si>
  <si>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</si>
  <si>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</si>
  <si>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</si>
  <si>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</si>
  <si>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</si>
  <si>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</si>
  <si>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</si>
  <si>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</si>
  <si>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</si>
  <si>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</si>
  <si>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</si>
  <si>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</si>
  <si>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</si>
  <si>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calificación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</si>
  <si>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</si>
  <si>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</si>
  <si>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</si>
  <si>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</si>
  <si>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</si>
  <si>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</si>
  <si>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alcanzar en la actividad de gestión</t>
  </si>
  <si>
    <t xml:space="preserve">INDICADOR  </t>
  </si>
  <si>
    <t>Digite el indicador establecido para medir el  desarrollo de la actividad</t>
  </si>
  <si>
    <t>ACCIONES DE MEJORA</t>
  </si>
  <si>
    <t>Digite las acciones de mejora definidas para el avance en el fortalecimiento de la estrategia</t>
  </si>
  <si>
    <t>RECURSOS</t>
  </si>
  <si>
    <t>Digite los recursos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</si>
  <si>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</si>
  <si>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</si>
  <si>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</si>
  <si>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</si>
  <si>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</si>
  <si>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ejecución de la acción de mejora</t>
  </si>
  <si>
    <t xml:space="preserve">LOS PATIOS </t>
  </si>
  <si>
    <t>FECHA DILIGENCIAMIENTO</t>
  </si>
  <si>
    <t>FEBRERO 27 DEL 2.024</t>
  </si>
  <si>
    <t>CODGIGO DANE DEL EE</t>
  </si>
  <si>
    <t>INSTITUCIÒN EDUCATIVA COLEGIO ONCE DE NOVIEMBRE</t>
  </si>
  <si>
    <t>RECTOR / DIRECTOR RURAL</t>
  </si>
  <si>
    <t xml:space="preserve">Esp. ANTONIO JOSE CAICEDO GARCIA </t>
  </si>
  <si>
    <t>CATEGORíA</t>
  </si>
  <si>
    <t>ACTIVIDADES DE GESTIÓN</t>
  </si>
  <si>
    <t>PUNTAJE
(1-100)</t>
  </si>
  <si>
    <t>PLANEAR</t>
  </si>
  <si>
    <t>Sensibilizar frente al proceso de Rendición de Cuentas</t>
  </si>
  <si>
    <t>Dialogar y capacitar el equipo de trabajo sobre la rendición de cuentas y la importancia de dar a conocer la información a la comunidad educativa.</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</si>
  <si>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</si>
  <si>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</si>
  <si>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</si>
  <si>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educativo,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</si>
  <si>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</si>
  <si>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</si>
  <si>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</si>
  <si>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</si>
  <si>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</si>
  <si>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</si>
  <si>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del establecimiento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</si>
  <si>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</si>
  <si>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</si>
  <si>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</si>
  <si>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</si>
  <si>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</si>
  <si>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</si>
  <si>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establecimiento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</si>
  <si>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</si>
  <si>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establecimiento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</si>
  <si>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</si>
  <si>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</si>
  <si>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</si>
  <si>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</si>
  <si>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</si>
  <si>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</si>
  <si>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</si>
  <si>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</si>
  <si>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</si>
  <si>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</si>
  <si>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</si>
  <si>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</si>
  <si>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</si>
  <si>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</si>
  <si>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</si>
  <si>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</si>
  <si>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</si>
  <si>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</si>
  <si>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</si>
  <si>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</si>
  <si>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</si>
  <si>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</si>
  <si>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</si>
  <si>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</si>
  <si>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</si>
  <si>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</si>
  <si>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</si>
  <si>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comunidad educativa,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</si>
  <si>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</si>
  <si>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</si>
  <si>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</si>
  <si>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</si>
  <si>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</si>
  <si>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</si>
  <si>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</si>
  <si>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</si>
  <si>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</si>
  <si>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</si>
  <si>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rendición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</si>
  <si>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</si>
  <si>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</si>
  <si>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</si>
  <si>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</si>
  <si>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</si>
  <si>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</si>
  <si>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</si>
  <si>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</si>
  <si>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</si>
  <si>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</si>
  <si>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</si>
  <si>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</si>
  <si>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</si>
  <si>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</si>
  <si>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</si>
  <si>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</si>
  <si>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</si>
  <si>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</si>
  <si>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</si>
  <si>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</si>
  <si>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</si>
  <si>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</si>
  <si>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</si>
  <si>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</si>
  <si>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</si>
  <si>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</si>
  <si>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</si>
  <si>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</si>
  <si>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</si>
  <si>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Establecimiento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</si>
  <si>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</si>
  <si>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</si>
  <si>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</si>
  <si>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</si>
  <si>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</si>
  <si>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</si>
  <si>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</si>
  <si>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</si>
  <si>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</si>
  <si>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</si>
  <si>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</si>
  <si>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</si>
  <si>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</si>
  <si>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La rendiciòn de cuentas de una Instituciòn Educativa en Colombia, incluirìa la presentaciòn transparente y detallada de los recursos financieros , la ejecuciòn presupuestal, los resultados acadèmicos y las acciones realizadas para mejorar la calidad educativa.</t>
  </si>
  <si>
    <t>El objetivo general seria garantizar la transparencia, responsabilidad y participaciòn de la comunidad educativa mostrando como se han gestionado los recursos, los logros alcanzados y las acciones emprendidas para mejorar la calidad educativa. Ademàs se busca fortalecer la confianza entre la Instituciòn Educativa y la sociedad.</t>
  </si>
  <si>
    <t>La meta del reto en la rendición de cuentas sería lograr una comunicación efectiva y comprensible sobre el uso de los recursos, los avances académicos y las iniciativas implementadas. Se busca que la información sea accesible y que fomente la participación activa, generando confianza y contribuyendo al mejoramiento contínuo de la educación.</t>
  </si>
  <si>
    <t>El indicador de impacto en la rendicón de cuentas podría ser la mejora sostenida en los resultados académicos, la participación activa de la comunidad educativa en la toma de decisiones, y la percepción positiva de los padres, estudiantes, docentes sobre la transparencia y eficacia de la gestión escolar. Además, se podría medir el cumplimiento de metas establecidas y la implementación exitosa de iniciativas para fortalecer la calidad educativa.</t>
  </si>
  <si>
    <t>1. Presentar de manera clara y detallada el manejo de los recursos fiancieros, destacando ingresos y gastos. 2. Informar sobre la ejecución presupuestal, evidenciando como se asignaron los recurso para programas educativos, infraestructura, y otros aspectos. 3. Comunicar los resultados académicos, destacando logros, desafíos y medidas tomadas para mejorar. 4 Fomentar la participación activa en la toma de decisiones de la gestión escolar. 5. Demostrar acciones concretas para mejorar la calidad educativa, como capacitación docentes, implementación de tecnologías y proyectos pedagógicos innovadores. 6. Promover la transparencia y la rendición de cuentas  como parte integral como parte de la cultura institucional.</t>
  </si>
  <si>
    <t>CALIFICAICION</t>
  </si>
  <si>
    <t>META</t>
  </si>
  <si>
    <t>INDICADOR</t>
  </si>
  <si>
    <t>RESPONSABLES</t>
  </si>
  <si>
    <t>FECHA INICIO
(dd/mm/aaaa)</t>
  </si>
  <si>
    <t>FECHA EJECUCIÓN
(dd/mm/aaaa)</t>
  </si>
  <si>
    <t>Lograr una comprension clara y completa de la informaciòn por parte de la comunidad educativa. Esto incluiria asegurar que los docentes, estudiantes, padres y demàs estèn informados sobre los resultados, comprendan los desafios y avances identificados, y esten dispuestos a participar activamente en los procesos de mejora sugeridos. La meta es promover la transparencia y la participación efectiva dentro de la instituciòn educativa.</t>
  </si>
  <si>
    <r>
      <rPr>
        <sz val="11"/>
        <color theme="1"/>
        <rFont val="Calibri"/>
        <charset val="134"/>
        <scheme val="minor"/>
      </rPr>
      <t xml:space="preserve"> La tasa de participaciòn  en las sesiones informativas o eventos dedicados a èsta socializaciòn,   puede medirse mediante el gran porcentaje de docentes, estudiantes, y padres que asisten a estas sesiones en comparaciòn con el total de la comunidad educativa. El porcentaje de participación seria el </t>
    </r>
    <r>
      <rPr>
        <sz val="11"/>
        <color rgb="FFFF0000"/>
        <rFont val="Calibri"/>
        <charset val="134"/>
        <scheme val="minor"/>
      </rPr>
      <t>80%</t>
    </r>
    <r>
      <rPr>
        <sz val="11"/>
        <color theme="1"/>
        <rFont val="Calibri"/>
        <charset val="134"/>
        <scheme val="minor"/>
      </rPr>
      <t xml:space="preserve"> de padres de familia, el</t>
    </r>
    <r>
      <rPr>
        <sz val="11"/>
        <color rgb="FFFF0000"/>
        <rFont val="Calibri"/>
        <charset val="134"/>
        <scheme val="minor"/>
      </rPr>
      <t xml:space="preserve"> 100 % </t>
    </r>
    <r>
      <rPr>
        <sz val="11"/>
        <color theme="1"/>
        <rFont val="Calibri"/>
        <charset val="134"/>
        <scheme val="minor"/>
      </rPr>
      <t xml:space="preserve">del personal docente y administrativo, servicios generales. </t>
    </r>
  </si>
  <si>
    <t xml:space="preserve">1. Diseño de planes de Acciòn: desarrollar planes específicos para aborar áreas identificadas como desafios, ya sea en términos académicos, administrativos o de infraesctructura. 2. Capacitacón contínua: implementar programas de formación para el docente enfocados en áreas identificadas como necesidades de mejora. 3. Involucramiento de la Comunidad: Establecer estrategias para fomentar la participación activa de los padres y estudiantes en actividades educativas y decisiones claves. 4. Seguimiento y Evaluación Regular: Establecer un sistema de seguimiento constante para evaluar la efectividad de las acciones de mejora y realizar ajustes según sea necesario. 5. El uso Eficiente de Recursos: optimizar la asignación de recursos financieros para garantizar que estén alineados con las necesidades  prioritarias identificadas. 6. Implementación de Tecnologías Educativas: mejorar el uso de tecnología educativa que puedan mejorar la calidad y eficacia de la enseñanza. 7. Comunicación Continua: mantener comunicación abierta y transparente de la comunidad educativa informando sobre el progreso y solicitando retroalimentación constante. </t>
  </si>
  <si>
    <t xml:space="preserve">1. Recursos Financieros: fondos asignados para implementar programas de capacitación, mejorar la infraestructura, adquirir tecnologías educativas y otras necesidades.   2. Personal Especializado: Contratar personal acorde para capacitar los docentes e implementar programas específicos. 3. Materiales Educativos: adquirir materiales didácticos, libros, herramientas y recursos pedagógicos que respalden las mejoras académicas. 4. Tecnología. 6. Tiempo y Compromiso del personal. 5. Participación de la comunidad . 6. Monitoreo y Evaluación . La adecuación adecuada y eficiente de éstos recursos será esencial para el éxito de las acciones de mejora. </t>
  </si>
  <si>
    <t xml:space="preserve">1. Director o Rector. 2. Equipo Directivo. 3. Coordinadores Académicos. 4. Personal Docente. 5. Personal Administrativo. 6. Comité de padres de familia. 7. Personal de Apoyo. El éxito de las acciones de mejora depende de la colaboración y el compromiso de todos éstos actores, trabajando en conjunto hacia metas comunes. </t>
  </si>
  <si>
    <t>La meta para definir y organizar, seria lograr una estructura clara y eficiente que facilite la participación activa y significativa de todos los grupos de interès en discusiones y actividades relacionadas con los temas prioritarios. Esto incluiria  la creación de espacios de diálogo, reuniones y plataformas específicas para abordar los temas identificados  como prioritarios, permitiendo una colaboración de tomas de decisiones.</t>
  </si>
  <si>
    <r>
      <rPr>
        <sz val="11"/>
        <color theme="1"/>
        <rFont val="Calibri"/>
        <charset val="134"/>
        <scheme val="minor"/>
      </rPr>
      <t xml:space="preserve"> El nivel de participación y contribución de los  asistentes durante estas sesiones, fue del </t>
    </r>
    <r>
      <rPr>
        <sz val="11"/>
        <color rgb="FFFF0000"/>
        <rFont val="Calibri"/>
        <charset val="134"/>
        <scheme val="minor"/>
      </rPr>
      <t>80%</t>
    </r>
    <r>
      <rPr>
        <sz val="11"/>
        <color theme="1"/>
        <rFont val="Calibri"/>
        <charset val="134"/>
        <scheme val="minor"/>
      </rPr>
      <t xml:space="preserve"> donde se han  realizado debates, preguntas o aportes constructivos.  La Retroalimentación ha sido Positiva en </t>
    </r>
    <r>
      <rPr>
        <sz val="11"/>
        <color rgb="FFFF0000"/>
        <rFont val="Calibri"/>
        <charset val="134"/>
        <scheme val="minor"/>
      </rPr>
      <t>90%</t>
    </r>
    <r>
      <rPr>
        <sz val="11"/>
        <color theme="1"/>
        <rFont val="Calibri"/>
        <charset val="134"/>
        <scheme val="minor"/>
      </rPr>
      <t xml:space="preserve"> y la  Implementación de propuestas fue del </t>
    </r>
    <r>
      <rPr>
        <sz val="11"/>
        <color rgb="FFFF0000"/>
        <rFont val="Calibri"/>
        <charset val="134"/>
        <scheme val="minor"/>
      </rPr>
      <t>100%</t>
    </r>
    <r>
      <rPr>
        <sz val="11"/>
        <color theme="1"/>
        <rFont val="Calibri"/>
        <charset val="134"/>
        <scheme val="minor"/>
      </rPr>
      <t xml:space="preserve">  con una diiversidad de Participantes. </t>
    </r>
  </si>
  <si>
    <t xml:space="preserve">1. Evaluación continua para medir la efectividad de los espacios y recopilar retroalimentación. 2. Promoción Activa, realizar campañas de concientización y promoción para que todos esten informados. 3. Ofrecer variedad de formatos  de participación como reuniones presenciales, virtuales, foros etc.  4. Proporcionar capacitación a los lideres de éstos espacios para aseguran que sean efectivos y gestionen eficazmente la participación activa. 5. Ser flexible en la organización de horarios y ubicaciones para maximizar la participación de aquellos con diferentes  disponibilidades. 6. Tener comunicación clara y transparente. Al implementar estas acciones, se puede fortalecer la estrategia, asegurando una participación más efectiva y un enfoque más integral en la resolución de los temas prioritarios. </t>
  </si>
  <si>
    <t xml:space="preserve">La asignación adecuada de recursos será esencial para optimizar la implementación de las acciones de mejora y fortalece las estretagias en general. </t>
  </si>
  <si>
    <t>La colaboración entre éstos roles garantizará una implementación efectiva  y una mejora contínua en la estrategia de definir y organizar los espacios  para abordar temas prioritarios: Equipo directivo, coordinadores de participación ciudadana, coordinadores de comunicación, facilitadores y moderadores,  personal administrativo,, representantes de grupo.</t>
  </si>
  <si>
    <t>La meta para realizar espacios de diálogo podría ser establecer un ambiente inclusivo y participativo donde los  miembros de la comunidad educativa puedan expresar  sus opiniones, compartir ideas y colaborar de manera efectiva en la toma de decisiones. Esto implica fomentar un intercambios abierto de información, promover el respeto, a diversas perspectivas, y lograr que estos espacios sean motores de reflexión y acción conjunta para aborar los desafios  y metas educativas.</t>
  </si>
  <si>
    <r>
      <rPr>
        <sz val="11"/>
        <color theme="1"/>
        <rFont val="Calibri"/>
        <charset val="134"/>
        <scheme val="minor"/>
      </rPr>
      <t xml:space="preserve">Los espacios de diálogos,la participación,  Calidad de la interacción, son de un porcentaje alto del </t>
    </r>
    <r>
      <rPr>
        <sz val="11"/>
        <color rgb="FFFF0000"/>
        <rFont val="Calibri"/>
        <charset val="134"/>
        <scheme val="minor"/>
      </rPr>
      <t>85 %,</t>
    </r>
    <r>
      <rPr>
        <sz val="11"/>
        <color theme="1"/>
        <rFont val="Calibri"/>
        <charset val="134"/>
        <scheme val="minor"/>
      </rPr>
      <t xml:space="preserve"> asi como los  debates constructivos e intercambio de ideas, propuestas y soluciones. </t>
    </r>
  </si>
  <si>
    <t xml:space="preserve">1. Participación activa, garatizar un ambiente inclusivo. 2. Campañas de participación en diálogos. 3. Tecnologías que faciliten la participación virtual para personas que no tengan recursos. </t>
  </si>
  <si>
    <t xml:space="preserve">1. Incentivos para lograr mayor participación. 2. Programas de capacitación. 3. Recursos como folletos, carteles, y contenido en líneas para aumentar la conciencia sobre los espacios de diálogo. 4. Adquisición de herramientas tecnológicas para mayor participación  virtual. </t>
  </si>
  <si>
    <t xml:space="preserve">Podria ser establecer una plataforma en línea efectiva y accesible que facilite la participación activa y la retroalimentación continua de la comunidad educativa. Esto incluiria la creación de espacios virtuales para discusiones, encuestas en linea, y otros mecanismos donde se puedan expresar sobre la gestion y los resultados de la institución. La meta es mejorar la transparencia y la participación a través de las herramientas digitales. </t>
  </si>
  <si>
    <r>
      <rPr>
        <sz val="11"/>
        <color theme="1"/>
        <rFont val="Calibri"/>
        <charset val="134"/>
        <scheme val="minor"/>
      </rPr>
      <t xml:space="preserve">  Los canales y mecanismos virtuales se han utilizado en un porcentaje del </t>
    </r>
    <r>
      <rPr>
        <sz val="11"/>
        <color rgb="FFFF0000"/>
        <rFont val="Calibri"/>
        <charset val="134"/>
        <scheme val="minor"/>
      </rPr>
      <t>90%</t>
    </r>
    <r>
      <rPr>
        <sz val="11"/>
        <color theme="1"/>
        <rFont val="Calibri"/>
        <charset val="134"/>
        <scheme val="minor"/>
      </rPr>
      <t xml:space="preserve">,  son usuarios que participan en la utilización de recursos  proporcionados con documentos,  compartidos, presentaciones y otros materiales que respalden la rendición de cuentas.  </t>
    </r>
  </si>
  <si>
    <t xml:space="preserve">1. Capacitación. 2. Diseños amigables en plataformas virtuales, que sean de fácil uso. ·.3. Encuestas. 4. Designar moderadores  capacitados  para supervisar las discusiones. 5. Adaptar contenidos y formatos de los canales virtuales para satisfacer preferencias y necesidades. 6. Respuestas rápidas y claras. </t>
  </si>
  <si>
    <t xml:space="preserve">1. Financieros 2. Tecnología. 3. Capacitacitacón 4. Moderadores capacitados. 5.  Recursos para la realización de encuestas , evaluaciones y anaálisis de datos recopilados. </t>
  </si>
  <si>
    <t>1. Equipo de tecnología. 2. Equipo de comunicación. ·3. Facilitadores de capacitación. 4. Administradores de plataformas. 5. Personal de Evaluación. 6. Personal de incentivos.</t>
  </si>
  <si>
    <t>La meta de espacios de diálogo en la rendición de cuentas  es fomentar la transparencia y responsabilidad, permitiendo a las partes interesadas discutir. cuestionar y obtener información sobre las acciones y resultados de una entidad. Esto contribuye a fortalecer la confianza y a mejorar la toma de decisiones.</t>
  </si>
  <si>
    <r>
      <rPr>
        <sz val="11"/>
        <color theme="1"/>
        <rFont val="Calibri"/>
        <charset val="134"/>
        <scheme val="minor"/>
      </rPr>
      <t xml:space="preserve">Un indicador de  socialización con toda la comunidad ha sido del </t>
    </r>
    <r>
      <rPr>
        <sz val="11"/>
        <color rgb="FFFF0000"/>
        <rFont val="Calibri"/>
        <charset val="134"/>
        <scheme val="minor"/>
      </rPr>
      <t>95%</t>
    </r>
    <r>
      <rPr>
        <sz val="11"/>
        <color theme="1"/>
        <rFont val="Calibri"/>
        <charset val="134"/>
        <scheme val="minor"/>
      </rPr>
      <t xml:space="preserve">  de interacciones y preguntas planteadas  y transparencia y el éxito del proceso.</t>
    </r>
  </si>
  <si>
    <t>1. Transparencia, dar información detallada y accesible sobre decisiones y acciones.2. Mayor participación. 3. Asegurar que la información esté disponible y comprensible a la audiencia. 4. Comprometerse a abordar preguntas y preocupaciones de manera completa y transparente. 5. Realizar ajustes y mejoras según la retroalimentación recibida. 6. Estas acciones buscan fortalecer la confianza, promover la responsabilidad y mejorar la calidad de la rendición de cuentas.</t>
  </si>
  <si>
    <t xml:space="preserve">* Una plataforma en línea o presencial que facilite la interacción y el intercambio de información. * Personas capacitadas para coordinar, moderar y gestionar el diálogo de manera efectiva. *Documentación clara y accesible que explique las acciones y desiciones sujetas a la rendición de cuentas.  * Recursos para evaluar la efectivdad del diálogo y realizar ajustes que se necesiten. * Compromiso institucional, dando apoyo en lo que se sea necesario. </t>
  </si>
  <si>
    <t xml:space="preserve">1. Lideres de la institución 2. Equipo de personal designado para coordinar, moderar y gestionar el proceso. 3. Equipos encargados de la comunicación transparente y efectiva. 4. Personal encargado de la documentación, información detallada y accesible. 5. Participación activa de la comunidad. </t>
  </si>
  <si>
    <t xml:space="preserve">La meta al recibir y analizar propuestas para abrir espacios de participación comunitaria seria identificar ideas valiosas, evaluar la viabilidad de implementarlas y seleccionar aquellas que contribuyan de manera significativa al diálogo de rendición de cuentas. Esto permitiría asegurar la inclusión de perspectivas diversas y relevantes, fortaleciendo así la calidad y legitimidad del proceso participativo. </t>
  </si>
  <si>
    <r>
      <rPr>
        <sz val="11"/>
        <color theme="1"/>
        <rFont val="Calibri"/>
        <charset val="134"/>
        <scheme val="minor"/>
      </rPr>
      <t xml:space="preserve">La participación activa de la comunidad en la generación de propuestas ha sido de un </t>
    </r>
    <r>
      <rPr>
        <sz val="11"/>
        <color rgb="FFFF0000"/>
        <rFont val="Calibri"/>
        <charset val="134"/>
        <scheme val="minor"/>
      </rPr>
      <t>90%</t>
    </r>
    <r>
      <rPr>
        <sz val="11"/>
        <color theme="1"/>
        <rFont val="Calibri"/>
        <charset val="134"/>
        <scheme val="minor"/>
      </rPr>
      <t xml:space="preserve"> ante el ejercicio de la rendición de cuentas .</t>
    </r>
  </si>
  <si>
    <t xml:space="preserve">1. Proporcionar retroalimentación sobre el estado y la evaluación de cada propuesta, incluso si no se selecciona  para su implementación. 2. Organizar acciones colaborativas donde la comunidad y los responsables del diálogo trabajen juntos para desarrollar propuestas más sólidas y prácticas, fomentando así la colaboración y la calidad de ideas. </t>
  </si>
  <si>
    <t xml:space="preserve">1. Una plataforma en línea que facilite presentación y discusión de propuestas de manera transparente. 2. Personal capacitado para moderar las discusiones. 3. Herramientas y procesos claros para recopilar comentarios y opiniones sobre las propuestas, garantizando una participación eficaz. 4. Espacios físicos o vitural adecuados para organizar sesiones de co-creación con la comunidad. 5. Compromiso institucional para mantener una presencia activa y receptiva durante todo el proceso. </t>
  </si>
  <si>
    <t xml:space="preserve">1. Equipo de gestión del diálogo, encargadas de coordinar y supervisar el proceso de participación. 2. Moderadores 3. Comunicaciones, informar sobre solicitud de propuestas y asi mismo informar los resultados. 4. Lideres de la institución, que tengan autoridad para respaldar  y comprometerse con mejorar significativas en el proceso. 5. Personas seleccionas de la comunidad que participen activamente en el proceso. </t>
  </si>
  <si>
    <t xml:space="preserve">1. Incrementar la confianza en la ciudadanía, en la entidad, o individuo a través de indicadores medibles, como encuestas que reflejen un mayor nivel de confianza después de la implementación de acciones. 2. Medir el aumento de la participación activa de la comunidad en los espacios de diálogo. Estos espacios proporcionan una evaluación cualitativa y cuantitativa del impacto, permitiendo una divulgación a la ciudadanía sobre resultados logrados en el fortalecimiento de la rendición de cuentas. </t>
  </si>
  <si>
    <r>
      <rPr>
        <sz val="11"/>
        <color theme="1"/>
        <rFont val="Calibri"/>
        <charset val="134"/>
        <scheme val="minor"/>
      </rPr>
      <t xml:space="preserve">Al cuantificar el impacto de Encuestas implementadas para aumentar participación de toda la comunidad en el proceso de rendición de cuentas ha generado un </t>
    </r>
    <r>
      <rPr>
        <sz val="11"/>
        <color rgb="FFFF0000"/>
        <rFont val="Calibri"/>
        <charset val="134"/>
        <scheme val="minor"/>
      </rPr>
      <t>90%</t>
    </r>
    <r>
      <rPr>
        <sz val="11"/>
        <color theme="1"/>
        <rFont val="Calibri"/>
        <charset val="134"/>
        <scheme val="minor"/>
      </rPr>
      <t xml:space="preserve">   de efectividad en la divulgación. </t>
    </r>
  </si>
  <si>
    <t xml:space="preserve">1. Estrategias de comunicación. 2. Aumento de participación ciudadana. 3. Garantizar transparencia  en la toma de decisiones. 4. Utilizar diversos medios y formatos. 5. Identificar áreas de mejoras y ajustar estrategias. </t>
  </si>
  <si>
    <t xml:space="preserve">1. Plataforma de comunicación. 2. Personal de comunicación y moderación. 3. Herramientas para recopilación de datos. 4. Campañas de concientización, recursos financieros para que se promueva la participación activa. 5.  Capacitaciones. 6. Evaluaciones externas. 7. Apoyo institucional. </t>
  </si>
  <si>
    <t>1. Personal con habilidades en comunicación, para desarrollar estrategias efectivas.2. Personal encargados de evaluar periodicamente  el impacto de las acciones e implementarlas. 3. Representante de la comunidad</t>
  </si>
  <si>
    <t>1. Definir indices que midan el aumento de la participación ciudadana en comparación con períodos anteriores. 2. Establecer objetivos específicos que aumenten la confianza de la ciudadanía comparado con las anteriores.3. Estas metas cuantitativas permiten evaluar de manera concreta y medible el éxito de las acciones implementadas en fortalecer la rendición de cuentas.</t>
  </si>
  <si>
    <r>
      <rPr>
        <sz val="11"/>
        <color theme="1"/>
        <rFont val="Calibri"/>
        <charset val="134"/>
        <scheme val="minor"/>
      </rPr>
      <t xml:space="preserve">Aumentar el porcentaje de la confianza ciudadana  para asegurar una participación inclusiva y equitativa ha sido del </t>
    </r>
    <r>
      <rPr>
        <sz val="11"/>
        <color rgb="FFFF0000"/>
        <rFont val="Calibri"/>
        <charset val="134"/>
        <scheme val="minor"/>
      </rPr>
      <t>90%</t>
    </r>
  </si>
  <si>
    <t xml:space="preserve">1. Implementar campañas de concientización  para mantener y aumentar la participación ciudadana. 2. Mejorar la transparencia en la toma de decisiones y comunicar de manera clara las acciones implementadas que responden a las preocupaciones expresadas por la comunidad. Estas acciones buscan fortalecer la rendición de cuentas mediante la mejora contínua del proceso, la comunicaicón efectiva y la garantía de una participación de la comunidad activa y significativa. </t>
  </si>
  <si>
    <t xml:space="preserve">1. Fondos para financiar campañas de concientización, mejorar la infraestructura. 2. Contratar personas expertas en comunicación. 3. Invertir en tecnología. 4. Capacitar constantemente a las personas encargadas de la gestión y moderación de espacios de diálogo. 5. La asignación adecuada de recursos garantiza una implementación efectiva de las acciones de mejora. </t>
  </si>
  <si>
    <t xml:space="preserve">1. Supervisores. 2. Profesionales de Comuicación. 3. Evaluadores. 4. Lideres de la institución. 5. Evaluadores externos. 6. Representantes de la comunidad. </t>
  </si>
  <si>
    <t xml:space="preserve">1. Establecer un objetivo específico en términos de cumplimiento de compromisos y acciones prometidas durante el proceso de rendición de cuentas. </t>
  </si>
  <si>
    <r>
      <rPr>
        <sz val="11"/>
        <color theme="1"/>
        <rFont val="Calibri"/>
        <charset val="134"/>
        <scheme val="minor"/>
      </rPr>
      <t xml:space="preserve">Hay un buen porcentaje de compromisos cumplidos,  evidencias documentadas, e  Informes de seguimiento a la Rendición de Cuentas del </t>
    </r>
    <r>
      <rPr>
        <sz val="11"/>
        <color rgb="FFFF0000"/>
        <rFont val="Calibri"/>
        <charset val="134"/>
        <scheme val="minor"/>
      </rPr>
      <t>90%</t>
    </r>
    <r>
      <rPr>
        <sz val="11"/>
        <color theme="1"/>
        <rFont val="Calibri"/>
        <charset val="134"/>
        <scheme val="minor"/>
      </rPr>
      <t xml:space="preserve"> </t>
    </r>
  </si>
  <si>
    <t xml:space="preserve">1. Transparencia en la documentación. 2. Mecanismos que permitan la participación acitva de la comunidad. 3. Mejorar la calidad de los informes de seguimiento. 4. Capacitaciones al personal encargado de la verificación para asegurar que comprendan la importancia de la transparencia. 5. Revisiones. </t>
  </si>
  <si>
    <t xml:space="preserve">1. Financieros. 2. Personal capacitado. 3. Herramientas tecnológicas. 4. Campañas de concientización 5. Asignación adecuada de estos recursos. </t>
  </si>
  <si>
    <t xml:space="preserve">1. Un equipo de gestión de los diálogos. 2. Personas responsables en mejorar la presentación de informes. 3. Lideres institucionales. 4. Personas expertas en comunicaciones. </t>
  </si>
  <si>
    <t>1. Identificar y priorizar las áreas de mejoras, establecer como meta la identificación y priorización de áreas específicas que requieran mejoras, asegurando un enfoque estratégico y efectivo de planificación.</t>
  </si>
  <si>
    <r>
      <rPr>
        <sz val="11"/>
        <color theme="1"/>
        <rFont val="Calibri"/>
        <charset val="134"/>
        <scheme val="minor"/>
      </rPr>
      <t xml:space="preserve">La  priorización de  Objetivos del plan de acción ha sido del </t>
    </r>
    <r>
      <rPr>
        <sz val="11"/>
        <color rgb="FFFF0000"/>
        <rFont val="Calibri"/>
        <charset val="134"/>
        <scheme val="minor"/>
      </rPr>
      <t xml:space="preserve">95% </t>
    </r>
    <r>
      <rPr>
        <sz val="11"/>
        <rFont val="Calibri"/>
        <charset val="134"/>
        <scheme val="minor"/>
      </rPr>
      <t>de cumplimiento</t>
    </r>
  </si>
  <si>
    <t xml:space="preserve">1. Análisis detallados de todo el proceso para identificar áreas específicas que necesitan mejoras. 2. Consultas y participación ciudadana. 3. Priorizar las áreas identificadas según su impacto y transparencia. 4. Desarrollar los objetivos claros y específicos del plan de acción para abordar cada área de mejora. 5. Asignar los recursos financieros necesarios. 6. Calendario de implementación. 7. Comunicación transparente. 8. monitoreo continuo. </t>
  </si>
  <si>
    <t xml:space="preserve">1. Personal. 2. Recursos financieros. 3. Tecnología 4. espacios para consultas. 5. tiempo y compromiso institucional. 6. Capacitaciones </t>
  </si>
  <si>
    <t xml:space="preserve">1. Personal Especializados y capacitado en auditorias, análisis de procesos y participación ciudadana. 2. comité de participación ciudadana. 3. Lideres institucionales. 4. Toda la institucionalidad. </t>
  </si>
  <si>
    <t xml:space="preserve">Garantizar la implementación exitosa, y efectiva de las acciones correctivas delineadas en el plan de mejora del proceso de rendición de cuentas. </t>
  </si>
  <si>
    <r>
      <rPr>
        <sz val="11"/>
        <color theme="1"/>
        <rFont val="Calibri"/>
        <charset val="134"/>
        <scheme val="minor"/>
      </rPr>
      <t xml:space="preserve">El porcentaje de acciones correctivas, que se han implementado con el plan para  medir la participación de la comunidad, ha sido del </t>
    </r>
    <r>
      <rPr>
        <sz val="11"/>
        <color rgb="FFFF0000"/>
        <rFont val="Calibri"/>
        <charset val="134"/>
        <scheme val="minor"/>
      </rPr>
      <t>80%</t>
    </r>
  </si>
  <si>
    <t xml:space="preserve">1. Sistema de Supervisión. 2. Una efectiva comunicación. 3. Capacitaciones 4. Resolver los obstáculos que se presenten. 5. Reconocer y celebrar los logros intermedios para mantener la motivación y el compromiso  del equipo durante el proceso de implementación.  6. Aprendizaje organizacional. </t>
  </si>
  <si>
    <t xml:space="preserve">1. Personal calificado. 2. Recursos financieros. 3. Tecnología. 4. Materiales y Equipo. 5. Capacitaciones. 6. Tiempo, dedicarle tiempo al personal y a las partes interesadas. 7. Reconocimientos e incentivos. </t>
  </si>
  <si>
    <t xml:space="preserve">1. Equipo específico designado a llevar a cabo las acciones correctivas. 2. Lider de proyecto. 3. Coordinadores de comunicaciones. 4. Supervisores del proceso. 5. Representantes de la comunidad. </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</si>
</sst>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
  </numFmts>
  <fonts count="49">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rgb="FFFF0000"/>
      <name val="Calibri"/>
      <charset val="134"/>
      <scheme val="minor"/>
    </font>
    <font>
      <b/>
      <sz val="9"/>
      <name val="Tahoma"/>
      <charset val="134"/>
    </font>
    <font>
      <sz val="9"/>
      <name val="Tahoma"/>
      <charset val="134"/>
    </font>
  </fonts>
  <fills count="4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8">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xf numFmtId="0" fontId="28" fillId="0" borderId="0" applyNumberFormat="0" applyFill="0" applyBorder="0" applyAlignment="0" applyProtection="0">
      <alignment vertical="center"/>
    </xf>
    <xf numFmtId="0" fontId="0" fillId="13" borderId="7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0" borderId="71" applyNumberFormat="0" applyFill="0" applyAlignment="0" applyProtection="0">
      <alignment vertical="center"/>
    </xf>
    <xf numFmtId="0" fontId="34" fillId="0" borderId="72" applyNumberFormat="0" applyFill="0" applyAlignment="0" applyProtection="0">
      <alignment vertical="center"/>
    </xf>
    <xf numFmtId="0" fontId="34" fillId="0" borderId="0" applyNumberFormat="0" applyFill="0" applyBorder="0" applyAlignment="0" applyProtection="0">
      <alignment vertical="center"/>
    </xf>
    <xf numFmtId="0" fontId="35" fillId="14" borderId="73" applyNumberFormat="0" applyAlignment="0" applyProtection="0">
      <alignment vertical="center"/>
    </xf>
    <xf numFmtId="0" fontId="36" fillId="15" borderId="74" applyNumberFormat="0" applyAlignment="0" applyProtection="0">
      <alignment vertical="center"/>
    </xf>
    <xf numFmtId="0" fontId="37" fillId="15" borderId="73" applyNumberFormat="0" applyAlignment="0" applyProtection="0">
      <alignment vertical="center"/>
    </xf>
    <xf numFmtId="0" fontId="38" fillId="16" borderId="75" applyNumberFormat="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cellStyleXfs>
  <cellXfs count="30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0" fillId="0" borderId="0" xfId="0" applyAlignment="1">
      <alignment vertical="center"/>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58" fontId="0" fillId="0" borderId="15" xfId="0" applyNumberFormat="1" applyBorder="1" applyAlignment="1" applyProtection="1">
      <alignment horizontal="center" vertical="center" wrapText="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7" fillId="4" borderId="0" xfId="0" applyFont="1" applyFill="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6"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15" fillId="9" borderId="0" xfId="0" applyFont="1" applyFill="1" applyAlignment="1" applyProtection="1">
      <alignment horizontal="center"/>
      <protection hidden="1"/>
    </xf>
    <xf numFmtId="0" fontId="0" fillId="3" borderId="0" xfId="0" applyFill="1" applyAlignment="1" applyProtection="1">
      <alignment horizontal="center"/>
      <protection hidden="1"/>
    </xf>
    <xf numFmtId="0" fontId="0" fillId="3" borderId="4" xfId="0" applyFill="1" applyBorder="1" applyProtection="1">
      <protection hidden="1"/>
    </xf>
    <xf numFmtId="0" fontId="12" fillId="3" borderId="25" xfId="0" applyFont="1" applyFill="1" applyBorder="1" applyAlignment="1" applyProtection="1">
      <alignment horizontal="center"/>
      <protection hidden="1"/>
    </xf>
    <xf numFmtId="0" fontId="0" fillId="3" borderId="8" xfId="0" applyFill="1" applyBorder="1" applyProtection="1">
      <protection hidden="1"/>
    </xf>
    <xf numFmtId="0" fontId="13" fillId="3" borderId="30" xfId="0" applyFont="1" applyFill="1" applyBorder="1" applyAlignment="1" applyProtection="1">
      <alignment horizontal="center"/>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78"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78" fontId="0" fillId="3" borderId="0" xfId="0" applyNumberFormat="1" applyFill="1" applyAlignment="1">
      <alignment vertical="center"/>
    </xf>
    <xf numFmtId="0" fontId="0" fillId="3" borderId="0" xfId="0" applyFill="1" applyAlignment="1">
      <alignment horizontal="justify" vertical="center"/>
    </xf>
    <xf numFmtId="0" fontId="0" fillId="3" borderId="3" xfId="0" applyFill="1" applyBorder="1" applyAlignment="1">
      <alignment horizontal="center"/>
    </xf>
    <xf numFmtId="0" fontId="0" fillId="3" borderId="6" xfId="0" applyFill="1" applyBorder="1" applyAlignment="1">
      <alignment horizontal="center"/>
    </xf>
    <xf numFmtId="0" fontId="16" fillId="3" borderId="31" xfId="0" applyFont="1" applyFill="1" applyBorder="1" applyAlignment="1" applyProtection="1">
      <alignment horizontal="center"/>
      <protection hidden="1"/>
    </xf>
    <xf numFmtId="0" fontId="0" fillId="3" borderId="7" xfId="0" applyFill="1" applyBorder="1" applyAlignment="1">
      <alignment horizontal="center"/>
    </xf>
    <xf numFmtId="0" fontId="13" fillId="3" borderId="34" xfId="0" applyFont="1" applyFill="1" applyBorder="1" applyAlignment="1">
      <alignment horizontal="center"/>
    </xf>
    <xf numFmtId="0" fontId="17" fillId="9" borderId="15" xfId="0" applyFont="1" applyFill="1" applyBorder="1" applyAlignment="1">
      <alignment horizontal="center" vertical="center"/>
    </xf>
    <xf numFmtId="0" fontId="17" fillId="3" borderId="15" xfId="0" applyFont="1" applyFill="1" applyBorder="1" applyAlignment="1" applyProtection="1">
      <alignment vertical="center"/>
      <protection locked="0"/>
    </xf>
    <xf numFmtId="178"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78"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41" xfId="0" applyFont="1" applyFill="1" applyBorder="1" applyAlignment="1">
      <alignment horizontal="center" vertical="center" wrapText="1"/>
    </xf>
    <xf numFmtId="0" fontId="15" fillId="3" borderId="27" xfId="0" applyFont="1" applyFill="1" applyBorder="1" applyAlignment="1" applyProtection="1">
      <alignment horizontal="center" vertical="center" wrapText="1"/>
      <protection hidden="1"/>
    </xf>
    <xf numFmtId="0" fontId="0" fillId="3" borderId="34" xfId="0" applyFill="1" applyBorder="1" applyAlignment="1" applyProtection="1">
      <alignment horizontal="center" vertical="center"/>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78"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15" fillId="3" borderId="12" xfId="0" applyFont="1" applyFill="1" applyBorder="1" applyAlignment="1">
      <alignment horizontal="center" vertical="center" wrapText="1"/>
    </xf>
    <xf numFmtId="0" fontId="0" fillId="3" borderId="13" xfId="0" applyFill="1" applyBorder="1" applyAlignment="1" applyProtection="1">
      <alignment horizontal="center" vertical="center"/>
      <protection hidden="1"/>
    </xf>
    <xf numFmtId="0" fontId="0" fillId="3" borderId="15" xfId="0" applyFill="1" applyBorder="1" applyAlignment="1" applyProtection="1">
      <alignment vertical="center" wrapText="1"/>
      <protection hidden="1"/>
    </xf>
    <xf numFmtId="178" fontId="0" fillId="3" borderId="34" xfId="0" applyNumberFormat="1" applyFill="1" applyBorder="1" applyAlignment="1" applyProtection="1">
      <alignment horizontal="center" vertical="center" wrapText="1"/>
      <protection hidden="1"/>
    </xf>
    <xf numFmtId="178" fontId="0" fillId="3" borderId="13" xfId="0" applyNumberFormat="1" applyFill="1" applyBorder="1" applyAlignment="1" applyProtection="1">
      <alignment horizontal="center" vertical="center" wrapText="1"/>
      <protection hidden="1"/>
    </xf>
    <xf numFmtId="178" fontId="0" fillId="3" borderId="40" xfId="0" applyNumberFormat="1" applyFill="1" applyBorder="1" applyAlignment="1" applyProtection="1">
      <alignment horizontal="center" vertical="center" wrapText="1"/>
      <protection hidden="1"/>
    </xf>
    <xf numFmtId="0" fontId="19" fillId="3" borderId="15" xfId="0" applyFont="1" applyFill="1" applyBorder="1" applyAlignment="1">
      <alignment horizontal="justify" vertical="center" wrapText="1"/>
    </xf>
    <xf numFmtId="0" fontId="15" fillId="3" borderId="38" xfId="0" applyFont="1" applyFill="1" applyBorder="1" applyAlignment="1">
      <alignment horizontal="center" vertical="center" wrapText="1"/>
    </xf>
    <xf numFmtId="0" fontId="0" fillId="3" borderId="40" xfId="0" applyFill="1" applyBorder="1" applyAlignment="1" applyProtection="1">
      <alignment horizontal="center" vertical="center"/>
      <protection hidden="1"/>
    </xf>
    <xf numFmtId="0" fontId="20" fillId="3" borderId="42" xfId="0" applyFont="1" applyFill="1" applyBorder="1" applyAlignment="1">
      <alignment horizontal="center" vertical="center"/>
    </xf>
    <xf numFmtId="0" fontId="20" fillId="3" borderId="43" xfId="0" applyFont="1" applyFill="1" applyBorder="1" applyAlignment="1" applyProtection="1">
      <alignment vertical="center"/>
      <protection hidden="1"/>
    </xf>
    <xf numFmtId="2" fontId="0" fillId="3" borderId="15" xfId="0" applyNumberFormat="1" applyFill="1" applyBorder="1" applyAlignment="1" applyProtection="1">
      <alignment horizontal="center" vertical="center"/>
      <protection hidden="1"/>
    </xf>
    <xf numFmtId="0" fontId="0" fillId="3" borderId="34" xfId="0" applyFill="1" applyBorder="1" applyAlignment="1">
      <alignment horizontal="center" vertical="center" wrapText="1"/>
    </xf>
    <xf numFmtId="0" fontId="0" fillId="3" borderId="34" xfId="0" applyFill="1" applyBorder="1" applyAlignment="1" applyProtection="1">
      <alignment horizontal="center" vertical="center" wrapText="1"/>
      <protection hidden="1"/>
    </xf>
    <xf numFmtId="0" fontId="20" fillId="3" borderId="19" xfId="0" applyFont="1" applyFill="1" applyBorder="1" applyAlignment="1">
      <alignment horizontal="center" vertical="center"/>
    </xf>
    <xf numFmtId="2" fontId="0" fillId="3" borderId="13" xfId="0" applyNumberFormat="1" applyFill="1" applyBorder="1" applyAlignment="1" applyProtection="1">
      <alignment horizontal="center" vertical="center"/>
      <protection hidden="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4" xfId="0" applyFont="1" applyFill="1" applyBorder="1" applyAlignment="1" applyProtection="1">
      <alignment horizontal="center" vertical="center" wrapText="1"/>
      <protection hidden="1"/>
    </xf>
    <xf numFmtId="0" fontId="20" fillId="3" borderId="13" xfId="0" applyFont="1" applyFill="1" applyBorder="1" applyAlignment="1">
      <alignment horizontal="center" vertical="center" wrapText="1"/>
    </xf>
    <xf numFmtId="0" fontId="20" fillId="3" borderId="44" xfId="0" applyFont="1" applyFill="1" applyBorder="1" applyAlignment="1">
      <alignment horizontal="center" vertical="center"/>
    </xf>
    <xf numFmtId="2" fontId="0" fillId="3" borderId="40" xfId="0" applyNumberFormat="1" applyFill="1" applyBorder="1" applyAlignment="1" applyProtection="1">
      <alignment horizontal="center" vertical="center"/>
      <protection hidden="1"/>
    </xf>
    <xf numFmtId="0" fontId="20" fillId="3" borderId="40"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pplyProtection="1">
      <alignment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lignment horizontal="center" vertical="center"/>
    </xf>
    <xf numFmtId="0" fontId="0" fillId="3" borderId="44" xfId="0" applyFill="1" applyBorder="1" applyAlignment="1">
      <alignment horizontal="center" vertical="center"/>
    </xf>
    <xf numFmtId="1" fontId="0" fillId="3" borderId="0" xfId="0" applyNumberFormat="1" applyFill="1" applyAlignment="1">
      <alignment horizontal="center" vertical="center"/>
    </xf>
    <xf numFmtId="0" fontId="0" fillId="3" borderId="0" xfId="0" applyFill="1" applyAlignment="1">
      <alignment wrapText="1"/>
    </xf>
    <xf numFmtId="0" fontId="16" fillId="3" borderId="25" xfId="0" applyFont="1" applyFill="1" applyBorder="1" applyAlignment="1" applyProtection="1">
      <alignment horizontal="center"/>
      <protection hidden="1"/>
    </xf>
    <xf numFmtId="0" fontId="13" fillId="3" borderId="45" xfId="0" applyFont="1" applyFill="1" applyBorder="1" applyAlignment="1">
      <alignment horizontal="center"/>
    </xf>
    <xf numFmtId="1" fontId="17" fillId="9" borderId="15" xfId="0" applyNumberFormat="1" applyFont="1" applyFill="1" applyBorder="1" applyAlignment="1">
      <alignment horizontal="center" vertical="center"/>
    </xf>
    <xf numFmtId="2" fontId="21" fillId="3" borderId="15"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wrapText="1"/>
    </xf>
    <xf numFmtId="1" fontId="0" fillId="3" borderId="15" xfId="0" applyNumberFormat="1" applyFill="1" applyBorder="1" applyAlignment="1" applyProtection="1">
      <alignment horizontal="center" vertical="center" wrapText="1"/>
      <protection locked="0"/>
    </xf>
    <xf numFmtId="0" fontId="0" fillId="3" borderId="28" xfId="0" applyFill="1" applyBorder="1" applyAlignment="1" applyProtection="1">
      <alignment wrapText="1"/>
      <protection locked="0"/>
    </xf>
    <xf numFmtId="0" fontId="20" fillId="3" borderId="28" xfId="0" applyFont="1" applyFill="1" applyBorder="1" applyAlignment="1" applyProtection="1">
      <alignment wrapText="1"/>
      <protection locked="0"/>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0" fillId="3" borderId="47" xfId="0" applyFill="1" applyBorder="1" applyAlignment="1">
      <alignment horizontal="center" vertical="center" wrapText="1"/>
    </xf>
    <xf numFmtId="178" fontId="0" fillId="3" borderId="33" xfId="0" applyNumberFormat="1" applyFill="1" applyBorder="1" applyAlignment="1" applyProtection="1">
      <alignment horizontal="center" vertical="center" wrapText="1"/>
      <protection hidden="1"/>
    </xf>
    <xf numFmtId="0" fontId="18" fillId="3" borderId="33" xfId="0" applyFont="1" applyFill="1" applyBorder="1" applyAlignment="1">
      <alignment horizontal="justify" vertical="center" wrapText="1"/>
    </xf>
    <xf numFmtId="0" fontId="0" fillId="3" borderId="30" xfId="0" applyFill="1" applyBorder="1" applyAlignment="1" applyProtection="1">
      <alignment wrapText="1"/>
      <protection locked="0"/>
    </xf>
    <xf numFmtId="0" fontId="0" fillId="3" borderId="0" xfId="0" applyFill="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16" fillId="3" borderId="31" xfId="0" applyFont="1" applyFill="1" applyBorder="1" applyAlignment="1" applyProtection="1">
      <alignment horizontal="center" vertical="center"/>
      <protection hidden="1"/>
    </xf>
    <xf numFmtId="0" fontId="0" fillId="3" borderId="43" xfId="0" applyFill="1" applyBorder="1" applyAlignment="1">
      <alignment horizontal="center"/>
    </xf>
    <xf numFmtId="0" fontId="0" fillId="3" borderId="15" xfId="0" applyFill="1" applyBorder="1" applyAlignment="1">
      <alignment horizontal="center"/>
    </xf>
    <xf numFmtId="0" fontId="22" fillId="3" borderId="15" xfId="0" applyFont="1" applyFill="1" applyBorder="1" applyAlignment="1">
      <alignment horizontal="center" vertical="center"/>
    </xf>
    <xf numFmtId="0" fontId="0" fillId="3" borderId="32" xfId="0" applyFill="1" applyBorder="1" applyAlignment="1">
      <alignment horizontal="center"/>
    </xf>
    <xf numFmtId="0" fontId="0" fillId="3" borderId="33" xfId="0" applyFill="1" applyBorder="1" applyAlignment="1">
      <alignment horizontal="center"/>
    </xf>
    <xf numFmtId="0" fontId="22" fillId="0" borderId="33"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5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16" fillId="3" borderId="25" xfId="0" applyFont="1" applyFill="1" applyBorder="1" applyAlignment="1" applyProtection="1">
      <alignment horizontal="center" vertical="center"/>
      <protection hidden="1"/>
    </xf>
    <xf numFmtId="0" fontId="22" fillId="3" borderId="28" xfId="0" applyFont="1" applyFill="1" applyBorder="1" applyAlignment="1">
      <alignment horizontal="center" vertical="center"/>
    </xf>
    <xf numFmtId="0" fontId="22" fillId="0" borderId="30" xfId="0" applyFont="1" applyBorder="1" applyAlignment="1">
      <alignment horizontal="center" vertical="center"/>
    </xf>
    <xf numFmtId="0" fontId="23" fillId="10" borderId="63" xfId="0" applyFont="1" applyFill="1" applyBorder="1" applyAlignment="1">
      <alignment horizontal="center" vertical="center"/>
    </xf>
    <xf numFmtId="0" fontId="10" fillId="3" borderId="63" xfId="0" applyFont="1" applyFill="1" applyBorder="1" applyAlignment="1">
      <alignment horizontal="left" vertical="center" wrapText="1"/>
    </xf>
    <xf numFmtId="0" fontId="23" fillId="10" borderId="64" xfId="0" applyFont="1" applyFill="1" applyBorder="1" applyAlignment="1">
      <alignment horizontal="center"/>
    </xf>
    <xf numFmtId="0" fontId="10" fillId="3" borderId="65" xfId="0" applyFont="1" applyFill="1" applyBorder="1" applyAlignment="1">
      <alignment horizontal="left"/>
    </xf>
    <xf numFmtId="0" fontId="10" fillId="3" borderId="66" xfId="0" applyFont="1" applyFill="1" applyBorder="1" applyAlignment="1">
      <alignment horizontal="left"/>
    </xf>
    <xf numFmtId="0" fontId="10" fillId="3" borderId="66" xfId="0" applyFont="1" applyFill="1" applyBorder="1" applyAlignment="1">
      <alignment horizontal="left" wrapText="1"/>
    </xf>
    <xf numFmtId="0" fontId="10" fillId="3" borderId="66" xfId="0" applyFont="1" applyFill="1" applyBorder="1" applyAlignment="1">
      <alignment horizontal="left" vertical="center" wrapText="1"/>
    </xf>
    <xf numFmtId="0" fontId="10" fillId="3" borderId="67" xfId="0" applyFont="1" applyFill="1" applyBorder="1" applyAlignment="1">
      <alignment horizontal="left"/>
    </xf>
    <xf numFmtId="0" fontId="23" fillId="10" borderId="63" xfId="0" applyFont="1" applyFill="1" applyBorder="1" applyAlignment="1">
      <alignment horizontal="center"/>
    </xf>
    <xf numFmtId="0" fontId="9" fillId="3" borderId="4" xfId="0" applyFont="1" applyFill="1" applyBorder="1" applyAlignment="1">
      <alignment horizontal="left" vertical="center"/>
    </xf>
    <xf numFmtId="0" fontId="6" fillId="3" borderId="8" xfId="0" applyFont="1" applyFill="1" applyBorder="1" applyAlignment="1">
      <alignment horizontal="center"/>
    </xf>
    <xf numFmtId="0" fontId="10" fillId="3" borderId="8" xfId="0" applyFont="1" applyFill="1" applyBorder="1" applyAlignment="1">
      <alignment horizontal="left" vertical="center" wrapText="1"/>
    </xf>
    <xf numFmtId="0" fontId="10" fillId="3" borderId="11" xfId="0" applyFont="1" applyFill="1" applyBorder="1" applyAlignment="1">
      <alignment horizontal="left" vertical="center"/>
    </xf>
    <xf numFmtId="0" fontId="24" fillId="8" borderId="63" xfId="0" applyFont="1" applyFill="1" applyBorder="1" applyAlignment="1">
      <alignment horizontal="center" vertical="center"/>
    </xf>
    <xf numFmtId="0" fontId="10" fillId="3" borderId="65"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68" xfId="0" applyFont="1" applyFill="1" applyBorder="1" applyAlignment="1">
      <alignment horizontal="left" vertical="center" wrapText="1"/>
    </xf>
    <xf numFmtId="0" fontId="10" fillId="3" borderId="63" xfId="0" applyFont="1" applyFill="1" applyBorder="1" applyAlignment="1">
      <alignment horizontal="left" vertical="top"/>
    </xf>
    <xf numFmtId="0" fontId="23" fillId="10" borderId="69" xfId="0" applyFont="1" applyFill="1" applyBorder="1" applyAlignment="1">
      <alignment horizontal="center"/>
    </xf>
    <xf numFmtId="0" fontId="6" fillId="3" borderId="4" xfId="0" applyFont="1" applyFill="1" applyBorder="1" applyAlignment="1">
      <alignment horizontal="left" wrapText="1"/>
    </xf>
    <xf numFmtId="0" fontId="23" fillId="3" borderId="8" xfId="0" applyFont="1" applyFill="1" applyBorder="1" applyAlignment="1">
      <alignment horizontal="center"/>
    </xf>
    <xf numFmtId="0" fontId="23" fillId="10" borderId="14" xfId="0" applyFont="1" applyFill="1" applyBorder="1" applyAlignment="1">
      <alignment horizontal="center"/>
    </xf>
    <xf numFmtId="0" fontId="10" fillId="3" borderId="39" xfId="0" applyFont="1" applyFill="1" applyBorder="1" applyAlignment="1">
      <alignment horizontal="left" vertical="center" wrapText="1"/>
    </xf>
    <xf numFmtId="0" fontId="6" fillId="3" borderId="0" xfId="0" applyFont="1" applyFill="1" applyAlignment="1" applyProtection="1">
      <alignment horizontal="center"/>
      <protection hidden="1"/>
    </xf>
    <xf numFmtId="0" fontId="27" fillId="4" borderId="0" xfId="0" applyFont="1" applyFill="1" applyAlignment="1" applyProtection="1">
      <alignment horizontal="center" vertical="center"/>
      <protection hidden="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4">
    <dxf>
      <fill>
        <patternFill patternType="solid">
          <bgColor rgb="FF00B050"/>
        </patternFill>
      </fill>
    </dxf>
    <dxf>
      <fill>
        <patternFill patternType="solid">
          <bgColor rgb="FFFFFF00"/>
        </patternFill>
      </fill>
    </dxf>
    <dxf>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ill>
        <patternFill patternType="solid">
          <bgColor rgb="FFFF0000"/>
        </patternFill>
      </fill>
    </dxf>
    <dxf>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0000"/>
        </patternFill>
      </fill>
    </dxf>
  </dxfs>
  <tableStyles count="0" defaultTableStyle="TableStyleMedium2" defaultPivotStyle="PivotStyleLight16"/>
  <colors>
    <mruColors>
      <color rgb="00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13197770761937"/>
          <c:y val="0.0345122388007785"/>
          <c:w val="0.930582442648448"/>
          <c:h val="0.875577672375045"/>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dPt>
          <c:dLbls>
            <c:delete val="1"/>
          </c:dLbls>
          <c:cat>
            <c:strRef>
              <c:f>GRÁFICOS!$D$15</c:f>
              <c:strCache>
                <c:ptCount val="1"/>
                <c:pt idx="0">
                  <c:v>GESTION RENDICION DE CUENTAS</c:v>
                </c:pt>
              </c:strCache>
            </c:strRef>
          </c:cat>
          <c:val>
            <c:numRef>
              <c:f>GRÁFICOS!$E$15</c:f>
              <c:numCache>
                <c:formatCode>General</c:formatCode>
                <c:ptCount val="1"/>
                <c:pt idx="0">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83.9344262295082</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dLbls>
            <c:delete val="1"/>
          </c:dLbls>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86.3333333333333</c:v>
                </c:pt>
                <c:pt idx="1">
                  <c:v>83.5714285714286</c:v>
                </c:pt>
                <c:pt idx="2">
                  <c:v>77.7777777777778</c:v>
                </c:pt>
                <c:pt idx="3">
                  <c:v>86</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73.3333333333333</c:v>
                </c:pt>
                <c:pt idx="2">
                  <c:v>90</c:v>
                </c:pt>
                <c:pt idx="3">
                  <c:v>88.3333333333333</c:v>
                </c:pt>
                <c:pt idx="4">
                  <c:v>90</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c:v>
                </c:pt>
                <c:pt idx="1">
                  <c:v>90</c:v>
                </c:pt>
                <c:pt idx="2">
                  <c:v>76.6666666666667</c:v>
                </c:pt>
                <c:pt idx="3">
                  <c:v>93.3333333333333</c:v>
                </c:pt>
                <c:pt idx="4" c:formatCode="0.00">
                  <c:v>79.1666666666667</c:v>
                </c:pt>
              </c:numCache>
            </c:numRef>
          </c:yVal>
          <c:smooth val="0"/>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valAx>
        <c:axId val="571708152"/>
        <c:scaling>
          <c:orientation val="minMax"/>
        </c:scaling>
        <c:delete val="1"/>
        <c:axPos val="b"/>
        <c:numFmt formatCode="General" sourceLinked="1"/>
        <c:majorTickMark val="out"/>
        <c:minorTickMark val="none"/>
        <c:tickLblPos val="nextTo"/>
        <c:txPr>
          <a:bodyPr rot="-6000000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1709136"/>
        <c:crosses val="autoZero"/>
        <c:crossBetween val="midCat"/>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17081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77.7777777777778</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dLbls>
          <c:showLegendKey val="0"/>
          <c:showVal val="0"/>
          <c:showCatName val="0"/>
          <c:showSerName val="0"/>
          <c:showPercent val="0"/>
          <c:showBubbleSize val="0"/>
        </c:dLbls>
        <c:gapWidth val="219"/>
        <c:axId val="573622352"/>
        <c:axId val="573622680"/>
      </c:barChart>
      <c:scatterChart>
        <c:scatterStyle val="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9" Type="http://schemas.openxmlformats.org/officeDocument/2006/relationships/hyperlink" Target="#INSTRUCTIVO!A1"/><Relationship Id="rId8" Type="http://schemas.openxmlformats.org/officeDocument/2006/relationships/image" Target="../media/image4.png"/><Relationship Id="rId7" Type="http://schemas.openxmlformats.org/officeDocument/2006/relationships/hyperlink" Target="#AUTODIAGN&#211;STIC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3" Type="http://schemas.openxmlformats.org/officeDocument/2006/relationships/hyperlink" Target="#'PLAN DE ACCI&#211;N'!A1"/><Relationship Id="rId2" Type="http://schemas.openxmlformats.org/officeDocument/2006/relationships/image" Target="../media/image1.png"/><Relationship Id="rId11" Type="http://schemas.openxmlformats.org/officeDocument/2006/relationships/image" Target="../media/image6.png"/><Relationship Id="rId10" Type="http://schemas.openxmlformats.org/officeDocument/2006/relationships/image" Target="../media/image5.png"/><Relationship Id="rId1" Type="http://schemas.openxmlformats.org/officeDocument/2006/relationships/hyperlink" Target="#GR&#193;FICOS!A1"/></Relationships>
</file>

<file path=xl/drawings/_rels/drawing2.xml.rels><?xml version="1.0" encoding="UTF-8" standalone="yes"?>
<Relationships xmlns="http://schemas.openxmlformats.org/package/2006/relationships"><Relationship Id="rId9" Type="http://schemas.openxmlformats.org/officeDocument/2006/relationships/hyperlink" Target="#'NIVELES CLASIFICACION'!A1"/><Relationship Id="rId8" Type="http://schemas.openxmlformats.org/officeDocument/2006/relationships/image" Target="../media/image8.png"/><Relationship Id="rId7" Type="http://schemas.openxmlformats.org/officeDocument/2006/relationships/hyperlink" Target="#AUTODIAGN&#211;STICO!A1"/><Relationship Id="rId6" Type="http://schemas.openxmlformats.org/officeDocument/2006/relationships/image" Target="../media/image2.png"/><Relationship Id="rId5" Type="http://schemas.openxmlformats.org/officeDocument/2006/relationships/hyperlink" Target="#'PLAN DE ACCI&#211;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2" Type="http://schemas.openxmlformats.org/officeDocument/2006/relationships/hyperlink" Target="#'CLASIFICACION NIVEL'!A1"/><Relationship Id="rId11" Type="http://schemas.openxmlformats.org/officeDocument/2006/relationships/image" Target="../media/image6.png"/><Relationship Id="rId10"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9" Type="http://schemas.openxmlformats.org/officeDocument/2006/relationships/image" Target="../media/image3.png"/><Relationship Id="rId8" Type="http://schemas.openxmlformats.org/officeDocument/2006/relationships/hyperlink" Target="#'NIVELES CLASIFICACION'!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1" Type="http://schemas.openxmlformats.org/officeDocument/2006/relationships/image" Target="../media/image9.png"/><Relationship Id="rId10" Type="http://schemas.openxmlformats.org/officeDocument/2006/relationships/hyperlink" Target="#INSTRUCTIVO!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9" Type="http://schemas.openxmlformats.org/officeDocument/2006/relationships/image" Target="../media/image7.png"/><Relationship Id="rId8" Type="http://schemas.openxmlformats.org/officeDocument/2006/relationships/hyperlink" Target="#MENU!A1"/><Relationship Id="rId7" Type="http://schemas.openxmlformats.org/officeDocument/2006/relationships/image" Target="../media/image6.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7" Type="http://schemas.openxmlformats.org/officeDocument/2006/relationships/image" Target="../media/image11.png"/><Relationship Id="rId16" Type="http://schemas.openxmlformats.org/officeDocument/2006/relationships/hyperlink" Target="#AUTODIAGN&#211;STICO!A1"/><Relationship Id="rId15" Type="http://schemas.openxmlformats.org/officeDocument/2006/relationships/image" Target="../media/image10.png"/><Relationship Id="rId14" Type="http://schemas.openxmlformats.org/officeDocument/2006/relationships/hyperlink" Target="#INSTRUCTIVO!A1"/><Relationship Id="rId13" Type="http://schemas.openxmlformats.org/officeDocument/2006/relationships/image" Target="../media/image3.png"/><Relationship Id="rId12" Type="http://schemas.openxmlformats.org/officeDocument/2006/relationships/hyperlink" Target="#'NIVELES CLASIFICACION'!A1"/><Relationship Id="rId11" Type="http://schemas.openxmlformats.org/officeDocument/2006/relationships/image" Target="../media/image2.png"/><Relationship Id="rId10" Type="http://schemas.openxmlformats.org/officeDocument/2006/relationships/hyperlink" Target="#'PLAN DE ACCI&#211;N'!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hyperlink" Target="#INSTRUCTIVO!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hyperlink" Target="#AUTODIAGN&#211;STIC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9" Type="http://schemas.openxmlformats.org/officeDocument/2006/relationships/hyperlink" Target="#AUTODIAGN&#211;STICO!A1"/><Relationship Id="rId8" Type="http://schemas.openxmlformats.org/officeDocument/2006/relationships/image" Target="../media/image15.png"/><Relationship Id="rId7" Type="http://schemas.openxmlformats.org/officeDocument/2006/relationships/hyperlink" Target="#INSTRUCTIV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0" Type="http://schemas.openxmlformats.org/officeDocument/2006/relationships/image" Target="../media/image8.png"/><Relationship Id="rId1" Type="http://schemas.openxmlformats.org/officeDocument/2006/relationships/hyperlink" Target="#MENU!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xdr:row>
      <xdr:rowOff>123826</xdr:rowOff>
    </xdr:from>
    <xdr:to>
      <xdr:col>10</xdr:col>
      <xdr:colOff>752475</xdr:colOff>
      <xdr:row>6</xdr:row>
      <xdr:rowOff>180975</xdr:rowOff>
    </xdr:to>
    <xdr:sp>
      <xdr:nvSpPr>
        <xdr:cNvPr id="41" name="Rectángulo 40"/>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xdr:nvSpPr>
        <xdr:cNvPr id="40" name="Rectángulo 39"/>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xdr:cNvPr>
        <xdr:cNvGrpSpPr/>
      </xdr:nvGrpSpPr>
      <xdr:grpSpPr>
        <a:xfrm>
          <a:off x="5762625" y="2160905"/>
          <a:ext cx="1033145" cy="840105"/>
          <a:chOff x="3644017" y="40164266"/>
          <a:chExt cx="1013014" cy="1121124"/>
        </a:xfrm>
      </xdr:grpSpPr>
      <xdr:pic>
        <xdr:nvPicPr>
          <xdr:cNvPr id="6" name="Imagen 5"/>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xdr:cNvPr>
        <xdr:cNvGrpSpPr/>
      </xdr:nvGrpSpPr>
      <xdr:grpSpPr>
        <a:xfrm>
          <a:off x="4605020" y="3333750"/>
          <a:ext cx="1233805" cy="770255"/>
          <a:chOff x="4896094" y="40259454"/>
          <a:chExt cx="919026" cy="531342"/>
        </a:xfrm>
      </xdr:grpSpPr>
      <xdr:pic>
        <xdr:nvPicPr>
          <xdr:cNvPr id="9" name="Imagen 8"/>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xdr:cNvPr>
        <xdr:cNvGrpSpPr/>
      </xdr:nvGrpSpPr>
      <xdr:grpSpPr>
        <a:xfrm>
          <a:off x="2724150" y="3248025"/>
          <a:ext cx="788035" cy="861060"/>
          <a:chOff x="11069986" y="3892567"/>
          <a:chExt cx="816569" cy="831719"/>
        </a:xfrm>
      </xdr:grpSpPr>
      <xdr:pic>
        <xdr:nvPicPr>
          <xdr:cNvPr id="12" name="Imagen 11"/>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3" name="CuadroTexto 12"/>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xdr:cNvPr>
        <xdr:cNvGrpSpPr/>
      </xdr:nvGrpSpPr>
      <xdr:grpSpPr>
        <a:xfrm>
          <a:off x="3619500" y="2105025"/>
          <a:ext cx="1172210" cy="929640"/>
          <a:chOff x="10924762" y="2965174"/>
          <a:chExt cx="1229504" cy="853481"/>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xdr:nvSpPr>
          <xdr:cNvPr id="16" name="CuadroTexto 15"/>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endParaRPr lang="es-CO" sz="1000"/>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xdr:cNvPr>
        <xdr:cNvGrpSpPr/>
      </xdr:nvGrpSpPr>
      <xdr:grpSpPr>
        <a:xfrm>
          <a:off x="1571625" y="2075815"/>
          <a:ext cx="907415" cy="933450"/>
          <a:chOff x="1266825" y="1009649"/>
          <a:chExt cx="964880" cy="877302"/>
        </a:xfrm>
      </xdr:grpSpPr>
      <xdr:pic>
        <xdr:nvPicPr>
          <xdr:cNvPr id="24" name="Imagen 23"/>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xdr:nvSpPr>
          <xdr:cNvPr id="25" name="CuadroTexto 24"/>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endParaRPr lang="es-CO" sz="1100"/>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xdr:cNvPicPr/>
      </xdr:nvPicPr>
      <xdr:blipFill>
        <a:blip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xdr:nvSpPr>
        <xdr:cNvPr id="42" name="CuadroTexto 41"/>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xdr:nvSpPr>
        <xdr:cNvPr id="43" name="CuadroTexto 42"/>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endParaRPr lang="es-CO" sz="1000" b="1">
            <a:latin typeface="Arial" panose="020B0604020202020204" pitchFamily="7" charset="0"/>
            <a:cs typeface="Arial" panose="020B0604020202020204" pitchFamily="7" charset="0"/>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xdr:cNvPr>
        <xdr:cNvGrpSpPr/>
      </xdr:nvGrpSpPr>
      <xdr:grpSpPr>
        <a:xfrm>
          <a:off x="861695" y="190500"/>
          <a:ext cx="770255" cy="810895"/>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xdr:cNvPr>
        <xdr:cNvGrpSpPr/>
      </xdr:nvGrpSpPr>
      <xdr:grpSpPr>
        <a:xfrm>
          <a:off x="3709670" y="295910"/>
          <a:ext cx="616585" cy="664845"/>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xdr:cNvPr>
        <xdr:cNvGrpSpPr/>
      </xdr:nvGrpSpPr>
      <xdr:grpSpPr>
        <a:xfrm>
          <a:off x="6610350" y="201295"/>
          <a:ext cx="1188085" cy="810260"/>
          <a:chOff x="4896094" y="40259454"/>
          <a:chExt cx="919026" cy="566376"/>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xdr:cNvPr>
        <xdr:cNvGrpSpPr/>
      </xdr:nvGrpSpPr>
      <xdr:grpSpPr>
        <a:xfrm>
          <a:off x="2223770" y="145415"/>
          <a:ext cx="965835" cy="866140"/>
          <a:chOff x="11811000" y="215347"/>
          <a:chExt cx="993913" cy="714518"/>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xdr:cNvPr>
        <xdr:cNvGrpSpPr/>
      </xdr:nvGrpSpPr>
      <xdr:grpSpPr>
        <a:xfrm>
          <a:off x="4921250" y="223520"/>
          <a:ext cx="1130300" cy="825500"/>
          <a:chOff x="11036077" y="3892564"/>
          <a:chExt cx="965770" cy="859139"/>
        </a:xfrm>
      </xdr:grpSpPr>
      <xdr:pic>
        <xdr:nvPicPr>
          <xdr:cNvPr id="18" name="Imagen 17"/>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19" name="CuadroTexto 1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xdr:cNvPicPr/>
      </xdr:nvPicPr>
      <xdr:blipFill>
        <a:blip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xdr:cNvPr>
        <xdr:cNvGrpSpPr/>
      </xdr:nvGrpSpPr>
      <xdr:grpSpPr>
        <a:xfrm>
          <a:off x="4918710" y="971550"/>
          <a:ext cx="0" cy="238125"/>
          <a:chOff x="11069986" y="3892567"/>
          <a:chExt cx="816569" cy="831719"/>
        </a:xfrm>
      </xdr:grpSpPr>
      <xdr:pic>
        <xdr:nvPicPr>
          <xdr:cNvPr id="25" name="Imagen 2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6" name="CuadroTexto 25"/>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xdr:cNvPicPr/>
      </xdr:nvPicPr>
      <xdr:blipFill>
        <a:blip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xdr:cNvPr>
        <xdr:cNvGrpSpPr/>
      </xdr:nvGrpSpPr>
      <xdr:grpSpPr>
        <a:xfrm>
          <a:off x="1905000" y="85725"/>
          <a:ext cx="771525" cy="647700"/>
          <a:chOff x="2684805" y="40102191"/>
          <a:chExt cx="833178" cy="960296"/>
        </a:xfrm>
      </xdr:grpSpPr>
      <xdr:pic>
        <xdr:nvPicPr>
          <xdr:cNvPr id="3" name="Imagen 2"/>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6" name="CuadroTexto 5"/>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xdr:cNvPr>
        <xdr:cNvGrpSpPr/>
      </xdr:nvGrpSpPr>
      <xdr:grpSpPr>
        <a:xfrm>
          <a:off x="5972175" y="161290"/>
          <a:ext cx="933450" cy="561975"/>
          <a:chOff x="3644017" y="40164266"/>
          <a:chExt cx="1013014" cy="1121124"/>
        </a:xfrm>
      </xdr:grpSpPr>
      <xdr:pic>
        <xdr:nvPicPr>
          <xdr:cNvPr id="9" name="Imagen 8"/>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10" name="CuadroTexto 9"/>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xdr:cNvPr>
        <xdr:cNvGrpSpPr/>
      </xdr:nvGrpSpPr>
      <xdr:grpSpPr>
        <a:xfrm>
          <a:off x="10477500" y="104140"/>
          <a:ext cx="1162050" cy="771525"/>
          <a:chOff x="4896094" y="40259454"/>
          <a:chExt cx="919026" cy="772331"/>
        </a:xfrm>
      </xdr:grpSpPr>
      <xdr:pic>
        <xdr:nvPicPr>
          <xdr:cNvPr id="17" name="Imagen 16"/>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8" name="CuadroTexto 17"/>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xdr:cNvPr>
        <xdr:cNvGrpSpPr/>
      </xdr:nvGrpSpPr>
      <xdr:grpSpPr>
        <a:xfrm>
          <a:off x="8242935" y="19050"/>
          <a:ext cx="1005205" cy="866775"/>
          <a:chOff x="11069986" y="3892567"/>
          <a:chExt cx="816569" cy="831719"/>
        </a:xfrm>
      </xdr:grpSpPr>
      <xdr:pic>
        <xdr:nvPicPr>
          <xdr:cNvPr id="24" name="Imagen 23"/>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5" name="CuadroTexto 24"/>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xdr:cNvPr>
        <xdr:cNvGrpSpPr/>
      </xdr:nvGrpSpPr>
      <xdr:grpSpPr>
        <a:xfrm>
          <a:off x="4038600" y="114300"/>
          <a:ext cx="751840" cy="639445"/>
          <a:chOff x="13178956" y="290367"/>
          <a:chExt cx="694583" cy="743448"/>
        </a:xfrm>
      </xdr:grpSpPr>
      <xdr:pic>
        <xdr:nvPicPr>
          <xdr:cNvPr id="11" name="Imagen 10"/>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2" name="CuadroTexto 11"/>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xdr:col>
      <xdr:colOff>7112</xdr:colOff>
      <xdr:row>9</xdr:row>
      <xdr:rowOff>174969</xdr:rowOff>
    </xdr:from>
    <xdr:to>
      <xdr:col>10</xdr:col>
      <xdr:colOff>571500</xdr:colOff>
      <xdr:row>29</xdr:row>
      <xdr:rowOff>44823</xdr:rowOff>
    </xdr:to>
    <xdr:graphicFrame>
      <xdr:nvGraphicFramePr>
        <xdr:cNvPr id="2" name="Gráfico 1"/>
        <xdr:cNvGraphicFramePr/>
      </xdr:nvGraphicFramePr>
      <xdr:xfrm>
        <a:off x="1340485" y="2774950"/>
        <a:ext cx="7232015" cy="3679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xdr:nvGraphicFramePr>
        <xdr:cNvPr id="7" name="Gráfico 6"/>
        <xdr:cNvGraphicFramePr/>
      </xdr:nvGraphicFramePr>
      <xdr:xfrm>
        <a:off x="1333500" y="7210425"/>
        <a:ext cx="7534275" cy="360489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xdr:nvGraphicFramePr>
        <xdr:cNvPr id="10" name="Gráfico 9"/>
        <xdr:cNvGraphicFramePr/>
      </xdr:nvGraphicFramePr>
      <xdr:xfrm>
        <a:off x="1333500" y="11838305"/>
        <a:ext cx="7534275" cy="360489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xdr:nvGraphicFramePr>
        <xdr:cNvPr id="5" name="Gráfico 4"/>
        <xdr:cNvGraphicFramePr/>
      </xdr:nvGraphicFramePr>
      <xdr:xfrm>
        <a:off x="1333500" y="15955645"/>
        <a:ext cx="7583805" cy="40335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xdr:nvGraphicFramePr>
        <xdr:cNvPr id="11" name="Gráfico 10"/>
        <xdr:cNvGraphicFramePr/>
      </xdr:nvGraphicFramePr>
      <xdr:xfrm>
        <a:off x="1333500" y="20585430"/>
        <a:ext cx="7559040" cy="44069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xdr:nvGraphicFramePr>
        <xdr:cNvPr id="13" name="Gráfico 12"/>
        <xdr:cNvGraphicFramePr/>
      </xdr:nvGraphicFramePr>
      <xdr:xfrm>
        <a:off x="1333500" y="25563830"/>
        <a:ext cx="7567295" cy="402526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295275</xdr:rowOff>
    </xdr:to>
    <xdr:pic>
      <xdr:nvPicPr>
        <xdr:cNvPr id="14" name="Imagen 13" descr="Secretaría de Educación"/>
        <xdr:cNvPicPr/>
      </xdr:nvPicPr>
      <xdr:blipFill>
        <a:blip r:embed="rId7"/>
        <a:srcRect l="8134" t="9091" r="4785" b="11688"/>
        <a:stretch>
          <a:fillRect/>
        </a:stretch>
      </xdr:blipFill>
      <xdr:spPr>
        <a:xfrm>
          <a:off x="443230" y="861695"/>
          <a:ext cx="1511300" cy="79565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xdr:cNvPr>
        <xdr:cNvGrpSpPr/>
      </xdr:nvGrpSpPr>
      <xdr:grpSpPr>
        <a:xfrm>
          <a:off x="1096010" y="41275"/>
          <a:ext cx="580390" cy="663575"/>
          <a:chOff x="2684805" y="40102191"/>
          <a:chExt cx="833178" cy="960296"/>
        </a:xfrm>
      </xdr:grpSpPr>
      <xdr:pic>
        <xdr:nvPicPr>
          <xdr:cNvPr id="22" name="Imagen 21"/>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27" name="CuadroTexto 2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xdr:cNvPr>
        <xdr:cNvGrpSpPr/>
      </xdr:nvGrpSpPr>
      <xdr:grpSpPr>
        <a:xfrm>
          <a:off x="8136890" y="46355"/>
          <a:ext cx="956310" cy="658495"/>
          <a:chOff x="4896094" y="40259454"/>
          <a:chExt cx="919026" cy="566376"/>
        </a:xfrm>
      </xdr:grpSpPr>
      <xdr:pic>
        <xdr:nvPicPr>
          <xdr:cNvPr id="35" name="Imagen 34"/>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36" name="CuadroTexto 3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xdr:cNvPr>
        <xdr:cNvGrpSpPr/>
      </xdr:nvGrpSpPr>
      <xdr:grpSpPr>
        <a:xfrm>
          <a:off x="6107430" y="0"/>
          <a:ext cx="1184910" cy="704850"/>
          <a:chOff x="11036077" y="3892564"/>
          <a:chExt cx="965770" cy="859139"/>
        </a:xfrm>
      </xdr:grpSpPr>
      <xdr:pic>
        <xdr:nvPicPr>
          <xdr:cNvPr id="38" name="Imagen 37"/>
          <xdr:cNvPicPr>
            <a:picLocks noChangeAspect="1"/>
          </xdr:cNvPicPr>
        </xdr:nvPicPr>
        <xdr:blipFill>
          <a:blip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39" name="CuadroTexto 3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xdr:cNvPr>
        <xdr:cNvGrpSpPr/>
      </xdr:nvGrpSpPr>
      <xdr:grpSpPr>
        <a:xfrm>
          <a:off x="2620645" y="45720"/>
          <a:ext cx="752475" cy="673735"/>
          <a:chOff x="13134975" y="290367"/>
          <a:chExt cx="752129" cy="724215"/>
        </a:xfrm>
      </xdr:grpSpPr>
      <xdr:pic>
        <xdr:nvPicPr>
          <xdr:cNvPr id="41" name="Imagen 40"/>
          <xdr:cNvPicPr>
            <a:picLocks noChangeAspect="1"/>
          </xdr:cNvPicPr>
        </xdr:nvPicPr>
        <xdr:blipFill>
          <a:blip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42" name="CuadroTexto 41"/>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xdr:cNvPr>
        <xdr:cNvGrpSpPr/>
      </xdr:nvGrpSpPr>
      <xdr:grpSpPr>
        <a:xfrm>
          <a:off x="4342765" y="49530"/>
          <a:ext cx="995680" cy="655320"/>
          <a:chOff x="11811000" y="215347"/>
          <a:chExt cx="993913" cy="714518"/>
        </a:xfrm>
      </xdr:grpSpPr>
      <xdr:pic>
        <xdr:nvPicPr>
          <xdr:cNvPr id="4" name="Imagen 3"/>
          <xdr:cNvPicPr>
            <a:picLocks noChangeAspect="1"/>
          </xdr:cNvPicPr>
        </xdr:nvPicPr>
        <xdr:blipFill>
          <a:blip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43" name="CuadroTexto 42"/>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xdr:cNvPicPr/>
      </xdr:nvPicPr>
      <xdr:blipFill>
        <a:blip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xdr:cNvPr>
        <xdr:cNvGrpSpPr/>
      </xdr:nvGrpSpPr>
      <xdr:grpSpPr>
        <a:xfrm>
          <a:off x="609600" y="0"/>
          <a:ext cx="575310" cy="733425"/>
          <a:chOff x="2684805" y="40102191"/>
          <a:chExt cx="833178" cy="960296"/>
        </a:xfrm>
      </xdr:grpSpPr>
      <xdr:pic>
        <xdr:nvPicPr>
          <xdr:cNvPr id="16" name="Imagen 15"/>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17" name="CuadroTexto 1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xdr:cNvPr>
        <xdr:cNvGrpSpPr/>
      </xdr:nvGrpSpPr>
      <xdr:grpSpPr>
        <a:xfrm>
          <a:off x="5869940" y="60960"/>
          <a:ext cx="645160" cy="672465"/>
          <a:chOff x="3644017" y="40164266"/>
          <a:chExt cx="1013014" cy="1121124"/>
        </a:xfrm>
      </xdr:grpSpPr>
      <xdr:pic>
        <xdr:nvPicPr>
          <xdr:cNvPr id="22" name="Imagen 21"/>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23" name="CuadroTexto 22"/>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xdr:cNvPr>
        <xdr:cNvGrpSpPr/>
      </xdr:nvGrpSpPr>
      <xdr:grpSpPr>
        <a:xfrm>
          <a:off x="7439025" y="57150"/>
          <a:ext cx="1000125" cy="676275"/>
          <a:chOff x="4896094" y="40259454"/>
          <a:chExt cx="919026" cy="566376"/>
        </a:xfrm>
      </xdr:grpSpPr>
      <xdr:pic>
        <xdr:nvPicPr>
          <xdr:cNvPr id="25" name="Imagen 24"/>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26" name="CuadroTexto 2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xdr:cNvPr>
        <xdr:cNvGrpSpPr/>
      </xdr:nvGrpSpPr>
      <xdr:grpSpPr>
        <a:xfrm>
          <a:off x="2089785" y="53975"/>
          <a:ext cx="751840" cy="687705"/>
          <a:chOff x="13134975" y="290367"/>
          <a:chExt cx="752129" cy="717492"/>
        </a:xfrm>
      </xdr:grpSpPr>
      <xdr:pic>
        <xdr:nvPicPr>
          <xdr:cNvPr id="31" name="Imagen 30"/>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32" name="CuadroTexto 31"/>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xdr:cNvGrpSpPr/>
      </xdr:nvGrpSpPr>
      <xdr:grpSpPr>
        <a:xfrm>
          <a:off x="3667125" y="38100"/>
          <a:ext cx="993775" cy="695325"/>
          <a:chOff x="11811000" y="215347"/>
          <a:chExt cx="993913" cy="714518"/>
        </a:xfrm>
      </xdr:grpSpPr>
      <xdr:pic>
        <xdr:nvPicPr>
          <xdr:cNvPr id="35" name="Imagen 34">
            <a:hlinkClick xmlns:r="http://schemas.openxmlformats.org/officeDocument/2006/relationships" r:id="rId10"/>
          </xdr:cNvPr>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36" name="CuadroTexto 3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xdr:cNvPicPr>
          <a:picLocks noChangeAspect="1"/>
        </xdr:cNvPicPr>
      </xdr:nvPicPr>
      <xdr:blipFill>
        <a:blip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xdr:cNvPr>
        <xdr:cNvGrpSpPr/>
      </xdr:nvGrpSpPr>
      <xdr:grpSpPr>
        <a:xfrm>
          <a:off x="323850" y="123825"/>
          <a:ext cx="575310" cy="704850"/>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xdr:cNvPr>
        <xdr:cNvGrpSpPr/>
      </xdr:nvGrpSpPr>
      <xdr:grpSpPr>
        <a:xfrm>
          <a:off x="4479290" y="156210"/>
          <a:ext cx="978535" cy="605790"/>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xdr:cNvPr>
        <xdr:cNvGrpSpPr/>
      </xdr:nvGrpSpPr>
      <xdr:grpSpPr>
        <a:xfrm>
          <a:off x="5790565" y="0"/>
          <a:ext cx="1343025" cy="961390"/>
          <a:chOff x="11069986" y="3892567"/>
          <a:chExt cx="816569" cy="763668"/>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0" name="CuadroTexto 9"/>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xdr:cNvPr>
        <xdr:cNvGrpSpPr/>
      </xdr:nvGrpSpPr>
      <xdr:grpSpPr>
        <a:xfrm>
          <a:off x="1266825" y="120650"/>
          <a:ext cx="751840" cy="708025"/>
          <a:chOff x="13201929" y="290367"/>
          <a:chExt cx="660865" cy="708243"/>
        </a:xfrm>
      </xdr:grpSpPr>
      <xdr:pic>
        <xdr:nvPicPr>
          <xdr:cNvPr id="12" name="Imagen 11"/>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3" name="CuadroTexto 12"/>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xdr:cNvPr>
        <xdr:cNvGrpSpPr/>
      </xdr:nvGrpSpPr>
      <xdr:grpSpPr>
        <a:xfrm>
          <a:off x="2676525" y="114300"/>
          <a:ext cx="1419225" cy="733425"/>
          <a:chOff x="11975510" y="215347"/>
          <a:chExt cx="993913" cy="733568"/>
        </a:xfrm>
      </xdr:grpSpPr>
      <xdr:pic>
        <xdr:nvPicPr>
          <xdr:cNvPr id="15" name="Imagen 1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1"/>
  <sheetViews>
    <sheetView tabSelected="1" workbookViewId="0">
      <selection activeCell="P30" sqref="P30"/>
    </sheetView>
  </sheetViews>
  <sheetFormatPr defaultColWidth="11" defaultRowHeight="15"/>
  <cols>
    <col min="2" max="2" width="2.71428571428571" customWidth="1"/>
    <col min="9" max="9" width="13.2857142857143" customWidth="1"/>
    <col min="10" max="10" width="13.4285714285714" customWidth="1"/>
    <col min="12" max="12" width="2.57142857142857" customWidth="1"/>
  </cols>
  <sheetData>
    <row r="1" s="56" customFormat="1" ht="15.75" spans="1:13">
      <c r="A1" s="85"/>
      <c r="B1" s="85"/>
      <c r="C1" s="85"/>
      <c r="D1" s="85"/>
      <c r="E1" s="85"/>
      <c r="F1" s="85"/>
      <c r="G1" s="85"/>
      <c r="H1" s="85"/>
      <c r="I1" s="85"/>
      <c r="J1" s="85"/>
      <c r="K1" s="85"/>
      <c r="L1" s="85"/>
      <c r="M1" s="85"/>
    </row>
    <row r="2" s="56" customFormat="1" spans="1:13">
      <c r="A2" s="85"/>
      <c r="B2" s="86"/>
      <c r="C2" s="87"/>
      <c r="D2" s="87"/>
      <c r="E2" s="87"/>
      <c r="F2" s="87"/>
      <c r="G2" s="87"/>
      <c r="H2" s="87"/>
      <c r="I2" s="87"/>
      <c r="J2" s="87"/>
      <c r="K2" s="87"/>
      <c r="L2" s="101"/>
      <c r="M2" s="85"/>
    </row>
    <row r="3" s="56" customFormat="1" spans="1:13">
      <c r="A3" s="85"/>
      <c r="B3" s="88"/>
      <c r="C3" s="85"/>
      <c r="D3" s="85"/>
      <c r="E3" s="85"/>
      <c r="F3" s="85"/>
      <c r="G3" s="85"/>
      <c r="H3" s="85"/>
      <c r="I3" s="85"/>
      <c r="J3" s="85"/>
      <c r="K3" s="85"/>
      <c r="L3" s="103"/>
      <c r="M3" s="85"/>
    </row>
    <row r="4" s="56" customFormat="1" ht="18.75" spans="1:13">
      <c r="A4" s="85"/>
      <c r="B4" s="88"/>
      <c r="C4" s="85"/>
      <c r="D4" s="85"/>
      <c r="E4" s="85"/>
      <c r="F4" s="305"/>
      <c r="G4" s="305"/>
      <c r="H4" s="305"/>
      <c r="I4" s="305"/>
      <c r="J4" s="305"/>
      <c r="K4" s="305"/>
      <c r="L4" s="103"/>
      <c r="M4" s="85"/>
    </row>
    <row r="5" s="56" customFormat="1" spans="1:13">
      <c r="A5" s="85"/>
      <c r="B5" s="88"/>
      <c r="C5" s="85"/>
      <c r="D5" s="85"/>
      <c r="E5" s="85"/>
      <c r="F5" s="100"/>
      <c r="G5" s="100"/>
      <c r="H5" s="100"/>
      <c r="I5" s="100"/>
      <c r="J5" s="100"/>
      <c r="K5" s="100"/>
      <c r="L5" s="103"/>
      <c r="M5" s="85"/>
    </row>
    <row r="6" s="56" customFormat="1" spans="1:13">
      <c r="A6" s="85"/>
      <c r="B6" s="88"/>
      <c r="C6" s="85"/>
      <c r="D6" s="85"/>
      <c r="E6" s="85"/>
      <c r="F6" s="85"/>
      <c r="G6" s="85"/>
      <c r="H6" s="85"/>
      <c r="I6" s="85"/>
      <c r="J6" s="85"/>
      <c r="K6" s="85"/>
      <c r="L6" s="103"/>
      <c r="M6" s="85"/>
    </row>
    <row r="7" s="56" customFormat="1" spans="1:13">
      <c r="A7" s="85"/>
      <c r="B7" s="88"/>
      <c r="C7" s="85"/>
      <c r="D7" s="85"/>
      <c r="E7" s="85"/>
      <c r="F7" s="85"/>
      <c r="G7" s="85"/>
      <c r="H7" s="85"/>
      <c r="I7" s="85"/>
      <c r="J7" s="85"/>
      <c r="K7" s="85"/>
      <c r="L7" s="103"/>
      <c r="M7" s="85"/>
    </row>
    <row r="8" s="56" customFormat="1" ht="26.25" spans="1:13">
      <c r="A8" s="85"/>
      <c r="B8" s="88"/>
      <c r="C8" s="306" t="s">
        <v>0</v>
      </c>
      <c r="D8" s="306"/>
      <c r="E8" s="306"/>
      <c r="F8" s="306"/>
      <c r="G8" s="306"/>
      <c r="H8" s="306"/>
      <c r="I8" s="306"/>
      <c r="J8" s="306"/>
      <c r="K8" s="306"/>
      <c r="L8" s="103"/>
      <c r="M8" s="85"/>
    </row>
    <row r="9" s="56" customFormat="1" spans="1:13">
      <c r="A9" s="85"/>
      <c r="B9" s="88"/>
      <c r="C9" s="85"/>
      <c r="D9" s="85"/>
      <c r="E9" s="85"/>
      <c r="F9" s="85"/>
      <c r="G9" s="85"/>
      <c r="H9" s="85"/>
      <c r="I9" s="85"/>
      <c r="J9" s="85"/>
      <c r="K9" s="85"/>
      <c r="L9" s="103"/>
      <c r="M9" s="85"/>
    </row>
    <row r="10" s="56" customFormat="1" spans="1:13">
      <c r="A10" s="85"/>
      <c r="B10" s="88"/>
      <c r="C10" s="85"/>
      <c r="D10" s="85"/>
      <c r="E10" s="85"/>
      <c r="F10" s="85"/>
      <c r="G10" s="85"/>
      <c r="H10" s="85"/>
      <c r="I10" s="85"/>
      <c r="J10" s="85"/>
      <c r="K10" s="85"/>
      <c r="L10" s="103"/>
      <c r="M10" s="85"/>
    </row>
    <row r="11" s="56" customFormat="1" spans="1:13">
      <c r="A11" s="85"/>
      <c r="B11" s="88"/>
      <c r="C11" s="85"/>
      <c r="D11" s="85"/>
      <c r="E11" s="85"/>
      <c r="F11" s="85"/>
      <c r="G11" s="85"/>
      <c r="H11" s="85"/>
      <c r="I11" s="85"/>
      <c r="J11" s="85"/>
      <c r="K11" s="85"/>
      <c r="L11" s="103"/>
      <c r="M11" s="85"/>
    </row>
    <row r="12" s="56" customFormat="1" spans="1:13">
      <c r="A12" s="85"/>
      <c r="B12" s="88"/>
      <c r="C12" s="85"/>
      <c r="D12" s="85"/>
      <c r="E12" s="85"/>
      <c r="F12" s="85"/>
      <c r="G12" s="85"/>
      <c r="H12" s="85"/>
      <c r="I12" s="85"/>
      <c r="J12" s="85"/>
      <c r="K12" s="85"/>
      <c r="L12" s="103"/>
      <c r="M12" s="85"/>
    </row>
    <row r="13" s="56" customFormat="1" spans="1:13">
      <c r="A13" s="85"/>
      <c r="B13" s="88"/>
      <c r="C13" s="85"/>
      <c r="D13" s="85"/>
      <c r="E13" s="85"/>
      <c r="F13" s="85"/>
      <c r="G13" s="85"/>
      <c r="H13" s="85"/>
      <c r="I13" s="85"/>
      <c r="J13" s="85"/>
      <c r="K13" s="85"/>
      <c r="L13" s="103"/>
      <c r="M13" s="85"/>
    </row>
    <row r="14" s="56" customFormat="1" spans="1:13">
      <c r="A14" s="85"/>
      <c r="B14" s="88"/>
      <c r="C14" s="85"/>
      <c r="D14" s="85"/>
      <c r="E14" s="85"/>
      <c r="F14" s="85"/>
      <c r="G14" s="85"/>
      <c r="H14" s="85"/>
      <c r="I14" s="85"/>
      <c r="J14" s="85"/>
      <c r="K14" s="85"/>
      <c r="L14" s="103"/>
      <c r="M14" s="85"/>
    </row>
    <row r="15" s="56" customFormat="1" spans="1:13">
      <c r="A15" s="85"/>
      <c r="B15" s="88"/>
      <c r="C15" s="85"/>
      <c r="D15" s="85"/>
      <c r="E15" s="85"/>
      <c r="F15" s="85"/>
      <c r="G15" s="85"/>
      <c r="H15" s="85"/>
      <c r="I15" s="85"/>
      <c r="J15" s="85"/>
      <c r="K15" s="85"/>
      <c r="L15" s="103"/>
      <c r="M15" s="85"/>
    </row>
    <row r="16" s="56" customFormat="1" spans="1:13">
      <c r="A16" s="85"/>
      <c r="B16" s="88"/>
      <c r="C16" s="85"/>
      <c r="D16" s="85"/>
      <c r="E16" s="85"/>
      <c r="F16" s="85"/>
      <c r="G16" s="85"/>
      <c r="H16" s="85"/>
      <c r="I16" s="85"/>
      <c r="J16" s="85"/>
      <c r="K16" s="85"/>
      <c r="L16" s="103"/>
      <c r="M16" s="85"/>
    </row>
    <row r="17" s="56" customFormat="1" spans="1:13">
      <c r="A17" s="85"/>
      <c r="B17" s="88"/>
      <c r="C17" s="85"/>
      <c r="D17" s="85"/>
      <c r="E17" s="85"/>
      <c r="F17" s="85"/>
      <c r="G17" s="85"/>
      <c r="H17" s="85"/>
      <c r="I17" s="85"/>
      <c r="J17" s="85"/>
      <c r="K17" s="85"/>
      <c r="L17" s="103"/>
      <c r="M17" s="85"/>
    </row>
    <row r="18" s="56" customFormat="1" spans="1:13">
      <c r="A18" s="85"/>
      <c r="B18" s="88"/>
      <c r="C18" s="85"/>
      <c r="D18" s="85"/>
      <c r="E18" s="85"/>
      <c r="F18" s="85"/>
      <c r="G18" s="85"/>
      <c r="H18" s="85"/>
      <c r="I18" s="85"/>
      <c r="J18" s="85"/>
      <c r="K18" s="85"/>
      <c r="L18" s="103"/>
      <c r="M18" s="85"/>
    </row>
    <row r="19" s="56" customFormat="1" spans="1:13">
      <c r="A19" s="85"/>
      <c r="B19" s="88"/>
      <c r="C19" s="85"/>
      <c r="D19" s="85"/>
      <c r="E19" s="85"/>
      <c r="F19" s="85"/>
      <c r="G19" s="85"/>
      <c r="H19" s="85"/>
      <c r="I19" s="85"/>
      <c r="J19" s="85"/>
      <c r="K19" s="85"/>
      <c r="L19" s="103"/>
      <c r="M19" s="85"/>
    </row>
    <row r="20" s="56" customFormat="1" spans="1:13">
      <c r="A20" s="85"/>
      <c r="B20" s="88"/>
      <c r="C20" s="85"/>
      <c r="D20" s="85"/>
      <c r="E20" s="85"/>
      <c r="F20" s="85"/>
      <c r="G20" s="85"/>
      <c r="H20" s="85"/>
      <c r="I20" s="85"/>
      <c r="J20" s="85"/>
      <c r="K20" s="85"/>
      <c r="L20" s="103"/>
      <c r="M20" s="85"/>
    </row>
    <row r="21" s="56" customFormat="1" spans="1:13">
      <c r="A21" s="85"/>
      <c r="B21" s="88"/>
      <c r="C21" s="85"/>
      <c r="D21" s="85"/>
      <c r="E21" s="85"/>
      <c r="F21" s="85"/>
      <c r="G21" s="85"/>
      <c r="H21" s="85"/>
      <c r="I21" s="85"/>
      <c r="J21" s="85"/>
      <c r="K21" s="85"/>
      <c r="L21" s="103"/>
      <c r="M21" s="85"/>
    </row>
    <row r="22" s="56" customFormat="1" ht="15.75" spans="1:13">
      <c r="A22" s="85"/>
      <c r="B22" s="106"/>
      <c r="C22" s="107"/>
      <c r="D22" s="107"/>
      <c r="E22" s="107"/>
      <c r="F22" s="107"/>
      <c r="G22" s="107"/>
      <c r="H22" s="107"/>
      <c r="I22" s="107"/>
      <c r="J22" s="107"/>
      <c r="K22" s="107"/>
      <c r="L22" s="108"/>
      <c r="M22" s="85"/>
    </row>
    <row r="23" s="56" customFormat="1" spans="1:13">
      <c r="A23" s="85"/>
      <c r="B23" s="85"/>
      <c r="C23" s="85"/>
      <c r="D23" s="85"/>
      <c r="E23" s="85"/>
      <c r="F23" s="85"/>
      <c r="G23" s="85"/>
      <c r="H23" s="85"/>
      <c r="I23" s="85"/>
      <c r="J23" s="85"/>
      <c r="K23" s="85"/>
      <c r="L23" s="85"/>
      <c r="M23" s="85"/>
    </row>
    <row r="24" s="56" customFormat="1" spans="1:13">
      <c r="A24" s="85"/>
      <c r="B24" s="85"/>
      <c r="C24" s="85" t="s">
        <v>1</v>
      </c>
      <c r="D24" s="85"/>
      <c r="E24" s="85"/>
      <c r="F24" s="85"/>
      <c r="G24" s="85"/>
      <c r="H24" s="85"/>
      <c r="I24" s="85"/>
      <c r="J24" s="85"/>
      <c r="K24" s="85"/>
      <c r="L24" s="85"/>
      <c r="M24" s="85"/>
    </row>
    <row r="25" s="56" customFormat="1"/>
    <row r="26" s="56" customFormat="1"/>
    <row r="27" s="56" customFormat="1"/>
    <row r="28" s="56" customFormat="1"/>
    <row r="29" s="56" customFormat="1"/>
    <row r="30" s="56" customFormat="1"/>
    <row r="31" s="56" customFormat="1"/>
    <row r="32" s="56" customFormat="1"/>
    <row r="33" s="56" customFormat="1"/>
    <row r="34" s="56" customFormat="1"/>
    <row r="35" s="56" customFormat="1"/>
    <row r="36" s="56" customFormat="1"/>
    <row r="37" s="56" customFormat="1"/>
    <row r="38" s="56" customFormat="1"/>
    <row r="39" s="56" customFormat="1"/>
    <row r="40" s="56" customFormat="1"/>
    <row r="41" s="56" customFormat="1"/>
    <row r="42" s="56" customFormat="1"/>
    <row r="43" s="56" customFormat="1"/>
    <row r="44" s="56" customFormat="1"/>
    <row r="45" s="56" customFormat="1"/>
    <row r="46" s="56" customFormat="1"/>
    <row r="47" s="56" customFormat="1"/>
    <row r="48"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4"/>
  <sheetViews>
    <sheetView zoomScale="85" zoomScaleNormal="85" workbookViewId="0">
      <selection activeCell="D68" sqref="D68:M68"/>
    </sheetView>
  </sheetViews>
  <sheetFormatPr defaultColWidth="11.4285714285714" defaultRowHeight="15"/>
  <cols>
    <col min="1" max="2" width="12.7142857142857" customWidth="1"/>
    <col min="3" max="3" width="4.28571428571429" customWidth="1"/>
    <col min="4" max="13" width="11" customWidth="1"/>
    <col min="14" max="16384" width="11.4285714285714" style="56"/>
  </cols>
  <sheetData>
    <row r="1" spans="1:13">
      <c r="A1" s="56"/>
      <c r="B1" s="56"/>
      <c r="C1" s="56"/>
      <c r="D1" s="56"/>
      <c r="E1" s="56"/>
      <c r="F1" s="56"/>
      <c r="G1" s="56"/>
      <c r="H1" s="56"/>
      <c r="I1" s="56"/>
      <c r="J1" s="56"/>
      <c r="K1" s="56"/>
      <c r="L1" s="56"/>
      <c r="M1" s="56"/>
    </row>
    <row r="2" spans="1:13">
      <c r="A2" s="56"/>
      <c r="B2" s="56"/>
      <c r="C2" s="56"/>
      <c r="D2" s="56"/>
      <c r="E2" s="56"/>
      <c r="F2" s="56"/>
      <c r="G2" s="56"/>
      <c r="H2" s="56"/>
      <c r="I2" s="56"/>
      <c r="J2" s="56"/>
      <c r="K2" s="56"/>
      <c r="L2" s="56"/>
      <c r="M2" s="56"/>
    </row>
    <row r="3" spans="1:13">
      <c r="A3" s="56"/>
      <c r="B3" s="56"/>
      <c r="C3" s="56"/>
      <c r="D3" s="56"/>
      <c r="E3" s="56"/>
      <c r="F3" s="56"/>
      <c r="G3" s="56"/>
      <c r="H3" s="56"/>
      <c r="I3" s="56"/>
      <c r="J3" s="56"/>
      <c r="K3" s="56"/>
      <c r="L3" s="56"/>
      <c r="M3" s="56"/>
    </row>
    <row r="4" spans="1:13">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ht="15.75" spans="1:13">
      <c r="A6" s="56"/>
      <c r="B6" s="56"/>
      <c r="C6" s="56"/>
      <c r="D6" s="56"/>
      <c r="E6" s="56"/>
      <c r="F6" s="56"/>
      <c r="G6" s="56"/>
      <c r="H6" s="56"/>
      <c r="I6" s="56"/>
      <c r="J6" s="56"/>
      <c r="K6" s="56"/>
      <c r="L6" s="56"/>
      <c r="M6" s="56"/>
    </row>
    <row r="7" ht="51.75" customHeight="1" spans="1:13">
      <c r="A7" s="186"/>
      <c r="B7" s="187"/>
      <c r="C7" s="187"/>
      <c r="D7" s="188" t="s">
        <v>2</v>
      </c>
      <c r="E7" s="188"/>
      <c r="F7" s="188"/>
      <c r="G7" s="188"/>
      <c r="H7" s="188"/>
      <c r="I7" s="188"/>
      <c r="J7" s="188"/>
      <c r="K7" s="188"/>
      <c r="L7" s="188"/>
      <c r="M7" s="279"/>
    </row>
    <row r="8" ht="36.75" customHeight="1" spans="1:13">
      <c r="A8" s="189"/>
      <c r="B8" s="190"/>
      <c r="C8" s="190"/>
      <c r="D8" s="191" t="s">
        <v>3</v>
      </c>
      <c r="E8" s="191"/>
      <c r="F8" s="191"/>
      <c r="G8" s="191"/>
      <c r="H8" s="191"/>
      <c r="I8" s="191"/>
      <c r="J8" s="191"/>
      <c r="K8" s="191"/>
      <c r="L8" s="191"/>
      <c r="M8" s="280"/>
    </row>
    <row r="9" ht="30" customHeight="1" spans="1:13">
      <c r="A9" s="192"/>
      <c r="B9" s="193"/>
      <c r="C9" s="193"/>
      <c r="D9" s="194" t="s">
        <v>4</v>
      </c>
      <c r="E9" s="194"/>
      <c r="F9" s="194"/>
      <c r="G9" s="194"/>
      <c r="H9" s="194"/>
      <c r="I9" s="194"/>
      <c r="J9" s="194"/>
      <c r="K9" s="194"/>
      <c r="L9" s="194"/>
      <c r="M9" s="281"/>
    </row>
    <row r="10" ht="7.5" customHeight="1" spans="1:13">
      <c r="A10" s="195"/>
      <c r="B10" s="195"/>
      <c r="C10" s="195"/>
      <c r="D10" s="195"/>
      <c r="E10" s="195"/>
      <c r="F10" s="195"/>
      <c r="G10" s="195"/>
      <c r="H10" s="195"/>
      <c r="I10" s="195"/>
      <c r="J10" s="195"/>
      <c r="K10" s="195"/>
      <c r="L10" s="195"/>
      <c r="M10" s="195"/>
    </row>
    <row r="11" ht="30" customHeight="1" spans="1:13">
      <c r="A11" s="196" t="s">
        <v>5</v>
      </c>
      <c r="B11" s="197"/>
      <c r="C11" s="197"/>
      <c r="D11" s="197"/>
      <c r="E11" s="197"/>
      <c r="F11" s="197"/>
      <c r="G11" s="197"/>
      <c r="H11" s="197"/>
      <c r="I11" s="197"/>
      <c r="J11" s="197"/>
      <c r="K11" s="197"/>
      <c r="L11" s="197"/>
      <c r="M11" s="282"/>
    </row>
    <row r="12" ht="126.75" customHeight="1" spans="1:13">
      <c r="A12" s="198" t="s">
        <v>6</v>
      </c>
      <c r="B12" s="199"/>
      <c r="C12" s="199"/>
      <c r="D12" s="199"/>
      <c r="E12" s="199"/>
      <c r="F12" s="199"/>
      <c r="G12" s="199"/>
      <c r="H12" s="199"/>
      <c r="I12" s="199"/>
      <c r="J12" s="199"/>
      <c r="K12" s="199"/>
      <c r="L12" s="199"/>
      <c r="M12" s="283"/>
    </row>
    <row r="13" ht="19.5" spans="1:13">
      <c r="A13" s="200" t="s">
        <v>7</v>
      </c>
      <c r="B13" s="201"/>
      <c r="C13" s="201"/>
      <c r="D13" s="201"/>
      <c r="E13" s="201"/>
      <c r="F13" s="201"/>
      <c r="G13" s="201"/>
      <c r="H13" s="201"/>
      <c r="I13" s="201"/>
      <c r="J13" s="201"/>
      <c r="K13" s="201"/>
      <c r="L13" s="201"/>
      <c r="M13" s="284"/>
    </row>
    <row r="14" spans="1:13">
      <c r="A14" s="202" t="s">
        <v>8</v>
      </c>
      <c r="B14" s="203"/>
      <c r="C14" s="203"/>
      <c r="D14" s="204" t="s">
        <v>9</v>
      </c>
      <c r="E14" s="205"/>
      <c r="F14" s="205"/>
      <c r="G14" s="205"/>
      <c r="H14" s="205"/>
      <c r="I14" s="205"/>
      <c r="J14" s="205"/>
      <c r="K14" s="205"/>
      <c r="L14" s="205"/>
      <c r="M14" s="285"/>
    </row>
    <row r="15" spans="1:13">
      <c r="A15" s="206" t="s">
        <v>10</v>
      </c>
      <c r="B15" s="207"/>
      <c r="C15" s="207"/>
      <c r="D15" s="208" t="s">
        <v>11</v>
      </c>
      <c r="E15" s="209"/>
      <c r="F15" s="209"/>
      <c r="G15" s="209"/>
      <c r="H15" s="209"/>
      <c r="I15" s="209"/>
      <c r="J15" s="209"/>
      <c r="K15" s="209"/>
      <c r="L15" s="209"/>
      <c r="M15" s="286"/>
    </row>
    <row r="16" ht="29.25" customHeight="1" spans="1:13">
      <c r="A16" s="210" t="s">
        <v>12</v>
      </c>
      <c r="B16" s="211"/>
      <c r="C16" s="211"/>
      <c r="D16" s="212" t="s">
        <v>13</v>
      </c>
      <c r="E16" s="213"/>
      <c r="F16" s="213"/>
      <c r="G16" s="213"/>
      <c r="H16" s="213"/>
      <c r="I16" s="213"/>
      <c r="J16" s="213"/>
      <c r="K16" s="213"/>
      <c r="L16" s="213"/>
      <c r="M16" s="287"/>
    </row>
    <row r="17" ht="30" customHeight="1" spans="1:13">
      <c r="A17" s="214" t="s">
        <v>14</v>
      </c>
      <c r="B17" s="215"/>
      <c r="C17" s="215"/>
      <c r="D17" s="216" t="s">
        <v>15</v>
      </c>
      <c r="E17" s="217"/>
      <c r="F17" s="217"/>
      <c r="G17" s="217"/>
      <c r="H17" s="217"/>
      <c r="I17" s="217"/>
      <c r="J17" s="217"/>
      <c r="K17" s="217"/>
      <c r="L17" s="217"/>
      <c r="M17" s="288"/>
    </row>
    <row r="18" ht="15.75" spans="1:13">
      <c r="A18" s="218" t="s">
        <v>16</v>
      </c>
      <c r="B18" s="219"/>
      <c r="C18" s="219"/>
      <c r="D18" s="220" t="s">
        <v>17</v>
      </c>
      <c r="E18" s="221"/>
      <c r="F18" s="221"/>
      <c r="G18" s="221"/>
      <c r="H18" s="221"/>
      <c r="I18" s="221"/>
      <c r="J18" s="221"/>
      <c r="K18" s="221"/>
      <c r="L18" s="221"/>
      <c r="M18" s="289"/>
    </row>
    <row r="19" ht="19.5" spans="1:13">
      <c r="A19" s="222" t="s">
        <v>10</v>
      </c>
      <c r="B19" s="223"/>
      <c r="C19" s="223"/>
      <c r="D19" s="223"/>
      <c r="E19" s="223"/>
      <c r="F19" s="223"/>
      <c r="G19" s="223"/>
      <c r="H19" s="223"/>
      <c r="I19" s="223"/>
      <c r="J19" s="223"/>
      <c r="K19" s="223"/>
      <c r="L19" s="223"/>
      <c r="M19" s="290"/>
    </row>
    <row r="20" ht="129.75" customHeight="1" spans="1:13">
      <c r="A20" s="224" t="s">
        <v>18</v>
      </c>
      <c r="B20" s="225"/>
      <c r="C20" s="225"/>
      <c r="D20" s="225"/>
      <c r="E20" s="225"/>
      <c r="F20" s="225"/>
      <c r="G20" s="225"/>
      <c r="H20" s="225"/>
      <c r="I20" s="225"/>
      <c r="J20" s="225"/>
      <c r="K20" s="225"/>
      <c r="L20" s="225"/>
      <c r="M20" s="291"/>
    </row>
    <row r="21" ht="18.75" spans="1:13">
      <c r="A21" s="226"/>
      <c r="B21" s="61"/>
      <c r="C21" s="61"/>
      <c r="D21" s="227" t="s">
        <v>19</v>
      </c>
      <c r="E21" s="227" t="s">
        <v>20</v>
      </c>
      <c r="F21" s="227" t="s">
        <v>21</v>
      </c>
      <c r="G21" s="61"/>
      <c r="H21" s="61"/>
      <c r="I21" s="61"/>
      <c r="J21" s="61"/>
      <c r="K21" s="61"/>
      <c r="L21" s="61"/>
      <c r="M21" s="292"/>
    </row>
    <row r="22" ht="18.75" spans="1:13">
      <c r="A22" s="226"/>
      <c r="B22" s="61"/>
      <c r="C22" s="61"/>
      <c r="D22" s="228" t="s">
        <v>22</v>
      </c>
      <c r="E22" s="135">
        <v>1</v>
      </c>
      <c r="F22" s="229"/>
      <c r="G22" s="61"/>
      <c r="H22" s="61"/>
      <c r="I22" s="61"/>
      <c r="J22" s="61"/>
      <c r="K22" s="61"/>
      <c r="L22" s="61"/>
      <c r="M22" s="292"/>
    </row>
    <row r="23" ht="18.75" spans="1:13">
      <c r="A23" s="226"/>
      <c r="B23" s="61"/>
      <c r="C23" s="61"/>
      <c r="D23" s="135" t="s">
        <v>23</v>
      </c>
      <c r="E23" s="135">
        <v>2</v>
      </c>
      <c r="F23" s="230"/>
      <c r="G23" s="61"/>
      <c r="H23" s="61"/>
      <c r="I23" s="61"/>
      <c r="J23" s="61"/>
      <c r="K23" s="61"/>
      <c r="L23" s="61"/>
      <c r="M23" s="292"/>
    </row>
    <row r="24" ht="18.75" spans="1:13">
      <c r="A24" s="226"/>
      <c r="B24" s="61"/>
      <c r="C24" s="61"/>
      <c r="D24" s="135" t="s">
        <v>24</v>
      </c>
      <c r="E24" s="135">
        <v>3</v>
      </c>
      <c r="F24" s="231"/>
      <c r="G24" s="61"/>
      <c r="H24" s="61"/>
      <c r="I24" s="61"/>
      <c r="J24" s="61"/>
      <c r="K24" s="61"/>
      <c r="L24" s="61"/>
      <c r="M24" s="292"/>
    </row>
    <row r="25" ht="18.75" spans="1:13">
      <c r="A25" s="226"/>
      <c r="B25" s="61"/>
      <c r="C25" s="61"/>
      <c r="D25" s="135" t="s">
        <v>25</v>
      </c>
      <c r="E25" s="135">
        <v>4</v>
      </c>
      <c r="F25" s="232"/>
      <c r="G25" s="61"/>
      <c r="H25" s="61"/>
      <c r="I25" s="61"/>
      <c r="J25" s="61"/>
      <c r="K25" s="61"/>
      <c r="L25" s="61"/>
      <c r="M25" s="292"/>
    </row>
    <row r="26" ht="18.75" spans="1:13">
      <c r="A26" s="226"/>
      <c r="B26" s="61"/>
      <c r="C26" s="61"/>
      <c r="D26" s="135" t="s">
        <v>26</v>
      </c>
      <c r="E26" s="135">
        <v>5</v>
      </c>
      <c r="F26" s="233"/>
      <c r="G26" s="61"/>
      <c r="H26" s="61"/>
      <c r="I26" s="61"/>
      <c r="J26" s="61"/>
      <c r="K26" s="61"/>
      <c r="L26" s="61"/>
      <c r="M26" s="292"/>
    </row>
    <row r="27" ht="85.5" customHeight="1" spans="1:13">
      <c r="A27" s="234" t="s">
        <v>27</v>
      </c>
      <c r="B27" s="235"/>
      <c r="C27" s="235"/>
      <c r="D27" s="235"/>
      <c r="E27" s="235"/>
      <c r="F27" s="235"/>
      <c r="G27" s="235"/>
      <c r="H27" s="235"/>
      <c r="I27" s="235"/>
      <c r="J27" s="235"/>
      <c r="K27" s="235"/>
      <c r="L27" s="235"/>
      <c r="M27" s="293"/>
    </row>
    <row r="28" ht="30" customHeight="1" spans="1:13">
      <c r="A28" s="236" t="s">
        <v>28</v>
      </c>
      <c r="B28" s="237"/>
      <c r="C28" s="237"/>
      <c r="D28" s="237"/>
      <c r="E28" s="237"/>
      <c r="F28" s="237"/>
      <c r="G28" s="237"/>
      <c r="H28" s="237"/>
      <c r="I28" s="237"/>
      <c r="J28" s="237"/>
      <c r="K28" s="237"/>
      <c r="L28" s="237"/>
      <c r="M28" s="294"/>
    </row>
    <row r="29" ht="20.25" customHeight="1" spans="1:13">
      <c r="A29" s="238" t="s">
        <v>29</v>
      </c>
      <c r="B29" s="239"/>
      <c r="C29" s="239"/>
      <c r="D29" s="239" t="s">
        <v>30</v>
      </c>
      <c r="E29" s="239"/>
      <c r="F29" s="239"/>
      <c r="G29" s="239"/>
      <c r="H29" s="239"/>
      <c r="I29" s="239"/>
      <c r="J29" s="239"/>
      <c r="K29" s="239"/>
      <c r="L29" s="239"/>
      <c r="M29" s="295"/>
    </row>
    <row r="30" s="185" customFormat="1" ht="21" customHeight="1" spans="1:13">
      <c r="A30" s="240" t="s">
        <v>31</v>
      </c>
      <c r="B30" s="241"/>
      <c r="C30" s="241"/>
      <c r="D30" s="242" t="s">
        <v>32</v>
      </c>
      <c r="E30" s="243"/>
      <c r="F30" s="243"/>
      <c r="G30" s="243"/>
      <c r="H30" s="243"/>
      <c r="I30" s="243"/>
      <c r="J30" s="243"/>
      <c r="K30" s="243"/>
      <c r="L30" s="243"/>
      <c r="M30" s="296"/>
    </row>
    <row r="31" s="185" customFormat="1" ht="33.75" customHeight="1" spans="1:13">
      <c r="A31" s="244" t="s">
        <v>33</v>
      </c>
      <c r="B31" s="245"/>
      <c r="C31" s="245"/>
      <c r="D31" s="216" t="s">
        <v>34</v>
      </c>
      <c r="E31" s="217"/>
      <c r="F31" s="217"/>
      <c r="G31" s="217"/>
      <c r="H31" s="217"/>
      <c r="I31" s="217"/>
      <c r="J31" s="217"/>
      <c r="K31" s="217"/>
      <c r="L31" s="217"/>
      <c r="M31" s="288"/>
    </row>
    <row r="32" s="185" customFormat="1" ht="30" customHeight="1" spans="1:13">
      <c r="A32" s="244" t="s">
        <v>35</v>
      </c>
      <c r="B32" s="245"/>
      <c r="C32" s="245"/>
      <c r="D32" s="246" t="s">
        <v>36</v>
      </c>
      <c r="E32" s="247"/>
      <c r="F32" s="247"/>
      <c r="G32" s="247"/>
      <c r="H32" s="247"/>
      <c r="I32" s="247"/>
      <c r="J32" s="247"/>
      <c r="K32" s="247"/>
      <c r="L32" s="247"/>
      <c r="M32" s="297"/>
    </row>
    <row r="33" s="185" customFormat="1" ht="31.5" customHeight="1" spans="1:13">
      <c r="A33" s="244" t="s">
        <v>37</v>
      </c>
      <c r="B33" s="245"/>
      <c r="C33" s="245"/>
      <c r="D33" s="246" t="s">
        <v>38</v>
      </c>
      <c r="E33" s="247"/>
      <c r="F33" s="247"/>
      <c r="G33" s="247"/>
      <c r="H33" s="247"/>
      <c r="I33" s="247"/>
      <c r="J33" s="247"/>
      <c r="K33" s="247"/>
      <c r="L33" s="247"/>
      <c r="M33" s="297"/>
    </row>
    <row r="34" s="185" customFormat="1" ht="30.75" customHeight="1" spans="1:13">
      <c r="A34" s="244" t="s">
        <v>39</v>
      </c>
      <c r="B34" s="245"/>
      <c r="C34" s="245"/>
      <c r="D34" s="216" t="s">
        <v>40</v>
      </c>
      <c r="E34" s="217"/>
      <c r="F34" s="217"/>
      <c r="G34" s="217"/>
      <c r="H34" s="217"/>
      <c r="I34" s="217"/>
      <c r="J34" s="217"/>
      <c r="K34" s="217"/>
      <c r="L34" s="217"/>
      <c r="M34" s="288"/>
    </row>
    <row r="35" s="185" customFormat="1" ht="35.25" customHeight="1" spans="1:13">
      <c r="A35" s="244" t="s">
        <v>41</v>
      </c>
      <c r="B35" s="245"/>
      <c r="C35" s="245"/>
      <c r="D35" s="216" t="s">
        <v>42</v>
      </c>
      <c r="E35" s="217"/>
      <c r="F35" s="217"/>
      <c r="G35" s="217"/>
      <c r="H35" s="217"/>
      <c r="I35" s="217"/>
      <c r="J35" s="217"/>
      <c r="K35" s="217"/>
      <c r="L35" s="217"/>
      <c r="M35" s="288"/>
    </row>
    <row r="36" s="185" customFormat="1" ht="21" customHeight="1" spans="1:13">
      <c r="A36" s="244" t="s">
        <v>43</v>
      </c>
      <c r="B36" s="245"/>
      <c r="C36" s="245"/>
      <c r="D36" s="246" t="s">
        <v>44</v>
      </c>
      <c r="E36" s="247"/>
      <c r="F36" s="247"/>
      <c r="G36" s="247"/>
      <c r="H36" s="247"/>
      <c r="I36" s="247"/>
      <c r="J36" s="247"/>
      <c r="K36" s="247"/>
      <c r="L36" s="247"/>
      <c r="M36" s="297"/>
    </row>
    <row r="37" s="185" customFormat="1" ht="36.75" customHeight="1" spans="1:13">
      <c r="A37" s="244" t="s">
        <v>45</v>
      </c>
      <c r="B37" s="245"/>
      <c r="C37" s="245"/>
      <c r="D37" s="216" t="s">
        <v>46</v>
      </c>
      <c r="E37" s="217"/>
      <c r="F37" s="217"/>
      <c r="G37" s="217"/>
      <c r="H37" s="217"/>
      <c r="I37" s="217"/>
      <c r="J37" s="217"/>
      <c r="K37" s="217"/>
      <c r="L37" s="217"/>
      <c r="M37" s="288"/>
    </row>
    <row r="38" s="185" customFormat="1" ht="35.25" customHeight="1" spans="1:13">
      <c r="A38" s="244" t="s">
        <v>47</v>
      </c>
      <c r="B38" s="245"/>
      <c r="C38" s="245"/>
      <c r="D38" s="216" t="s">
        <v>48</v>
      </c>
      <c r="E38" s="217"/>
      <c r="F38" s="217"/>
      <c r="G38" s="217"/>
      <c r="H38" s="217"/>
      <c r="I38" s="217"/>
      <c r="J38" s="217"/>
      <c r="K38" s="217"/>
      <c r="L38" s="217"/>
      <c r="M38" s="288"/>
    </row>
    <row r="39" s="185" customFormat="1" ht="21" customHeight="1" spans="1:13">
      <c r="A39" s="248" t="s">
        <v>45</v>
      </c>
      <c r="B39" s="217"/>
      <c r="C39" s="249"/>
      <c r="D39" s="246" t="s">
        <v>49</v>
      </c>
      <c r="E39" s="247"/>
      <c r="F39" s="247"/>
      <c r="G39" s="247"/>
      <c r="H39" s="247"/>
      <c r="I39" s="247"/>
      <c r="J39" s="247"/>
      <c r="K39" s="247"/>
      <c r="L39" s="247"/>
      <c r="M39" s="297"/>
    </row>
    <row r="40" s="185" customFormat="1" ht="31.5" customHeight="1" spans="1:13">
      <c r="A40" s="248" t="s">
        <v>50</v>
      </c>
      <c r="B40" s="217"/>
      <c r="C40" s="249"/>
      <c r="D40" s="246" t="s">
        <v>51</v>
      </c>
      <c r="E40" s="247"/>
      <c r="F40" s="247"/>
      <c r="G40" s="247"/>
      <c r="H40" s="247"/>
      <c r="I40" s="247"/>
      <c r="J40" s="247"/>
      <c r="K40" s="247"/>
      <c r="L40" s="247"/>
      <c r="M40" s="297"/>
    </row>
    <row r="41" s="185" customFormat="1" ht="54" customHeight="1" spans="1:13">
      <c r="A41" s="248" t="s">
        <v>52</v>
      </c>
      <c r="B41" s="217"/>
      <c r="C41" s="249"/>
      <c r="D41" s="216" t="s">
        <v>53</v>
      </c>
      <c r="E41" s="217"/>
      <c r="F41" s="217"/>
      <c r="G41" s="217"/>
      <c r="H41" s="217"/>
      <c r="I41" s="217"/>
      <c r="J41" s="217"/>
      <c r="K41" s="217"/>
      <c r="L41" s="217"/>
      <c r="M41" s="288"/>
    </row>
    <row r="42" s="185" customFormat="1" ht="43.5" customHeight="1" spans="1:13">
      <c r="A42" s="250" t="s">
        <v>54</v>
      </c>
      <c r="B42" s="251"/>
      <c r="C42" s="252"/>
      <c r="D42" s="253" t="s">
        <v>55</v>
      </c>
      <c r="E42" s="251"/>
      <c r="F42" s="251"/>
      <c r="G42" s="251"/>
      <c r="H42" s="251"/>
      <c r="I42" s="251"/>
      <c r="J42" s="251"/>
      <c r="K42" s="251"/>
      <c r="L42" s="251"/>
      <c r="M42" s="298"/>
    </row>
    <row r="43" ht="19.5" spans="1:13">
      <c r="A43" s="200" t="s">
        <v>12</v>
      </c>
      <c r="B43" s="201"/>
      <c r="C43" s="201"/>
      <c r="D43" s="201"/>
      <c r="E43" s="201"/>
      <c r="F43" s="201"/>
      <c r="G43" s="201"/>
      <c r="H43" s="201"/>
      <c r="I43" s="201"/>
      <c r="J43" s="201"/>
      <c r="K43" s="201"/>
      <c r="L43" s="201"/>
      <c r="M43" s="284"/>
    </row>
    <row r="44" ht="99" customHeight="1" spans="1:13">
      <c r="A44" s="254" t="s">
        <v>56</v>
      </c>
      <c r="B44" s="255"/>
      <c r="C44" s="255"/>
      <c r="D44" s="255"/>
      <c r="E44" s="255"/>
      <c r="F44" s="255"/>
      <c r="G44" s="255"/>
      <c r="H44" s="255"/>
      <c r="I44" s="255"/>
      <c r="J44" s="255"/>
      <c r="K44" s="255"/>
      <c r="L44" s="255"/>
      <c r="M44" s="299"/>
    </row>
    <row r="45" ht="19.5" spans="1:13">
      <c r="A45" s="256" t="s">
        <v>57</v>
      </c>
      <c r="B45" s="257"/>
      <c r="C45" s="257"/>
      <c r="D45" s="257"/>
      <c r="E45" s="257"/>
      <c r="F45" s="257"/>
      <c r="G45" s="257"/>
      <c r="H45" s="257"/>
      <c r="I45" s="257"/>
      <c r="J45" s="257"/>
      <c r="K45" s="257"/>
      <c r="L45" s="257"/>
      <c r="M45" s="300"/>
    </row>
    <row r="46" ht="36.75" customHeight="1" spans="1:13">
      <c r="A46" s="258" t="s">
        <v>58</v>
      </c>
      <c r="B46" s="259"/>
      <c r="C46" s="259"/>
      <c r="D46" s="259"/>
      <c r="E46" s="259"/>
      <c r="F46" s="259"/>
      <c r="G46" s="259"/>
      <c r="H46" s="259"/>
      <c r="I46" s="259"/>
      <c r="J46" s="259"/>
      <c r="K46" s="259"/>
      <c r="L46" s="259"/>
      <c r="M46" s="301"/>
    </row>
    <row r="47" ht="18.75" spans="1:13">
      <c r="A47" s="260"/>
      <c r="B47" s="261"/>
      <c r="C47" s="261"/>
      <c r="D47" s="261"/>
      <c r="E47" s="261"/>
      <c r="F47" s="261"/>
      <c r="G47" s="261"/>
      <c r="H47" s="261"/>
      <c r="I47" s="261"/>
      <c r="J47" s="261"/>
      <c r="K47" s="261"/>
      <c r="L47" s="261"/>
      <c r="M47" s="302"/>
    </row>
    <row r="48" ht="18.75" spans="1:13">
      <c r="A48" s="260"/>
      <c r="B48" s="262" t="s">
        <v>59</v>
      </c>
      <c r="C48" s="262"/>
      <c r="D48" s="262"/>
      <c r="E48" s="261"/>
      <c r="F48" s="263"/>
      <c r="G48" s="261"/>
      <c r="H48" s="261"/>
      <c r="I48" s="261"/>
      <c r="J48" s="261"/>
      <c r="K48" s="261"/>
      <c r="L48" s="261"/>
      <c r="M48" s="302"/>
    </row>
    <row r="49" ht="18.75" spans="1:13">
      <c r="A49" s="260"/>
      <c r="B49" s="262" t="s">
        <v>60</v>
      </c>
      <c r="C49" s="262"/>
      <c r="D49" s="262"/>
      <c r="E49" s="261"/>
      <c r="F49" s="264"/>
      <c r="G49" s="261"/>
      <c r="H49" s="261"/>
      <c r="I49" s="261"/>
      <c r="J49" s="261"/>
      <c r="K49" s="261"/>
      <c r="L49" s="261"/>
      <c r="M49" s="302"/>
    </row>
    <row r="50" ht="18.75" spans="1:13">
      <c r="A50" s="260"/>
      <c r="B50" s="262" t="s">
        <v>61</v>
      </c>
      <c r="C50" s="262"/>
      <c r="D50" s="262"/>
      <c r="E50" s="261"/>
      <c r="F50" s="265"/>
      <c r="G50" s="261"/>
      <c r="H50" s="261"/>
      <c r="I50" s="261"/>
      <c r="J50" s="261"/>
      <c r="K50" s="261"/>
      <c r="L50" s="261"/>
      <c r="M50" s="302"/>
    </row>
    <row r="51" ht="12" customHeight="1" spans="1:13">
      <c r="A51" s="260"/>
      <c r="B51" s="262"/>
      <c r="C51" s="262"/>
      <c r="D51" s="262"/>
      <c r="E51" s="261"/>
      <c r="F51" s="261"/>
      <c r="G51" s="261"/>
      <c r="H51" s="261"/>
      <c r="I51" s="261"/>
      <c r="J51" s="261"/>
      <c r="K51" s="261"/>
      <c r="L51" s="261"/>
      <c r="M51" s="302"/>
    </row>
    <row r="52" ht="18.75" spans="1:13">
      <c r="A52" s="266" t="s">
        <v>62</v>
      </c>
      <c r="B52" s="267"/>
      <c r="C52" s="267"/>
      <c r="D52" s="267"/>
      <c r="E52" s="267"/>
      <c r="F52" s="267"/>
      <c r="G52" s="267"/>
      <c r="H52" s="267"/>
      <c r="I52" s="267"/>
      <c r="J52" s="267"/>
      <c r="K52" s="267"/>
      <c r="L52" s="267"/>
      <c r="M52" s="303"/>
    </row>
    <row r="53" ht="91.5" customHeight="1" spans="1:13">
      <c r="A53" s="268" t="s">
        <v>63</v>
      </c>
      <c r="B53" s="269"/>
      <c r="C53" s="269"/>
      <c r="D53" s="269"/>
      <c r="E53" s="269"/>
      <c r="F53" s="269"/>
      <c r="G53" s="269"/>
      <c r="H53" s="269"/>
      <c r="I53" s="269"/>
      <c r="J53" s="269"/>
      <c r="K53" s="269"/>
      <c r="L53" s="269"/>
      <c r="M53" s="269"/>
    </row>
    <row r="54" ht="18.75" spans="1:13">
      <c r="A54" s="270" t="s">
        <v>29</v>
      </c>
      <c r="B54" s="270"/>
      <c r="C54" s="270"/>
      <c r="D54" s="270" t="s">
        <v>30</v>
      </c>
      <c r="E54" s="270"/>
      <c r="F54" s="270"/>
      <c r="G54" s="270"/>
      <c r="H54" s="270"/>
      <c r="I54" s="270"/>
      <c r="J54" s="270"/>
      <c r="K54" s="270"/>
      <c r="L54" s="270"/>
      <c r="M54" s="270"/>
    </row>
    <row r="55" ht="32.25" customHeight="1" spans="1:13">
      <c r="A55" s="241" t="s">
        <v>64</v>
      </c>
      <c r="B55" s="241"/>
      <c r="C55" s="241"/>
      <c r="D55" s="271" t="s">
        <v>65</v>
      </c>
      <c r="E55" s="272"/>
      <c r="F55" s="272"/>
      <c r="G55" s="272"/>
      <c r="H55" s="272"/>
      <c r="I55" s="272"/>
      <c r="J55" s="272"/>
      <c r="K55" s="272"/>
      <c r="L55" s="272"/>
      <c r="M55" s="304"/>
    </row>
    <row r="56" spans="1:13">
      <c r="A56" s="211" t="s">
        <v>66</v>
      </c>
      <c r="B56" s="211"/>
      <c r="C56" s="211"/>
      <c r="D56" s="216" t="s">
        <v>67</v>
      </c>
      <c r="E56" s="217"/>
      <c r="F56" s="217"/>
      <c r="G56" s="217"/>
      <c r="H56" s="217"/>
      <c r="I56" s="217"/>
      <c r="J56" s="217"/>
      <c r="K56" s="217"/>
      <c r="L56" s="217"/>
      <c r="M56" s="249"/>
    </row>
    <row r="57" spans="1:13">
      <c r="A57" s="211" t="s">
        <v>68</v>
      </c>
      <c r="B57" s="211"/>
      <c r="C57" s="211"/>
      <c r="D57" s="216" t="s">
        <v>69</v>
      </c>
      <c r="E57" s="217"/>
      <c r="F57" s="217"/>
      <c r="G57" s="217"/>
      <c r="H57" s="217"/>
      <c r="I57" s="217"/>
      <c r="J57" s="217"/>
      <c r="K57" s="217"/>
      <c r="L57" s="217"/>
      <c r="M57" s="249"/>
    </row>
    <row r="58" spans="1:13">
      <c r="A58" s="211" t="s">
        <v>70</v>
      </c>
      <c r="B58" s="211"/>
      <c r="C58" s="211"/>
      <c r="D58" s="216" t="s">
        <v>71</v>
      </c>
      <c r="E58" s="217"/>
      <c r="F58" s="217"/>
      <c r="G58" s="217"/>
      <c r="H58" s="217"/>
      <c r="I58" s="217"/>
      <c r="J58" s="217"/>
      <c r="K58" s="217"/>
      <c r="L58" s="217"/>
      <c r="M58" s="249"/>
    </row>
    <row r="59" spans="1:13">
      <c r="A59" s="273" t="s">
        <v>72</v>
      </c>
      <c r="B59" s="273"/>
      <c r="C59" s="273"/>
      <c r="D59" s="216" t="s">
        <v>73</v>
      </c>
      <c r="E59" s="217"/>
      <c r="F59" s="217"/>
      <c r="G59" s="217"/>
      <c r="H59" s="217"/>
      <c r="I59" s="217"/>
      <c r="J59" s="217"/>
      <c r="K59" s="217"/>
      <c r="L59" s="217"/>
      <c r="M59" s="249"/>
    </row>
    <row r="60" ht="28.5" customHeight="1" spans="1:13">
      <c r="A60" s="253" t="s">
        <v>74</v>
      </c>
      <c r="B60" s="251"/>
      <c r="C60" s="252"/>
      <c r="D60" s="217" t="s">
        <v>75</v>
      </c>
      <c r="E60" s="217"/>
      <c r="F60" s="217"/>
      <c r="G60" s="217"/>
      <c r="H60" s="217"/>
      <c r="I60" s="217"/>
      <c r="J60" s="217"/>
      <c r="K60" s="217"/>
      <c r="L60" s="217"/>
      <c r="M60" s="249"/>
    </row>
    <row r="61" ht="13.5" customHeight="1" spans="1:13">
      <c r="A61" s="274" t="s">
        <v>76</v>
      </c>
      <c r="B61" s="275"/>
      <c r="C61" s="276"/>
      <c r="D61" s="217" t="s">
        <v>77</v>
      </c>
      <c r="E61" s="217"/>
      <c r="F61" s="217"/>
      <c r="G61" s="217"/>
      <c r="H61" s="217"/>
      <c r="I61" s="217"/>
      <c r="J61" s="217"/>
      <c r="K61" s="217"/>
      <c r="L61" s="217"/>
      <c r="M61" s="249"/>
    </row>
    <row r="62" spans="1:13">
      <c r="A62" s="242" t="s">
        <v>78</v>
      </c>
      <c r="B62" s="243"/>
      <c r="C62" s="277"/>
      <c r="D62" s="217" t="s">
        <v>79</v>
      </c>
      <c r="E62" s="217"/>
      <c r="F62" s="217"/>
      <c r="G62" s="217"/>
      <c r="H62" s="217"/>
      <c r="I62" s="217"/>
      <c r="J62" s="217"/>
      <c r="K62" s="217"/>
      <c r="L62" s="217"/>
      <c r="M62" s="249"/>
    </row>
    <row r="63" ht="43.5" customHeight="1" spans="1:13">
      <c r="A63" s="246" t="s">
        <v>80</v>
      </c>
      <c r="B63" s="247"/>
      <c r="C63" s="278"/>
      <c r="D63" s="216" t="s">
        <v>81</v>
      </c>
      <c r="E63" s="217"/>
      <c r="F63" s="217"/>
      <c r="G63" s="217"/>
      <c r="H63" s="217"/>
      <c r="I63" s="217"/>
      <c r="J63" s="217"/>
      <c r="K63" s="217"/>
      <c r="L63" s="217"/>
      <c r="M63" s="249"/>
    </row>
    <row r="64" ht="41.25" customHeight="1" spans="1:13">
      <c r="A64" s="246" t="s">
        <v>43</v>
      </c>
      <c r="B64" s="247"/>
      <c r="C64" s="278"/>
      <c r="D64" s="216" t="s">
        <v>82</v>
      </c>
      <c r="E64" s="217"/>
      <c r="F64" s="217"/>
      <c r="G64" s="217"/>
      <c r="H64" s="217"/>
      <c r="I64" s="217"/>
      <c r="J64" s="217"/>
      <c r="K64" s="217"/>
      <c r="L64" s="217"/>
      <c r="M64" s="249"/>
    </row>
    <row r="65" ht="41.25" customHeight="1" spans="1:13">
      <c r="A65" s="246" t="s">
        <v>83</v>
      </c>
      <c r="B65" s="247"/>
      <c r="C65" s="278"/>
      <c r="D65" s="216" t="s">
        <v>84</v>
      </c>
      <c r="E65" s="217"/>
      <c r="F65" s="217"/>
      <c r="G65" s="217"/>
      <c r="H65" s="217"/>
      <c r="I65" s="217"/>
      <c r="J65" s="217"/>
      <c r="K65" s="217"/>
      <c r="L65" s="217"/>
      <c r="M65" s="249"/>
    </row>
    <row r="66" ht="50.25" customHeight="1" spans="1:13">
      <c r="A66" s="216" t="s">
        <v>85</v>
      </c>
      <c r="B66" s="217"/>
      <c r="C66" s="249"/>
      <c r="D66" s="216" t="s">
        <v>86</v>
      </c>
      <c r="E66" s="217"/>
      <c r="F66" s="217"/>
      <c r="G66" s="217"/>
      <c r="H66" s="217"/>
      <c r="I66" s="217"/>
      <c r="J66" s="217"/>
      <c r="K66" s="217"/>
      <c r="L66" s="217"/>
      <c r="M66" s="249"/>
    </row>
    <row r="67" ht="30.75" customHeight="1" spans="1:13">
      <c r="A67" s="246" t="s">
        <v>45</v>
      </c>
      <c r="B67" s="247"/>
      <c r="C67" s="278"/>
      <c r="D67" s="216" t="s">
        <v>87</v>
      </c>
      <c r="E67" s="217"/>
      <c r="F67" s="217"/>
      <c r="G67" s="217"/>
      <c r="H67" s="217"/>
      <c r="I67" s="217"/>
      <c r="J67" s="217"/>
      <c r="K67" s="217"/>
      <c r="L67" s="217"/>
      <c r="M67" s="249"/>
    </row>
    <row r="68" spans="1:13">
      <c r="A68" s="246" t="s">
        <v>88</v>
      </c>
      <c r="B68" s="247"/>
      <c r="C68" s="278"/>
      <c r="D68" s="216" t="s">
        <v>89</v>
      </c>
      <c r="E68" s="217"/>
      <c r="F68" s="217"/>
      <c r="G68" s="217"/>
      <c r="H68" s="217"/>
      <c r="I68" s="217"/>
      <c r="J68" s="217"/>
      <c r="K68" s="217"/>
      <c r="L68" s="217"/>
      <c r="M68" s="249"/>
    </row>
    <row r="69" spans="1:13">
      <c r="A69" s="246" t="s">
        <v>90</v>
      </c>
      <c r="B69" s="247"/>
      <c r="C69" s="278"/>
      <c r="D69" s="216" t="s">
        <v>91</v>
      </c>
      <c r="E69" s="217"/>
      <c r="F69" s="217"/>
      <c r="G69" s="217"/>
      <c r="H69" s="217"/>
      <c r="I69" s="217"/>
      <c r="J69" s="217"/>
      <c r="K69" s="217"/>
      <c r="L69" s="217"/>
      <c r="M69" s="249"/>
    </row>
    <row r="70" spans="1:13">
      <c r="A70" s="246" t="s">
        <v>92</v>
      </c>
      <c r="B70" s="247"/>
      <c r="C70" s="278"/>
      <c r="D70" s="216" t="s">
        <v>93</v>
      </c>
      <c r="E70" s="217"/>
      <c r="F70" s="217"/>
      <c r="G70" s="217"/>
      <c r="H70" s="217"/>
      <c r="I70" s="217"/>
      <c r="J70" s="217"/>
      <c r="K70" s="217"/>
      <c r="L70" s="217"/>
      <c r="M70" s="249"/>
    </row>
    <row r="71" spans="1:13">
      <c r="A71" s="246" t="s">
        <v>94</v>
      </c>
      <c r="B71" s="247"/>
      <c r="C71" s="278"/>
      <c r="D71" s="216" t="s">
        <v>95</v>
      </c>
      <c r="E71" s="217"/>
      <c r="F71" s="217"/>
      <c r="G71" s="217"/>
      <c r="H71" s="217"/>
      <c r="I71" s="217"/>
      <c r="J71" s="217"/>
      <c r="K71" s="217"/>
      <c r="L71" s="217"/>
      <c r="M71" s="249"/>
    </row>
    <row r="72" spans="1:13">
      <c r="A72" s="246" t="s">
        <v>96</v>
      </c>
      <c r="B72" s="247"/>
      <c r="C72" s="278"/>
      <c r="D72" s="216" t="s">
        <v>97</v>
      </c>
      <c r="E72" s="217"/>
      <c r="F72" s="217"/>
      <c r="G72" s="217"/>
      <c r="H72" s="217"/>
      <c r="I72" s="217"/>
      <c r="J72" s="217"/>
      <c r="K72" s="217"/>
      <c r="L72" s="217"/>
      <c r="M72" s="249"/>
    </row>
    <row r="73" spans="1:13">
      <c r="A73" s="246" t="s">
        <v>98</v>
      </c>
      <c r="B73" s="247"/>
      <c r="C73" s="278"/>
      <c r="D73" s="216" t="s">
        <v>99</v>
      </c>
      <c r="E73" s="217"/>
      <c r="F73" s="217"/>
      <c r="G73" s="217"/>
      <c r="H73" s="217"/>
      <c r="I73" s="217"/>
      <c r="J73" s="217"/>
      <c r="K73" s="217"/>
      <c r="L73" s="217"/>
      <c r="M73" s="249"/>
    </row>
    <row r="74" spans="1:13">
      <c r="A74" s="246" t="s">
        <v>100</v>
      </c>
      <c r="B74" s="247"/>
      <c r="C74" s="278"/>
      <c r="D74" s="216" t="s">
        <v>101</v>
      </c>
      <c r="E74" s="217"/>
      <c r="F74" s="217"/>
      <c r="G74" s="217"/>
      <c r="H74" s="217"/>
      <c r="I74" s="217"/>
      <c r="J74" s="217"/>
      <c r="K74" s="217"/>
      <c r="L74" s="217"/>
      <c r="M74" s="249"/>
    </row>
    <row r="75" spans="1:13">
      <c r="A75" s="56"/>
      <c r="B75" s="56"/>
      <c r="C75" s="56"/>
      <c r="D75" s="56"/>
      <c r="E75" s="56"/>
      <c r="F75" s="56"/>
      <c r="G75" s="56"/>
      <c r="H75" s="56"/>
      <c r="I75" s="56"/>
      <c r="J75" s="56"/>
      <c r="K75" s="56"/>
      <c r="L75" s="56"/>
      <c r="M75" s="56"/>
    </row>
    <row r="76" spans="1:13">
      <c r="A76" s="56"/>
      <c r="B76" s="56"/>
      <c r="C76" s="56"/>
      <c r="D76" s="56"/>
      <c r="E76" s="56"/>
      <c r="F76" s="56"/>
      <c r="G76" s="56"/>
      <c r="H76" s="56"/>
      <c r="I76" s="56"/>
      <c r="J76" s="56"/>
      <c r="K76" s="56"/>
      <c r="L76" s="56"/>
      <c r="M76" s="56"/>
    </row>
    <row r="77" spans="1:13">
      <c r="A77" s="56"/>
      <c r="B77" s="56"/>
      <c r="C77" s="56"/>
      <c r="D77" s="56"/>
      <c r="E77" s="56"/>
      <c r="F77" s="56"/>
      <c r="G77" s="56"/>
      <c r="H77" s="56"/>
      <c r="I77" s="56"/>
      <c r="J77" s="56"/>
      <c r="K77" s="56"/>
      <c r="L77" s="56"/>
      <c r="M77" s="56"/>
    </row>
    <row r="78" spans="1:13">
      <c r="A78" s="56"/>
      <c r="B78" s="56"/>
      <c r="C78" s="56"/>
      <c r="D78" s="56"/>
      <c r="E78" s="56"/>
      <c r="F78" s="56"/>
      <c r="G78" s="56"/>
      <c r="H78" s="56"/>
      <c r="I78" s="56"/>
      <c r="J78" s="56"/>
      <c r="K78" s="56"/>
      <c r="L78" s="56"/>
      <c r="M78" s="56"/>
    </row>
    <row r="79" spans="1:13">
      <c r="A79" s="56"/>
      <c r="B79" s="56"/>
      <c r="C79" s="56"/>
      <c r="D79" s="56"/>
      <c r="E79" s="56"/>
      <c r="F79" s="56"/>
      <c r="G79" s="56"/>
      <c r="H79" s="56"/>
      <c r="I79" s="56"/>
      <c r="J79" s="56"/>
      <c r="K79" s="56"/>
      <c r="L79" s="56"/>
      <c r="M79" s="56"/>
    </row>
    <row r="80" spans="1:13">
      <c r="A80" s="56"/>
      <c r="B80" s="56"/>
      <c r="C80" s="56"/>
      <c r="D80" s="56"/>
      <c r="E80" s="56"/>
      <c r="F80" s="56"/>
      <c r="G80" s="56"/>
      <c r="H80" s="56"/>
      <c r="I80" s="56"/>
      <c r="J80" s="56"/>
      <c r="K80" s="56"/>
      <c r="L80" s="56"/>
      <c r="M80" s="56"/>
    </row>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sheetData>
  <sheetProtection algorithmName="SHA-512" hashValue="z5YocP+ad8xDL34QLsEvsf4CPHUXa9f49jUj5IWfuhzKbPtp2d3wTkbDQ4eYmpYLgn9XMbMQkha73+WMiYu1Qw==" saltValue="Fan1TCz9WS2rUtfqFpro3w=="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1:C71"/>
    <mergeCell ref="D71:M71"/>
    <mergeCell ref="A72:C72"/>
    <mergeCell ref="D72:M72"/>
    <mergeCell ref="A73:C73"/>
    <mergeCell ref="D73:M73"/>
    <mergeCell ref="A74:C74"/>
    <mergeCell ref="D74:M74"/>
    <mergeCell ref="A7:C9"/>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topLeftCell="A66" workbookViewId="0">
      <selection activeCell="E6" sqref="E6"/>
    </sheetView>
  </sheetViews>
  <sheetFormatPr defaultColWidth="11" defaultRowHeight="16.5" customHeight="1"/>
  <cols>
    <col min="1" max="1" width="5" style="83" customWidth="1"/>
    <col min="2" max="2" width="14.7142857142857" customWidth="1"/>
    <col min="3" max="3" width="14.7142857142857" hidden="1" customWidth="1"/>
    <col min="4" max="4" width="15.4285714285714" customWidth="1"/>
    <col min="5" max="5" width="25.4285714285714" customWidth="1"/>
    <col min="6" max="6" width="25.4285714285714" hidden="1" customWidth="1"/>
    <col min="7" max="7" width="20.4285714285714" style="109" customWidth="1"/>
    <col min="8" max="8" width="62.4285714285714" style="110" customWidth="1"/>
    <col min="9" max="9" width="11.4285714285714" style="111"/>
    <col min="10" max="10" width="30.1428571428571" style="1" customWidth="1"/>
  </cols>
  <sheetData>
    <row r="1" s="56" customFormat="1" ht="27.75" hidden="1" customHeight="1" spans="1:10">
      <c r="A1" s="85"/>
      <c r="G1" s="112"/>
      <c r="H1" s="113"/>
      <c r="I1" s="168"/>
      <c r="J1" s="169"/>
    </row>
    <row r="2" s="56" customFormat="1" ht="65.25" customHeight="1" spans="1:10">
      <c r="A2" s="85"/>
      <c r="G2" s="112"/>
      <c r="H2" s="113"/>
      <c r="I2" s="168"/>
      <c r="J2" s="169"/>
    </row>
    <row r="3" s="56" customFormat="1" ht="34.5" customHeight="1" spans="1:10">
      <c r="A3" s="85"/>
      <c r="B3" s="114"/>
      <c r="C3" s="115"/>
      <c r="D3" s="115"/>
      <c r="E3" s="116" t="s">
        <v>2</v>
      </c>
      <c r="F3" s="116"/>
      <c r="G3" s="116"/>
      <c r="H3" s="116"/>
      <c r="I3" s="116"/>
      <c r="J3" s="170"/>
    </row>
    <row r="4" s="56" customFormat="1" ht="26.25" customHeight="1" spans="1:10">
      <c r="A4" s="85"/>
      <c r="B4" s="117"/>
      <c r="C4" s="63"/>
      <c r="D4" s="63"/>
      <c r="E4" s="118" t="s">
        <v>3</v>
      </c>
      <c r="F4" s="118"/>
      <c r="G4" s="118"/>
      <c r="H4" s="118"/>
      <c r="I4" s="118"/>
      <c r="J4" s="171"/>
    </row>
    <row r="5" s="56" customFormat="1" ht="33" customHeight="1" spans="1:10">
      <c r="A5" s="85"/>
      <c r="B5" s="119" t="s">
        <v>31</v>
      </c>
      <c r="C5" s="119"/>
      <c r="D5" s="119"/>
      <c r="E5" s="120" t="s">
        <v>102</v>
      </c>
      <c r="F5" s="120"/>
      <c r="G5" s="121" t="s">
        <v>103</v>
      </c>
      <c r="H5" s="122" t="s">
        <v>104</v>
      </c>
      <c r="I5" s="172" t="s">
        <v>41</v>
      </c>
      <c r="J5" s="172"/>
    </row>
    <row r="6" s="56" customFormat="1" ht="30.75" customHeight="1" spans="1:10">
      <c r="A6" s="85"/>
      <c r="B6" s="119" t="s">
        <v>105</v>
      </c>
      <c r="C6" s="119"/>
      <c r="D6" s="119"/>
      <c r="E6" s="120">
        <v>254874000363</v>
      </c>
      <c r="F6" s="120"/>
      <c r="G6" s="123" t="s">
        <v>37</v>
      </c>
      <c r="H6" s="120" t="s">
        <v>106</v>
      </c>
      <c r="I6" s="173">
        <f>IF(SUM(I9:I69)=0,"",AVERAGE(I9:I69))</f>
        <v>83.9344262295082</v>
      </c>
      <c r="J6" s="173"/>
    </row>
    <row r="7" s="56" customFormat="1" ht="17.25" customHeight="1" spans="1:10">
      <c r="A7" s="85"/>
      <c r="B7" s="119" t="s">
        <v>107</v>
      </c>
      <c r="C7" s="119"/>
      <c r="D7" s="119"/>
      <c r="E7" s="124" t="s">
        <v>108</v>
      </c>
      <c r="F7" s="125"/>
      <c r="G7" s="125"/>
      <c r="H7" s="126"/>
      <c r="I7" s="173"/>
      <c r="J7" s="173"/>
    </row>
    <row r="8" s="56" customFormat="1" ht="28.5" customHeight="1" spans="1:10">
      <c r="A8" s="85"/>
      <c r="B8" s="127" t="s">
        <v>43</v>
      </c>
      <c r="C8" s="128" t="s">
        <v>43</v>
      </c>
      <c r="D8" s="129" t="s">
        <v>41</v>
      </c>
      <c r="E8" s="129" t="s">
        <v>109</v>
      </c>
      <c r="F8" s="129"/>
      <c r="G8" s="130" t="s">
        <v>41</v>
      </c>
      <c r="H8" s="129" t="s">
        <v>110</v>
      </c>
      <c r="I8" s="174" t="s">
        <v>111</v>
      </c>
      <c r="J8" s="175" t="s">
        <v>54</v>
      </c>
    </row>
    <row r="9" s="56" customFormat="1" ht="50.25" customHeight="1" spans="1:10">
      <c r="A9" s="131" t="str">
        <f>IF(I9&lt;61,MAX($A$8:A8)+1,"")</f>
        <v/>
      </c>
      <c r="B9" s="132" t="s">
        <v>112</v>
      </c>
      <c r="C9" s="133" t="s">
        <v>112</v>
      </c>
      <c r="D9" s="134">
        <f>IF(SUM(G9:G27)=0,"",AVERAGE(G9:G27))</f>
        <v>86.3333333333333</v>
      </c>
      <c r="E9" s="135" t="s">
        <v>113</v>
      </c>
      <c r="F9" s="136" t="s">
        <v>113</v>
      </c>
      <c r="G9" s="137">
        <f>IF(SUM(I9:I9)=0,"",AVERAGE(I9:I9))</f>
        <v>90</v>
      </c>
      <c r="H9" s="138" t="s">
        <v>114</v>
      </c>
      <c r="I9" s="176">
        <v>90</v>
      </c>
      <c r="J9" s="177"/>
    </row>
    <row r="10" s="56" customFormat="1" ht="51" customHeight="1" spans="1:10">
      <c r="A10" s="131" t="str">
        <f>IF(I10&lt;61,MAX($A$8:A9)+1,"")</f>
        <v/>
      </c>
      <c r="B10" s="139"/>
      <c r="C10" s="133" t="s">
        <v>112</v>
      </c>
      <c r="D10" s="140"/>
      <c r="E10" s="135" t="s">
        <v>115</v>
      </c>
      <c r="F10" s="141" t="s">
        <v>115</v>
      </c>
      <c r="G10" s="142">
        <f>IF(SUM(I10:I12)=0,"",AVERAGE(I10:I12))</f>
        <v>73.3333333333333</v>
      </c>
      <c r="H10" s="138" t="s">
        <v>116</v>
      </c>
      <c r="I10" s="176">
        <v>70</v>
      </c>
      <c r="J10" s="177"/>
    </row>
    <row r="11" s="56" customFormat="1" ht="93" customHeight="1" spans="1:10">
      <c r="A11" s="131" t="str">
        <f>IF(I11&lt;61,MAX($A$8:A10)+1,"")</f>
        <v/>
      </c>
      <c r="B11" s="139"/>
      <c r="C11" s="133" t="s">
        <v>112</v>
      </c>
      <c r="D11" s="140"/>
      <c r="E11" s="135"/>
      <c r="F11" s="141" t="s">
        <v>115</v>
      </c>
      <c r="G11" s="143"/>
      <c r="H11" s="138" t="s">
        <v>117</v>
      </c>
      <c r="I11" s="176">
        <v>90</v>
      </c>
      <c r="J11" s="177"/>
    </row>
    <row r="12" s="56" customFormat="1" ht="32.25" customHeight="1" spans="1:10">
      <c r="A12" s="131">
        <f>IF(I12&lt;61,MAX($A$8:A11)+1,"")</f>
        <v>1</v>
      </c>
      <c r="B12" s="139"/>
      <c r="C12" s="133" t="s">
        <v>112</v>
      </c>
      <c r="D12" s="140"/>
      <c r="E12" s="135"/>
      <c r="F12" s="141" t="s">
        <v>115</v>
      </c>
      <c r="G12" s="144"/>
      <c r="H12" s="138" t="s">
        <v>118</v>
      </c>
      <c r="I12" s="176">
        <v>60</v>
      </c>
      <c r="J12" s="177"/>
    </row>
    <row r="13" s="56" customFormat="1" ht="45" customHeight="1" spans="1:10">
      <c r="A13" s="131" t="str">
        <f>IF(I13&lt;61,MAX($A$8:A12)+1,"")</f>
        <v/>
      </c>
      <c r="B13" s="139"/>
      <c r="C13" s="133" t="s">
        <v>112</v>
      </c>
      <c r="D13" s="140"/>
      <c r="E13" s="135" t="s">
        <v>119</v>
      </c>
      <c r="F13" s="141" t="s">
        <v>119</v>
      </c>
      <c r="G13" s="142">
        <f>IF(SUM(I13:I14)=0,"",AVERAGE(I13:I14))</f>
        <v>90</v>
      </c>
      <c r="H13" s="138" t="s">
        <v>120</v>
      </c>
      <c r="I13" s="176">
        <v>90</v>
      </c>
      <c r="J13" s="177"/>
    </row>
    <row r="14" s="56" customFormat="1" ht="30.75" customHeight="1" spans="1:10">
      <c r="A14" s="131" t="str">
        <f>IF(I14&lt;61,MAX($A$8:A13)+1,"")</f>
        <v/>
      </c>
      <c r="B14" s="139"/>
      <c r="C14" s="133" t="s">
        <v>112</v>
      </c>
      <c r="D14" s="140"/>
      <c r="E14" s="135"/>
      <c r="F14" s="141" t="s">
        <v>119</v>
      </c>
      <c r="G14" s="144"/>
      <c r="H14" s="138" t="s">
        <v>121</v>
      </c>
      <c r="I14" s="176">
        <v>90</v>
      </c>
      <c r="J14" s="177"/>
    </row>
    <row r="15" s="56" customFormat="1" ht="48" customHeight="1" spans="1:10">
      <c r="A15" s="131" t="str">
        <f>IF(I15&lt;61,MAX($A$8:A14)+1,"")</f>
        <v/>
      </c>
      <c r="B15" s="139"/>
      <c r="C15" s="133" t="s">
        <v>112</v>
      </c>
      <c r="D15" s="140"/>
      <c r="E15" s="135" t="s">
        <v>122</v>
      </c>
      <c r="F15" s="141" t="s">
        <v>122</v>
      </c>
      <c r="G15" s="137">
        <f>IF(SUM(I15:I20)=0,"",AVERAGE(I15:I20))</f>
        <v>88.3333333333333</v>
      </c>
      <c r="H15" s="138" t="s">
        <v>123</v>
      </c>
      <c r="I15" s="176">
        <v>80</v>
      </c>
      <c r="J15" s="177"/>
    </row>
    <row r="16" s="56" customFormat="1" ht="44.25" customHeight="1" spans="1:10">
      <c r="A16" s="131" t="str">
        <f>IF(I16&lt;61,MAX($A$8:A15)+1,"")</f>
        <v/>
      </c>
      <c r="B16" s="139"/>
      <c r="C16" s="133" t="s">
        <v>112</v>
      </c>
      <c r="D16" s="140"/>
      <c r="E16" s="135"/>
      <c r="F16" s="141" t="s">
        <v>122</v>
      </c>
      <c r="G16" s="143"/>
      <c r="H16" s="138" t="s">
        <v>124</v>
      </c>
      <c r="I16" s="176">
        <v>80</v>
      </c>
      <c r="J16" s="177"/>
    </row>
    <row r="17" s="56" customFormat="1" ht="45" customHeight="1" spans="1:10">
      <c r="A17" s="131" t="str">
        <f>IF(I17&lt;61,MAX($A$8:A16)+1,"")</f>
        <v/>
      </c>
      <c r="B17" s="139"/>
      <c r="C17" s="133" t="s">
        <v>112</v>
      </c>
      <c r="D17" s="140"/>
      <c r="E17" s="135"/>
      <c r="F17" s="141" t="s">
        <v>122</v>
      </c>
      <c r="G17" s="143"/>
      <c r="H17" s="145" t="s">
        <v>125</v>
      </c>
      <c r="I17" s="176">
        <v>90</v>
      </c>
      <c r="J17" s="177"/>
    </row>
    <row r="18" s="56" customFormat="1" ht="60" customHeight="1" spans="1:10">
      <c r="A18" s="131" t="str">
        <f>IF(I18&lt;61,MAX($A$8:A17)+1,"")</f>
        <v/>
      </c>
      <c r="B18" s="139"/>
      <c r="C18" s="133" t="s">
        <v>112</v>
      </c>
      <c r="D18" s="140"/>
      <c r="E18" s="135"/>
      <c r="F18" s="141" t="s">
        <v>122</v>
      </c>
      <c r="G18" s="143"/>
      <c r="H18" s="138" t="s">
        <v>126</v>
      </c>
      <c r="I18" s="176">
        <v>90</v>
      </c>
      <c r="J18" s="177"/>
    </row>
    <row r="19" s="56" customFormat="1" ht="48" customHeight="1" spans="1:10">
      <c r="A19" s="131" t="str">
        <f>IF(I19&lt;61,MAX($A$8:A18)+1,"")</f>
        <v/>
      </c>
      <c r="B19" s="139"/>
      <c r="C19" s="133" t="s">
        <v>112</v>
      </c>
      <c r="D19" s="140"/>
      <c r="E19" s="135"/>
      <c r="F19" s="141" t="s">
        <v>122</v>
      </c>
      <c r="G19" s="143"/>
      <c r="H19" s="138" t="s">
        <v>127</v>
      </c>
      <c r="I19" s="176">
        <v>90</v>
      </c>
      <c r="J19" s="177"/>
    </row>
    <row r="20" s="56" customFormat="1" ht="30" customHeight="1" spans="1:10">
      <c r="A20" s="131" t="str">
        <f>IF(I20&lt;61,MAX($A$8:A19)+1,"")</f>
        <v/>
      </c>
      <c r="B20" s="139"/>
      <c r="C20" s="133" t="s">
        <v>112</v>
      </c>
      <c r="D20" s="140"/>
      <c r="E20" s="135"/>
      <c r="F20" s="141" t="s">
        <v>122</v>
      </c>
      <c r="G20" s="144"/>
      <c r="H20" s="138" t="s">
        <v>128</v>
      </c>
      <c r="I20" s="176">
        <v>100</v>
      </c>
      <c r="J20" s="177"/>
    </row>
    <row r="21" s="56" customFormat="1" ht="31.5" customHeight="1" spans="1:10">
      <c r="A21" s="131" t="str">
        <f>IF(I21&lt;61,MAX($A$8:A20)+1,"")</f>
        <v/>
      </c>
      <c r="B21" s="139"/>
      <c r="C21" s="133" t="s">
        <v>112</v>
      </c>
      <c r="D21" s="140"/>
      <c r="E21" s="135" t="s">
        <v>129</v>
      </c>
      <c r="F21" s="141" t="s">
        <v>129</v>
      </c>
      <c r="G21" s="137">
        <f>IF(SUM(I21:I27)=0,"",AVERAGE(I21:I27))</f>
        <v>90</v>
      </c>
      <c r="H21" s="138" t="s">
        <v>130</v>
      </c>
      <c r="I21" s="176">
        <v>90</v>
      </c>
      <c r="J21" s="177"/>
    </row>
    <row r="22" s="56" customFormat="1" ht="41.25" customHeight="1" spans="1:10">
      <c r="A22" s="131" t="str">
        <f>IF(I22&lt;61,MAX($A$8:A21)+1,"")</f>
        <v/>
      </c>
      <c r="B22" s="139"/>
      <c r="C22" s="133" t="s">
        <v>112</v>
      </c>
      <c r="D22" s="140"/>
      <c r="E22" s="135"/>
      <c r="F22" s="141" t="s">
        <v>129</v>
      </c>
      <c r="G22" s="137"/>
      <c r="H22" s="138" t="s">
        <v>131</v>
      </c>
      <c r="I22" s="176">
        <v>80</v>
      </c>
      <c r="J22" s="177"/>
    </row>
    <row r="23" s="56" customFormat="1" ht="59.25" customHeight="1" spans="1:10">
      <c r="A23" s="131" t="str">
        <f>IF(I23&lt;61,MAX($A$8:A22)+1,"")</f>
        <v/>
      </c>
      <c r="B23" s="139"/>
      <c r="C23" s="133" t="s">
        <v>112</v>
      </c>
      <c r="D23" s="140"/>
      <c r="E23" s="135"/>
      <c r="F23" s="141" t="s">
        <v>129</v>
      </c>
      <c r="G23" s="137"/>
      <c r="H23" s="138" t="s">
        <v>132</v>
      </c>
      <c r="I23" s="176">
        <v>90</v>
      </c>
      <c r="J23" s="177"/>
    </row>
    <row r="24" s="56" customFormat="1" ht="44.25" customHeight="1" spans="1:10">
      <c r="A24" s="131" t="str">
        <f>IF(I24&lt;61,MAX($A$8:A23)+1,"")</f>
        <v/>
      </c>
      <c r="B24" s="139"/>
      <c r="C24" s="133" t="s">
        <v>112</v>
      </c>
      <c r="D24" s="140"/>
      <c r="E24" s="135"/>
      <c r="F24" s="141" t="s">
        <v>129</v>
      </c>
      <c r="G24" s="137"/>
      <c r="H24" s="138" t="s">
        <v>133</v>
      </c>
      <c r="I24" s="176">
        <v>90</v>
      </c>
      <c r="J24" s="177"/>
    </row>
    <row r="25" s="56" customFormat="1" ht="33.75" customHeight="1" spans="1:10">
      <c r="A25" s="131" t="str">
        <f>IF(I25&lt;61,MAX($A$8:A24)+1,"")</f>
        <v/>
      </c>
      <c r="B25" s="139"/>
      <c r="C25" s="133" t="s">
        <v>112</v>
      </c>
      <c r="D25" s="140"/>
      <c r="E25" s="135"/>
      <c r="F25" s="141" t="s">
        <v>129</v>
      </c>
      <c r="G25" s="137"/>
      <c r="H25" s="138" t="s">
        <v>134</v>
      </c>
      <c r="I25" s="176">
        <v>90</v>
      </c>
      <c r="J25" s="177"/>
    </row>
    <row r="26" s="56" customFormat="1" ht="35.25" customHeight="1" spans="1:10">
      <c r="A26" s="131" t="str">
        <f>IF(I26&lt;61,MAX($A$8:A25)+1,"")</f>
        <v/>
      </c>
      <c r="B26" s="139"/>
      <c r="C26" s="133" t="s">
        <v>112</v>
      </c>
      <c r="D26" s="140"/>
      <c r="E26" s="135"/>
      <c r="F26" s="141" t="s">
        <v>129</v>
      </c>
      <c r="G26" s="137"/>
      <c r="H26" s="138" t="s">
        <v>135</v>
      </c>
      <c r="I26" s="176">
        <v>90</v>
      </c>
      <c r="J26" s="177"/>
    </row>
    <row r="27" s="56" customFormat="1" ht="75" customHeight="1" spans="1:10">
      <c r="A27" s="131" t="str">
        <f>IF(I27&lt;61,MAX($A$8:A26)+1,"")</f>
        <v/>
      </c>
      <c r="B27" s="146"/>
      <c r="C27" s="133" t="s">
        <v>112</v>
      </c>
      <c r="D27" s="147"/>
      <c r="E27" s="135"/>
      <c r="F27" s="141" t="s">
        <v>129</v>
      </c>
      <c r="G27" s="137"/>
      <c r="H27" s="138" t="s">
        <v>136</v>
      </c>
      <c r="I27" s="176">
        <v>100</v>
      </c>
      <c r="J27" s="177"/>
    </row>
    <row r="28" s="56" customFormat="1" ht="31.5" customHeight="1" spans="1:10">
      <c r="A28" s="131" t="str">
        <f>IF(I28&lt;61,MAX($A$8:A27)+1,"")</f>
        <v/>
      </c>
      <c r="B28" s="148" t="s">
        <v>137</v>
      </c>
      <c r="C28" s="149" t="s">
        <v>137</v>
      </c>
      <c r="D28" s="150">
        <f>IF(SUM(I28:I54)=0,"",AVERAGE(I28:I55))</f>
        <v>83.5714285714286</v>
      </c>
      <c r="E28" s="151" t="s">
        <v>138</v>
      </c>
      <c r="F28" s="152" t="s">
        <v>138</v>
      </c>
      <c r="G28" s="137">
        <f>IF(SUM(I28:I34)=0,"",AVERAGE(I28:I34))</f>
        <v>87.1428571428571</v>
      </c>
      <c r="H28" s="138" t="s">
        <v>139</v>
      </c>
      <c r="I28" s="176">
        <v>90</v>
      </c>
      <c r="J28" s="177"/>
    </row>
    <row r="29" s="56" customFormat="1" ht="33.75" customHeight="1" spans="1:10">
      <c r="A29" s="131" t="str">
        <f>IF(I29&lt;61,MAX($A$8:A28)+1,"")</f>
        <v/>
      </c>
      <c r="B29" s="153"/>
      <c r="C29" s="149" t="s">
        <v>137</v>
      </c>
      <c r="D29" s="154"/>
      <c r="E29" s="155"/>
      <c r="F29" s="152" t="s">
        <v>138</v>
      </c>
      <c r="G29" s="137"/>
      <c r="H29" s="138" t="s">
        <v>140</v>
      </c>
      <c r="I29" s="176">
        <v>90</v>
      </c>
      <c r="J29" s="177"/>
    </row>
    <row r="30" s="56" customFormat="1" ht="45.75" customHeight="1" spans="1:10">
      <c r="A30" s="131" t="str">
        <f>IF(I30&lt;61,MAX($A$8:A29)+1,"")</f>
        <v/>
      </c>
      <c r="B30" s="153"/>
      <c r="C30" s="149" t="s">
        <v>137</v>
      </c>
      <c r="D30" s="154"/>
      <c r="E30" s="155"/>
      <c r="F30" s="152" t="s">
        <v>138</v>
      </c>
      <c r="G30" s="137"/>
      <c r="H30" s="138" t="s">
        <v>141</v>
      </c>
      <c r="I30" s="176">
        <v>90</v>
      </c>
      <c r="J30" s="177"/>
    </row>
    <row r="31" s="56" customFormat="1" ht="39" customHeight="1" spans="1:10">
      <c r="A31" s="131" t="str">
        <f>IF(I31&lt;61,MAX($A$8:A30)+1,"")</f>
        <v/>
      </c>
      <c r="B31" s="153"/>
      <c r="C31" s="149" t="s">
        <v>137</v>
      </c>
      <c r="D31" s="154"/>
      <c r="E31" s="155"/>
      <c r="F31" s="152" t="s">
        <v>138</v>
      </c>
      <c r="G31" s="137"/>
      <c r="H31" s="138" t="s">
        <v>142</v>
      </c>
      <c r="I31" s="176">
        <v>90</v>
      </c>
      <c r="J31" s="177"/>
    </row>
    <row r="32" s="56" customFormat="1" ht="47.25" customHeight="1" spans="1:10">
      <c r="A32" s="131" t="str">
        <f>IF(I32&lt;61,MAX($A$8:A31)+1,"")</f>
        <v/>
      </c>
      <c r="B32" s="153"/>
      <c r="C32" s="149" t="s">
        <v>137</v>
      </c>
      <c r="D32" s="154"/>
      <c r="E32" s="155"/>
      <c r="F32" s="152" t="s">
        <v>138</v>
      </c>
      <c r="G32" s="137"/>
      <c r="H32" s="138" t="s">
        <v>143</v>
      </c>
      <c r="I32" s="176">
        <v>80</v>
      </c>
      <c r="J32" s="177"/>
    </row>
    <row r="33" s="56" customFormat="1" ht="50.25" customHeight="1" spans="1:10">
      <c r="A33" s="131" t="str">
        <f>IF(I33&lt;61,MAX($A$8:A32)+1,"")</f>
        <v/>
      </c>
      <c r="B33" s="153"/>
      <c r="C33" s="149" t="s">
        <v>137</v>
      </c>
      <c r="D33" s="154"/>
      <c r="E33" s="155"/>
      <c r="F33" s="152" t="s">
        <v>138</v>
      </c>
      <c r="G33" s="137"/>
      <c r="H33" s="138" t="s">
        <v>144</v>
      </c>
      <c r="I33" s="176">
        <v>90</v>
      </c>
      <c r="J33" s="177"/>
    </row>
    <row r="34" s="56" customFormat="1" ht="45" customHeight="1" spans="1:10">
      <c r="A34" s="131" t="str">
        <f>IF(I34&lt;61,MAX($A$8:A33)+1,"")</f>
        <v/>
      </c>
      <c r="B34" s="153"/>
      <c r="C34" s="149" t="s">
        <v>137</v>
      </c>
      <c r="D34" s="154"/>
      <c r="E34" s="156"/>
      <c r="F34" s="152" t="s">
        <v>138</v>
      </c>
      <c r="G34" s="137"/>
      <c r="H34" s="138" t="s">
        <v>145</v>
      </c>
      <c r="I34" s="176">
        <v>80</v>
      </c>
      <c r="J34" s="177"/>
    </row>
    <row r="35" s="56" customFormat="1" ht="25.5" customHeight="1" spans="1:10">
      <c r="A35" s="131" t="str">
        <f>IF(I35&lt;61,MAX($A$8:A34)+1,"")</f>
        <v/>
      </c>
      <c r="B35" s="153"/>
      <c r="C35" s="149" t="s">
        <v>137</v>
      </c>
      <c r="D35" s="154"/>
      <c r="E35" s="151" t="s">
        <v>146</v>
      </c>
      <c r="F35" s="152" t="s">
        <v>146</v>
      </c>
      <c r="G35" s="137">
        <f>IF(SUM(I35,I37)=0,"",AVERAGE(I35:I37))</f>
        <v>90</v>
      </c>
      <c r="H35" s="138" t="s">
        <v>147</v>
      </c>
      <c r="I35" s="176">
        <v>90</v>
      </c>
      <c r="J35" s="177"/>
    </row>
    <row r="36" s="56" customFormat="1" ht="46.5" customHeight="1" spans="1:10">
      <c r="A36" s="131" t="str">
        <f>IF(I36&lt;61,MAX($A$8:A35)+1,"")</f>
        <v/>
      </c>
      <c r="B36" s="153"/>
      <c r="C36" s="149" t="s">
        <v>137</v>
      </c>
      <c r="D36" s="154"/>
      <c r="E36" s="155"/>
      <c r="F36" s="152" t="s">
        <v>146</v>
      </c>
      <c r="G36" s="137"/>
      <c r="H36" s="138" t="s">
        <v>148</v>
      </c>
      <c r="I36" s="176">
        <v>90</v>
      </c>
      <c r="J36" s="177"/>
    </row>
    <row r="37" s="56" customFormat="1" ht="40.5" customHeight="1" spans="1:10">
      <c r="A37" s="131" t="str">
        <f>IF(I37&lt;61,MAX($A$8:A36)+1,"")</f>
        <v/>
      </c>
      <c r="B37" s="153"/>
      <c r="C37" s="149" t="s">
        <v>137</v>
      </c>
      <c r="D37" s="154"/>
      <c r="E37" s="156"/>
      <c r="F37" s="152" t="s">
        <v>146</v>
      </c>
      <c r="G37" s="137"/>
      <c r="H37" s="138" t="s">
        <v>149</v>
      </c>
      <c r="I37" s="176">
        <v>90</v>
      </c>
      <c r="J37" s="177"/>
    </row>
    <row r="38" s="56" customFormat="1" ht="37.5" customHeight="1" spans="1:10">
      <c r="A38" s="131" t="str">
        <f>IF(I38&lt;61,MAX($A$8:A37)+1,"")</f>
        <v/>
      </c>
      <c r="B38" s="153"/>
      <c r="C38" s="149" t="s">
        <v>137</v>
      </c>
      <c r="D38" s="154"/>
      <c r="E38" s="151" t="s">
        <v>150</v>
      </c>
      <c r="F38" s="152" t="s">
        <v>150</v>
      </c>
      <c r="G38" s="137">
        <f>IF(SUM(I38:I40)=0,"",AVERAGE(I38:I40))</f>
        <v>76.6666666666667</v>
      </c>
      <c r="H38" s="138" t="s">
        <v>151</v>
      </c>
      <c r="I38" s="176">
        <v>90</v>
      </c>
      <c r="J38" s="177"/>
    </row>
    <row r="39" s="56" customFormat="1" ht="36" customHeight="1" spans="1:10">
      <c r="A39" s="131">
        <f>IF(I39&lt;61,MAX($A$8:A38)+1,"")</f>
        <v>2</v>
      </c>
      <c r="B39" s="153"/>
      <c r="C39" s="149" t="s">
        <v>137</v>
      </c>
      <c r="D39" s="154"/>
      <c r="E39" s="155"/>
      <c r="F39" s="152" t="s">
        <v>150</v>
      </c>
      <c r="G39" s="137"/>
      <c r="H39" s="138" t="s">
        <v>152</v>
      </c>
      <c r="I39" s="176">
        <v>60</v>
      </c>
      <c r="J39" s="177"/>
    </row>
    <row r="40" s="56" customFormat="1" ht="51" customHeight="1" spans="1:10">
      <c r="A40" s="131" t="str">
        <f>IF(I40&lt;61,MAX($A$8:A39)+1,"")</f>
        <v/>
      </c>
      <c r="B40" s="153"/>
      <c r="C40" s="149" t="s">
        <v>137</v>
      </c>
      <c r="D40" s="154"/>
      <c r="E40" s="156"/>
      <c r="F40" s="152" t="s">
        <v>150</v>
      </c>
      <c r="G40" s="137"/>
      <c r="H40" s="138" t="s">
        <v>153</v>
      </c>
      <c r="I40" s="176">
        <v>80</v>
      </c>
      <c r="J40" s="177"/>
    </row>
    <row r="41" s="56" customFormat="1" ht="57.75" customHeight="1" spans="1:10">
      <c r="A41" s="131" t="str">
        <f>IF(I41&lt;61,MAX($A$8:A40)+1,"")</f>
        <v/>
      </c>
      <c r="B41" s="153"/>
      <c r="C41" s="149" t="s">
        <v>137</v>
      </c>
      <c r="D41" s="154"/>
      <c r="E41" s="151" t="s">
        <v>154</v>
      </c>
      <c r="F41" s="152" t="s">
        <v>154</v>
      </c>
      <c r="G41" s="137">
        <f>IF(SUM(I41:I43)=0,"",AVERAGE(I41:I43))</f>
        <v>93.3333333333333</v>
      </c>
      <c r="H41" s="138" t="s">
        <v>155</v>
      </c>
      <c r="I41" s="176">
        <v>100</v>
      </c>
      <c r="J41" s="177"/>
    </row>
    <row r="42" s="56" customFormat="1" ht="48.75" customHeight="1" spans="1:10">
      <c r="A42" s="131" t="str">
        <f>IF(I42&lt;61,MAX($A$8:A41)+1,"")</f>
        <v/>
      </c>
      <c r="B42" s="153"/>
      <c r="C42" s="149" t="s">
        <v>137</v>
      </c>
      <c r="D42" s="154"/>
      <c r="E42" s="155"/>
      <c r="F42" s="152" t="s">
        <v>154</v>
      </c>
      <c r="G42" s="137"/>
      <c r="H42" s="138" t="s">
        <v>156</v>
      </c>
      <c r="I42" s="176">
        <v>90</v>
      </c>
      <c r="J42" s="177"/>
    </row>
    <row r="43" s="56" customFormat="1" ht="50.25" customHeight="1" spans="1:10">
      <c r="A43" s="131" t="str">
        <f>IF(I43&lt;61,MAX($A$8:A42)+1,"")</f>
        <v/>
      </c>
      <c r="B43" s="153"/>
      <c r="C43" s="149" t="s">
        <v>137</v>
      </c>
      <c r="D43" s="154"/>
      <c r="E43" s="156"/>
      <c r="F43" s="152" t="s">
        <v>154</v>
      </c>
      <c r="G43" s="137"/>
      <c r="H43" s="138" t="s">
        <v>157</v>
      </c>
      <c r="I43" s="176">
        <v>90</v>
      </c>
      <c r="J43" s="177"/>
    </row>
    <row r="44" s="56" customFormat="1" ht="30.75" customHeight="1" spans="1:10">
      <c r="A44" s="131" t="str">
        <f>IF(I44&lt;61,MAX($A$8:A43)+1,"")</f>
        <v/>
      </c>
      <c r="B44" s="153"/>
      <c r="C44" s="149" t="s">
        <v>137</v>
      </c>
      <c r="D44" s="154"/>
      <c r="E44" s="157" t="s">
        <v>158</v>
      </c>
      <c r="F44" s="158" t="s">
        <v>158</v>
      </c>
      <c r="G44" s="137">
        <f>IF(SUM(I44:I54)=0,"",AVERAGE(I44:I55))</f>
        <v>79.1666666666667</v>
      </c>
      <c r="H44" s="138" t="s">
        <v>159</v>
      </c>
      <c r="I44" s="176">
        <v>80</v>
      </c>
      <c r="J44" s="178"/>
    </row>
    <row r="45" s="56" customFormat="1" ht="60.75" customHeight="1" spans="1:10">
      <c r="A45" s="131">
        <f>IF(I45&lt;61,MAX($A$8:A44)+1,"")</f>
        <v>3</v>
      </c>
      <c r="B45" s="153"/>
      <c r="C45" s="149" t="s">
        <v>137</v>
      </c>
      <c r="D45" s="154"/>
      <c r="E45" s="159"/>
      <c r="F45" s="158" t="s">
        <v>158</v>
      </c>
      <c r="G45" s="137"/>
      <c r="H45" s="138" t="s">
        <v>160</v>
      </c>
      <c r="I45" s="176">
        <v>60</v>
      </c>
      <c r="J45" s="178"/>
    </row>
    <row r="46" s="56" customFormat="1" ht="47.25" customHeight="1" spans="1:10">
      <c r="A46" s="131">
        <f>IF(I46&lt;61,MAX($A$8:A45)+1,"")</f>
        <v>4</v>
      </c>
      <c r="B46" s="153"/>
      <c r="C46" s="149" t="s">
        <v>137</v>
      </c>
      <c r="D46" s="154"/>
      <c r="E46" s="159"/>
      <c r="F46" s="158" t="s">
        <v>158</v>
      </c>
      <c r="G46" s="137"/>
      <c r="H46" s="138" t="s">
        <v>161</v>
      </c>
      <c r="I46" s="176">
        <v>60</v>
      </c>
      <c r="J46" s="178"/>
    </row>
    <row r="47" s="56" customFormat="1" ht="57.75" customHeight="1" spans="1:10">
      <c r="A47" s="131" t="str">
        <f>IF(I47&lt;61,MAX($A$8:A46)+1,"")</f>
        <v/>
      </c>
      <c r="B47" s="153"/>
      <c r="C47" s="149" t="s">
        <v>137</v>
      </c>
      <c r="D47" s="154"/>
      <c r="E47" s="159"/>
      <c r="F47" s="158" t="s">
        <v>158</v>
      </c>
      <c r="G47" s="137"/>
      <c r="H47" s="138" t="s">
        <v>162</v>
      </c>
      <c r="I47" s="176">
        <v>90</v>
      </c>
      <c r="J47" s="178"/>
    </row>
    <row r="48" s="56" customFormat="1" ht="45.75" customHeight="1" spans="1:10">
      <c r="A48" s="131">
        <f>IF(I48&lt;61,MAX($A$8:A47)+1,"")</f>
        <v>5</v>
      </c>
      <c r="B48" s="153"/>
      <c r="C48" s="149" t="s">
        <v>137</v>
      </c>
      <c r="D48" s="154"/>
      <c r="E48" s="159"/>
      <c r="F48" s="158" t="s">
        <v>158</v>
      </c>
      <c r="G48" s="137"/>
      <c r="H48" s="138" t="s">
        <v>163</v>
      </c>
      <c r="I48" s="176">
        <v>60</v>
      </c>
      <c r="J48" s="178"/>
    </row>
    <row r="49" s="56" customFormat="1" ht="34.5" customHeight="1" spans="1:10">
      <c r="A49" s="131">
        <f>IF(I49&lt;61,MAX($A$8:A48)+1,"")</f>
        <v>6</v>
      </c>
      <c r="B49" s="153"/>
      <c r="C49" s="149" t="s">
        <v>137</v>
      </c>
      <c r="D49" s="154"/>
      <c r="E49" s="159"/>
      <c r="F49" s="158" t="s">
        <v>158</v>
      </c>
      <c r="G49" s="137"/>
      <c r="H49" s="138" t="s">
        <v>164</v>
      </c>
      <c r="I49" s="176">
        <v>60</v>
      </c>
      <c r="J49" s="178"/>
    </row>
    <row r="50" s="56" customFormat="1" ht="36" customHeight="1" spans="1:10">
      <c r="A50" s="131" t="str">
        <f>IF(I50&lt;61,MAX($A$8:A49)+1,"")</f>
        <v/>
      </c>
      <c r="B50" s="153"/>
      <c r="C50" s="149" t="s">
        <v>137</v>
      </c>
      <c r="D50" s="154"/>
      <c r="E50" s="159"/>
      <c r="F50" s="158" t="s">
        <v>158</v>
      </c>
      <c r="G50" s="137"/>
      <c r="H50" s="138" t="s">
        <v>165</v>
      </c>
      <c r="I50" s="176">
        <v>90</v>
      </c>
      <c r="J50" s="178"/>
    </row>
    <row r="51" s="56" customFormat="1" ht="55.5" customHeight="1" spans="1:10">
      <c r="A51" s="131" t="str">
        <f>IF(I51&lt;61,MAX($A$8:A50)+1,"")</f>
        <v/>
      </c>
      <c r="B51" s="153"/>
      <c r="C51" s="149" t="s">
        <v>137</v>
      </c>
      <c r="D51" s="154"/>
      <c r="E51" s="159"/>
      <c r="F51" s="158" t="s">
        <v>158</v>
      </c>
      <c r="G51" s="137"/>
      <c r="H51" s="138" t="s">
        <v>166</v>
      </c>
      <c r="I51" s="176">
        <v>90</v>
      </c>
      <c r="J51" s="178"/>
    </row>
    <row r="52" s="56" customFormat="1" ht="21" customHeight="1" spans="1:10">
      <c r="A52" s="131" t="str">
        <f>IF(I52&lt;61,MAX($A$8:A51)+1,"")</f>
        <v/>
      </c>
      <c r="B52" s="153"/>
      <c r="C52" s="149" t="s">
        <v>137</v>
      </c>
      <c r="D52" s="154"/>
      <c r="E52" s="159"/>
      <c r="F52" s="158" t="s">
        <v>158</v>
      </c>
      <c r="G52" s="137"/>
      <c r="H52" s="138" t="s">
        <v>167</v>
      </c>
      <c r="I52" s="176">
        <v>100</v>
      </c>
      <c r="J52" s="178"/>
    </row>
    <row r="53" s="56" customFormat="1" ht="31.5" customHeight="1" spans="1:10">
      <c r="A53" s="131" t="str">
        <f>IF(I53&lt;61,MAX($A$8:A52)+1,"")</f>
        <v/>
      </c>
      <c r="B53" s="153"/>
      <c r="C53" s="149" t="s">
        <v>137</v>
      </c>
      <c r="D53" s="154"/>
      <c r="E53" s="159"/>
      <c r="F53" s="158" t="s">
        <v>158</v>
      </c>
      <c r="G53" s="137"/>
      <c r="H53" s="138" t="s">
        <v>168</v>
      </c>
      <c r="I53" s="176">
        <v>80</v>
      </c>
      <c r="J53" s="178"/>
    </row>
    <row r="54" s="56" customFormat="1" ht="28.5" customHeight="1" spans="1:10">
      <c r="A54" s="131" t="str">
        <f>IF(I54&lt;61,MAX($A$8:A53)+1,"")</f>
        <v/>
      </c>
      <c r="B54" s="153"/>
      <c r="C54" s="149" t="s">
        <v>137</v>
      </c>
      <c r="D54" s="154"/>
      <c r="E54" s="159"/>
      <c r="F54" s="158" t="s">
        <v>158</v>
      </c>
      <c r="G54" s="137"/>
      <c r="H54" s="138" t="s">
        <v>169</v>
      </c>
      <c r="I54" s="176">
        <v>90</v>
      </c>
      <c r="J54" s="178"/>
    </row>
    <row r="55" s="56" customFormat="1" ht="58.5" customHeight="1" spans="1:10">
      <c r="A55" s="131" t="str">
        <f>IF(I55&lt;61,MAX($A$8:A54)+1,"")</f>
        <v/>
      </c>
      <c r="B55" s="160"/>
      <c r="C55" s="149" t="s">
        <v>137</v>
      </c>
      <c r="D55" s="161"/>
      <c r="E55" s="162"/>
      <c r="F55" s="158" t="s">
        <v>158</v>
      </c>
      <c r="G55" s="137"/>
      <c r="H55" s="138" t="s">
        <v>170</v>
      </c>
      <c r="I55" s="176">
        <v>90</v>
      </c>
      <c r="J55" s="178"/>
    </row>
    <row r="56" s="56" customFormat="1" ht="23.25" customHeight="1" spans="1:10">
      <c r="A56" s="131">
        <f>IF(I56&lt;61,MAX($A$8:A55)+1,"")</f>
        <v>7</v>
      </c>
      <c r="B56" s="163" t="s">
        <v>171</v>
      </c>
      <c r="C56" s="164" t="s">
        <v>171</v>
      </c>
      <c r="D56" s="165">
        <f>IF(SUM(I56:I61)=0,"",AVERAGE(I56:I64))</f>
        <v>77.7777777777778</v>
      </c>
      <c r="E56" s="151" t="s">
        <v>172</v>
      </c>
      <c r="F56" s="152" t="s">
        <v>172</v>
      </c>
      <c r="G56" s="137">
        <f>IF(SUM(I56:I61)=0,"",AVERAGE(I56:I64))</f>
        <v>77.7777777777778</v>
      </c>
      <c r="H56" s="138" t="s">
        <v>173</v>
      </c>
      <c r="I56" s="176">
        <v>60</v>
      </c>
      <c r="J56" s="177"/>
    </row>
    <row r="57" s="56" customFormat="1" ht="34.5" customHeight="1" spans="1:10">
      <c r="A57" s="131">
        <f>IF(I57&lt;61,MAX($A$8:A56)+1,"")</f>
        <v>8</v>
      </c>
      <c r="B57" s="166"/>
      <c r="C57" s="164" t="s">
        <v>171</v>
      </c>
      <c r="D57" s="140"/>
      <c r="E57" s="155"/>
      <c r="F57" s="152" t="s">
        <v>172</v>
      </c>
      <c r="G57" s="137"/>
      <c r="H57" s="138" t="s">
        <v>174</v>
      </c>
      <c r="I57" s="176">
        <v>60</v>
      </c>
      <c r="J57" s="177"/>
    </row>
    <row r="58" s="56" customFormat="1" ht="141" customHeight="1" spans="1:10">
      <c r="A58" s="131">
        <f>IF(I58&lt;61,MAX($A$8:A57)+1,"")</f>
        <v>9</v>
      </c>
      <c r="B58" s="166"/>
      <c r="C58" s="164" t="s">
        <v>171</v>
      </c>
      <c r="D58" s="140"/>
      <c r="E58" s="155"/>
      <c r="F58" s="152" t="s">
        <v>172</v>
      </c>
      <c r="G58" s="137"/>
      <c r="H58" s="138" t="s">
        <v>175</v>
      </c>
      <c r="I58" s="176">
        <v>60</v>
      </c>
      <c r="J58" s="177"/>
    </row>
    <row r="59" s="56" customFormat="1" ht="42" customHeight="1" spans="1:10">
      <c r="A59" s="131" t="str">
        <f>IF(I59&lt;61,MAX($A$8:A58)+1,"")</f>
        <v/>
      </c>
      <c r="B59" s="166"/>
      <c r="C59" s="164" t="s">
        <v>171</v>
      </c>
      <c r="D59" s="140"/>
      <c r="E59" s="155"/>
      <c r="F59" s="152" t="s">
        <v>172</v>
      </c>
      <c r="G59" s="137"/>
      <c r="H59" s="138" t="s">
        <v>176</v>
      </c>
      <c r="I59" s="176">
        <v>80</v>
      </c>
      <c r="J59" s="177"/>
    </row>
    <row r="60" s="56" customFormat="1" ht="64.5" customHeight="1" spans="1:10">
      <c r="A60" s="131" t="str">
        <f>IF(I60&lt;61,MAX($A$8:A59)+1,"")</f>
        <v/>
      </c>
      <c r="B60" s="166"/>
      <c r="C60" s="164" t="s">
        <v>171</v>
      </c>
      <c r="D60" s="140"/>
      <c r="E60" s="155"/>
      <c r="F60" s="152" t="s">
        <v>172</v>
      </c>
      <c r="G60" s="137"/>
      <c r="H60" s="138" t="s">
        <v>177</v>
      </c>
      <c r="I60" s="176">
        <v>90</v>
      </c>
      <c r="J60" s="177"/>
    </row>
    <row r="61" s="56" customFormat="1" ht="40.5" customHeight="1" spans="1:10">
      <c r="A61" s="131" t="str">
        <f>IF(I61&lt;61,MAX($A$8:A60)+1,"")</f>
        <v/>
      </c>
      <c r="B61" s="166"/>
      <c r="C61" s="164" t="s">
        <v>171</v>
      </c>
      <c r="D61" s="140"/>
      <c r="E61" s="155"/>
      <c r="F61" s="152" t="s">
        <v>172</v>
      </c>
      <c r="G61" s="137"/>
      <c r="H61" s="138" t="s">
        <v>178</v>
      </c>
      <c r="I61" s="176">
        <v>90</v>
      </c>
      <c r="J61" s="177"/>
    </row>
    <row r="62" s="56" customFormat="1" ht="53.25" customHeight="1" spans="1:10">
      <c r="A62" s="131" t="str">
        <f>IF(I62&lt;61,MAX($A$8:A61)+1,"")</f>
        <v/>
      </c>
      <c r="B62" s="166"/>
      <c r="C62" s="164" t="s">
        <v>171</v>
      </c>
      <c r="D62" s="140"/>
      <c r="E62" s="155"/>
      <c r="F62" s="152" t="s">
        <v>172</v>
      </c>
      <c r="G62" s="137"/>
      <c r="H62" s="145" t="s">
        <v>179</v>
      </c>
      <c r="I62" s="176">
        <v>100</v>
      </c>
      <c r="J62" s="177"/>
    </row>
    <row r="63" s="56" customFormat="1" ht="40.5" customHeight="1" spans="1:10">
      <c r="A63" s="131" t="str">
        <f>IF(I63&lt;61,MAX($A$8:A62)+1,"")</f>
        <v/>
      </c>
      <c r="B63" s="166"/>
      <c r="C63" s="164" t="s">
        <v>171</v>
      </c>
      <c r="D63" s="140"/>
      <c r="E63" s="155"/>
      <c r="F63" s="152" t="s">
        <v>172</v>
      </c>
      <c r="G63" s="137"/>
      <c r="H63" s="138" t="s">
        <v>180</v>
      </c>
      <c r="I63" s="176">
        <v>100</v>
      </c>
      <c r="J63" s="177"/>
    </row>
    <row r="64" s="56" customFormat="1" ht="40.5" customHeight="1" spans="1:10">
      <c r="A64" s="131">
        <f>IF(I64&lt;61,MAX($A$8:A63)+1,"")</f>
        <v>10</v>
      </c>
      <c r="B64" s="167"/>
      <c r="C64" s="164" t="s">
        <v>171</v>
      </c>
      <c r="D64" s="147"/>
      <c r="E64" s="156"/>
      <c r="F64" s="152" t="s">
        <v>172</v>
      </c>
      <c r="G64" s="137"/>
      <c r="H64" s="138" t="s">
        <v>181</v>
      </c>
      <c r="I64" s="176">
        <v>60</v>
      </c>
      <c r="J64" s="177"/>
    </row>
    <row r="65" s="56" customFormat="1" ht="54" customHeight="1" spans="1:10">
      <c r="A65" s="131" t="str">
        <f>IF(I65&lt;61,MAX($A$8:A64)+1,"")</f>
        <v/>
      </c>
      <c r="B65" s="163" t="s">
        <v>182</v>
      </c>
      <c r="C65" s="164" t="s">
        <v>182</v>
      </c>
      <c r="D65" s="179">
        <f>IF(SUM(I65:I69)=0,"",AVERAGE(I65:I69))</f>
        <v>86</v>
      </c>
      <c r="E65" s="151" t="s">
        <v>183</v>
      </c>
      <c r="F65" s="152" t="s">
        <v>183</v>
      </c>
      <c r="G65" s="137">
        <f>IF(SUM(I65:I69)=0,"",AVERAGE(I65:I69))</f>
        <v>86</v>
      </c>
      <c r="H65" s="138" t="s">
        <v>184</v>
      </c>
      <c r="I65" s="176">
        <v>80</v>
      </c>
      <c r="J65" s="177"/>
    </row>
    <row r="66" s="56" customFormat="1" ht="45" customHeight="1" spans="1:10">
      <c r="A66" s="131" t="str">
        <f>IF(I66&lt;61,MAX($A$8:A65)+1,"")</f>
        <v/>
      </c>
      <c r="B66" s="166"/>
      <c r="C66" s="164" t="s">
        <v>182</v>
      </c>
      <c r="D66" s="154"/>
      <c r="E66" s="155"/>
      <c r="F66" s="152" t="s">
        <v>183</v>
      </c>
      <c r="G66" s="137"/>
      <c r="H66" s="145" t="s">
        <v>185</v>
      </c>
      <c r="I66" s="176">
        <v>100</v>
      </c>
      <c r="J66" s="177"/>
    </row>
    <row r="67" s="56" customFormat="1" ht="41.25" customHeight="1" spans="1:10">
      <c r="A67" s="131">
        <f>IF(I67&lt;61,MAX($A$8:A66)+1,"")</f>
        <v>11</v>
      </c>
      <c r="B67" s="166"/>
      <c r="C67" s="164" t="s">
        <v>182</v>
      </c>
      <c r="D67" s="154"/>
      <c r="E67" s="155"/>
      <c r="F67" s="152" t="s">
        <v>183</v>
      </c>
      <c r="G67" s="137"/>
      <c r="H67" s="145" t="s">
        <v>186</v>
      </c>
      <c r="I67" s="176">
        <v>60</v>
      </c>
      <c r="J67" s="177"/>
    </row>
    <row r="68" s="56" customFormat="1" ht="45.75" customHeight="1" spans="1:10">
      <c r="A68" s="131" t="str">
        <f>IF(I68&lt;61,MAX($A$8:A67)+1,"")</f>
        <v/>
      </c>
      <c r="B68" s="166"/>
      <c r="C68" s="164" t="s">
        <v>182</v>
      </c>
      <c r="D68" s="154"/>
      <c r="E68" s="155"/>
      <c r="F68" s="152" t="s">
        <v>183</v>
      </c>
      <c r="G68" s="137"/>
      <c r="H68" s="145" t="s">
        <v>187</v>
      </c>
      <c r="I68" s="176">
        <v>100</v>
      </c>
      <c r="J68" s="177"/>
    </row>
    <row r="69" s="56" customFormat="1" ht="57" customHeight="1" spans="1:10">
      <c r="A69" s="131" t="str">
        <f>IF(I69&lt;61,MAX($A$8:A68)+1,"")</f>
        <v/>
      </c>
      <c r="B69" s="167"/>
      <c r="C69" s="164" t="s">
        <v>182</v>
      </c>
      <c r="D69" s="180"/>
      <c r="E69" s="181"/>
      <c r="F69" s="152" t="s">
        <v>183</v>
      </c>
      <c r="G69" s="182"/>
      <c r="H69" s="183" t="s">
        <v>188</v>
      </c>
      <c r="I69" s="176">
        <v>90</v>
      </c>
      <c r="J69" s="184"/>
    </row>
    <row r="70" s="56" customFormat="1" customHeight="1" spans="1:10">
      <c r="A70" s="85"/>
      <c r="C70" s="85"/>
      <c r="G70" s="112"/>
      <c r="H70" s="113"/>
      <c r="I70" s="168"/>
      <c r="J70" s="169"/>
    </row>
    <row r="71" s="56" customFormat="1" customHeight="1" spans="1:10">
      <c r="A71" s="85"/>
      <c r="C71" s="85"/>
      <c r="G71" s="112"/>
      <c r="H71" s="113"/>
      <c r="I71" s="168"/>
      <c r="J71" s="169"/>
    </row>
    <row r="72" s="56" customFormat="1" customHeight="1" spans="1:10">
      <c r="A72" s="85"/>
      <c r="G72" s="112"/>
      <c r="H72" s="113"/>
      <c r="I72" s="168"/>
      <c r="J72" s="169"/>
    </row>
    <row r="73" s="56" customFormat="1" customHeight="1" spans="1:10">
      <c r="A73" s="85"/>
      <c r="G73" s="112"/>
      <c r="H73" s="113"/>
      <c r="I73" s="168"/>
      <c r="J73" s="169"/>
    </row>
    <row r="74" s="56" customFormat="1" customHeight="1" spans="1:10">
      <c r="A74" s="85"/>
      <c r="G74" s="112"/>
      <c r="H74" s="113"/>
      <c r="I74" s="168"/>
      <c r="J74" s="169"/>
    </row>
    <row r="75" s="56" customFormat="1" customHeight="1" spans="1:10">
      <c r="A75" s="85"/>
      <c r="G75" s="112"/>
      <c r="H75" s="113"/>
      <c r="I75" s="168"/>
      <c r="J75" s="169"/>
    </row>
    <row r="76" s="56" customFormat="1" customHeight="1" spans="1:10">
      <c r="A76" s="85"/>
      <c r="G76" s="112"/>
      <c r="H76" s="113"/>
      <c r="I76" s="168"/>
      <c r="J76" s="169"/>
    </row>
    <row r="77" s="56" customFormat="1" customHeight="1" spans="1:10">
      <c r="A77" s="85"/>
      <c r="G77" s="112"/>
      <c r="H77" s="113"/>
      <c r="I77" s="168"/>
      <c r="J77" s="169"/>
    </row>
    <row r="78" s="56" customFormat="1" customHeight="1" spans="1:10">
      <c r="A78" s="85"/>
      <c r="G78" s="112"/>
      <c r="H78" s="113"/>
      <c r="I78" s="168"/>
      <c r="J78" s="169"/>
    </row>
    <row r="79" s="56" customFormat="1" customHeight="1" spans="1:10">
      <c r="A79" s="85"/>
      <c r="G79" s="112"/>
      <c r="H79" s="113"/>
      <c r="I79" s="168"/>
      <c r="J79" s="169"/>
    </row>
    <row r="80" s="56" customFormat="1" customHeight="1" spans="1:10">
      <c r="A80" s="85"/>
      <c r="G80" s="112"/>
      <c r="H80" s="113"/>
      <c r="I80" s="168"/>
      <c r="J80" s="169"/>
    </row>
    <row r="81" s="56" customFormat="1" customHeight="1" spans="1:10">
      <c r="A81" s="85"/>
      <c r="G81" s="112"/>
      <c r="H81" s="113"/>
      <c r="I81" s="168"/>
      <c r="J81" s="169"/>
    </row>
    <row r="82" s="56" customFormat="1" customHeight="1" spans="1:10">
      <c r="A82" s="85"/>
      <c r="G82" s="112"/>
      <c r="H82" s="113"/>
      <c r="I82" s="168"/>
      <c r="J82" s="169"/>
    </row>
    <row r="83" s="56" customFormat="1" customHeight="1" spans="1:10">
      <c r="A83" s="85"/>
      <c r="G83" s="112"/>
      <c r="H83" s="113"/>
      <c r="I83" s="168"/>
      <c r="J83" s="169"/>
    </row>
    <row r="84" s="56" customFormat="1" customHeight="1" spans="1:10">
      <c r="A84" s="85"/>
      <c r="G84" s="112"/>
      <c r="H84" s="113"/>
      <c r="I84" s="168"/>
      <c r="J84" s="169"/>
    </row>
    <row r="85" s="56" customFormat="1" customHeight="1" spans="1:10">
      <c r="A85" s="85"/>
      <c r="G85" s="112"/>
      <c r="H85" s="113"/>
      <c r="I85" s="168"/>
      <c r="J85" s="169"/>
    </row>
    <row r="86" s="56" customFormat="1" customHeight="1" spans="1:10">
      <c r="A86" s="85"/>
      <c r="G86" s="112"/>
      <c r="H86" s="113"/>
      <c r="I86" s="168"/>
      <c r="J86" s="169"/>
    </row>
    <row r="87" s="56" customFormat="1" customHeight="1" spans="1:10">
      <c r="A87" s="85"/>
      <c r="G87" s="112"/>
      <c r="H87" s="113"/>
      <c r="I87" s="168"/>
      <c r="J87" s="169"/>
    </row>
    <row r="88" s="56" customFormat="1" customHeight="1" spans="1:10">
      <c r="A88" s="85"/>
      <c r="G88" s="112"/>
      <c r="H88" s="113"/>
      <c r="I88" s="168"/>
      <c r="J88" s="169"/>
    </row>
    <row r="89" s="56" customFormat="1" customHeight="1" spans="1:10">
      <c r="A89" s="85"/>
      <c r="G89" s="112"/>
      <c r="H89" s="113"/>
      <c r="I89" s="168"/>
      <c r="J89" s="169"/>
    </row>
    <row r="90" s="56" customFormat="1" customHeight="1" spans="1:10">
      <c r="A90" s="85"/>
      <c r="G90" s="112"/>
      <c r="H90" s="113"/>
      <c r="I90" s="168"/>
      <c r="J90" s="169"/>
    </row>
    <row r="91" s="56" customFormat="1" customHeight="1" spans="1:10">
      <c r="A91" s="85"/>
      <c r="G91" s="112"/>
      <c r="H91" s="113"/>
      <c r="I91" s="168"/>
      <c r="J91" s="169"/>
    </row>
    <row r="92" s="56" customFormat="1" customHeight="1" spans="1:10">
      <c r="A92" s="85"/>
      <c r="G92" s="112"/>
      <c r="H92" s="113"/>
      <c r="I92" s="168"/>
      <c r="J92" s="169"/>
    </row>
    <row r="93" s="56" customFormat="1" customHeight="1" spans="1:10">
      <c r="A93" s="85"/>
      <c r="G93" s="112"/>
      <c r="H93" s="113"/>
      <c r="I93" s="168"/>
      <c r="J93" s="169"/>
    </row>
    <row r="94" s="56" customFormat="1" customHeight="1" spans="1:10">
      <c r="A94" s="85"/>
      <c r="G94" s="112"/>
      <c r="H94" s="113"/>
      <c r="I94" s="168"/>
      <c r="J94" s="169"/>
    </row>
    <row r="95" s="56" customFormat="1" customHeight="1" spans="1:10">
      <c r="A95" s="85"/>
      <c r="G95" s="112"/>
      <c r="H95" s="113"/>
      <c r="I95" s="168"/>
      <c r="J95" s="169"/>
    </row>
    <row r="96" s="56" customFormat="1" customHeight="1" spans="1:10">
      <c r="A96" s="85"/>
      <c r="G96" s="112"/>
      <c r="H96" s="113"/>
      <c r="I96" s="168"/>
      <c r="J96" s="169"/>
    </row>
    <row r="97" s="56" customFormat="1" customHeight="1" spans="1:10">
      <c r="A97" s="85"/>
      <c r="G97" s="112"/>
      <c r="H97" s="113"/>
      <c r="I97" s="168"/>
      <c r="J97" s="169"/>
    </row>
    <row r="98" s="56" customFormat="1" customHeight="1" spans="1:10">
      <c r="A98" s="85"/>
      <c r="G98" s="112"/>
      <c r="H98" s="113"/>
      <c r="I98" s="168"/>
      <c r="J98" s="169"/>
    </row>
    <row r="99" s="56" customFormat="1" customHeight="1" spans="1:10">
      <c r="A99" s="85"/>
      <c r="G99" s="112"/>
      <c r="H99" s="113"/>
      <c r="I99" s="168"/>
      <c r="J99" s="169"/>
    </row>
    <row r="100" s="56" customFormat="1" customHeight="1" spans="1:10">
      <c r="A100" s="85"/>
      <c r="G100" s="112"/>
      <c r="H100" s="113"/>
      <c r="I100" s="168"/>
      <c r="J100" s="169"/>
    </row>
    <row r="101" s="56" customFormat="1" customHeight="1" spans="1:10">
      <c r="A101" s="85"/>
      <c r="G101" s="112"/>
      <c r="H101" s="113"/>
      <c r="I101" s="168"/>
      <c r="J101" s="169"/>
    </row>
    <row r="102" s="56" customFormat="1" customHeight="1" spans="1:10">
      <c r="A102" s="85"/>
      <c r="G102" s="112"/>
      <c r="H102" s="113"/>
      <c r="I102" s="168"/>
      <c r="J102" s="169"/>
    </row>
    <row r="103" s="56" customFormat="1" customHeight="1" spans="1:10">
      <c r="A103" s="85"/>
      <c r="G103" s="112"/>
      <c r="H103" s="113"/>
      <c r="I103" s="168"/>
      <c r="J103" s="169"/>
    </row>
    <row r="104" s="56" customFormat="1" customHeight="1" spans="1:10">
      <c r="A104" s="85"/>
      <c r="G104" s="112"/>
      <c r="H104" s="113"/>
      <c r="I104" s="168"/>
      <c r="J104" s="169"/>
    </row>
    <row r="105" s="56" customFormat="1" customHeight="1" spans="1:10">
      <c r="A105" s="85"/>
      <c r="G105" s="112"/>
      <c r="H105" s="113"/>
      <c r="I105" s="168"/>
      <c r="J105" s="169"/>
    </row>
    <row r="106" s="56" customFormat="1" customHeight="1" spans="1:10">
      <c r="A106" s="85"/>
      <c r="G106" s="112"/>
      <c r="H106" s="113"/>
      <c r="I106" s="168"/>
      <c r="J106" s="169"/>
    </row>
    <row r="107" s="56" customFormat="1" customHeight="1" spans="1:10">
      <c r="A107" s="85"/>
      <c r="G107" s="112"/>
      <c r="H107" s="113"/>
      <c r="I107" s="168"/>
      <c r="J107" s="169"/>
    </row>
    <row r="108" s="56" customFormat="1" customHeight="1" spans="1:10">
      <c r="A108" s="85"/>
      <c r="G108" s="112"/>
      <c r="H108" s="113"/>
      <c r="I108" s="168"/>
      <c r="J108" s="169"/>
    </row>
    <row r="109" s="56" customFormat="1" customHeight="1" spans="1:10">
      <c r="A109" s="85"/>
      <c r="G109" s="112"/>
      <c r="H109" s="113"/>
      <c r="I109" s="168"/>
      <c r="J109" s="169"/>
    </row>
    <row r="110" s="56" customFormat="1" customHeight="1" spans="1:10">
      <c r="A110" s="85"/>
      <c r="G110" s="112"/>
      <c r="H110" s="113"/>
      <c r="I110" s="168"/>
      <c r="J110" s="169"/>
    </row>
    <row r="111" s="56" customFormat="1" customHeight="1" spans="1:10">
      <c r="A111" s="85"/>
      <c r="G111" s="112"/>
      <c r="H111" s="113"/>
      <c r="I111" s="168"/>
      <c r="J111" s="169"/>
    </row>
    <row r="112" s="56" customFormat="1" customHeight="1" spans="1:10">
      <c r="A112" s="85"/>
      <c r="G112" s="112"/>
      <c r="H112" s="113"/>
      <c r="I112" s="168"/>
      <c r="J112" s="169"/>
    </row>
    <row r="113" s="56" customFormat="1" customHeight="1" spans="1:10">
      <c r="A113" s="85"/>
      <c r="G113" s="112"/>
      <c r="H113" s="113"/>
      <c r="I113" s="168"/>
      <c r="J113" s="169"/>
    </row>
    <row r="114" s="56" customFormat="1" customHeight="1" spans="1:10">
      <c r="A114" s="85"/>
      <c r="G114" s="112"/>
      <c r="H114" s="113"/>
      <c r="I114" s="168"/>
      <c r="J114" s="169"/>
    </row>
    <row r="115" s="56" customFormat="1" customHeight="1" spans="1:10">
      <c r="A115" s="85"/>
      <c r="G115" s="112"/>
      <c r="H115" s="113"/>
      <c r="I115" s="168"/>
      <c r="J115" s="169"/>
    </row>
    <row r="116" s="56" customFormat="1" customHeight="1" spans="1:10">
      <c r="A116" s="85"/>
      <c r="G116" s="112"/>
      <c r="H116" s="113"/>
      <c r="I116" s="168"/>
      <c r="J116" s="169"/>
    </row>
    <row r="117" s="56" customFormat="1" customHeight="1" spans="1:10">
      <c r="A117" s="85"/>
      <c r="G117" s="112"/>
      <c r="H117" s="113"/>
      <c r="I117" s="168"/>
      <c r="J117" s="169"/>
    </row>
    <row r="118" s="56" customFormat="1" customHeight="1" spans="1:10">
      <c r="A118" s="85"/>
      <c r="G118" s="112"/>
      <c r="H118" s="113"/>
      <c r="I118" s="168"/>
      <c r="J118" s="169"/>
    </row>
    <row r="119" s="56" customFormat="1" customHeight="1" spans="1:10">
      <c r="A119" s="85"/>
      <c r="G119" s="112"/>
      <c r="H119" s="113"/>
      <c r="I119" s="168"/>
      <c r="J119" s="169"/>
    </row>
    <row r="120" s="56" customFormat="1" customHeight="1" spans="1:10">
      <c r="A120" s="85"/>
      <c r="G120" s="112"/>
      <c r="H120" s="113"/>
      <c r="I120" s="168"/>
      <c r="J120" s="169"/>
    </row>
    <row r="121" s="56" customFormat="1" customHeight="1" spans="1:10">
      <c r="A121" s="85"/>
      <c r="G121" s="112"/>
      <c r="H121" s="113"/>
      <c r="I121" s="168"/>
      <c r="J121" s="169"/>
    </row>
    <row r="122" s="56" customFormat="1" customHeight="1" spans="1:10">
      <c r="A122" s="85"/>
      <c r="G122" s="112"/>
      <c r="H122" s="113"/>
      <c r="I122" s="168"/>
      <c r="J122" s="169"/>
    </row>
    <row r="123" s="56" customFormat="1" customHeight="1" spans="1:10">
      <c r="A123" s="85"/>
      <c r="G123" s="112"/>
      <c r="H123" s="113"/>
      <c r="I123" s="168"/>
      <c r="J123" s="169"/>
    </row>
    <row r="124" s="56" customFormat="1" customHeight="1" spans="1:10">
      <c r="A124" s="85"/>
      <c r="G124" s="112"/>
      <c r="H124" s="113"/>
      <c r="I124" s="168"/>
      <c r="J124" s="169"/>
    </row>
    <row r="125" s="56" customFormat="1" customHeight="1" spans="1:10">
      <c r="A125" s="85"/>
      <c r="G125" s="112"/>
      <c r="H125" s="113"/>
      <c r="I125" s="168"/>
      <c r="J125" s="169"/>
    </row>
    <row r="126" s="56" customFormat="1" customHeight="1" spans="1:10">
      <c r="A126" s="85"/>
      <c r="G126" s="112"/>
      <c r="H126" s="113"/>
      <c r="I126" s="168"/>
      <c r="J126" s="169"/>
    </row>
    <row r="127" s="56" customFormat="1" customHeight="1" spans="1:10">
      <c r="A127" s="85"/>
      <c r="G127" s="112"/>
      <c r="H127" s="113"/>
      <c r="I127" s="168"/>
      <c r="J127" s="169"/>
    </row>
    <row r="128" s="56" customFormat="1" customHeight="1" spans="1:10">
      <c r="A128" s="85"/>
      <c r="G128" s="112"/>
      <c r="H128" s="113"/>
      <c r="I128" s="168"/>
      <c r="J128" s="169"/>
    </row>
    <row r="129" s="56" customFormat="1" customHeight="1" spans="1:10">
      <c r="A129" s="85"/>
      <c r="G129" s="112"/>
      <c r="H129" s="113"/>
      <c r="I129" s="168"/>
      <c r="J129" s="169"/>
    </row>
    <row r="130" s="56" customFormat="1" customHeight="1" spans="1:10">
      <c r="A130" s="85"/>
      <c r="G130" s="112"/>
      <c r="H130" s="113"/>
      <c r="I130" s="168"/>
      <c r="J130" s="169"/>
    </row>
    <row r="131" s="56" customFormat="1" customHeight="1" spans="1:10">
      <c r="A131" s="85"/>
      <c r="G131" s="112"/>
      <c r="H131" s="113"/>
      <c r="I131" s="168"/>
      <c r="J131" s="169"/>
    </row>
    <row r="132" s="56" customFormat="1" customHeight="1" spans="1:10">
      <c r="A132" s="85"/>
      <c r="G132" s="112"/>
      <c r="H132" s="113"/>
      <c r="I132" s="168"/>
      <c r="J132" s="169"/>
    </row>
    <row r="133" s="56" customFormat="1" customHeight="1" spans="1:10">
      <c r="A133" s="85"/>
      <c r="G133" s="112"/>
      <c r="H133" s="113"/>
      <c r="I133" s="168"/>
      <c r="J133" s="169"/>
    </row>
    <row r="134" s="56" customFormat="1" customHeight="1" spans="1:10">
      <c r="A134" s="85"/>
      <c r="G134" s="112"/>
      <c r="H134" s="113"/>
      <c r="I134" s="168"/>
      <c r="J134" s="169"/>
    </row>
    <row r="135" s="56" customFormat="1" customHeight="1" spans="1:10">
      <c r="A135" s="85"/>
      <c r="G135" s="112"/>
      <c r="H135" s="113"/>
      <c r="I135" s="168"/>
      <c r="J135" s="169"/>
    </row>
    <row r="136" s="56" customFormat="1" customHeight="1" spans="1:10">
      <c r="A136" s="85"/>
      <c r="G136" s="112"/>
      <c r="H136" s="113"/>
      <c r="I136" s="168"/>
      <c r="J136" s="169"/>
    </row>
    <row r="137" s="56" customFormat="1" customHeight="1" spans="1:10">
      <c r="A137" s="85"/>
      <c r="G137" s="112"/>
      <c r="H137" s="113"/>
      <c r="I137" s="168"/>
      <c r="J137" s="169"/>
    </row>
    <row r="138" s="56" customFormat="1" customHeight="1" spans="1:10">
      <c r="A138" s="85"/>
      <c r="G138" s="112"/>
      <c r="H138" s="113"/>
      <c r="I138" s="168"/>
      <c r="J138" s="169"/>
    </row>
    <row r="139" s="56" customFormat="1" customHeight="1" spans="1:10">
      <c r="A139" s="85"/>
      <c r="G139" s="112"/>
      <c r="H139" s="113"/>
      <c r="I139" s="168"/>
      <c r="J139" s="169"/>
    </row>
    <row r="140" s="56" customFormat="1" customHeight="1" spans="1:10">
      <c r="A140" s="85"/>
      <c r="G140" s="112"/>
      <c r="H140" s="113"/>
      <c r="I140" s="168"/>
      <c r="J140" s="169"/>
    </row>
    <row r="141" s="56" customFormat="1" customHeight="1" spans="1:10">
      <c r="A141" s="85"/>
      <c r="G141" s="112"/>
      <c r="H141" s="113"/>
      <c r="I141" s="168"/>
      <c r="J141" s="169"/>
    </row>
    <row r="142" s="56" customFormat="1" customHeight="1" spans="1:10">
      <c r="A142" s="85"/>
      <c r="G142" s="112"/>
      <c r="H142" s="113"/>
      <c r="I142" s="168"/>
      <c r="J142" s="169"/>
    </row>
    <row r="143" s="56" customFormat="1" customHeight="1" spans="1:10">
      <c r="A143" s="85"/>
      <c r="G143" s="112"/>
      <c r="H143" s="113"/>
      <c r="I143" s="168"/>
      <c r="J143" s="169"/>
    </row>
    <row r="144" s="56" customFormat="1" customHeight="1" spans="1:10">
      <c r="A144" s="85"/>
      <c r="G144" s="112"/>
      <c r="H144" s="113"/>
      <c r="I144" s="168"/>
      <c r="J144" s="169"/>
    </row>
    <row r="145" s="56" customFormat="1" customHeight="1" spans="1:10">
      <c r="A145" s="85"/>
      <c r="G145" s="112"/>
      <c r="H145" s="113"/>
      <c r="I145" s="168"/>
      <c r="J145" s="169"/>
    </row>
    <row r="146" s="56" customFormat="1" customHeight="1" spans="1:10">
      <c r="A146" s="85"/>
      <c r="G146" s="112"/>
      <c r="H146" s="113"/>
      <c r="I146" s="168"/>
      <c r="J146" s="169"/>
    </row>
    <row r="147" s="56" customFormat="1" customHeight="1" spans="1:10">
      <c r="A147" s="85"/>
      <c r="G147" s="112"/>
      <c r="H147" s="113"/>
      <c r="I147" s="168"/>
      <c r="J147" s="169"/>
    </row>
    <row r="148" s="56" customFormat="1" customHeight="1" spans="1:10">
      <c r="A148" s="85"/>
      <c r="G148" s="112"/>
      <c r="H148" s="113"/>
      <c r="I148" s="168"/>
      <c r="J148" s="169"/>
    </row>
    <row r="149" s="56" customFormat="1" customHeight="1" spans="1:10">
      <c r="A149" s="85"/>
      <c r="G149" s="112"/>
      <c r="H149" s="113"/>
      <c r="I149" s="168"/>
      <c r="J149" s="169"/>
    </row>
    <row r="150" s="56" customFormat="1" customHeight="1" spans="1:10">
      <c r="A150" s="85"/>
      <c r="G150" s="112"/>
      <c r="H150" s="113"/>
      <c r="I150" s="168"/>
      <c r="J150" s="169"/>
    </row>
    <row r="151" s="56" customFormat="1" customHeight="1" spans="1:10">
      <c r="A151" s="85"/>
      <c r="G151" s="112"/>
      <c r="H151" s="113"/>
      <c r="I151" s="168"/>
      <c r="J151" s="169"/>
    </row>
    <row r="152" s="56" customFormat="1" customHeight="1" spans="1:10">
      <c r="A152" s="85"/>
      <c r="G152" s="112"/>
      <c r="H152" s="113"/>
      <c r="I152" s="168"/>
      <c r="J152" s="169"/>
    </row>
    <row r="153" s="56" customFormat="1" customHeight="1" spans="1:10">
      <c r="A153" s="85"/>
      <c r="G153" s="112"/>
      <c r="H153" s="113"/>
      <c r="I153" s="168"/>
      <c r="J153" s="169"/>
    </row>
    <row r="154" s="56" customFormat="1" customHeight="1" spans="1:10">
      <c r="A154" s="85"/>
      <c r="G154" s="112"/>
      <c r="H154" s="113"/>
      <c r="I154" s="168"/>
      <c r="J154" s="169"/>
    </row>
    <row r="155" s="56" customFormat="1" customHeight="1" spans="1:10">
      <c r="A155" s="85"/>
      <c r="G155" s="112"/>
      <c r="H155" s="113"/>
      <c r="I155" s="168"/>
      <c r="J155" s="169"/>
    </row>
    <row r="156" s="56" customFormat="1" customHeight="1" spans="1:10">
      <c r="A156" s="85"/>
      <c r="G156" s="112"/>
      <c r="H156" s="113"/>
      <c r="I156" s="168"/>
      <c r="J156" s="169"/>
    </row>
    <row r="157" s="56" customFormat="1" customHeight="1" spans="1:10">
      <c r="A157" s="85"/>
      <c r="G157" s="112"/>
      <c r="H157" s="113"/>
      <c r="I157" s="168"/>
      <c r="J157" s="169"/>
    </row>
    <row r="158" s="56" customFormat="1" customHeight="1" spans="1:10">
      <c r="A158" s="85"/>
      <c r="G158" s="112"/>
      <c r="H158" s="113"/>
      <c r="I158" s="168"/>
      <c r="J158" s="169"/>
    </row>
    <row r="159" s="56" customFormat="1" customHeight="1" spans="1:10">
      <c r="A159" s="85"/>
      <c r="G159" s="112"/>
      <c r="H159" s="113"/>
      <c r="I159" s="168"/>
      <c r="J159" s="169"/>
    </row>
    <row r="160" s="56" customFormat="1" customHeight="1" spans="1:10">
      <c r="A160" s="85"/>
      <c r="G160" s="112"/>
      <c r="H160" s="113"/>
      <c r="I160" s="168"/>
      <c r="J160" s="169"/>
    </row>
    <row r="161" s="56" customFormat="1" customHeight="1" spans="1:10">
      <c r="A161" s="85"/>
      <c r="G161" s="112"/>
      <c r="H161" s="113"/>
      <c r="I161" s="168"/>
      <c r="J161" s="169"/>
    </row>
    <row r="162" s="56" customFormat="1" customHeight="1" spans="1:10">
      <c r="A162" s="85"/>
      <c r="G162" s="112"/>
      <c r="H162" s="113"/>
      <c r="I162" s="168"/>
      <c r="J162" s="169"/>
    </row>
    <row r="163" s="56" customFormat="1" customHeight="1" spans="1:10">
      <c r="A163" s="85"/>
      <c r="G163" s="112"/>
      <c r="H163" s="113"/>
      <c r="I163" s="168"/>
      <c r="J163" s="169"/>
    </row>
    <row r="164" s="56" customFormat="1" customHeight="1" spans="1:10">
      <c r="A164" s="85"/>
      <c r="G164" s="112"/>
      <c r="H164" s="113"/>
      <c r="I164" s="168"/>
      <c r="J164" s="169"/>
    </row>
    <row r="165" s="56" customFormat="1" customHeight="1" spans="1:10">
      <c r="A165" s="85"/>
      <c r="G165" s="112"/>
      <c r="H165" s="113"/>
      <c r="I165" s="168"/>
      <c r="J165" s="169"/>
    </row>
    <row r="166" s="56" customFormat="1" customHeight="1" spans="1:10">
      <c r="A166" s="85"/>
      <c r="G166" s="112"/>
      <c r="H166" s="113"/>
      <c r="I166" s="168"/>
      <c r="J166" s="169"/>
    </row>
    <row r="167" s="56" customFormat="1" customHeight="1" spans="1:10">
      <c r="A167" s="85"/>
      <c r="G167" s="112"/>
      <c r="H167" s="113"/>
      <c r="I167" s="168"/>
      <c r="J167" s="169"/>
    </row>
    <row r="168" s="56" customFormat="1" customHeight="1" spans="1:10">
      <c r="A168" s="85"/>
      <c r="G168" s="112"/>
      <c r="H168" s="113"/>
      <c r="I168" s="168"/>
      <c r="J168" s="169"/>
    </row>
    <row r="169" s="56" customFormat="1" customHeight="1" spans="1:10">
      <c r="A169" s="85"/>
      <c r="G169" s="112"/>
      <c r="H169" s="113"/>
      <c r="I169" s="168"/>
      <c r="J169" s="169"/>
    </row>
    <row r="170" s="56" customFormat="1" customHeight="1" spans="1:10">
      <c r="A170" s="85"/>
      <c r="G170" s="112"/>
      <c r="H170" s="113"/>
      <c r="I170" s="168"/>
      <c r="J170" s="169"/>
    </row>
    <row r="171" s="56" customFormat="1" customHeight="1" spans="1:10">
      <c r="A171" s="85"/>
      <c r="G171" s="112"/>
      <c r="H171" s="113"/>
      <c r="I171" s="168"/>
      <c r="J171" s="169"/>
    </row>
    <row r="172" s="56" customFormat="1" customHeight="1" spans="1:10">
      <c r="A172" s="85"/>
      <c r="G172" s="112"/>
      <c r="H172" s="113"/>
      <c r="I172" s="168"/>
      <c r="J172" s="169"/>
    </row>
    <row r="173" s="56" customFormat="1" customHeight="1" spans="1:10">
      <c r="A173" s="85"/>
      <c r="G173" s="112"/>
      <c r="H173" s="113"/>
      <c r="I173" s="168"/>
      <c r="J173" s="169"/>
    </row>
    <row r="174" s="56" customFormat="1" customHeight="1" spans="1:10">
      <c r="A174" s="85"/>
      <c r="G174" s="112"/>
      <c r="H174" s="113"/>
      <c r="I174" s="168"/>
      <c r="J174" s="169"/>
    </row>
    <row r="175" s="56" customFormat="1" customHeight="1" spans="1:10">
      <c r="A175" s="85"/>
      <c r="G175" s="112"/>
      <c r="H175" s="113"/>
      <c r="I175" s="168"/>
      <c r="J175" s="169"/>
    </row>
    <row r="176" s="56" customFormat="1" customHeight="1" spans="1:10">
      <c r="A176" s="85"/>
      <c r="G176" s="112"/>
      <c r="H176" s="113"/>
      <c r="I176" s="168"/>
      <c r="J176" s="169"/>
    </row>
    <row r="177" s="56" customFormat="1" customHeight="1" spans="1:10">
      <c r="A177" s="85"/>
      <c r="G177" s="112"/>
      <c r="H177" s="113"/>
      <c r="I177" s="168"/>
      <c r="J177" s="169"/>
    </row>
    <row r="178" s="56" customFormat="1" customHeight="1" spans="1:10">
      <c r="A178" s="85"/>
      <c r="G178" s="112"/>
      <c r="H178" s="113"/>
      <c r="I178" s="168"/>
      <c r="J178" s="169"/>
    </row>
    <row r="179" s="56" customFormat="1" customHeight="1" spans="1:10">
      <c r="A179" s="85"/>
      <c r="G179" s="112"/>
      <c r="H179" s="113"/>
      <c r="I179" s="168"/>
      <c r="J179" s="169"/>
    </row>
    <row r="180" s="56" customFormat="1" customHeight="1" spans="1:10">
      <c r="A180" s="85"/>
      <c r="G180" s="112"/>
      <c r="H180" s="113"/>
      <c r="I180" s="168"/>
      <c r="J180" s="169"/>
    </row>
    <row r="181" s="56" customFormat="1" customHeight="1" spans="1:10">
      <c r="A181" s="85"/>
      <c r="G181" s="112"/>
      <c r="H181" s="113"/>
      <c r="I181" s="168"/>
      <c r="J181" s="169"/>
    </row>
    <row r="182" s="56" customFormat="1" customHeight="1" spans="1:10">
      <c r="A182" s="85"/>
      <c r="G182" s="112"/>
      <c r="H182" s="113"/>
      <c r="I182" s="168"/>
      <c r="J182" s="169"/>
    </row>
    <row r="183" s="56" customFormat="1" customHeight="1" spans="1:10">
      <c r="A183" s="85"/>
      <c r="G183" s="112"/>
      <c r="H183" s="113"/>
      <c r="I183" s="168"/>
      <c r="J183" s="169"/>
    </row>
    <row r="184" s="56" customFormat="1" customHeight="1" spans="1:10">
      <c r="A184" s="85"/>
      <c r="G184" s="112"/>
      <c r="H184" s="113"/>
      <c r="I184" s="168"/>
      <c r="J184" s="169"/>
    </row>
    <row r="185" s="56" customFormat="1" customHeight="1" spans="1:10">
      <c r="A185" s="85"/>
      <c r="G185" s="112"/>
      <c r="H185" s="113"/>
      <c r="I185" s="168"/>
      <c r="J185" s="169"/>
    </row>
    <row r="186" s="56" customFormat="1" customHeight="1" spans="1:10">
      <c r="A186" s="85"/>
      <c r="G186" s="112"/>
      <c r="H186" s="113"/>
      <c r="I186" s="168"/>
      <c r="J186" s="169"/>
    </row>
    <row r="187" s="56" customFormat="1" customHeight="1" spans="1:10">
      <c r="A187" s="85"/>
      <c r="G187" s="112"/>
      <c r="H187" s="113"/>
      <c r="I187" s="168"/>
      <c r="J187" s="169"/>
    </row>
    <row r="188" s="56" customFormat="1" customHeight="1" spans="1:10">
      <c r="A188" s="85"/>
      <c r="G188" s="112"/>
      <c r="H188" s="113"/>
      <c r="I188" s="168"/>
      <c r="J188" s="169"/>
    </row>
    <row r="189" s="56" customFormat="1" customHeight="1" spans="1:10">
      <c r="A189" s="85"/>
      <c r="G189" s="112"/>
      <c r="H189" s="113"/>
      <c r="I189" s="168"/>
      <c r="J189" s="169"/>
    </row>
    <row r="190" s="56" customFormat="1" customHeight="1" spans="1:10">
      <c r="A190" s="85"/>
      <c r="G190" s="112"/>
      <c r="H190" s="113"/>
      <c r="I190" s="168"/>
      <c r="J190" s="169"/>
    </row>
    <row r="191" s="56" customFormat="1" customHeight="1" spans="1:10">
      <c r="A191" s="85"/>
      <c r="G191" s="112"/>
      <c r="H191" s="113"/>
      <c r="I191" s="168"/>
      <c r="J191" s="169"/>
    </row>
    <row r="192" s="56" customFormat="1" customHeight="1" spans="1:10">
      <c r="A192" s="85"/>
      <c r="G192" s="112"/>
      <c r="H192" s="113"/>
      <c r="I192" s="168"/>
      <c r="J192" s="169"/>
    </row>
    <row r="193" s="56" customFormat="1" customHeight="1" spans="1:10">
      <c r="A193" s="85"/>
      <c r="G193" s="112"/>
      <c r="H193" s="113"/>
      <c r="I193" s="168"/>
      <c r="J193" s="169"/>
    </row>
    <row r="194" s="56" customFormat="1" customHeight="1" spans="1:10">
      <c r="A194" s="85"/>
      <c r="G194" s="112"/>
      <c r="H194" s="113"/>
      <c r="I194" s="168"/>
      <c r="J194" s="169"/>
    </row>
    <row r="195" s="56" customFormat="1" customHeight="1" spans="1:10">
      <c r="A195" s="85"/>
      <c r="G195" s="112"/>
      <c r="H195" s="113"/>
      <c r="I195" s="168"/>
      <c r="J195" s="169"/>
    </row>
    <row r="196" s="56" customFormat="1" customHeight="1" spans="1:10">
      <c r="A196" s="85"/>
      <c r="G196" s="112"/>
      <c r="H196" s="113"/>
      <c r="I196" s="168"/>
      <c r="J196" s="169"/>
    </row>
    <row r="197" s="56" customFormat="1" customHeight="1" spans="1:10">
      <c r="A197" s="85"/>
      <c r="G197" s="112"/>
      <c r="H197" s="113"/>
      <c r="I197" s="168"/>
      <c r="J197" s="169"/>
    </row>
    <row r="198" s="56" customFormat="1" customHeight="1" spans="1:10">
      <c r="A198" s="85"/>
      <c r="G198" s="112"/>
      <c r="H198" s="113"/>
      <c r="I198" s="168"/>
      <c r="J198" s="169"/>
    </row>
    <row r="199" s="56" customFormat="1" customHeight="1" spans="1:10">
      <c r="A199" s="85"/>
      <c r="G199" s="112"/>
      <c r="H199" s="113"/>
      <c r="I199" s="168"/>
      <c r="J199" s="169"/>
    </row>
    <row r="200" s="56" customFormat="1" customHeight="1" spans="1:10">
      <c r="A200" s="85"/>
      <c r="G200" s="112"/>
      <c r="H200" s="113"/>
      <c r="I200" s="168"/>
      <c r="J200" s="169"/>
    </row>
    <row r="201" s="56" customFormat="1" customHeight="1" spans="1:10">
      <c r="A201" s="85"/>
      <c r="G201" s="112"/>
      <c r="H201" s="113"/>
      <c r="I201" s="168"/>
      <c r="J201" s="169"/>
    </row>
    <row r="202" s="56" customFormat="1" customHeight="1" spans="1:10">
      <c r="A202" s="85"/>
      <c r="G202" s="112"/>
      <c r="H202" s="113"/>
      <c r="I202" s="168"/>
      <c r="J202" s="169"/>
    </row>
    <row r="203" s="56" customFormat="1" customHeight="1" spans="1:10">
      <c r="A203" s="85"/>
      <c r="G203" s="112"/>
      <c r="H203" s="113"/>
      <c r="I203" s="168"/>
      <c r="J203" s="169"/>
    </row>
    <row r="204" s="56" customFormat="1" customHeight="1" spans="1:10">
      <c r="A204" s="85"/>
      <c r="G204" s="112"/>
      <c r="H204" s="113"/>
      <c r="I204" s="168"/>
      <c r="J204" s="169"/>
    </row>
    <row r="205" s="56" customFormat="1" customHeight="1" spans="1:10">
      <c r="A205" s="85"/>
      <c r="G205" s="112"/>
      <c r="H205" s="113"/>
      <c r="I205" s="168"/>
      <c r="J205" s="169"/>
    </row>
    <row r="206" s="56" customFormat="1" customHeight="1" spans="1:10">
      <c r="A206" s="85"/>
      <c r="G206" s="112"/>
      <c r="H206" s="113"/>
      <c r="I206" s="168"/>
      <c r="J206" s="169"/>
    </row>
    <row r="207" s="56" customFormat="1" customHeight="1" spans="1:10">
      <c r="A207" s="85"/>
      <c r="G207" s="112"/>
      <c r="H207" s="113"/>
      <c r="I207" s="168"/>
      <c r="J207" s="169"/>
    </row>
    <row r="208" s="56" customFormat="1" customHeight="1" spans="1:10">
      <c r="A208" s="85"/>
      <c r="G208" s="112"/>
      <c r="H208" s="113"/>
      <c r="I208" s="168"/>
      <c r="J208" s="169"/>
    </row>
    <row r="209" s="56" customFormat="1" customHeight="1" spans="1:10">
      <c r="A209" s="85"/>
      <c r="G209" s="112"/>
      <c r="H209" s="113"/>
      <c r="I209" s="168"/>
      <c r="J209" s="169"/>
    </row>
    <row r="210" s="56" customFormat="1" customHeight="1" spans="1:10">
      <c r="A210" s="85"/>
      <c r="G210" s="112"/>
      <c r="H210" s="113"/>
      <c r="I210" s="168"/>
      <c r="J210" s="169"/>
    </row>
    <row r="211" s="56" customFormat="1" customHeight="1" spans="1:10">
      <c r="A211" s="85"/>
      <c r="G211" s="112"/>
      <c r="H211" s="113"/>
      <c r="I211" s="168"/>
      <c r="J211" s="169"/>
    </row>
    <row r="212" s="56" customFormat="1" customHeight="1" spans="1:10">
      <c r="A212" s="85"/>
      <c r="G212" s="112"/>
      <c r="H212" s="113"/>
      <c r="I212" s="168"/>
      <c r="J212" s="169"/>
    </row>
    <row r="213" s="56" customFormat="1" customHeight="1" spans="1:10">
      <c r="A213" s="85"/>
      <c r="G213" s="112"/>
      <c r="H213" s="113"/>
      <c r="I213" s="168"/>
      <c r="J213" s="169"/>
    </row>
    <row r="214" s="56" customFormat="1" customHeight="1" spans="1:10">
      <c r="A214" s="85"/>
      <c r="G214" s="112"/>
      <c r="H214" s="113"/>
      <c r="I214" s="168"/>
      <c r="J214" s="169"/>
    </row>
    <row r="215" s="56" customFormat="1" customHeight="1" spans="1:10">
      <c r="A215" s="85"/>
      <c r="G215" s="112"/>
      <c r="H215" s="113"/>
      <c r="I215" s="168"/>
      <c r="J215" s="169"/>
    </row>
    <row r="216" s="56" customFormat="1" customHeight="1" spans="1:10">
      <c r="A216" s="85"/>
      <c r="G216" s="112"/>
      <c r="H216" s="113"/>
      <c r="I216" s="168"/>
      <c r="J216" s="169"/>
    </row>
    <row r="217" s="56" customFormat="1" customHeight="1" spans="1:10">
      <c r="A217" s="85"/>
      <c r="G217" s="112"/>
      <c r="H217" s="113"/>
      <c r="I217" s="168"/>
      <c r="J217" s="169"/>
    </row>
    <row r="218" s="56" customFormat="1" customHeight="1" spans="1:10">
      <c r="A218" s="85"/>
      <c r="G218" s="112"/>
      <c r="H218" s="113"/>
      <c r="I218" s="168"/>
      <c r="J218" s="169"/>
    </row>
    <row r="219" s="56" customFormat="1" customHeight="1" spans="1:10">
      <c r="A219" s="85"/>
      <c r="G219" s="112"/>
      <c r="H219" s="113"/>
      <c r="I219" s="168"/>
      <c r="J219" s="169"/>
    </row>
    <row r="220" s="56" customFormat="1" customHeight="1" spans="1:10">
      <c r="A220" s="85"/>
      <c r="G220" s="112"/>
      <c r="H220" s="113"/>
      <c r="I220" s="168"/>
      <c r="J220" s="169"/>
    </row>
    <row r="221" s="56" customFormat="1" customHeight="1" spans="1:10">
      <c r="A221" s="85"/>
      <c r="G221" s="112"/>
      <c r="H221" s="113"/>
      <c r="I221" s="168"/>
      <c r="J221" s="169"/>
    </row>
    <row r="222" s="56" customFormat="1" customHeight="1" spans="1:10">
      <c r="A222" s="85"/>
      <c r="G222" s="112"/>
      <c r="H222" s="113"/>
      <c r="I222" s="168"/>
      <c r="J222" s="169"/>
    </row>
    <row r="223" s="56" customFormat="1" customHeight="1" spans="1:10">
      <c r="A223" s="85"/>
      <c r="G223" s="112"/>
      <c r="H223" s="113"/>
      <c r="I223" s="168"/>
      <c r="J223" s="169"/>
    </row>
    <row r="224" s="56" customFormat="1" customHeight="1" spans="1:10">
      <c r="A224" s="85"/>
      <c r="G224" s="112"/>
      <c r="H224" s="113"/>
      <c r="I224" s="168"/>
      <c r="J224" s="169"/>
    </row>
    <row r="225" s="56" customFormat="1" customHeight="1" spans="1:10">
      <c r="A225" s="85"/>
      <c r="G225" s="112"/>
      <c r="H225" s="113"/>
      <c r="I225" s="168"/>
      <c r="J225" s="169"/>
    </row>
    <row r="226" s="56" customFormat="1" customHeight="1" spans="1:10">
      <c r="A226" s="85"/>
      <c r="G226" s="112"/>
      <c r="H226" s="113"/>
      <c r="I226" s="168"/>
      <c r="J226" s="169"/>
    </row>
    <row r="227" s="56" customFormat="1" customHeight="1" spans="1:10">
      <c r="A227" s="85"/>
      <c r="G227" s="112"/>
      <c r="H227" s="113"/>
      <c r="I227" s="168"/>
      <c r="J227" s="169"/>
    </row>
    <row r="228" s="56" customFormat="1" customHeight="1" spans="1:10">
      <c r="A228" s="85"/>
      <c r="G228" s="112"/>
      <c r="H228" s="113"/>
      <c r="I228" s="168"/>
      <c r="J228" s="169"/>
    </row>
    <row r="229" s="56" customFormat="1" customHeight="1" spans="1:10">
      <c r="A229" s="85"/>
      <c r="G229" s="112"/>
      <c r="H229" s="113"/>
      <c r="I229" s="168"/>
      <c r="J229" s="169"/>
    </row>
    <row r="230" s="56" customFormat="1" customHeight="1" spans="1:10">
      <c r="A230" s="85"/>
      <c r="G230" s="112"/>
      <c r="H230" s="113"/>
      <c r="I230" s="168"/>
      <c r="J230" s="169"/>
    </row>
    <row r="231" s="56" customFormat="1" customHeight="1" spans="1:10">
      <c r="A231" s="85"/>
      <c r="G231" s="112"/>
      <c r="H231" s="113"/>
      <c r="I231" s="168"/>
      <c r="J231" s="169"/>
    </row>
    <row r="232" s="56" customFormat="1" customHeight="1" spans="1:10">
      <c r="A232" s="85"/>
      <c r="G232" s="112"/>
      <c r="H232" s="113"/>
      <c r="I232" s="168"/>
      <c r="J232" s="169"/>
    </row>
    <row r="233" s="56" customFormat="1" customHeight="1" spans="1:10">
      <c r="A233" s="85"/>
      <c r="G233" s="112"/>
      <c r="H233" s="113"/>
      <c r="I233" s="168"/>
      <c r="J233" s="169"/>
    </row>
    <row r="234" s="56" customFormat="1" customHeight="1" spans="1:10">
      <c r="A234" s="85"/>
      <c r="G234" s="112"/>
      <c r="H234" s="113"/>
      <c r="I234" s="168"/>
      <c r="J234" s="169"/>
    </row>
    <row r="235" s="56" customFormat="1" customHeight="1" spans="1:10">
      <c r="A235" s="85"/>
      <c r="G235" s="112"/>
      <c r="H235" s="113"/>
      <c r="I235" s="168"/>
      <c r="J235" s="169"/>
    </row>
    <row r="236" s="56" customFormat="1" customHeight="1" spans="1:10">
      <c r="A236" s="85"/>
      <c r="G236" s="112"/>
      <c r="H236" s="113"/>
      <c r="I236" s="168"/>
      <c r="J236" s="169"/>
    </row>
    <row r="237" s="56" customFormat="1" customHeight="1" spans="1:10">
      <c r="A237" s="85"/>
      <c r="G237" s="112"/>
      <c r="H237" s="113"/>
      <c r="I237" s="168"/>
      <c r="J237" s="169"/>
    </row>
    <row r="238" s="56" customFormat="1" customHeight="1" spans="1:10">
      <c r="A238" s="85"/>
      <c r="G238" s="112"/>
      <c r="H238" s="113"/>
      <c r="I238" s="168"/>
      <c r="J238" s="169"/>
    </row>
    <row r="239" s="56" customFormat="1" customHeight="1" spans="1:10">
      <c r="A239" s="85"/>
      <c r="G239" s="112"/>
      <c r="H239" s="113"/>
      <c r="I239" s="168"/>
      <c r="J239" s="169"/>
    </row>
    <row r="240" s="56" customFormat="1" customHeight="1" spans="1:10">
      <c r="A240" s="85"/>
      <c r="G240" s="112"/>
      <c r="H240" s="113"/>
      <c r="I240" s="168"/>
      <c r="J240" s="169"/>
    </row>
    <row r="241" s="56" customFormat="1" customHeight="1" spans="1:10">
      <c r="A241" s="85"/>
      <c r="G241" s="112"/>
      <c r="H241" s="113"/>
      <c r="I241" s="168"/>
      <c r="J241" s="169"/>
    </row>
    <row r="242" s="56" customFormat="1" customHeight="1" spans="1:10">
      <c r="A242" s="85"/>
      <c r="G242" s="112"/>
      <c r="H242" s="113"/>
      <c r="I242" s="168"/>
      <c r="J242" s="169"/>
    </row>
    <row r="243" s="56" customFormat="1" customHeight="1" spans="1:10">
      <c r="A243" s="85"/>
      <c r="G243" s="112"/>
      <c r="H243" s="113"/>
      <c r="I243" s="168"/>
      <c r="J243" s="169"/>
    </row>
    <row r="244" s="56" customFormat="1" customHeight="1" spans="1:10">
      <c r="A244" s="85"/>
      <c r="G244" s="112"/>
      <c r="H244" s="113"/>
      <c r="I244" s="168"/>
      <c r="J244" s="169"/>
    </row>
    <row r="245" s="56" customFormat="1" customHeight="1" spans="1:10">
      <c r="A245" s="85"/>
      <c r="G245" s="112"/>
      <c r="H245" s="113"/>
      <c r="I245" s="168"/>
      <c r="J245" s="169"/>
    </row>
    <row r="246" s="56" customFormat="1" customHeight="1" spans="1:10">
      <c r="A246" s="85"/>
      <c r="G246" s="112"/>
      <c r="H246" s="113"/>
      <c r="I246" s="168"/>
      <c r="J246" s="169"/>
    </row>
    <row r="247" s="56" customFormat="1" customHeight="1" spans="1:10">
      <c r="A247" s="85"/>
      <c r="G247" s="112"/>
      <c r="H247" s="113"/>
      <c r="I247" s="168"/>
      <c r="J247" s="169"/>
    </row>
    <row r="248" s="56" customFormat="1" customHeight="1" spans="1:10">
      <c r="A248" s="85"/>
      <c r="G248" s="112"/>
      <c r="H248" s="113"/>
      <c r="I248" s="168"/>
      <c r="J248" s="169"/>
    </row>
    <row r="249" s="56" customFormat="1" customHeight="1" spans="1:10">
      <c r="A249" s="85"/>
      <c r="G249" s="112"/>
      <c r="H249" s="113"/>
      <c r="I249" s="168"/>
      <c r="J249" s="169"/>
    </row>
    <row r="250" s="56" customFormat="1" customHeight="1" spans="1:10">
      <c r="A250" s="85"/>
      <c r="G250" s="112"/>
      <c r="H250" s="113"/>
      <c r="I250" s="168"/>
      <c r="J250" s="169"/>
    </row>
    <row r="251" s="56" customFormat="1" customHeight="1" spans="1:10">
      <c r="A251" s="85"/>
      <c r="G251" s="112"/>
      <c r="H251" s="113"/>
      <c r="I251" s="168"/>
      <c r="J251" s="169"/>
    </row>
    <row r="252" s="56" customFormat="1" customHeight="1" spans="1:10">
      <c r="A252" s="85"/>
      <c r="G252" s="112"/>
      <c r="H252" s="113"/>
      <c r="I252" s="168"/>
      <c r="J252" s="169"/>
    </row>
    <row r="253" s="56" customFormat="1" customHeight="1" spans="1:10">
      <c r="A253" s="85"/>
      <c r="G253" s="112"/>
      <c r="H253" s="113"/>
      <c r="I253" s="168"/>
      <c r="J253" s="169"/>
    </row>
    <row r="254" s="56" customFormat="1" customHeight="1" spans="1:10">
      <c r="A254" s="85"/>
      <c r="G254" s="112"/>
      <c r="H254" s="113"/>
      <c r="I254" s="168"/>
      <c r="J254" s="169"/>
    </row>
    <row r="255" s="56" customFormat="1" customHeight="1" spans="1:10">
      <c r="A255" s="85"/>
      <c r="G255" s="112"/>
      <c r="H255" s="113"/>
      <c r="I255" s="168"/>
      <c r="J255" s="169"/>
    </row>
    <row r="256" s="56" customFormat="1" customHeight="1" spans="1:10">
      <c r="A256" s="85"/>
      <c r="G256" s="112"/>
      <c r="H256" s="113"/>
      <c r="I256" s="168"/>
      <c r="J256" s="169"/>
    </row>
    <row r="257" s="56" customFormat="1" customHeight="1" spans="1:10">
      <c r="A257" s="85"/>
      <c r="G257" s="112"/>
      <c r="H257" s="113"/>
      <c r="I257" s="168"/>
      <c r="J257" s="169"/>
    </row>
    <row r="258" s="56" customFormat="1" customHeight="1" spans="1:10">
      <c r="A258" s="85"/>
      <c r="G258" s="112"/>
      <c r="H258" s="113"/>
      <c r="I258" s="168"/>
      <c r="J258" s="169"/>
    </row>
    <row r="259" s="56" customFormat="1" customHeight="1" spans="1:10">
      <c r="A259" s="85"/>
      <c r="G259" s="112"/>
      <c r="H259" s="113"/>
      <c r="I259" s="168"/>
      <c r="J259" s="169"/>
    </row>
    <row r="260" s="56" customFormat="1" customHeight="1" spans="1:10">
      <c r="A260" s="85"/>
      <c r="G260" s="112"/>
      <c r="H260" s="113"/>
      <c r="I260" s="168"/>
      <c r="J260" s="169"/>
    </row>
    <row r="261" s="56" customFormat="1" customHeight="1" spans="1:10">
      <c r="A261" s="85"/>
      <c r="G261" s="112"/>
      <c r="H261" s="113"/>
      <c r="I261" s="168"/>
      <c r="J261" s="169"/>
    </row>
    <row r="262" s="56" customFormat="1" customHeight="1" spans="1:10">
      <c r="A262" s="85"/>
      <c r="G262" s="112"/>
      <c r="H262" s="113"/>
      <c r="I262" s="168"/>
      <c r="J262" s="169"/>
    </row>
    <row r="263" s="56" customFormat="1" customHeight="1" spans="1:10">
      <c r="A263" s="85"/>
      <c r="G263" s="112"/>
      <c r="H263" s="113"/>
      <c r="I263" s="168"/>
      <c r="J263" s="169"/>
    </row>
    <row r="264" s="56" customFormat="1" customHeight="1" spans="1:10">
      <c r="A264" s="85"/>
      <c r="G264" s="112"/>
      <c r="H264" s="113"/>
      <c r="I264" s="168"/>
      <c r="J264" s="169"/>
    </row>
    <row r="265" s="56" customFormat="1" customHeight="1" spans="1:10">
      <c r="A265" s="85"/>
      <c r="G265" s="112"/>
      <c r="H265" s="113"/>
      <c r="I265" s="168"/>
      <c r="J265" s="169"/>
    </row>
    <row r="266" s="56" customFormat="1" customHeight="1" spans="1:10">
      <c r="A266" s="85"/>
      <c r="G266" s="112"/>
      <c r="H266" s="113"/>
      <c r="I266" s="168"/>
      <c r="J266" s="169"/>
    </row>
    <row r="267" s="56" customFormat="1" customHeight="1" spans="1:10">
      <c r="A267" s="85"/>
      <c r="G267" s="112"/>
      <c r="H267" s="113"/>
      <c r="I267" s="168"/>
      <c r="J267" s="169"/>
    </row>
    <row r="268" s="56" customFormat="1" customHeight="1" spans="1:10">
      <c r="A268" s="85"/>
      <c r="G268" s="112"/>
      <c r="H268" s="113"/>
      <c r="I268" s="168"/>
      <c r="J268" s="169"/>
    </row>
    <row r="269" s="56" customFormat="1" customHeight="1" spans="1:10">
      <c r="A269" s="85"/>
      <c r="G269" s="112"/>
      <c r="H269" s="113"/>
      <c r="I269" s="168"/>
      <c r="J269" s="169"/>
    </row>
    <row r="270" s="56" customFormat="1" customHeight="1" spans="1:10">
      <c r="A270" s="85"/>
      <c r="G270" s="112"/>
      <c r="H270" s="113"/>
      <c r="I270" s="168"/>
      <c r="J270" s="169"/>
    </row>
    <row r="271" s="56" customFormat="1" customHeight="1" spans="1:10">
      <c r="A271" s="85"/>
      <c r="G271" s="112"/>
      <c r="H271" s="113"/>
      <c r="I271" s="168"/>
      <c r="J271" s="169"/>
    </row>
  </sheetData>
  <sheetProtection algorithmName="SHA-512" hashValue="g4njNBy+IWyAVXI9DfLfuVZ8hHGHAVGnZMFadyCnTDCV+93PJlXh2Nlt6rl8j+xe/5eI4ImzfpxRN6cS7zBQLw==" saltValue="SksIX1AytW312c4cxyqByQ==" spinCount="100000" sheet="1" objects="1" scenarios="1"/>
  <mergeCells count="39">
    <mergeCell ref="E3:J3"/>
    <mergeCell ref="E4:J4"/>
    <mergeCell ref="B5:D5"/>
    <mergeCell ref="I5:J5"/>
    <mergeCell ref="B6:D6"/>
    <mergeCell ref="B7:D7"/>
    <mergeCell ref="E7:H7"/>
    <mergeCell ref="B9:B27"/>
    <mergeCell ref="B28:B55"/>
    <mergeCell ref="B56:B64"/>
    <mergeCell ref="B65:B69"/>
    <mergeCell ref="D9:D27"/>
    <mergeCell ref="D28:D55"/>
    <mergeCell ref="D56:D64"/>
    <mergeCell ref="D65:D69"/>
    <mergeCell ref="E10:E12"/>
    <mergeCell ref="E13:E14"/>
    <mergeCell ref="E15:E20"/>
    <mergeCell ref="E21:E27"/>
    <mergeCell ref="E28:E34"/>
    <mergeCell ref="E35:E37"/>
    <mergeCell ref="E38:E40"/>
    <mergeCell ref="E41:E43"/>
    <mergeCell ref="E44:E55"/>
    <mergeCell ref="E56:E64"/>
    <mergeCell ref="E65:E69"/>
    <mergeCell ref="G10:G12"/>
    <mergeCell ref="G13:G14"/>
    <mergeCell ref="G15:G20"/>
    <mergeCell ref="G21:G27"/>
    <mergeCell ref="G28:G34"/>
    <mergeCell ref="G35:G37"/>
    <mergeCell ref="G38:G40"/>
    <mergeCell ref="G41:G43"/>
    <mergeCell ref="G44:G55"/>
    <mergeCell ref="G56:G64"/>
    <mergeCell ref="G65:G69"/>
    <mergeCell ref="B3:D4"/>
    <mergeCell ref="I6:J7"/>
  </mergeCells>
  <conditionalFormatting sqref="I6">
    <cfRule type="cellIs" dxfId="0" priority="11" operator="between">
      <formula>81</formula>
      <formula>100</formula>
    </cfRule>
    <cfRule type="cellIs" dxfId="1" priority="12" operator="between">
      <formula>61</formula>
      <formula>80</formula>
    </cfRule>
    <cfRule type="cellIs" dxfId="2" priority="13" operator="between">
      <formula>41</formula>
      <formula>60</formula>
    </cfRule>
    <cfRule type="cellIs" dxfId="3" priority="14" operator="between">
      <formula>21</formula>
      <formula>40</formula>
    </cfRule>
    <cfRule type="cellIs" dxfId="4" priority="15" operator="between">
      <formula>0.1</formula>
      <formula>20</formula>
    </cfRule>
  </conditionalFormatting>
  <conditionalFormatting sqref="D9">
    <cfRule type="cellIs" dxfId="0" priority="46" operator="between">
      <formula>80.5</formula>
      <formula>100</formula>
    </cfRule>
    <cfRule type="cellIs" dxfId="1" priority="47" operator="between">
      <formula>60.5</formula>
      <formula>80.4</formula>
    </cfRule>
    <cfRule type="cellIs" dxfId="2" priority="48" operator="between">
      <formula>40.5</formula>
      <formula>60.4</formula>
    </cfRule>
    <cfRule type="cellIs" dxfId="5" priority="49" operator="between">
      <formula>20.5</formula>
      <formula>40.4</formula>
    </cfRule>
    <cfRule type="cellIs" dxfId="6" priority="50" operator="between">
      <formula>0.1</formula>
      <formula>20.4</formula>
    </cfRule>
  </conditionalFormatting>
  <conditionalFormatting sqref="G9">
    <cfRule type="cellIs" dxfId="0" priority="26" operator="between">
      <formula>81</formula>
      <formula>100</formula>
    </cfRule>
    <cfRule type="cellIs" dxfId="1" priority="27" operator="between">
      <formula>61</formula>
      <formula>80</formula>
    </cfRule>
    <cfRule type="cellIs" dxfId="2" priority="28" operator="between">
      <formula>41</formula>
      <formula>60</formula>
    </cfRule>
    <cfRule type="cellIs" dxfId="3" priority="29" operator="between">
      <formula>21</formula>
      <formula>40</formula>
    </cfRule>
    <cfRule type="cellIs" dxfId="4" priority="30" operator="between">
      <formula>0</formula>
      <formula>20</formula>
    </cfRule>
  </conditionalFormatting>
  <conditionalFormatting sqref="I9:I69">
    <cfRule type="cellIs" dxfId="4" priority="1" operator="between">
      <formula>1</formula>
      <formula>20</formula>
    </cfRule>
    <cfRule type="cellIs" dxfId="7" priority="2" operator="between">
      <formula>21</formula>
      <formula>40</formula>
    </cfRule>
    <cfRule type="cellIs" dxfId="8" priority="3" operator="between">
      <formula>41</formula>
      <formula>60</formula>
    </cfRule>
    <cfRule type="cellIs" dxfId="9" priority="4" operator="between">
      <formula>61</formula>
      <formula>80</formula>
    </cfRule>
    <cfRule type="cellIs" dxfId="10" priority="5" operator="between">
      <formula>81</formula>
      <formula>100</formula>
    </cfRule>
  </conditionalFormatting>
  <dataValidations count="1">
    <dataValidation type="whole" operator="between" allowBlank="1" showInputMessage="1" showErrorMessage="1" sqref="I9:I69">
      <formula1>1</formula1>
      <formula2>100</formula2>
    </dataValidation>
  </dataValidation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4"/>
  <sheetViews>
    <sheetView zoomScale="85" zoomScaleNormal="85" workbookViewId="0">
      <pane xSplit="13" ySplit="6" topLeftCell="N150" activePane="bottomRight" state="frozen"/>
      <selection/>
      <selection pane="topRight"/>
      <selection pane="bottomLeft"/>
      <selection pane="bottomRight" activeCell="A1" sqref="A1"/>
    </sheetView>
  </sheetViews>
  <sheetFormatPr defaultColWidth="11" defaultRowHeight="15"/>
  <cols>
    <col min="1" max="1" width="3.14285714285714" style="83" customWidth="1"/>
    <col min="2" max="2" width="3" style="83" customWidth="1"/>
    <col min="3" max="3" width="13.8571428571429" style="83" customWidth="1"/>
    <col min="4" max="4" width="11" style="83" customWidth="1"/>
    <col min="5" max="5" width="13.2857142857143" style="83" customWidth="1"/>
    <col min="6" max="9" width="15.4285714285714" style="83" customWidth="1"/>
    <col min="10" max="10" width="14" style="83" customWidth="1"/>
    <col min="11" max="11" width="13" style="83" customWidth="1"/>
    <col min="12" max="12" width="13.5714285714286" style="83" customWidth="1"/>
    <col min="13" max="13" width="2.85714285714286" style="83" customWidth="1"/>
    <col min="14" max="14" width="3.57142857142857" customWidth="1"/>
  </cols>
  <sheetData>
    <row r="1" s="56" customFormat="1" ht="28.5" customHeight="1" spans="1:13">
      <c r="A1" s="84"/>
      <c r="B1" s="85"/>
      <c r="C1" s="85"/>
      <c r="D1" s="85"/>
      <c r="E1" s="85"/>
      <c r="F1" s="85"/>
      <c r="G1" s="85"/>
      <c r="H1" s="85"/>
      <c r="I1" s="85"/>
      <c r="J1" s="85"/>
      <c r="K1" s="85"/>
      <c r="L1" s="85"/>
      <c r="M1" s="85"/>
    </row>
    <row r="2" s="56" customFormat="1" ht="27" customHeight="1" spans="1:13">
      <c r="A2" s="85"/>
      <c r="B2" s="85"/>
      <c r="C2" s="85"/>
      <c r="D2" s="85"/>
      <c r="E2" s="85"/>
      <c r="F2" s="85"/>
      <c r="G2" s="85"/>
      <c r="H2" s="85"/>
      <c r="I2" s="85"/>
      <c r="J2" s="85"/>
      <c r="K2" s="85"/>
      <c r="L2" s="85"/>
      <c r="M2" s="85"/>
    </row>
    <row r="3" s="56" customFormat="1" ht="15.75" spans="1:13">
      <c r="A3" s="85"/>
      <c r="B3" s="86"/>
      <c r="C3" s="87"/>
      <c r="D3" s="87"/>
      <c r="E3" s="87"/>
      <c r="F3" s="87"/>
      <c r="G3" s="87"/>
      <c r="H3" s="87"/>
      <c r="I3" s="87"/>
      <c r="J3" s="87"/>
      <c r="K3" s="87"/>
      <c r="L3" s="87"/>
      <c r="M3" s="101"/>
    </row>
    <row r="4" s="56" customFormat="1" ht="36" spans="1:13">
      <c r="A4" s="85"/>
      <c r="B4" s="88"/>
      <c r="C4" s="89"/>
      <c r="D4" s="90"/>
      <c r="E4" s="91" t="s">
        <v>2</v>
      </c>
      <c r="F4" s="91"/>
      <c r="G4" s="91"/>
      <c r="H4" s="91"/>
      <c r="I4" s="91"/>
      <c r="J4" s="91"/>
      <c r="K4" s="91"/>
      <c r="L4" s="102"/>
      <c r="M4" s="103"/>
    </row>
    <row r="5" s="56" customFormat="1" ht="24" spans="1:13">
      <c r="A5" s="85"/>
      <c r="B5" s="88"/>
      <c r="C5" s="92"/>
      <c r="D5" s="93"/>
      <c r="E5" s="94" t="s">
        <v>3</v>
      </c>
      <c r="F5" s="94"/>
      <c r="G5" s="94"/>
      <c r="H5" s="94"/>
      <c r="I5" s="94"/>
      <c r="J5" s="94"/>
      <c r="K5" s="94"/>
      <c r="L5" s="104"/>
      <c r="M5" s="103"/>
    </row>
    <row r="6" s="56" customFormat="1" ht="6" customHeight="1" spans="1:13">
      <c r="A6" s="85"/>
      <c r="B6" s="88"/>
      <c r="C6" s="85"/>
      <c r="D6" s="85"/>
      <c r="E6" s="85"/>
      <c r="F6" s="85"/>
      <c r="G6" s="85"/>
      <c r="H6" s="85"/>
      <c r="I6" s="85"/>
      <c r="J6" s="85"/>
      <c r="K6" s="85"/>
      <c r="L6" s="85"/>
      <c r="M6" s="103"/>
    </row>
    <row r="7" s="56" customFormat="1" ht="33.75" spans="1:13">
      <c r="A7" s="85"/>
      <c r="B7" s="88"/>
      <c r="C7" s="95" t="s">
        <v>189</v>
      </c>
      <c r="D7" s="95"/>
      <c r="E7" s="95"/>
      <c r="F7" s="95"/>
      <c r="G7" s="95"/>
      <c r="H7" s="95"/>
      <c r="I7" s="95"/>
      <c r="J7" s="95"/>
      <c r="K7" s="95"/>
      <c r="L7" s="95"/>
      <c r="M7" s="103"/>
    </row>
    <row r="8" s="56" customFormat="1" spans="1:13">
      <c r="A8" s="85"/>
      <c r="B8" s="88"/>
      <c r="C8" s="85"/>
      <c r="D8" s="85"/>
      <c r="E8" s="85"/>
      <c r="F8" s="85"/>
      <c r="G8" s="85"/>
      <c r="H8" s="85"/>
      <c r="I8" s="85"/>
      <c r="J8" s="85"/>
      <c r="K8" s="85"/>
      <c r="L8" s="85"/>
      <c r="M8" s="103"/>
    </row>
    <row r="9" s="56" customFormat="1" ht="18.75" spans="1:13">
      <c r="A9" s="85"/>
      <c r="B9" s="88"/>
      <c r="C9" s="96" t="s">
        <v>190</v>
      </c>
      <c r="D9" s="97"/>
      <c r="E9" s="97"/>
      <c r="F9" s="97"/>
      <c r="G9" s="97"/>
      <c r="H9" s="97"/>
      <c r="I9" s="97"/>
      <c r="J9" s="97"/>
      <c r="K9" s="97"/>
      <c r="L9" s="97"/>
      <c r="M9" s="103"/>
    </row>
    <row r="10" s="56" customFormat="1" spans="1:13">
      <c r="A10" s="85"/>
      <c r="B10" s="88"/>
      <c r="C10" s="85"/>
      <c r="D10" s="85"/>
      <c r="E10" s="85"/>
      <c r="F10" s="85"/>
      <c r="G10" s="85"/>
      <c r="H10" s="85"/>
      <c r="I10" s="85"/>
      <c r="J10" s="85"/>
      <c r="K10" s="85"/>
      <c r="L10" s="85"/>
      <c r="M10" s="103"/>
    </row>
    <row r="11" s="56" customFormat="1" spans="1:13">
      <c r="A11" s="85"/>
      <c r="B11" s="88"/>
      <c r="C11" s="85"/>
      <c r="D11" s="85"/>
      <c r="E11" s="85"/>
      <c r="F11" s="85"/>
      <c r="G11" s="85"/>
      <c r="H11" s="85"/>
      <c r="I11" s="85"/>
      <c r="J11" s="85"/>
      <c r="K11" s="85"/>
      <c r="L11" s="85"/>
      <c r="M11" s="103"/>
    </row>
    <row r="12" s="56" customFormat="1" spans="1:13">
      <c r="A12" s="85"/>
      <c r="B12" s="88"/>
      <c r="C12" s="85"/>
      <c r="D12" s="85"/>
      <c r="E12" s="85"/>
      <c r="F12" s="85"/>
      <c r="G12" s="85"/>
      <c r="H12" s="85"/>
      <c r="I12" s="85"/>
      <c r="J12" s="85"/>
      <c r="K12" s="85"/>
      <c r="L12" s="85"/>
      <c r="M12" s="103"/>
    </row>
    <row r="13" s="56" customFormat="1" spans="1:13">
      <c r="A13" s="85"/>
      <c r="B13" s="88"/>
      <c r="C13" s="85"/>
      <c r="D13" s="85"/>
      <c r="E13" s="85"/>
      <c r="F13" s="85"/>
      <c r="G13" s="85"/>
      <c r="H13" s="85"/>
      <c r="I13" s="85"/>
      <c r="J13" s="85"/>
      <c r="K13" s="85"/>
      <c r="L13" s="85"/>
      <c r="M13" s="103"/>
    </row>
    <row r="14" s="56" customFormat="1" spans="1:13">
      <c r="A14" s="85"/>
      <c r="B14" s="88"/>
      <c r="C14" s="85"/>
      <c r="D14" s="85"/>
      <c r="E14" s="85" t="s">
        <v>191</v>
      </c>
      <c r="F14" s="85" t="s">
        <v>45</v>
      </c>
      <c r="G14" s="85"/>
      <c r="H14" s="85"/>
      <c r="I14" s="85"/>
      <c r="J14" s="85"/>
      <c r="K14" s="85"/>
      <c r="L14" s="85"/>
      <c r="M14" s="103"/>
    </row>
    <row r="15" s="56" customFormat="1" spans="1:13">
      <c r="A15" s="85"/>
      <c r="B15" s="88"/>
      <c r="C15" s="85"/>
      <c r="D15" s="85" t="s">
        <v>192</v>
      </c>
      <c r="E15" s="85">
        <v>100</v>
      </c>
      <c r="F15" s="98">
        <f>AUTODIAGNÓSTICO!I6</f>
        <v>83.9344262295082</v>
      </c>
      <c r="G15" s="85"/>
      <c r="H15" s="85"/>
      <c r="I15" s="85"/>
      <c r="J15" s="85"/>
      <c r="K15" s="85"/>
      <c r="L15" s="85"/>
      <c r="M15" s="103"/>
    </row>
    <row r="16" s="56" customFormat="1" spans="1:13">
      <c r="A16" s="85"/>
      <c r="B16" s="88"/>
      <c r="C16" s="85"/>
      <c r="D16" s="85"/>
      <c r="E16" s="85"/>
      <c r="F16" s="85"/>
      <c r="G16" s="85"/>
      <c r="H16" s="85"/>
      <c r="I16" s="85"/>
      <c r="J16" s="85"/>
      <c r="K16" s="85"/>
      <c r="L16" s="85"/>
      <c r="M16" s="103"/>
    </row>
    <row r="17" s="56" customFormat="1" spans="1:13">
      <c r="A17" s="85"/>
      <c r="B17" s="88"/>
      <c r="C17" s="85"/>
      <c r="D17" s="85"/>
      <c r="E17" s="85"/>
      <c r="F17" s="85"/>
      <c r="G17" s="85"/>
      <c r="H17" s="85"/>
      <c r="I17" s="85"/>
      <c r="J17" s="85"/>
      <c r="K17" s="85"/>
      <c r="L17" s="85"/>
      <c r="M17" s="103"/>
    </row>
    <row r="18" s="56" customFormat="1" spans="1:13">
      <c r="A18" s="85"/>
      <c r="B18" s="88"/>
      <c r="C18" s="85"/>
      <c r="D18" s="85"/>
      <c r="E18" s="85"/>
      <c r="F18" s="85"/>
      <c r="G18" s="85"/>
      <c r="H18" s="85"/>
      <c r="I18" s="85"/>
      <c r="J18" s="85"/>
      <c r="K18" s="85"/>
      <c r="L18" s="85"/>
      <c r="M18" s="103"/>
    </row>
    <row r="19" s="56" customFormat="1" spans="1:13">
      <c r="A19" s="85"/>
      <c r="B19" s="88"/>
      <c r="C19" s="85"/>
      <c r="D19" s="85"/>
      <c r="E19" s="85"/>
      <c r="F19" s="85"/>
      <c r="G19" s="85"/>
      <c r="H19" s="85"/>
      <c r="I19" s="85"/>
      <c r="J19" s="85"/>
      <c r="K19" s="85"/>
      <c r="L19" s="85"/>
      <c r="M19" s="103"/>
    </row>
    <row r="20" s="56" customFormat="1" spans="1:13">
      <c r="A20" s="85"/>
      <c r="B20" s="88"/>
      <c r="C20" s="85"/>
      <c r="D20" s="85"/>
      <c r="E20" s="85"/>
      <c r="F20" s="85"/>
      <c r="G20" s="85"/>
      <c r="H20" s="85"/>
      <c r="I20" s="85"/>
      <c r="J20" s="85"/>
      <c r="K20" s="85"/>
      <c r="L20" s="85"/>
      <c r="M20" s="103"/>
    </row>
    <row r="21" s="56" customFormat="1" spans="1:13">
      <c r="A21" s="85"/>
      <c r="B21" s="88"/>
      <c r="C21" s="85"/>
      <c r="D21" s="85"/>
      <c r="E21" s="85"/>
      <c r="F21" s="85"/>
      <c r="G21" s="85"/>
      <c r="H21" s="85"/>
      <c r="I21" s="85"/>
      <c r="J21" s="85"/>
      <c r="K21" s="85"/>
      <c r="L21" s="85"/>
      <c r="M21" s="103"/>
    </row>
    <row r="22" s="56" customFormat="1" spans="1:13">
      <c r="A22" s="85"/>
      <c r="B22" s="88"/>
      <c r="C22" s="85"/>
      <c r="D22" s="85"/>
      <c r="E22" s="85"/>
      <c r="F22" s="85"/>
      <c r="G22" s="85"/>
      <c r="H22" s="85"/>
      <c r="I22" s="85"/>
      <c r="J22" s="85"/>
      <c r="K22" s="85"/>
      <c r="L22" s="85"/>
      <c r="M22" s="103"/>
    </row>
    <row r="23" s="56" customFormat="1" spans="1:13">
      <c r="A23" s="85"/>
      <c r="B23" s="88"/>
      <c r="C23" s="85"/>
      <c r="D23" s="85"/>
      <c r="E23" s="85"/>
      <c r="F23" s="85"/>
      <c r="G23" s="85"/>
      <c r="H23" s="85"/>
      <c r="I23" s="85"/>
      <c r="J23" s="85"/>
      <c r="K23" s="85"/>
      <c r="L23" s="85"/>
      <c r="M23" s="103"/>
    </row>
    <row r="24" s="56" customFormat="1" spans="1:13">
      <c r="A24" s="85"/>
      <c r="B24" s="88"/>
      <c r="C24" s="85"/>
      <c r="D24" s="85"/>
      <c r="E24" s="85"/>
      <c r="F24" s="85"/>
      <c r="G24" s="85"/>
      <c r="H24" s="85"/>
      <c r="I24" s="85"/>
      <c r="J24" s="85"/>
      <c r="K24" s="85"/>
      <c r="L24" s="85"/>
      <c r="M24" s="103"/>
    </row>
    <row r="25" s="56" customFormat="1" spans="1:13">
      <c r="A25" s="85"/>
      <c r="B25" s="88"/>
      <c r="C25" s="85"/>
      <c r="D25" s="85"/>
      <c r="E25" s="85"/>
      <c r="F25" s="85"/>
      <c r="G25" s="85"/>
      <c r="H25" s="85"/>
      <c r="I25" s="85"/>
      <c r="J25" s="85"/>
      <c r="K25" s="85"/>
      <c r="L25" s="85"/>
      <c r="M25" s="103"/>
    </row>
    <row r="26" s="56" customFormat="1" spans="1:13">
      <c r="A26" s="85"/>
      <c r="B26" s="88"/>
      <c r="C26" s="85"/>
      <c r="D26" s="85"/>
      <c r="E26" s="85"/>
      <c r="F26" s="85"/>
      <c r="G26" s="85"/>
      <c r="H26" s="85"/>
      <c r="I26" s="85"/>
      <c r="J26" s="85"/>
      <c r="K26" s="85"/>
      <c r="L26" s="85"/>
      <c r="M26" s="103"/>
    </row>
    <row r="27" s="56" customFormat="1" spans="1:13">
      <c r="A27" s="85"/>
      <c r="B27" s="88"/>
      <c r="C27" s="85"/>
      <c r="D27" s="85"/>
      <c r="E27" s="85"/>
      <c r="F27" s="85"/>
      <c r="G27" s="85"/>
      <c r="H27" s="85"/>
      <c r="I27" s="85"/>
      <c r="J27" s="85"/>
      <c r="K27" s="85"/>
      <c r="L27" s="85"/>
      <c r="M27" s="103"/>
    </row>
    <row r="28" s="56" customFormat="1" spans="1:13">
      <c r="A28" s="85"/>
      <c r="B28" s="88"/>
      <c r="C28" s="85"/>
      <c r="D28" s="85"/>
      <c r="E28" s="85"/>
      <c r="F28" s="85"/>
      <c r="G28" s="85"/>
      <c r="H28" s="85"/>
      <c r="I28" s="85"/>
      <c r="J28" s="85"/>
      <c r="K28" s="85"/>
      <c r="L28" s="85"/>
      <c r="M28" s="103"/>
    </row>
    <row r="29" s="56" customFormat="1" spans="1:13">
      <c r="A29" s="85"/>
      <c r="B29" s="88"/>
      <c r="C29" s="85"/>
      <c r="D29" s="85"/>
      <c r="E29" s="85"/>
      <c r="F29" s="85"/>
      <c r="G29" s="85"/>
      <c r="H29" s="85"/>
      <c r="I29" s="85"/>
      <c r="J29" s="85"/>
      <c r="K29" s="85"/>
      <c r="L29" s="85"/>
      <c r="M29" s="103"/>
    </row>
    <row r="30" s="56" customFormat="1" spans="1:13">
      <c r="A30" s="85"/>
      <c r="B30" s="88"/>
      <c r="C30" s="85"/>
      <c r="D30" s="85"/>
      <c r="E30" s="85"/>
      <c r="F30" s="85"/>
      <c r="G30" s="85"/>
      <c r="H30" s="85"/>
      <c r="I30" s="85"/>
      <c r="J30" s="85"/>
      <c r="K30" s="85"/>
      <c r="L30" s="85"/>
      <c r="M30" s="103"/>
    </row>
    <row r="31" s="56" customFormat="1" spans="1:13">
      <c r="A31" s="85"/>
      <c r="B31" s="88"/>
      <c r="C31" s="85"/>
      <c r="D31" s="85"/>
      <c r="E31" s="85"/>
      <c r="F31" s="85"/>
      <c r="G31" s="85"/>
      <c r="H31" s="85"/>
      <c r="I31" s="85"/>
      <c r="J31" s="85"/>
      <c r="K31" s="85"/>
      <c r="L31" s="85"/>
      <c r="M31" s="103"/>
    </row>
    <row r="32" s="56" customFormat="1" ht="18.75" spans="1:13">
      <c r="A32" s="85"/>
      <c r="B32" s="88"/>
      <c r="C32" s="96" t="s">
        <v>193</v>
      </c>
      <c r="D32" s="97"/>
      <c r="E32" s="97"/>
      <c r="F32" s="97"/>
      <c r="G32" s="97"/>
      <c r="H32" s="97"/>
      <c r="I32" s="97"/>
      <c r="J32" s="97"/>
      <c r="K32" s="97"/>
      <c r="L32" s="97"/>
      <c r="M32" s="103"/>
    </row>
    <row r="33" s="56" customFormat="1" spans="1:13">
      <c r="A33" s="85"/>
      <c r="B33" s="88"/>
      <c r="C33" s="85"/>
      <c r="D33" s="85"/>
      <c r="E33" s="85"/>
      <c r="F33" s="85"/>
      <c r="G33" s="85"/>
      <c r="H33" s="85"/>
      <c r="I33" s="85"/>
      <c r="J33" s="85"/>
      <c r="K33" s="85"/>
      <c r="L33" s="85"/>
      <c r="M33" s="103"/>
    </row>
    <row r="34" s="56" customFormat="1" spans="1:13">
      <c r="A34" s="85"/>
      <c r="B34" s="88"/>
      <c r="C34" s="85"/>
      <c r="D34" s="85"/>
      <c r="E34" s="85" t="s">
        <v>194</v>
      </c>
      <c r="F34" s="85" t="s">
        <v>19</v>
      </c>
      <c r="G34" s="85"/>
      <c r="H34" s="85"/>
      <c r="I34" s="85"/>
      <c r="J34" s="85"/>
      <c r="K34" s="85"/>
      <c r="L34" s="85"/>
      <c r="M34" s="103"/>
    </row>
    <row r="35" s="56" customFormat="1" spans="1:13">
      <c r="A35" s="85"/>
      <c r="B35" s="88"/>
      <c r="C35" s="85"/>
      <c r="D35" s="85" t="str">
        <f>AUTODIAGNÓSTICO!B9</f>
        <v>PLANEAR</v>
      </c>
      <c r="E35" s="85">
        <v>100</v>
      </c>
      <c r="F35" s="85">
        <f>AUTODIAGNÓSTICO!D9</f>
        <v>86.3333333333333</v>
      </c>
      <c r="G35" s="85"/>
      <c r="H35" s="85"/>
      <c r="I35" s="85"/>
      <c r="J35" s="85"/>
      <c r="K35" s="85"/>
      <c r="L35" s="85"/>
      <c r="M35" s="103"/>
    </row>
    <row r="36" s="56" customFormat="1" spans="1:13">
      <c r="A36" s="85"/>
      <c r="B36" s="88"/>
      <c r="C36" s="85"/>
      <c r="D36" s="85" t="str">
        <f>AUTODIAGNÓSTICO!B28</f>
        <v>EJECUTAR</v>
      </c>
      <c r="E36" s="85">
        <v>100</v>
      </c>
      <c r="F36" s="85">
        <f>AUTODIAGNÓSTICO!D28</f>
        <v>83.5714285714286</v>
      </c>
      <c r="G36" s="85"/>
      <c r="H36" s="85"/>
      <c r="I36" s="85"/>
      <c r="J36" s="85"/>
      <c r="K36" s="85"/>
      <c r="L36" s="85"/>
      <c r="M36" s="103"/>
    </row>
    <row r="37" s="56" customFormat="1" spans="1:13">
      <c r="A37" s="85"/>
      <c r="B37" s="88"/>
      <c r="C37" s="85"/>
      <c r="D37" s="85" t="str">
        <f>AUTODIAGNÓSTICO!B56</f>
        <v>VERIFICAR</v>
      </c>
      <c r="E37" s="85">
        <v>100</v>
      </c>
      <c r="F37" s="85">
        <f>AUTODIAGNÓSTICO!D56</f>
        <v>77.7777777777778</v>
      </c>
      <c r="G37" s="85"/>
      <c r="H37" s="85"/>
      <c r="I37" s="85"/>
      <c r="J37" s="85"/>
      <c r="K37" s="85"/>
      <c r="L37" s="85"/>
      <c r="M37" s="103"/>
    </row>
    <row r="38" s="56" customFormat="1" spans="1:13">
      <c r="A38" s="85"/>
      <c r="B38" s="88"/>
      <c r="C38" s="85"/>
      <c r="D38" s="85" t="str">
        <f>AUTODIAGNÓSTICO!B65</f>
        <v>ACTUAR</v>
      </c>
      <c r="E38" s="85">
        <v>100</v>
      </c>
      <c r="F38" s="85">
        <f>AUTODIAGNÓSTICO!D65</f>
        <v>86</v>
      </c>
      <c r="G38" s="85"/>
      <c r="H38" s="85"/>
      <c r="I38" s="85"/>
      <c r="J38" s="85"/>
      <c r="K38" s="85"/>
      <c r="L38" s="85"/>
      <c r="M38" s="103"/>
    </row>
    <row r="39" s="56" customFormat="1" spans="1:13">
      <c r="A39" s="85"/>
      <c r="B39" s="88"/>
      <c r="C39" s="85"/>
      <c r="D39" s="85"/>
      <c r="E39" s="85"/>
      <c r="F39" s="85"/>
      <c r="G39" s="85"/>
      <c r="H39" s="85"/>
      <c r="I39" s="85"/>
      <c r="J39" s="85"/>
      <c r="K39" s="85"/>
      <c r="L39" s="85"/>
      <c r="M39" s="103"/>
    </row>
    <row r="40" s="56" customFormat="1" spans="1:13">
      <c r="A40" s="85"/>
      <c r="B40" s="88"/>
      <c r="C40" s="85"/>
      <c r="D40" s="85"/>
      <c r="E40" s="85"/>
      <c r="F40" s="85"/>
      <c r="G40" s="85"/>
      <c r="H40" s="85"/>
      <c r="I40" s="85"/>
      <c r="J40" s="85"/>
      <c r="K40" s="85"/>
      <c r="L40" s="85"/>
      <c r="M40" s="103"/>
    </row>
    <row r="41" s="56" customFormat="1" spans="1:13">
      <c r="A41" s="85"/>
      <c r="B41" s="88"/>
      <c r="C41" s="85"/>
      <c r="D41" s="85"/>
      <c r="E41" s="85"/>
      <c r="F41" s="85"/>
      <c r="G41" s="85"/>
      <c r="H41" s="85"/>
      <c r="I41" s="85"/>
      <c r="J41" s="85"/>
      <c r="K41" s="85"/>
      <c r="L41" s="85"/>
      <c r="M41" s="103"/>
    </row>
    <row r="42" s="56" customFormat="1" spans="1:13">
      <c r="A42" s="85"/>
      <c r="B42" s="88"/>
      <c r="C42" s="85"/>
      <c r="D42" s="85"/>
      <c r="E42" s="85"/>
      <c r="F42" s="85"/>
      <c r="G42" s="85"/>
      <c r="H42" s="85"/>
      <c r="I42" s="85"/>
      <c r="J42" s="85"/>
      <c r="K42" s="85"/>
      <c r="L42" s="85"/>
      <c r="M42" s="103"/>
    </row>
    <row r="43" s="56" customFormat="1" spans="1:13">
      <c r="A43" s="85"/>
      <c r="B43" s="88"/>
      <c r="C43" s="85"/>
      <c r="D43" s="85"/>
      <c r="E43" s="85"/>
      <c r="F43" s="85"/>
      <c r="G43" s="85"/>
      <c r="H43" s="85"/>
      <c r="I43" s="85"/>
      <c r="J43" s="85"/>
      <c r="K43" s="85"/>
      <c r="L43" s="85"/>
      <c r="M43" s="103"/>
    </row>
    <row r="44" s="56" customFormat="1" spans="1:13">
      <c r="A44" s="85"/>
      <c r="B44" s="88"/>
      <c r="C44" s="85"/>
      <c r="D44" s="85"/>
      <c r="E44" s="85"/>
      <c r="F44" s="85"/>
      <c r="G44" s="85"/>
      <c r="H44" s="85"/>
      <c r="I44" s="85"/>
      <c r="J44" s="85"/>
      <c r="K44" s="85"/>
      <c r="L44" s="85"/>
      <c r="M44" s="103"/>
    </row>
    <row r="45" s="56" customFormat="1" spans="1:13">
      <c r="A45" s="85"/>
      <c r="B45" s="88"/>
      <c r="C45" s="85"/>
      <c r="D45" s="85"/>
      <c r="E45" s="85"/>
      <c r="F45" s="85"/>
      <c r="G45" s="85"/>
      <c r="H45" s="85"/>
      <c r="I45" s="85"/>
      <c r="J45" s="85"/>
      <c r="K45" s="85"/>
      <c r="L45" s="85"/>
      <c r="M45" s="103"/>
    </row>
    <row r="46" s="56" customFormat="1" spans="1:13">
      <c r="A46" s="85"/>
      <c r="B46" s="88"/>
      <c r="C46" s="85"/>
      <c r="D46" s="85"/>
      <c r="E46" s="85"/>
      <c r="F46" s="85"/>
      <c r="G46" s="85"/>
      <c r="H46" s="85"/>
      <c r="I46" s="85"/>
      <c r="J46" s="85"/>
      <c r="K46" s="85"/>
      <c r="L46" s="85"/>
      <c r="M46" s="103"/>
    </row>
    <row r="47" s="56" customFormat="1" spans="1:13">
      <c r="A47" s="85"/>
      <c r="B47" s="88"/>
      <c r="C47" s="85"/>
      <c r="D47" s="85"/>
      <c r="E47" s="85"/>
      <c r="F47" s="85"/>
      <c r="G47" s="85"/>
      <c r="H47" s="85"/>
      <c r="I47" s="85"/>
      <c r="J47" s="85"/>
      <c r="K47" s="85"/>
      <c r="L47" s="85"/>
      <c r="M47" s="103"/>
    </row>
    <row r="48" s="56" customFormat="1" spans="1:13">
      <c r="A48" s="85"/>
      <c r="B48" s="88"/>
      <c r="C48" s="85"/>
      <c r="D48" s="85"/>
      <c r="E48" s="85"/>
      <c r="F48" s="85"/>
      <c r="G48" s="85"/>
      <c r="H48" s="85"/>
      <c r="I48" s="85"/>
      <c r="J48" s="85"/>
      <c r="K48" s="85"/>
      <c r="L48" s="85"/>
      <c r="M48" s="103"/>
    </row>
    <row r="49" s="56" customFormat="1" spans="1:13">
      <c r="A49" s="85"/>
      <c r="B49" s="88"/>
      <c r="C49" s="85"/>
      <c r="D49" s="85"/>
      <c r="E49" s="85"/>
      <c r="F49" s="85"/>
      <c r="G49" s="85"/>
      <c r="H49" s="85"/>
      <c r="I49" s="85"/>
      <c r="J49" s="85"/>
      <c r="K49" s="85"/>
      <c r="L49" s="85"/>
      <c r="M49" s="103"/>
    </row>
    <row r="50" s="56" customFormat="1" spans="1:13">
      <c r="A50" s="85"/>
      <c r="B50" s="88"/>
      <c r="C50" s="85"/>
      <c r="D50" s="85"/>
      <c r="E50" s="85"/>
      <c r="F50" s="85"/>
      <c r="G50" s="85"/>
      <c r="H50" s="85"/>
      <c r="I50" s="85"/>
      <c r="J50" s="85"/>
      <c r="K50" s="85"/>
      <c r="L50" s="85"/>
      <c r="M50" s="103"/>
    </row>
    <row r="51" s="56" customFormat="1" spans="1:13">
      <c r="A51" s="85"/>
      <c r="B51" s="88"/>
      <c r="C51" s="85"/>
      <c r="D51" s="85"/>
      <c r="E51" s="85"/>
      <c r="F51" s="85"/>
      <c r="G51" s="85"/>
      <c r="H51" s="85"/>
      <c r="I51" s="85"/>
      <c r="J51" s="85"/>
      <c r="K51" s="85"/>
      <c r="L51" s="85"/>
      <c r="M51" s="103"/>
    </row>
    <row r="52" s="56" customFormat="1" spans="1:13">
      <c r="A52" s="85"/>
      <c r="B52" s="88"/>
      <c r="C52" s="85"/>
      <c r="D52" s="85"/>
      <c r="E52" s="85"/>
      <c r="F52" s="85"/>
      <c r="G52" s="85"/>
      <c r="H52" s="85"/>
      <c r="I52" s="85"/>
      <c r="J52" s="85"/>
      <c r="K52" s="85"/>
      <c r="L52" s="85"/>
      <c r="M52" s="103"/>
    </row>
    <row r="53" s="56" customFormat="1" spans="1:13">
      <c r="A53" s="85"/>
      <c r="B53" s="88"/>
      <c r="C53" s="85"/>
      <c r="D53" s="85"/>
      <c r="E53" s="85"/>
      <c r="F53" s="85"/>
      <c r="G53" s="85"/>
      <c r="H53" s="85"/>
      <c r="I53" s="85"/>
      <c r="J53" s="85"/>
      <c r="K53" s="85"/>
      <c r="L53" s="85"/>
      <c r="M53" s="103"/>
    </row>
    <row r="54" s="56" customFormat="1" ht="18.75" spans="1:13">
      <c r="A54" s="85"/>
      <c r="B54" s="88"/>
      <c r="C54" s="96" t="s">
        <v>195</v>
      </c>
      <c r="D54" s="97"/>
      <c r="E54" s="97"/>
      <c r="F54" s="97"/>
      <c r="G54" s="97"/>
      <c r="H54" s="97"/>
      <c r="I54" s="97"/>
      <c r="J54" s="97"/>
      <c r="K54" s="97"/>
      <c r="L54" s="97"/>
      <c r="M54" s="103"/>
    </row>
    <row r="55" s="56" customFormat="1" spans="1:13">
      <c r="A55" s="85"/>
      <c r="B55" s="88"/>
      <c r="C55" s="85"/>
      <c r="D55" s="85"/>
      <c r="E55" s="85"/>
      <c r="F55" s="85"/>
      <c r="G55" s="85"/>
      <c r="H55" s="85"/>
      <c r="I55" s="85"/>
      <c r="J55" s="85"/>
      <c r="K55" s="85"/>
      <c r="L55" s="85"/>
      <c r="M55" s="103"/>
    </row>
    <row r="56" s="56" customFormat="1" spans="1:13">
      <c r="A56" s="85"/>
      <c r="B56" s="88"/>
      <c r="C56" s="99" t="s">
        <v>196</v>
      </c>
      <c r="D56" s="99"/>
      <c r="E56" s="99"/>
      <c r="F56" s="99"/>
      <c r="G56" s="99"/>
      <c r="H56" s="99"/>
      <c r="I56" s="99"/>
      <c r="J56" s="99"/>
      <c r="K56" s="99"/>
      <c r="L56" s="99"/>
      <c r="M56" s="103"/>
    </row>
    <row r="57" s="56" customFormat="1" spans="1:13">
      <c r="A57" s="85"/>
      <c r="B57" s="88"/>
      <c r="C57" s="100"/>
      <c r="D57" s="100"/>
      <c r="E57" s="100"/>
      <c r="F57" s="100"/>
      <c r="G57" s="100"/>
      <c r="H57" s="100"/>
      <c r="I57" s="100"/>
      <c r="J57" s="100"/>
      <c r="K57" s="85"/>
      <c r="L57" s="85"/>
      <c r="M57" s="103"/>
    </row>
    <row r="58" s="56" customFormat="1" spans="1:13">
      <c r="A58" s="85"/>
      <c r="B58" s="88"/>
      <c r="C58" s="85"/>
      <c r="D58" s="85"/>
      <c r="E58" s="85"/>
      <c r="F58" s="85"/>
      <c r="G58" s="85"/>
      <c r="H58" s="85"/>
      <c r="I58" s="85"/>
      <c r="J58" s="85"/>
      <c r="K58" s="85"/>
      <c r="L58" s="85"/>
      <c r="M58" s="103"/>
    </row>
    <row r="59" s="56" customFormat="1" spans="1:13">
      <c r="A59" s="85"/>
      <c r="B59" s="88"/>
      <c r="C59" s="85"/>
      <c r="D59" s="85"/>
      <c r="E59" s="85" t="s">
        <v>47</v>
      </c>
      <c r="F59" s="85" t="s">
        <v>191</v>
      </c>
      <c r="G59" s="85" t="s">
        <v>45</v>
      </c>
      <c r="H59" s="85"/>
      <c r="I59" s="85"/>
      <c r="J59" s="85"/>
      <c r="K59" s="85"/>
      <c r="L59" s="85"/>
      <c r="M59" s="103"/>
    </row>
    <row r="60" s="56" customFormat="1" spans="1:13">
      <c r="A60" s="85"/>
      <c r="B60" s="88"/>
      <c r="C60" s="85"/>
      <c r="D60" s="85"/>
      <c r="E60" s="85" t="str">
        <f>AUTODIAGNÓSTICO!E9</f>
        <v>Sensibilizar frente al proceso de Rendición de Cuentas</v>
      </c>
      <c r="F60" s="85">
        <v>100</v>
      </c>
      <c r="G60" s="98">
        <f>AUTODIAGNÓSTICO!G9</f>
        <v>90</v>
      </c>
      <c r="H60" s="85"/>
      <c r="I60" s="85"/>
      <c r="J60" s="85"/>
      <c r="K60" s="85"/>
      <c r="L60" s="85"/>
      <c r="M60" s="103"/>
    </row>
    <row r="61" s="56" customFormat="1" spans="1:13">
      <c r="A61" s="85"/>
      <c r="B61" s="88"/>
      <c r="C61" s="85"/>
      <c r="D61" s="85"/>
      <c r="E61" s="85" t="str">
        <f>AUTODIAGNÓSTICO!E10</f>
        <v>Analizar las debilidades y fortalezas para la rendición de cuentas</v>
      </c>
      <c r="F61" s="85">
        <v>100</v>
      </c>
      <c r="G61" s="98">
        <f>AUTODIAGNÓSTICO!G10</f>
        <v>73.3333333333333</v>
      </c>
      <c r="H61" s="85"/>
      <c r="I61" s="85"/>
      <c r="J61" s="85"/>
      <c r="K61" s="85"/>
      <c r="L61" s="85"/>
      <c r="M61" s="103"/>
    </row>
    <row r="62" s="56" customFormat="1" spans="1:13">
      <c r="A62" s="85"/>
      <c r="B62" s="88"/>
      <c r="C62" s="85"/>
      <c r="D62" s="85"/>
      <c r="E62" s="85" t="str">
        <f>AUTODIAGNÓSTICO!E13</f>
        <v>Identificar espacios de articulación y cooperación para la rendición de cuentas</v>
      </c>
      <c r="F62" s="85">
        <v>100</v>
      </c>
      <c r="G62" s="98">
        <f>AUTODIAGNÓSTICO!G13</f>
        <v>90</v>
      </c>
      <c r="H62" s="85"/>
      <c r="I62" s="85"/>
      <c r="J62" s="85"/>
      <c r="K62" s="85"/>
      <c r="L62" s="85"/>
      <c r="M62" s="103"/>
    </row>
    <row r="63" s="56" customFormat="1" spans="1:13">
      <c r="A63" s="85"/>
      <c r="B63" s="88"/>
      <c r="C63" s="85"/>
      <c r="D63" s="85"/>
      <c r="E63" s="85" t="str">
        <f>AUTODIAGNÓSTICO!E15</f>
        <v>Construir la estrategia de rendición de cuentas
 Paso 1. 
Identificación de los espacios de diálogo en los que la entidad rendirá cuentas</v>
      </c>
      <c r="F63" s="85">
        <v>100</v>
      </c>
      <c r="G63" s="98">
        <f>AUTODIAGNÓSTICO!G15</f>
        <v>88.3333333333333</v>
      </c>
      <c r="H63" s="85"/>
      <c r="I63" s="85"/>
      <c r="J63" s="85"/>
      <c r="K63" s="85"/>
      <c r="L63" s="85"/>
      <c r="M63" s="103"/>
    </row>
    <row r="64" s="56" customFormat="1" spans="1:13">
      <c r="A64" s="85"/>
      <c r="B64" s="88"/>
      <c r="C64" s="85"/>
      <c r="D64" s="85"/>
      <c r="E64" s="85" t="str">
        <f>AUTODIAGNÓSTICO!E21</f>
        <v>Construir la estrategia de rendición de cuentas 
 Paso 2. 
Definir la estrategia para implementar el ejercicio de rendición de cuentas</v>
      </c>
      <c r="F64" s="85">
        <v>100</v>
      </c>
      <c r="G64" s="98">
        <f>AUTODIAGNÓSTICO!G21</f>
        <v>90</v>
      </c>
      <c r="H64" s="85"/>
      <c r="I64" s="85"/>
      <c r="J64" s="85"/>
      <c r="K64" s="85"/>
      <c r="L64" s="85"/>
      <c r="M64" s="103"/>
    </row>
    <row r="65" s="56" customFormat="1" spans="1:13">
      <c r="A65" s="85"/>
      <c r="B65" s="88"/>
      <c r="C65" s="85"/>
      <c r="D65" s="85"/>
      <c r="E65" s="85"/>
      <c r="F65" s="85"/>
      <c r="G65" s="85"/>
      <c r="H65" s="85"/>
      <c r="I65" s="85"/>
      <c r="J65" s="85"/>
      <c r="K65" s="85"/>
      <c r="L65" s="85"/>
      <c r="M65" s="103"/>
    </row>
    <row r="66" s="56" customFormat="1" spans="1:13">
      <c r="A66" s="85"/>
      <c r="B66" s="88"/>
      <c r="C66" s="85"/>
      <c r="D66" s="85"/>
      <c r="E66" s="85"/>
      <c r="F66" s="85"/>
      <c r="G66" s="85"/>
      <c r="H66" s="85"/>
      <c r="I66" s="85"/>
      <c r="J66" s="85"/>
      <c r="K66" s="85"/>
      <c r="L66" s="85"/>
      <c r="M66" s="103"/>
    </row>
    <row r="67" s="56" customFormat="1" spans="1:13">
      <c r="A67" s="85"/>
      <c r="B67" s="88"/>
      <c r="C67" s="85"/>
      <c r="D67" s="85"/>
      <c r="E67" s="85"/>
      <c r="F67" s="85"/>
      <c r="G67" s="85"/>
      <c r="H67" s="85"/>
      <c r="I67" s="85"/>
      <c r="J67" s="85"/>
      <c r="K67" s="85"/>
      <c r="L67" s="85"/>
      <c r="M67" s="103"/>
    </row>
    <row r="68" s="56" customFormat="1" spans="1:13">
      <c r="A68" s="85"/>
      <c r="B68" s="88"/>
      <c r="C68" s="85"/>
      <c r="D68" s="85"/>
      <c r="E68" s="85"/>
      <c r="F68" s="85"/>
      <c r="G68" s="85"/>
      <c r="H68" s="85"/>
      <c r="I68" s="85"/>
      <c r="J68" s="85"/>
      <c r="K68" s="85"/>
      <c r="L68" s="85"/>
      <c r="M68" s="103"/>
    </row>
    <row r="69" s="56" customFormat="1" spans="1:13">
      <c r="A69" s="85"/>
      <c r="B69" s="88"/>
      <c r="C69" s="85"/>
      <c r="D69" s="85"/>
      <c r="E69" s="85"/>
      <c r="F69" s="85"/>
      <c r="G69" s="85"/>
      <c r="H69" s="85"/>
      <c r="I69" s="85"/>
      <c r="J69" s="85"/>
      <c r="K69" s="85"/>
      <c r="L69" s="85"/>
      <c r="M69" s="103"/>
    </row>
    <row r="70" s="56" customFormat="1" spans="1:13">
      <c r="A70" s="85"/>
      <c r="B70" s="88"/>
      <c r="C70" s="85"/>
      <c r="D70" s="85"/>
      <c r="E70" s="85"/>
      <c r="F70" s="85"/>
      <c r="G70" s="85"/>
      <c r="H70" s="85"/>
      <c r="I70" s="85"/>
      <c r="J70" s="85"/>
      <c r="K70" s="85"/>
      <c r="L70" s="85"/>
      <c r="M70" s="103"/>
    </row>
    <row r="71" s="56" customFormat="1" spans="1:13">
      <c r="A71" s="85"/>
      <c r="B71" s="88"/>
      <c r="C71" s="85"/>
      <c r="D71" s="85"/>
      <c r="E71" s="85"/>
      <c r="F71" s="85"/>
      <c r="G71" s="85"/>
      <c r="H71" s="85"/>
      <c r="I71" s="85"/>
      <c r="J71" s="85"/>
      <c r="K71" s="85"/>
      <c r="L71" s="85"/>
      <c r="M71" s="103"/>
    </row>
    <row r="72" s="56" customFormat="1" spans="1:13">
      <c r="A72" s="85"/>
      <c r="B72" s="88"/>
      <c r="C72" s="85"/>
      <c r="D72" s="85"/>
      <c r="E72" s="85"/>
      <c r="F72" s="85"/>
      <c r="G72" s="85"/>
      <c r="H72" s="85"/>
      <c r="I72" s="85"/>
      <c r="J72" s="85"/>
      <c r="K72" s="85"/>
      <c r="L72" s="85"/>
      <c r="M72" s="103"/>
    </row>
    <row r="73" s="56" customFormat="1" spans="1:13">
      <c r="A73" s="85"/>
      <c r="B73" s="88"/>
      <c r="C73" s="85"/>
      <c r="D73" s="85"/>
      <c r="E73" s="85"/>
      <c r="F73" s="85"/>
      <c r="G73" s="85"/>
      <c r="H73" s="85"/>
      <c r="I73" s="85"/>
      <c r="J73" s="85"/>
      <c r="K73" s="85"/>
      <c r="L73" s="85"/>
      <c r="M73" s="103"/>
    </row>
    <row r="74" s="56" customFormat="1" spans="1:13">
      <c r="A74" s="85"/>
      <c r="B74" s="88"/>
      <c r="C74" s="85"/>
      <c r="D74" s="85"/>
      <c r="E74" s="85"/>
      <c r="F74" s="85"/>
      <c r="G74" s="85"/>
      <c r="H74" s="85"/>
      <c r="I74" s="85"/>
      <c r="J74" s="85"/>
      <c r="K74" s="85"/>
      <c r="L74" s="85"/>
      <c r="M74" s="103"/>
    </row>
    <row r="75" s="56" customFormat="1" spans="1:13">
      <c r="A75" s="85"/>
      <c r="B75" s="88"/>
      <c r="C75" s="85"/>
      <c r="D75" s="85"/>
      <c r="E75" s="85"/>
      <c r="F75" s="85"/>
      <c r="G75" s="85"/>
      <c r="H75" s="85"/>
      <c r="I75" s="85"/>
      <c r="J75" s="85"/>
      <c r="K75" s="85"/>
      <c r="L75" s="85"/>
      <c r="M75" s="103"/>
    </row>
    <row r="76" s="56" customFormat="1" spans="1:13">
      <c r="A76" s="85"/>
      <c r="B76" s="88"/>
      <c r="C76" s="85"/>
      <c r="D76" s="85"/>
      <c r="E76" s="85"/>
      <c r="F76" s="85"/>
      <c r="G76" s="85"/>
      <c r="H76" s="85"/>
      <c r="I76" s="85"/>
      <c r="J76" s="85"/>
      <c r="K76" s="85"/>
      <c r="L76" s="85"/>
      <c r="M76" s="103"/>
    </row>
    <row r="77" s="56" customFormat="1" spans="1:13">
      <c r="A77" s="85"/>
      <c r="B77" s="88"/>
      <c r="C77" s="85"/>
      <c r="D77" s="85"/>
      <c r="E77" s="85"/>
      <c r="F77" s="85"/>
      <c r="G77" s="85"/>
      <c r="H77" s="85"/>
      <c r="I77" s="85"/>
      <c r="J77" s="85"/>
      <c r="K77" s="85"/>
      <c r="L77" s="85"/>
      <c r="M77" s="103"/>
    </row>
    <row r="78" s="56" customFormat="1" spans="1:13">
      <c r="A78" s="85"/>
      <c r="B78" s="88"/>
      <c r="C78" s="99" t="s">
        <v>197</v>
      </c>
      <c r="D78" s="99"/>
      <c r="E78" s="99"/>
      <c r="F78" s="99"/>
      <c r="G78" s="99"/>
      <c r="H78" s="99"/>
      <c r="I78" s="99"/>
      <c r="J78" s="99"/>
      <c r="K78" s="99"/>
      <c r="L78" s="99"/>
      <c r="M78" s="103"/>
    </row>
    <row r="79" s="56" customFormat="1" spans="1:13">
      <c r="A79" s="85"/>
      <c r="B79" s="88"/>
      <c r="C79" s="85"/>
      <c r="D79" s="85"/>
      <c r="E79" s="85"/>
      <c r="F79" s="85"/>
      <c r="G79" s="85"/>
      <c r="H79" s="85"/>
      <c r="I79" s="85"/>
      <c r="J79" s="85"/>
      <c r="K79" s="85"/>
      <c r="L79" s="85"/>
      <c r="M79" s="103"/>
    </row>
    <row r="80" s="56" customFormat="1" spans="1:13">
      <c r="A80" s="85"/>
      <c r="B80" s="88"/>
      <c r="C80" s="85"/>
      <c r="D80" s="85"/>
      <c r="E80" s="85" t="s">
        <v>47</v>
      </c>
      <c r="F80" s="85" t="s">
        <v>191</v>
      </c>
      <c r="G80" s="85" t="s">
        <v>45</v>
      </c>
      <c r="H80" s="85"/>
      <c r="I80" s="85"/>
      <c r="J80" s="85"/>
      <c r="K80" s="85"/>
      <c r="L80" s="85"/>
      <c r="M80" s="103"/>
    </row>
    <row r="81" s="56" customFormat="1" spans="1:13">
      <c r="A81" s="85"/>
      <c r="B81" s="88"/>
      <c r="C81" s="85"/>
      <c r="D81" s="85"/>
      <c r="E81" s="85" t="str">
        <f>AUTODIAGNÓSTICO!E28</f>
        <v>Generación y análisis de la información para el diálogo en la rendición de cuentas en lenguaje claro </v>
      </c>
      <c r="F81" s="85">
        <v>100</v>
      </c>
      <c r="G81" s="85">
        <f>AUTODIAGNÓSTICO!G28</f>
        <v>87.1428571428571</v>
      </c>
      <c r="H81" s="85"/>
      <c r="I81" s="85"/>
      <c r="J81" s="85"/>
      <c r="K81" s="85"/>
      <c r="L81" s="85"/>
      <c r="M81" s="103"/>
    </row>
    <row r="82" s="56" customFormat="1" spans="1:13">
      <c r="A82" s="85"/>
      <c r="B82" s="88"/>
      <c r="C82" s="85"/>
      <c r="D82" s="85"/>
      <c r="E82" s="85" t="str">
        <f>AUTODIAGNÓSTICO!E35</f>
        <v>Publicación de la información 
 a través de los diferentes canales de comunicación </v>
      </c>
      <c r="F82" s="85">
        <v>100</v>
      </c>
      <c r="G82" s="85">
        <f>AUTODIAGNÓSTICO!G35</f>
        <v>90</v>
      </c>
      <c r="H82" s="85"/>
      <c r="I82" s="85"/>
      <c r="J82" s="85"/>
      <c r="K82" s="85"/>
      <c r="L82" s="85"/>
      <c r="M82" s="103"/>
    </row>
    <row r="83" s="56" customFormat="1" spans="1:13">
      <c r="A83" s="85"/>
      <c r="B83" s="88"/>
      <c r="C83" s="85"/>
      <c r="D83" s="85"/>
      <c r="E83" s="85" t="str">
        <f>AUTODIAGNÓSTICO!E38</f>
        <v>Preparar los espacios de diálogo</v>
      </c>
      <c r="F83" s="85">
        <v>100</v>
      </c>
      <c r="G83" s="85">
        <f>AUTODIAGNÓSTICO!G38</f>
        <v>76.6666666666667</v>
      </c>
      <c r="H83" s="85"/>
      <c r="I83" s="85"/>
      <c r="J83" s="85"/>
      <c r="K83" s="85"/>
      <c r="L83" s="85"/>
      <c r="M83" s="103"/>
    </row>
    <row r="84" s="56" customFormat="1" spans="1:13">
      <c r="A84" s="85"/>
      <c r="B84" s="88"/>
      <c r="C84" s="85"/>
      <c r="D84" s="85"/>
      <c r="E84" s="85" t="str">
        <f>AUTODIAGNÓSTICO!E41</f>
        <v>Convocar a los ciudadanos y grupos de interés para participar en los espacios de diálogo para la rendición de cuentas</v>
      </c>
      <c r="F84" s="85">
        <v>100</v>
      </c>
      <c r="G84" s="85">
        <f>AUTODIAGNÓSTICO!G41</f>
        <v>93.3333333333333</v>
      </c>
      <c r="H84" s="85"/>
      <c r="I84" s="85"/>
      <c r="J84" s="85"/>
      <c r="K84" s="85"/>
      <c r="L84" s="85"/>
      <c r="M84" s="103"/>
    </row>
    <row r="85" s="56" customFormat="1" spans="1:13">
      <c r="A85" s="85"/>
      <c r="B85" s="88"/>
      <c r="C85" s="85"/>
      <c r="D85" s="85"/>
      <c r="E85" s="85" t="str">
        <f>AUTODIAGNÓSTICO!E44</f>
        <v>Realizar espacios de diálogo  de rendición de cuentas</v>
      </c>
      <c r="F85" s="85">
        <v>100</v>
      </c>
      <c r="G85" s="105">
        <f>AUTODIAGNÓSTICO!G44</f>
        <v>79.1666666666667</v>
      </c>
      <c r="H85" s="85"/>
      <c r="I85" s="85"/>
      <c r="J85" s="85"/>
      <c r="K85" s="85"/>
      <c r="L85" s="85"/>
      <c r="M85" s="103"/>
    </row>
    <row r="86" s="56" customFormat="1" spans="1:13">
      <c r="A86" s="85"/>
      <c r="B86" s="88"/>
      <c r="C86" s="85"/>
      <c r="D86" s="85"/>
      <c r="E86" s="85"/>
      <c r="F86" s="85"/>
      <c r="G86" s="85"/>
      <c r="H86" s="85"/>
      <c r="I86" s="85"/>
      <c r="J86" s="85"/>
      <c r="K86" s="85"/>
      <c r="L86" s="85"/>
      <c r="M86" s="103"/>
    </row>
    <row r="87" s="56" customFormat="1" spans="1:13">
      <c r="A87" s="85"/>
      <c r="B87" s="88"/>
      <c r="C87" s="85"/>
      <c r="D87" s="85"/>
      <c r="E87" s="85"/>
      <c r="F87" s="85"/>
      <c r="G87" s="85"/>
      <c r="H87" s="85"/>
      <c r="I87" s="85"/>
      <c r="J87" s="85"/>
      <c r="K87" s="85"/>
      <c r="L87" s="85"/>
      <c r="M87" s="103"/>
    </row>
    <row r="88" s="56" customFormat="1" spans="1:13">
      <c r="A88" s="85"/>
      <c r="B88" s="88"/>
      <c r="C88" s="85"/>
      <c r="D88" s="85"/>
      <c r="E88" s="85"/>
      <c r="F88" s="85"/>
      <c r="G88" s="85"/>
      <c r="H88" s="85"/>
      <c r="I88" s="85"/>
      <c r="J88" s="85"/>
      <c r="K88" s="85"/>
      <c r="L88" s="85"/>
      <c r="M88" s="103"/>
    </row>
    <row r="89" s="56" customFormat="1" spans="1:13">
      <c r="A89" s="85"/>
      <c r="B89" s="88"/>
      <c r="C89" s="85"/>
      <c r="D89" s="85"/>
      <c r="E89" s="85"/>
      <c r="F89" s="85"/>
      <c r="G89" s="85"/>
      <c r="H89" s="85"/>
      <c r="I89" s="85"/>
      <c r="J89" s="85"/>
      <c r="K89" s="85"/>
      <c r="L89" s="85"/>
      <c r="M89" s="103"/>
    </row>
    <row r="90" s="56" customFormat="1" spans="1:13">
      <c r="A90" s="85"/>
      <c r="B90" s="88"/>
      <c r="C90" s="85"/>
      <c r="D90" s="85"/>
      <c r="E90" s="85"/>
      <c r="F90" s="85"/>
      <c r="G90" s="85"/>
      <c r="H90" s="85"/>
      <c r="I90" s="85"/>
      <c r="J90" s="85"/>
      <c r="K90" s="85"/>
      <c r="L90" s="85"/>
      <c r="M90" s="103"/>
    </row>
    <row r="91" s="56" customFormat="1" spans="1:13">
      <c r="A91" s="85"/>
      <c r="B91" s="88"/>
      <c r="C91" s="85"/>
      <c r="D91" s="85"/>
      <c r="E91" s="85"/>
      <c r="F91" s="85"/>
      <c r="G91" s="85"/>
      <c r="H91" s="85"/>
      <c r="I91" s="85"/>
      <c r="J91" s="85"/>
      <c r="K91" s="85"/>
      <c r="L91" s="85"/>
      <c r="M91" s="103"/>
    </row>
    <row r="92" s="56" customFormat="1" spans="1:13">
      <c r="A92" s="85"/>
      <c r="B92" s="88"/>
      <c r="C92" s="85"/>
      <c r="D92" s="85"/>
      <c r="E92" s="85"/>
      <c r="F92" s="85"/>
      <c r="G92" s="85"/>
      <c r="H92" s="85"/>
      <c r="I92" s="85"/>
      <c r="J92" s="85"/>
      <c r="K92" s="85"/>
      <c r="L92" s="85"/>
      <c r="M92" s="103"/>
    </row>
    <row r="93" s="56" customFormat="1" spans="1:13">
      <c r="A93" s="85"/>
      <c r="B93" s="88"/>
      <c r="C93" s="85"/>
      <c r="D93" s="85"/>
      <c r="E93" s="85"/>
      <c r="F93" s="85"/>
      <c r="G93" s="85"/>
      <c r="H93" s="85"/>
      <c r="I93" s="85"/>
      <c r="J93" s="85"/>
      <c r="K93" s="85"/>
      <c r="L93" s="85"/>
      <c r="M93" s="103"/>
    </row>
    <row r="94" s="56" customFormat="1" spans="1:13">
      <c r="A94" s="85"/>
      <c r="B94" s="88"/>
      <c r="C94" s="85"/>
      <c r="D94" s="85"/>
      <c r="E94" s="85"/>
      <c r="F94" s="85"/>
      <c r="G94" s="85"/>
      <c r="H94" s="85"/>
      <c r="I94" s="85"/>
      <c r="J94" s="85"/>
      <c r="K94" s="85"/>
      <c r="L94" s="85"/>
      <c r="M94" s="103"/>
    </row>
    <row r="95" s="56" customFormat="1" spans="1:13">
      <c r="A95" s="85"/>
      <c r="B95" s="88"/>
      <c r="C95" s="85"/>
      <c r="D95" s="85"/>
      <c r="E95" s="85"/>
      <c r="F95" s="85"/>
      <c r="G95" s="85"/>
      <c r="H95" s="85"/>
      <c r="I95" s="85"/>
      <c r="J95" s="85"/>
      <c r="K95" s="85"/>
      <c r="L95" s="85"/>
      <c r="M95" s="103"/>
    </row>
    <row r="96" s="56" customFormat="1" spans="1:13">
      <c r="A96" s="85"/>
      <c r="B96" s="88"/>
      <c r="C96" s="85"/>
      <c r="D96" s="85"/>
      <c r="E96" s="85"/>
      <c r="F96" s="85"/>
      <c r="G96" s="85"/>
      <c r="H96" s="85"/>
      <c r="I96" s="85"/>
      <c r="J96" s="85"/>
      <c r="K96" s="85"/>
      <c r="L96" s="85"/>
      <c r="M96" s="103"/>
    </row>
    <row r="97" s="56" customFormat="1" spans="1:13">
      <c r="A97" s="85"/>
      <c r="B97" s="88"/>
      <c r="C97" s="85"/>
      <c r="D97" s="85"/>
      <c r="E97" s="85"/>
      <c r="F97" s="85"/>
      <c r="G97" s="85"/>
      <c r="H97" s="85"/>
      <c r="I97" s="85"/>
      <c r="J97" s="85"/>
      <c r="K97" s="85"/>
      <c r="L97" s="85"/>
      <c r="M97" s="103"/>
    </row>
    <row r="98" s="56" customFormat="1" spans="1:13">
      <c r="A98" s="85"/>
      <c r="B98" s="88"/>
      <c r="C98" s="85"/>
      <c r="D98" s="85"/>
      <c r="E98" s="85"/>
      <c r="F98" s="85"/>
      <c r="G98" s="85"/>
      <c r="H98" s="85"/>
      <c r="I98" s="85"/>
      <c r="J98" s="85"/>
      <c r="K98" s="85"/>
      <c r="L98" s="85"/>
      <c r="M98" s="103"/>
    </row>
    <row r="99" s="56" customFormat="1" spans="1:13">
      <c r="A99" s="85"/>
      <c r="B99" s="88"/>
      <c r="C99" s="85"/>
      <c r="D99" s="85"/>
      <c r="E99" s="85"/>
      <c r="F99" s="85"/>
      <c r="G99" s="85"/>
      <c r="H99" s="85"/>
      <c r="I99" s="85"/>
      <c r="J99" s="85"/>
      <c r="K99" s="85"/>
      <c r="L99" s="85"/>
      <c r="M99" s="103"/>
    </row>
    <row r="100" s="56" customFormat="1" spans="1:13">
      <c r="A100" s="85"/>
      <c r="B100" s="88"/>
      <c r="C100" s="85"/>
      <c r="D100" s="85"/>
      <c r="E100" s="85"/>
      <c r="F100" s="85"/>
      <c r="G100" s="85"/>
      <c r="H100" s="85"/>
      <c r="I100" s="85"/>
      <c r="J100" s="85"/>
      <c r="K100" s="85"/>
      <c r="L100" s="85"/>
      <c r="M100" s="103"/>
    </row>
    <row r="101" s="56" customFormat="1" spans="1:13">
      <c r="A101" s="85"/>
      <c r="B101" s="88"/>
      <c r="C101" s="85"/>
      <c r="D101" s="85"/>
      <c r="E101" s="85"/>
      <c r="F101" s="85"/>
      <c r="G101" s="85"/>
      <c r="H101" s="85"/>
      <c r="I101" s="85"/>
      <c r="J101" s="85"/>
      <c r="K101" s="85"/>
      <c r="L101" s="85"/>
      <c r="M101" s="103"/>
    </row>
    <row r="102" s="56" customFormat="1" spans="1:13">
      <c r="A102" s="85"/>
      <c r="B102" s="88"/>
      <c r="C102" s="99" t="s">
        <v>198</v>
      </c>
      <c r="D102" s="99"/>
      <c r="E102" s="99"/>
      <c r="F102" s="99"/>
      <c r="G102" s="99"/>
      <c r="H102" s="99"/>
      <c r="I102" s="99"/>
      <c r="J102" s="99"/>
      <c r="K102" s="99"/>
      <c r="L102" s="99"/>
      <c r="M102" s="103"/>
    </row>
    <row r="103" s="56" customFormat="1" spans="1:13">
      <c r="A103" s="85"/>
      <c r="B103" s="88"/>
      <c r="C103" s="85"/>
      <c r="D103" s="85"/>
      <c r="E103" s="85"/>
      <c r="F103" s="85"/>
      <c r="G103" s="85"/>
      <c r="H103" s="85"/>
      <c r="I103" s="85"/>
      <c r="J103" s="85"/>
      <c r="K103" s="85"/>
      <c r="L103" s="85"/>
      <c r="M103" s="103"/>
    </row>
    <row r="104" s="56" customFormat="1" spans="1:13">
      <c r="A104" s="85"/>
      <c r="B104" s="88"/>
      <c r="C104" s="85"/>
      <c r="D104" s="85" t="s">
        <v>47</v>
      </c>
      <c r="E104" s="85" t="s">
        <v>199</v>
      </c>
      <c r="F104" s="85" t="s">
        <v>45</v>
      </c>
      <c r="G104" s="85"/>
      <c r="H104" s="85"/>
      <c r="I104" s="85"/>
      <c r="J104" s="85"/>
      <c r="K104" s="85"/>
      <c r="L104" s="85"/>
      <c r="M104" s="103"/>
    </row>
    <row r="105" s="56" customFormat="1" spans="1:13">
      <c r="A105" s="85"/>
      <c r="B105" s="88"/>
      <c r="C105" s="85"/>
      <c r="D105" s="85" t="str">
        <f>AUTODIAGNÓSTICO!E56</f>
        <v>Cuantificar el impacto de las acciones de rendición de cuentas para divulgarlos a la ciudadanía</v>
      </c>
      <c r="E105" s="85">
        <v>100</v>
      </c>
      <c r="F105" s="85">
        <f>AUTODIAGNÓSTICO!G56</f>
        <v>77.7777777777778</v>
      </c>
      <c r="G105" s="85"/>
      <c r="H105" s="85"/>
      <c r="I105" s="85"/>
      <c r="J105" s="85"/>
      <c r="K105" s="85"/>
      <c r="L105" s="85"/>
      <c r="M105" s="103"/>
    </row>
    <row r="106" s="56" customFormat="1" spans="1:13">
      <c r="A106" s="85"/>
      <c r="B106" s="88"/>
      <c r="C106" s="85"/>
      <c r="D106" s="85"/>
      <c r="E106" s="85"/>
      <c r="F106" s="85"/>
      <c r="G106" s="85"/>
      <c r="H106" s="85"/>
      <c r="I106" s="85"/>
      <c r="J106" s="85"/>
      <c r="K106" s="85"/>
      <c r="L106" s="85"/>
      <c r="M106" s="103"/>
    </row>
    <row r="107" s="56" customFormat="1" spans="1:13">
      <c r="A107" s="85"/>
      <c r="B107" s="88"/>
      <c r="C107" s="85"/>
      <c r="D107" s="85"/>
      <c r="E107" s="85"/>
      <c r="F107" s="85"/>
      <c r="G107" s="85"/>
      <c r="H107" s="85"/>
      <c r="I107" s="85"/>
      <c r="J107" s="85"/>
      <c r="K107" s="85"/>
      <c r="L107" s="85"/>
      <c r="M107" s="103"/>
    </row>
    <row r="108" s="56" customFormat="1" spans="1:13">
      <c r="A108" s="85"/>
      <c r="B108" s="88"/>
      <c r="C108" s="85"/>
      <c r="D108" s="85"/>
      <c r="E108" s="85"/>
      <c r="F108" s="85"/>
      <c r="G108" s="85"/>
      <c r="H108" s="85"/>
      <c r="I108" s="85"/>
      <c r="J108" s="85"/>
      <c r="K108" s="85"/>
      <c r="L108" s="85"/>
      <c r="M108" s="103"/>
    </row>
    <row r="109" s="56" customFormat="1" spans="1:13">
      <c r="A109" s="85"/>
      <c r="B109" s="88"/>
      <c r="C109" s="85"/>
      <c r="D109" s="85"/>
      <c r="E109" s="85"/>
      <c r="F109" s="85"/>
      <c r="G109" s="85"/>
      <c r="H109" s="85"/>
      <c r="I109" s="85"/>
      <c r="J109" s="85"/>
      <c r="K109" s="85"/>
      <c r="L109" s="85"/>
      <c r="M109" s="103"/>
    </row>
    <row r="110" s="56" customFormat="1" spans="1:13">
      <c r="A110" s="85"/>
      <c r="B110" s="88"/>
      <c r="C110" s="85"/>
      <c r="D110" s="85"/>
      <c r="E110" s="85"/>
      <c r="F110" s="85"/>
      <c r="G110" s="85"/>
      <c r="H110" s="85"/>
      <c r="I110" s="85"/>
      <c r="J110" s="85"/>
      <c r="K110" s="85"/>
      <c r="L110" s="85"/>
      <c r="M110" s="103"/>
    </row>
    <row r="111" s="56" customFormat="1" spans="1:13">
      <c r="A111" s="85"/>
      <c r="B111" s="88"/>
      <c r="C111" s="85"/>
      <c r="D111" s="85"/>
      <c r="E111" s="85"/>
      <c r="F111" s="85"/>
      <c r="G111" s="85"/>
      <c r="H111" s="85"/>
      <c r="I111" s="85"/>
      <c r="J111" s="85"/>
      <c r="K111" s="85"/>
      <c r="L111" s="85"/>
      <c r="M111" s="103"/>
    </row>
    <row r="112" s="56" customFormat="1" spans="1:13">
      <c r="A112" s="85"/>
      <c r="B112" s="88"/>
      <c r="C112" s="85"/>
      <c r="D112" s="85"/>
      <c r="E112" s="85"/>
      <c r="F112" s="85"/>
      <c r="G112" s="85"/>
      <c r="H112" s="85"/>
      <c r="I112" s="85"/>
      <c r="J112" s="85"/>
      <c r="K112" s="85"/>
      <c r="L112" s="85"/>
      <c r="M112" s="103"/>
    </row>
    <row r="113" s="56" customFormat="1" spans="1:13">
      <c r="A113" s="85"/>
      <c r="B113" s="88"/>
      <c r="C113" s="85"/>
      <c r="D113" s="85"/>
      <c r="E113" s="85"/>
      <c r="F113" s="85"/>
      <c r="G113" s="85"/>
      <c r="H113" s="85"/>
      <c r="I113" s="85"/>
      <c r="J113" s="85"/>
      <c r="K113" s="85"/>
      <c r="L113" s="85"/>
      <c r="M113" s="103"/>
    </row>
    <row r="114" s="56" customFormat="1" spans="1:13">
      <c r="A114" s="85"/>
      <c r="B114" s="88"/>
      <c r="C114" s="85"/>
      <c r="D114" s="85"/>
      <c r="E114" s="85"/>
      <c r="F114" s="85"/>
      <c r="G114" s="85"/>
      <c r="H114" s="85"/>
      <c r="I114" s="85"/>
      <c r="J114" s="85"/>
      <c r="K114" s="85"/>
      <c r="L114" s="85"/>
      <c r="M114" s="103"/>
    </row>
    <row r="115" s="56" customFormat="1" spans="1:13">
      <c r="A115" s="85"/>
      <c r="B115" s="88"/>
      <c r="C115" s="85"/>
      <c r="D115" s="85"/>
      <c r="E115" s="85"/>
      <c r="F115" s="85"/>
      <c r="G115" s="85"/>
      <c r="H115" s="85"/>
      <c r="I115" s="85"/>
      <c r="J115" s="85"/>
      <c r="K115" s="85"/>
      <c r="L115" s="85"/>
      <c r="M115" s="103"/>
    </row>
    <row r="116" s="56" customFormat="1" spans="1:13">
      <c r="A116" s="85"/>
      <c r="B116" s="88"/>
      <c r="C116" s="85"/>
      <c r="D116" s="85"/>
      <c r="E116" s="85"/>
      <c r="F116" s="85"/>
      <c r="G116" s="85"/>
      <c r="H116" s="85"/>
      <c r="I116" s="85"/>
      <c r="J116" s="85"/>
      <c r="K116" s="85"/>
      <c r="L116" s="85"/>
      <c r="M116" s="103"/>
    </row>
    <row r="117" s="56" customFormat="1" spans="1:13">
      <c r="A117" s="85"/>
      <c r="B117" s="88"/>
      <c r="C117" s="85"/>
      <c r="D117" s="85"/>
      <c r="E117" s="85"/>
      <c r="F117" s="85"/>
      <c r="G117" s="85"/>
      <c r="H117" s="85"/>
      <c r="I117" s="85"/>
      <c r="J117" s="85"/>
      <c r="K117" s="85"/>
      <c r="L117" s="85"/>
      <c r="M117" s="103"/>
    </row>
    <row r="118" s="56" customFormat="1" spans="1:13">
      <c r="A118" s="85"/>
      <c r="B118" s="88"/>
      <c r="C118" s="85"/>
      <c r="D118" s="85"/>
      <c r="E118" s="85"/>
      <c r="F118" s="85"/>
      <c r="G118" s="85"/>
      <c r="H118" s="85"/>
      <c r="I118" s="85"/>
      <c r="J118" s="85"/>
      <c r="K118" s="85"/>
      <c r="L118" s="85"/>
      <c r="M118" s="103"/>
    </row>
    <row r="119" s="56" customFormat="1" spans="1:13">
      <c r="A119" s="85"/>
      <c r="B119" s="88"/>
      <c r="C119" s="85"/>
      <c r="D119" s="85"/>
      <c r="E119" s="85"/>
      <c r="F119" s="85"/>
      <c r="G119" s="85"/>
      <c r="H119" s="85"/>
      <c r="I119" s="85"/>
      <c r="J119" s="85"/>
      <c r="K119" s="85"/>
      <c r="L119" s="85"/>
      <c r="M119" s="103"/>
    </row>
    <row r="120" s="56" customFormat="1" spans="1:13">
      <c r="A120" s="85"/>
      <c r="B120" s="88"/>
      <c r="C120" s="85"/>
      <c r="D120" s="85"/>
      <c r="E120" s="85"/>
      <c r="F120" s="85"/>
      <c r="G120" s="85"/>
      <c r="H120" s="85"/>
      <c r="I120" s="85"/>
      <c r="J120" s="85"/>
      <c r="K120" s="85"/>
      <c r="L120" s="85"/>
      <c r="M120" s="103"/>
    </row>
    <row r="121" s="56" customFormat="1" spans="1:13">
      <c r="A121" s="85"/>
      <c r="B121" s="88"/>
      <c r="C121" s="85"/>
      <c r="D121" s="85"/>
      <c r="E121" s="85"/>
      <c r="F121" s="85"/>
      <c r="G121" s="85"/>
      <c r="H121" s="85"/>
      <c r="I121" s="85"/>
      <c r="J121" s="85"/>
      <c r="K121" s="85"/>
      <c r="L121" s="85"/>
      <c r="M121" s="103"/>
    </row>
    <row r="122" s="56" customFormat="1" spans="1:13">
      <c r="A122" s="85"/>
      <c r="B122" s="88"/>
      <c r="C122" s="85"/>
      <c r="D122" s="85"/>
      <c r="E122" s="85"/>
      <c r="F122" s="85"/>
      <c r="G122" s="85"/>
      <c r="H122" s="85"/>
      <c r="I122" s="85"/>
      <c r="J122" s="85"/>
      <c r="K122" s="85"/>
      <c r="L122" s="85"/>
      <c r="M122" s="103"/>
    </row>
    <row r="123" s="56" customFormat="1" spans="1:13">
      <c r="A123" s="85"/>
      <c r="B123" s="88"/>
      <c r="C123" s="85"/>
      <c r="D123" s="85"/>
      <c r="E123" s="85"/>
      <c r="F123" s="85"/>
      <c r="G123" s="85"/>
      <c r="H123" s="85"/>
      <c r="I123" s="85"/>
      <c r="J123" s="85"/>
      <c r="K123" s="85"/>
      <c r="L123" s="85"/>
      <c r="M123" s="103"/>
    </row>
    <row r="124" s="56" customFormat="1" spans="1:13">
      <c r="A124" s="85"/>
      <c r="B124" s="88"/>
      <c r="C124" s="85"/>
      <c r="D124" s="85"/>
      <c r="E124" s="85"/>
      <c r="F124" s="85"/>
      <c r="G124" s="85"/>
      <c r="H124" s="85"/>
      <c r="I124" s="85"/>
      <c r="J124" s="85"/>
      <c r="K124" s="85"/>
      <c r="L124" s="85"/>
      <c r="M124" s="103"/>
    </row>
    <row r="125" s="56" customFormat="1" spans="1:13">
      <c r="A125" s="85"/>
      <c r="B125" s="88"/>
      <c r="C125" s="85"/>
      <c r="D125" s="85"/>
      <c r="E125" s="85"/>
      <c r="F125" s="85"/>
      <c r="G125" s="85"/>
      <c r="H125" s="85"/>
      <c r="I125" s="85"/>
      <c r="J125" s="85"/>
      <c r="K125" s="85"/>
      <c r="L125" s="85"/>
      <c r="M125" s="103"/>
    </row>
    <row r="126" s="56" customFormat="1" spans="1:13">
      <c r="A126" s="85"/>
      <c r="B126" s="88"/>
      <c r="C126" s="85"/>
      <c r="D126" s="85"/>
      <c r="E126" s="85"/>
      <c r="F126" s="85"/>
      <c r="G126" s="85"/>
      <c r="H126" s="85"/>
      <c r="I126" s="85"/>
      <c r="J126" s="85"/>
      <c r="K126" s="85"/>
      <c r="L126" s="85"/>
      <c r="M126" s="103"/>
    </row>
    <row r="127" s="56" customFormat="1" spans="1:13">
      <c r="A127" s="85"/>
      <c r="B127" s="88"/>
      <c r="C127" s="85"/>
      <c r="D127" s="85"/>
      <c r="E127" s="85"/>
      <c r="F127" s="85"/>
      <c r="G127" s="85"/>
      <c r="H127" s="85"/>
      <c r="I127" s="85"/>
      <c r="J127" s="85"/>
      <c r="K127" s="85"/>
      <c r="L127" s="85"/>
      <c r="M127" s="103"/>
    </row>
    <row r="128" s="56" customFormat="1" spans="1:13">
      <c r="A128" s="85"/>
      <c r="B128" s="88"/>
      <c r="C128" s="99" t="s">
        <v>200</v>
      </c>
      <c r="D128" s="99"/>
      <c r="E128" s="99"/>
      <c r="F128" s="99"/>
      <c r="G128" s="99"/>
      <c r="H128" s="99"/>
      <c r="I128" s="99"/>
      <c r="J128" s="99"/>
      <c r="K128" s="99"/>
      <c r="L128" s="99"/>
      <c r="M128" s="103"/>
    </row>
    <row r="129" s="56" customFormat="1" spans="1:13">
      <c r="A129" s="85"/>
      <c r="B129" s="88"/>
      <c r="C129" s="85"/>
      <c r="D129" s="85"/>
      <c r="E129" s="85"/>
      <c r="F129" s="85"/>
      <c r="G129" s="85"/>
      <c r="H129" s="85"/>
      <c r="I129" s="85"/>
      <c r="J129" s="85"/>
      <c r="K129" s="85"/>
      <c r="L129" s="85"/>
      <c r="M129" s="103"/>
    </row>
    <row r="130" s="56" customFormat="1" spans="1:13">
      <c r="A130" s="85"/>
      <c r="B130" s="88"/>
      <c r="C130" s="85"/>
      <c r="D130" s="85"/>
      <c r="E130" s="85"/>
      <c r="F130" s="85"/>
      <c r="G130" s="85"/>
      <c r="H130" s="85"/>
      <c r="I130" s="85"/>
      <c r="J130" s="85"/>
      <c r="K130" s="85"/>
      <c r="L130" s="85"/>
      <c r="M130" s="103"/>
    </row>
    <row r="131" s="56" customFormat="1" spans="1:13">
      <c r="A131" s="85"/>
      <c r="B131" s="88"/>
      <c r="C131" s="85"/>
      <c r="D131" s="85" t="s">
        <v>47</v>
      </c>
      <c r="E131" s="85" t="s">
        <v>199</v>
      </c>
      <c r="F131" s="85" t="s">
        <v>45</v>
      </c>
      <c r="G131" s="85"/>
      <c r="H131" s="85"/>
      <c r="I131" s="85"/>
      <c r="J131" s="85"/>
      <c r="K131" s="85"/>
      <c r="L131" s="85"/>
      <c r="M131" s="103"/>
    </row>
    <row r="132" s="56" customFormat="1" spans="1:13">
      <c r="A132" s="85"/>
      <c r="B132" s="88"/>
      <c r="C132" s="85"/>
      <c r="D132" s="85" t="str">
        <f>AUTODIAGNÓSTICO!E65</f>
        <v>Establecer acciones de mejora del proceso de rendición de cuenta</v>
      </c>
      <c r="E132" s="85">
        <v>100</v>
      </c>
      <c r="F132" s="85">
        <f>AUTODIAGNÓSTICO!G65</f>
        <v>86</v>
      </c>
      <c r="G132" s="85"/>
      <c r="H132" s="85"/>
      <c r="I132" s="85"/>
      <c r="J132" s="85"/>
      <c r="K132" s="85"/>
      <c r="L132" s="85"/>
      <c r="M132" s="103"/>
    </row>
    <row r="133" s="56" customFormat="1" spans="1:13">
      <c r="A133" s="85"/>
      <c r="B133" s="88"/>
      <c r="C133" s="85"/>
      <c r="D133" s="85"/>
      <c r="E133" s="85"/>
      <c r="F133" s="85"/>
      <c r="G133" s="85"/>
      <c r="H133" s="85"/>
      <c r="I133" s="85"/>
      <c r="J133" s="85"/>
      <c r="K133" s="85"/>
      <c r="L133" s="85"/>
      <c r="M133" s="103"/>
    </row>
    <row r="134" s="56" customFormat="1" spans="1:13">
      <c r="A134" s="85"/>
      <c r="B134" s="88"/>
      <c r="C134" s="85"/>
      <c r="D134" s="85"/>
      <c r="E134" s="85"/>
      <c r="F134" s="85"/>
      <c r="G134" s="85"/>
      <c r="H134" s="85"/>
      <c r="I134" s="85"/>
      <c r="J134" s="85"/>
      <c r="K134" s="85"/>
      <c r="L134" s="85"/>
      <c r="M134" s="103"/>
    </row>
    <row r="135" s="56" customFormat="1" spans="1:13">
      <c r="A135" s="85"/>
      <c r="B135" s="88"/>
      <c r="C135" s="85"/>
      <c r="D135" s="85"/>
      <c r="E135" s="85"/>
      <c r="F135" s="85"/>
      <c r="G135" s="85"/>
      <c r="H135" s="85"/>
      <c r="I135" s="85"/>
      <c r="J135" s="85"/>
      <c r="K135" s="85"/>
      <c r="L135" s="85"/>
      <c r="M135" s="103"/>
    </row>
    <row r="136" s="56" customFormat="1" spans="1:13">
      <c r="A136" s="85"/>
      <c r="B136" s="88"/>
      <c r="C136" s="85"/>
      <c r="D136" s="85"/>
      <c r="E136" s="85"/>
      <c r="F136" s="85"/>
      <c r="G136" s="85"/>
      <c r="H136" s="85"/>
      <c r="I136" s="85"/>
      <c r="J136" s="85"/>
      <c r="K136" s="85"/>
      <c r="L136" s="85"/>
      <c r="M136" s="103"/>
    </row>
    <row r="137" s="56" customFormat="1" spans="1:13">
      <c r="A137" s="85"/>
      <c r="B137" s="88"/>
      <c r="C137" s="85"/>
      <c r="D137" s="85"/>
      <c r="E137" s="85"/>
      <c r="F137" s="85"/>
      <c r="G137" s="85"/>
      <c r="H137" s="85"/>
      <c r="I137" s="85"/>
      <c r="J137" s="85"/>
      <c r="K137" s="85"/>
      <c r="L137" s="85"/>
      <c r="M137" s="103"/>
    </row>
    <row r="138" s="56" customFormat="1" spans="1:13">
      <c r="A138" s="85"/>
      <c r="B138" s="88"/>
      <c r="C138" s="85"/>
      <c r="D138" s="85"/>
      <c r="E138" s="85"/>
      <c r="F138" s="85"/>
      <c r="G138" s="85"/>
      <c r="H138" s="85"/>
      <c r="I138" s="85"/>
      <c r="J138" s="85"/>
      <c r="K138" s="85"/>
      <c r="L138" s="85"/>
      <c r="M138" s="103"/>
    </row>
    <row r="139" s="56" customFormat="1" spans="1:13">
      <c r="A139" s="85"/>
      <c r="B139" s="88"/>
      <c r="C139" s="85"/>
      <c r="D139" s="85"/>
      <c r="E139" s="85"/>
      <c r="F139" s="85"/>
      <c r="G139" s="85"/>
      <c r="H139" s="85"/>
      <c r="I139" s="85"/>
      <c r="J139" s="85"/>
      <c r="K139" s="85"/>
      <c r="L139" s="85"/>
      <c r="M139" s="103"/>
    </row>
    <row r="140" s="56" customFormat="1" spans="1:13">
      <c r="A140" s="85"/>
      <c r="B140" s="88"/>
      <c r="C140" s="85"/>
      <c r="D140" s="85"/>
      <c r="E140" s="85"/>
      <c r="F140" s="85"/>
      <c r="G140" s="85"/>
      <c r="H140" s="85"/>
      <c r="I140" s="85"/>
      <c r="J140" s="85"/>
      <c r="K140" s="85"/>
      <c r="L140" s="85"/>
      <c r="M140" s="103"/>
    </row>
    <row r="141" s="56" customFormat="1" spans="1:13">
      <c r="A141" s="85"/>
      <c r="B141" s="88"/>
      <c r="C141" s="85"/>
      <c r="D141" s="85"/>
      <c r="E141" s="85"/>
      <c r="F141" s="85"/>
      <c r="G141" s="85"/>
      <c r="H141" s="85"/>
      <c r="I141" s="85"/>
      <c r="J141" s="85"/>
      <c r="K141" s="85"/>
      <c r="L141" s="85"/>
      <c r="M141" s="103"/>
    </row>
    <row r="142" s="56" customFormat="1" spans="1:13">
      <c r="A142" s="85"/>
      <c r="B142" s="88"/>
      <c r="C142" s="85"/>
      <c r="D142" s="85"/>
      <c r="E142" s="85"/>
      <c r="F142" s="85"/>
      <c r="G142" s="85"/>
      <c r="H142" s="85"/>
      <c r="I142" s="85"/>
      <c r="J142" s="85"/>
      <c r="K142" s="85"/>
      <c r="L142" s="85"/>
      <c r="M142" s="103"/>
    </row>
    <row r="143" s="56" customFormat="1" spans="1:13">
      <c r="A143" s="85"/>
      <c r="B143" s="88"/>
      <c r="C143" s="85"/>
      <c r="D143" s="85"/>
      <c r="E143" s="85"/>
      <c r="F143" s="85"/>
      <c r="G143" s="85"/>
      <c r="H143" s="85"/>
      <c r="I143" s="85"/>
      <c r="J143" s="85"/>
      <c r="K143" s="85"/>
      <c r="L143" s="85"/>
      <c r="M143" s="103"/>
    </row>
    <row r="144" s="56" customFormat="1" spans="1:13">
      <c r="A144" s="85"/>
      <c r="B144" s="88"/>
      <c r="C144" s="85"/>
      <c r="D144" s="85"/>
      <c r="E144" s="85"/>
      <c r="F144" s="85"/>
      <c r="G144" s="85"/>
      <c r="H144" s="85"/>
      <c r="I144" s="85"/>
      <c r="J144" s="85"/>
      <c r="K144" s="85"/>
      <c r="L144" s="85"/>
      <c r="M144" s="103"/>
    </row>
    <row r="145" s="56" customFormat="1" spans="1:13">
      <c r="A145" s="85"/>
      <c r="B145" s="88"/>
      <c r="C145" s="85"/>
      <c r="D145" s="85"/>
      <c r="E145" s="85"/>
      <c r="F145" s="85"/>
      <c r="G145" s="85"/>
      <c r="H145" s="85"/>
      <c r="I145" s="85"/>
      <c r="J145" s="85"/>
      <c r="K145" s="85"/>
      <c r="L145" s="85"/>
      <c r="M145" s="103"/>
    </row>
    <row r="146" s="56" customFormat="1" spans="1:13">
      <c r="A146" s="85"/>
      <c r="B146" s="88"/>
      <c r="C146" s="85"/>
      <c r="D146" s="85"/>
      <c r="E146" s="85"/>
      <c r="F146" s="85"/>
      <c r="G146" s="85"/>
      <c r="H146" s="85"/>
      <c r="I146" s="85"/>
      <c r="J146" s="85"/>
      <c r="K146" s="85"/>
      <c r="L146" s="85"/>
      <c r="M146" s="103"/>
    </row>
    <row r="147" s="56" customFormat="1" spans="1:13">
      <c r="A147" s="85"/>
      <c r="B147" s="88"/>
      <c r="C147" s="85"/>
      <c r="D147" s="85"/>
      <c r="E147" s="85"/>
      <c r="F147" s="85"/>
      <c r="G147" s="85"/>
      <c r="H147" s="85"/>
      <c r="I147" s="85"/>
      <c r="J147" s="85"/>
      <c r="K147" s="85"/>
      <c r="L147" s="85"/>
      <c r="M147" s="103"/>
    </row>
    <row r="148" s="56" customFormat="1" spans="1:13">
      <c r="A148" s="85"/>
      <c r="B148" s="88"/>
      <c r="C148" s="85"/>
      <c r="D148" s="85"/>
      <c r="E148" s="85"/>
      <c r="F148" s="85"/>
      <c r="G148" s="85"/>
      <c r="H148" s="85"/>
      <c r="I148" s="85"/>
      <c r="J148" s="85"/>
      <c r="K148" s="85"/>
      <c r="L148" s="85"/>
      <c r="M148" s="103"/>
    </row>
    <row r="149" s="56" customFormat="1" spans="1:13">
      <c r="A149" s="85"/>
      <c r="B149" s="88"/>
      <c r="C149" s="85"/>
      <c r="D149" s="85"/>
      <c r="E149" s="85"/>
      <c r="F149" s="85"/>
      <c r="G149" s="85"/>
      <c r="H149" s="85"/>
      <c r="I149" s="85"/>
      <c r="J149" s="85"/>
      <c r="K149" s="85"/>
      <c r="L149" s="85"/>
      <c r="M149" s="103"/>
    </row>
    <row r="150" s="56" customFormat="1" spans="1:13">
      <c r="A150" s="85"/>
      <c r="B150" s="88"/>
      <c r="C150" s="85"/>
      <c r="D150" s="85"/>
      <c r="E150" s="85"/>
      <c r="F150" s="85"/>
      <c r="G150" s="85"/>
      <c r="H150" s="85"/>
      <c r="I150" s="85"/>
      <c r="J150" s="85"/>
      <c r="K150" s="85"/>
      <c r="L150" s="85"/>
      <c r="M150" s="103"/>
    </row>
    <row r="151" s="56" customFormat="1" spans="1:13">
      <c r="A151" s="85"/>
      <c r="B151" s="88"/>
      <c r="C151" s="85"/>
      <c r="D151" s="85"/>
      <c r="E151" s="85"/>
      <c r="F151" s="85"/>
      <c r="G151" s="85"/>
      <c r="H151" s="85"/>
      <c r="I151" s="85"/>
      <c r="J151" s="85"/>
      <c r="K151" s="85"/>
      <c r="L151" s="85"/>
      <c r="M151" s="103"/>
    </row>
    <row r="152" s="56" customFormat="1" spans="1:13">
      <c r="A152" s="85"/>
      <c r="B152" s="88"/>
      <c r="C152" s="85"/>
      <c r="D152" s="85"/>
      <c r="E152" s="85"/>
      <c r="F152" s="85"/>
      <c r="G152" s="85"/>
      <c r="H152" s="85"/>
      <c r="I152" s="85"/>
      <c r="J152" s="85"/>
      <c r="K152" s="85"/>
      <c r="L152" s="85"/>
      <c r="M152" s="103"/>
    </row>
    <row r="153" s="56" customFormat="1" spans="1:13">
      <c r="A153" s="85"/>
      <c r="B153" s="88"/>
      <c r="C153" s="85"/>
      <c r="D153" s="85"/>
      <c r="E153" s="85"/>
      <c r="F153" s="85"/>
      <c r="G153" s="85"/>
      <c r="H153" s="85"/>
      <c r="I153" s="85"/>
      <c r="J153" s="85"/>
      <c r="K153" s="85"/>
      <c r="L153" s="85"/>
      <c r="M153" s="103"/>
    </row>
    <row r="154" s="56" customFormat="1" ht="15.75" spans="1:13">
      <c r="A154" s="85"/>
      <c r="B154" s="106"/>
      <c r="C154" s="107"/>
      <c r="D154" s="107"/>
      <c r="E154" s="107"/>
      <c r="F154" s="107"/>
      <c r="G154" s="107"/>
      <c r="H154" s="107"/>
      <c r="I154" s="107"/>
      <c r="J154" s="107"/>
      <c r="K154" s="107"/>
      <c r="L154" s="107"/>
      <c r="M154" s="108"/>
    </row>
    <row r="155" s="56" customFormat="1" spans="1:13">
      <c r="A155" s="85"/>
      <c r="B155" s="85"/>
      <c r="C155" s="85"/>
      <c r="D155" s="85"/>
      <c r="E155" s="85"/>
      <c r="F155" s="85"/>
      <c r="G155" s="85"/>
      <c r="H155" s="85"/>
      <c r="I155" s="85"/>
      <c r="J155" s="85"/>
      <c r="K155" s="85"/>
      <c r="L155" s="85"/>
      <c r="M155" s="85"/>
    </row>
    <row r="156" s="56" customFormat="1" spans="1:13">
      <c r="A156" s="85"/>
      <c r="B156" s="85"/>
      <c r="C156" s="85"/>
      <c r="D156" s="85"/>
      <c r="E156" s="85"/>
      <c r="F156" s="85"/>
      <c r="G156" s="85"/>
      <c r="H156" s="85"/>
      <c r="I156" s="85"/>
      <c r="J156" s="85"/>
      <c r="K156" s="85"/>
      <c r="L156" s="85"/>
      <c r="M156" s="85"/>
    </row>
    <row r="157" s="56" customFormat="1" spans="1:13">
      <c r="A157" s="85"/>
      <c r="B157" s="85"/>
      <c r="C157" s="85"/>
      <c r="D157" s="85"/>
      <c r="E157" s="85"/>
      <c r="F157" s="85"/>
      <c r="G157" s="85"/>
      <c r="H157" s="85"/>
      <c r="I157" s="85"/>
      <c r="J157" s="85"/>
      <c r="K157" s="85"/>
      <c r="L157" s="85"/>
      <c r="M157" s="85"/>
    </row>
    <row r="158" s="56" customFormat="1" spans="1:13">
      <c r="A158" s="85"/>
      <c r="B158" s="85"/>
      <c r="C158" s="85"/>
      <c r="D158" s="85"/>
      <c r="E158" s="85"/>
      <c r="F158" s="85"/>
      <c r="G158" s="85"/>
      <c r="H158" s="85"/>
      <c r="I158" s="85"/>
      <c r="J158" s="85"/>
      <c r="K158" s="85"/>
      <c r="L158" s="85"/>
      <c r="M158" s="85"/>
    </row>
    <row r="159" s="56" customFormat="1" spans="1:13">
      <c r="A159" s="85"/>
      <c r="B159" s="85"/>
      <c r="C159" s="85"/>
      <c r="D159" s="85"/>
      <c r="E159" s="85"/>
      <c r="F159" s="85"/>
      <c r="G159" s="85"/>
      <c r="H159" s="85"/>
      <c r="I159" s="85"/>
      <c r="J159" s="85"/>
      <c r="K159" s="85"/>
      <c r="L159" s="85"/>
      <c r="M159" s="85"/>
    </row>
    <row r="160" s="56" customFormat="1" spans="1:13">
      <c r="A160" s="85"/>
      <c r="B160" s="85"/>
      <c r="C160" s="85"/>
      <c r="D160" s="85"/>
      <c r="E160" s="85"/>
      <c r="F160" s="85"/>
      <c r="G160" s="85"/>
      <c r="H160" s="85"/>
      <c r="I160" s="85"/>
      <c r="J160" s="85"/>
      <c r="K160" s="85"/>
      <c r="L160" s="85"/>
      <c r="M160" s="85"/>
    </row>
    <row r="161" s="56" customFormat="1" spans="1:13">
      <c r="A161" s="85"/>
      <c r="B161" s="85"/>
      <c r="C161" s="85"/>
      <c r="D161" s="85"/>
      <c r="E161" s="85"/>
      <c r="F161" s="85"/>
      <c r="G161" s="85"/>
      <c r="H161" s="85"/>
      <c r="I161" s="85"/>
      <c r="J161" s="85"/>
      <c r="K161" s="85"/>
      <c r="L161" s="85"/>
      <c r="M161" s="85"/>
    </row>
    <row r="162" s="56" customFormat="1" spans="1:13">
      <c r="A162" s="85"/>
      <c r="B162" s="85"/>
      <c r="C162" s="85"/>
      <c r="D162" s="85"/>
      <c r="E162" s="85"/>
      <c r="F162" s="85"/>
      <c r="G162" s="85"/>
      <c r="H162" s="85"/>
      <c r="I162" s="85"/>
      <c r="J162" s="85"/>
      <c r="K162" s="85"/>
      <c r="L162" s="85"/>
      <c r="M162" s="85"/>
    </row>
    <row r="163" s="56" customFormat="1" spans="1:13">
      <c r="A163" s="85"/>
      <c r="B163" s="85"/>
      <c r="C163" s="85"/>
      <c r="D163" s="85"/>
      <c r="E163" s="85"/>
      <c r="F163" s="85"/>
      <c r="G163" s="85"/>
      <c r="H163" s="85"/>
      <c r="I163" s="85"/>
      <c r="J163" s="85"/>
      <c r="K163" s="85"/>
      <c r="L163" s="85"/>
      <c r="M163" s="85"/>
    </row>
    <row r="164" s="56" customFormat="1" spans="1:13">
      <c r="A164" s="85"/>
      <c r="B164" s="85"/>
      <c r="C164" s="85"/>
      <c r="D164" s="85"/>
      <c r="E164" s="85"/>
      <c r="F164" s="85"/>
      <c r="G164" s="85"/>
      <c r="H164" s="85"/>
      <c r="I164" s="85"/>
      <c r="J164" s="85"/>
      <c r="K164" s="85"/>
      <c r="L164" s="85"/>
      <c r="M164" s="85"/>
    </row>
    <row r="165" s="56" customFormat="1" spans="1:13">
      <c r="A165" s="85"/>
      <c r="B165" s="85"/>
      <c r="C165" s="85"/>
      <c r="D165" s="85"/>
      <c r="E165" s="85"/>
      <c r="F165" s="85"/>
      <c r="G165" s="85"/>
      <c r="H165" s="85"/>
      <c r="I165" s="85"/>
      <c r="J165" s="85"/>
      <c r="K165" s="85"/>
      <c r="L165" s="85"/>
      <c r="M165" s="85"/>
    </row>
    <row r="166" s="56" customFormat="1" spans="1:13">
      <c r="A166" s="85"/>
      <c r="B166" s="85"/>
      <c r="C166" s="85"/>
      <c r="D166" s="85"/>
      <c r="E166" s="85"/>
      <c r="F166" s="85"/>
      <c r="G166" s="85"/>
      <c r="H166" s="85"/>
      <c r="I166" s="85"/>
      <c r="J166" s="85"/>
      <c r="K166" s="85"/>
      <c r="L166" s="85"/>
      <c r="M166" s="85"/>
    </row>
    <row r="167" s="56" customFormat="1" spans="1:13">
      <c r="A167" s="85"/>
      <c r="B167" s="85"/>
      <c r="C167" s="85"/>
      <c r="D167" s="85"/>
      <c r="E167" s="85"/>
      <c r="F167" s="85"/>
      <c r="G167" s="85"/>
      <c r="H167" s="85"/>
      <c r="I167" s="85"/>
      <c r="J167" s="85"/>
      <c r="K167" s="85"/>
      <c r="L167" s="85"/>
      <c r="M167" s="85"/>
    </row>
    <row r="168" s="56" customFormat="1" spans="1:13">
      <c r="A168" s="85"/>
      <c r="B168" s="85"/>
      <c r="C168" s="85"/>
      <c r="D168" s="85"/>
      <c r="E168" s="85"/>
      <c r="F168" s="85"/>
      <c r="G168" s="85"/>
      <c r="H168" s="85"/>
      <c r="I168" s="85"/>
      <c r="J168" s="85"/>
      <c r="K168" s="85"/>
      <c r="L168" s="85"/>
      <c r="M168" s="85"/>
    </row>
    <row r="169" s="56" customFormat="1" spans="1:13">
      <c r="A169" s="85"/>
      <c r="B169" s="85"/>
      <c r="C169" s="85"/>
      <c r="D169" s="85"/>
      <c r="E169" s="85"/>
      <c r="F169" s="85"/>
      <c r="G169" s="85"/>
      <c r="H169" s="85"/>
      <c r="I169" s="85"/>
      <c r="J169" s="85"/>
      <c r="K169" s="85"/>
      <c r="L169" s="85"/>
      <c r="M169" s="85"/>
    </row>
    <row r="170" s="56" customFormat="1" spans="1:13">
      <c r="A170" s="85"/>
      <c r="B170" s="85"/>
      <c r="C170" s="85"/>
      <c r="D170" s="85"/>
      <c r="E170" s="85"/>
      <c r="F170" s="85"/>
      <c r="G170" s="85"/>
      <c r="H170" s="85"/>
      <c r="I170" s="85"/>
      <c r="J170" s="85"/>
      <c r="K170" s="85"/>
      <c r="L170" s="85"/>
      <c r="M170" s="85"/>
    </row>
    <row r="171" s="56" customFormat="1" spans="1:13">
      <c r="A171" s="85"/>
      <c r="B171" s="85"/>
      <c r="C171" s="85"/>
      <c r="D171" s="85"/>
      <c r="E171" s="85"/>
      <c r="F171" s="85"/>
      <c r="G171" s="85"/>
      <c r="H171" s="85"/>
      <c r="I171" s="85"/>
      <c r="J171" s="85"/>
      <c r="K171" s="85"/>
      <c r="L171" s="85"/>
      <c r="M171" s="85"/>
    </row>
    <row r="172" s="56" customFormat="1" spans="1:13">
      <c r="A172" s="85"/>
      <c r="B172" s="85"/>
      <c r="C172" s="85"/>
      <c r="D172" s="85"/>
      <c r="E172" s="85"/>
      <c r="F172" s="85"/>
      <c r="G172" s="85"/>
      <c r="H172" s="85"/>
      <c r="I172" s="85"/>
      <c r="J172" s="85"/>
      <c r="K172" s="85"/>
      <c r="L172" s="85"/>
      <c r="M172" s="85"/>
    </row>
    <row r="173" s="56" customFormat="1" spans="1:13">
      <c r="A173" s="85"/>
      <c r="B173" s="85"/>
      <c r="C173" s="85"/>
      <c r="D173" s="85"/>
      <c r="E173" s="85"/>
      <c r="F173" s="85"/>
      <c r="G173" s="85"/>
      <c r="H173" s="85"/>
      <c r="I173" s="85"/>
      <c r="J173" s="85"/>
      <c r="K173" s="85"/>
      <c r="L173" s="85"/>
      <c r="M173" s="85"/>
    </row>
    <row r="174" s="56" customFormat="1" spans="1:13">
      <c r="A174" s="85"/>
      <c r="B174" s="85"/>
      <c r="C174" s="85"/>
      <c r="D174" s="85"/>
      <c r="E174" s="85"/>
      <c r="F174" s="85"/>
      <c r="G174" s="85"/>
      <c r="H174" s="85"/>
      <c r="I174" s="85"/>
      <c r="J174" s="85"/>
      <c r="K174" s="85"/>
      <c r="L174" s="85"/>
      <c r="M174" s="85"/>
    </row>
    <row r="175" s="56" customFormat="1" spans="1:13">
      <c r="A175" s="85"/>
      <c r="B175" s="85"/>
      <c r="C175" s="85"/>
      <c r="D175" s="85"/>
      <c r="E175" s="85"/>
      <c r="F175" s="85"/>
      <c r="G175" s="85"/>
      <c r="H175" s="85"/>
      <c r="I175" s="85"/>
      <c r="J175" s="85"/>
      <c r="K175" s="85"/>
      <c r="L175" s="85"/>
      <c r="M175" s="85"/>
    </row>
    <row r="176" s="56" customFormat="1" spans="1:13">
      <c r="A176" s="85"/>
      <c r="B176" s="85"/>
      <c r="C176" s="85"/>
      <c r="D176" s="85"/>
      <c r="E176" s="85"/>
      <c r="F176" s="85"/>
      <c r="G176" s="85"/>
      <c r="H176" s="85"/>
      <c r="I176" s="85"/>
      <c r="J176" s="85"/>
      <c r="K176" s="85"/>
      <c r="L176" s="85"/>
      <c r="M176" s="85"/>
    </row>
    <row r="177" s="56" customFormat="1" spans="1:13">
      <c r="A177" s="85"/>
      <c r="B177" s="85"/>
      <c r="C177" s="85"/>
      <c r="D177" s="85"/>
      <c r="E177" s="85"/>
      <c r="F177" s="85"/>
      <c r="G177" s="85"/>
      <c r="H177" s="85"/>
      <c r="I177" s="85"/>
      <c r="J177" s="85"/>
      <c r="K177" s="85"/>
      <c r="L177" s="85"/>
      <c r="M177" s="85"/>
    </row>
    <row r="178" s="56" customFormat="1" spans="1:13">
      <c r="A178" s="85"/>
      <c r="B178" s="85"/>
      <c r="C178" s="85"/>
      <c r="D178" s="85"/>
      <c r="E178" s="85"/>
      <c r="F178" s="85"/>
      <c r="G178" s="85"/>
      <c r="H178" s="85"/>
      <c r="I178" s="85"/>
      <c r="J178" s="85"/>
      <c r="K178" s="85"/>
      <c r="L178" s="85"/>
      <c r="M178" s="85"/>
    </row>
    <row r="179" s="56" customFormat="1" spans="1:13">
      <c r="A179" s="85"/>
      <c r="B179" s="85"/>
      <c r="C179" s="85"/>
      <c r="D179" s="85"/>
      <c r="E179" s="85"/>
      <c r="F179" s="85"/>
      <c r="G179" s="85"/>
      <c r="H179" s="85"/>
      <c r="I179" s="85"/>
      <c r="J179" s="85"/>
      <c r="K179" s="85"/>
      <c r="L179" s="85"/>
      <c r="M179" s="85"/>
    </row>
    <row r="180" s="56" customFormat="1" spans="1:13">
      <c r="A180" s="85"/>
      <c r="B180" s="85"/>
      <c r="C180" s="85"/>
      <c r="D180" s="85"/>
      <c r="E180" s="85"/>
      <c r="F180" s="85"/>
      <c r="G180" s="85"/>
      <c r="H180" s="85"/>
      <c r="I180" s="85"/>
      <c r="J180" s="85"/>
      <c r="K180" s="85"/>
      <c r="L180" s="85"/>
      <c r="M180" s="85"/>
    </row>
    <row r="181" s="56" customFormat="1" spans="1:13">
      <c r="A181" s="85"/>
      <c r="B181" s="85"/>
      <c r="C181" s="85"/>
      <c r="D181" s="85"/>
      <c r="E181" s="85"/>
      <c r="F181" s="85"/>
      <c r="G181" s="85"/>
      <c r="H181" s="85"/>
      <c r="I181" s="85"/>
      <c r="J181" s="85"/>
      <c r="K181" s="85"/>
      <c r="L181" s="85"/>
      <c r="M181" s="85"/>
    </row>
    <row r="182" s="56" customFormat="1" spans="1:13">
      <c r="A182" s="85"/>
      <c r="B182" s="85"/>
      <c r="C182" s="85"/>
      <c r="D182" s="85"/>
      <c r="E182" s="85"/>
      <c r="F182" s="85"/>
      <c r="G182" s="85"/>
      <c r="H182" s="85"/>
      <c r="I182" s="85"/>
      <c r="J182" s="85"/>
      <c r="K182" s="85"/>
      <c r="L182" s="85"/>
      <c r="M182" s="85"/>
    </row>
    <row r="183" s="56" customFormat="1" spans="1:13">
      <c r="A183" s="85"/>
      <c r="B183" s="85"/>
      <c r="C183" s="85"/>
      <c r="D183" s="85"/>
      <c r="E183" s="85"/>
      <c r="F183" s="85"/>
      <c r="G183" s="85"/>
      <c r="H183" s="85"/>
      <c r="I183" s="85"/>
      <c r="J183" s="85"/>
      <c r="K183" s="85"/>
      <c r="L183" s="85"/>
      <c r="M183" s="85"/>
    </row>
    <row r="184" s="56" customFormat="1" spans="1:13">
      <c r="A184" s="85"/>
      <c r="B184" s="85"/>
      <c r="C184" s="85"/>
      <c r="D184" s="85"/>
      <c r="E184" s="85"/>
      <c r="F184" s="85"/>
      <c r="G184" s="85"/>
      <c r="H184" s="85"/>
      <c r="I184" s="85"/>
      <c r="J184" s="85"/>
      <c r="K184" s="85"/>
      <c r="L184" s="85"/>
      <c r="M184" s="85"/>
    </row>
    <row r="185" s="56" customFormat="1" spans="1:13">
      <c r="A185" s="85"/>
      <c r="B185" s="85"/>
      <c r="C185" s="85"/>
      <c r="D185" s="85"/>
      <c r="E185" s="85"/>
      <c r="F185" s="85"/>
      <c r="G185" s="85"/>
      <c r="H185" s="85"/>
      <c r="I185" s="85"/>
      <c r="J185" s="85"/>
      <c r="K185" s="85"/>
      <c r="L185" s="85"/>
      <c r="M185" s="85"/>
    </row>
    <row r="186" s="56" customFormat="1" spans="1:13">
      <c r="A186" s="85"/>
      <c r="B186" s="85"/>
      <c r="C186" s="85"/>
      <c r="D186" s="85"/>
      <c r="E186" s="85"/>
      <c r="F186" s="85"/>
      <c r="G186" s="85"/>
      <c r="H186" s="85"/>
      <c r="I186" s="85"/>
      <c r="J186" s="85"/>
      <c r="K186" s="85"/>
      <c r="L186" s="85"/>
      <c r="M186" s="85"/>
    </row>
    <row r="187" s="56" customFormat="1" spans="1:13">
      <c r="A187" s="85"/>
      <c r="B187" s="85"/>
      <c r="C187" s="85"/>
      <c r="D187" s="85"/>
      <c r="E187" s="85"/>
      <c r="F187" s="85"/>
      <c r="G187" s="85"/>
      <c r="H187" s="85"/>
      <c r="I187" s="85"/>
      <c r="J187" s="85"/>
      <c r="K187" s="85"/>
      <c r="L187" s="85"/>
      <c r="M187" s="85"/>
    </row>
    <row r="188" s="56" customFormat="1" spans="1:13">
      <c r="A188" s="85"/>
      <c r="B188" s="85"/>
      <c r="C188" s="85"/>
      <c r="D188" s="85"/>
      <c r="E188" s="85"/>
      <c r="F188" s="85"/>
      <c r="G188" s="85"/>
      <c r="H188" s="85"/>
      <c r="I188" s="85"/>
      <c r="J188" s="85"/>
      <c r="K188" s="85"/>
      <c r="L188" s="85"/>
      <c r="M188" s="85"/>
    </row>
    <row r="189" s="56" customFormat="1" spans="1:13">
      <c r="A189" s="85"/>
      <c r="B189" s="85"/>
      <c r="C189" s="85"/>
      <c r="D189" s="85"/>
      <c r="E189" s="85"/>
      <c r="F189" s="85"/>
      <c r="G189" s="85"/>
      <c r="H189" s="85"/>
      <c r="I189" s="85"/>
      <c r="J189" s="85"/>
      <c r="K189" s="85"/>
      <c r="L189" s="85"/>
      <c r="M189" s="85"/>
    </row>
    <row r="190" s="56" customFormat="1" spans="1:13">
      <c r="A190" s="85"/>
      <c r="B190" s="85"/>
      <c r="C190" s="85"/>
      <c r="D190" s="85"/>
      <c r="E190" s="85"/>
      <c r="F190" s="85"/>
      <c r="G190" s="85"/>
      <c r="H190" s="85"/>
      <c r="I190" s="85"/>
      <c r="J190" s="85"/>
      <c r="K190" s="85"/>
      <c r="L190" s="85"/>
      <c r="M190" s="85"/>
    </row>
    <row r="191" s="56" customFormat="1" spans="1:13">
      <c r="A191" s="85"/>
      <c r="B191" s="85"/>
      <c r="C191" s="85"/>
      <c r="D191" s="85"/>
      <c r="E191" s="85"/>
      <c r="F191" s="85"/>
      <c r="G191" s="85"/>
      <c r="H191" s="85"/>
      <c r="I191" s="85"/>
      <c r="J191" s="85"/>
      <c r="K191" s="85"/>
      <c r="L191" s="85"/>
      <c r="M191" s="85"/>
    </row>
    <row r="192" s="56" customFormat="1" spans="1:13">
      <c r="A192" s="85"/>
      <c r="B192" s="85"/>
      <c r="C192" s="85"/>
      <c r="D192" s="85"/>
      <c r="E192" s="85"/>
      <c r="F192" s="85"/>
      <c r="G192" s="85"/>
      <c r="H192" s="85"/>
      <c r="I192" s="85"/>
      <c r="J192" s="85"/>
      <c r="K192" s="85"/>
      <c r="L192" s="85"/>
      <c r="M192" s="85"/>
    </row>
    <row r="193" s="56" customFormat="1" spans="1:13">
      <c r="A193" s="85"/>
      <c r="B193" s="85"/>
      <c r="C193" s="85"/>
      <c r="D193" s="85"/>
      <c r="E193" s="85"/>
      <c r="F193" s="85"/>
      <c r="G193" s="85"/>
      <c r="H193" s="85"/>
      <c r="I193" s="85"/>
      <c r="J193" s="85"/>
      <c r="K193" s="85"/>
      <c r="L193" s="85"/>
      <c r="M193" s="85"/>
    </row>
    <row r="194" s="56" customFormat="1" spans="1:13">
      <c r="A194" s="85"/>
      <c r="B194" s="85"/>
      <c r="C194" s="85"/>
      <c r="D194" s="85"/>
      <c r="E194" s="85"/>
      <c r="F194" s="85"/>
      <c r="G194" s="85"/>
      <c r="H194" s="85"/>
      <c r="I194" s="85"/>
      <c r="J194" s="85"/>
      <c r="K194" s="85"/>
      <c r="L194" s="85"/>
      <c r="M194" s="85"/>
    </row>
    <row r="195" s="56" customFormat="1" spans="1:13">
      <c r="A195" s="85"/>
      <c r="B195" s="85"/>
      <c r="C195" s="85"/>
      <c r="D195" s="85"/>
      <c r="E195" s="85"/>
      <c r="F195" s="85"/>
      <c r="G195" s="85"/>
      <c r="H195" s="85"/>
      <c r="I195" s="85"/>
      <c r="J195" s="85"/>
      <c r="K195" s="85"/>
      <c r="L195" s="85"/>
      <c r="M195" s="85"/>
    </row>
    <row r="196" s="56" customFormat="1" spans="1:13">
      <c r="A196" s="85"/>
      <c r="B196" s="85"/>
      <c r="C196" s="85"/>
      <c r="D196" s="85"/>
      <c r="E196" s="85"/>
      <c r="F196" s="85"/>
      <c r="G196" s="85"/>
      <c r="H196" s="85"/>
      <c r="I196" s="85"/>
      <c r="J196" s="85"/>
      <c r="K196" s="85"/>
      <c r="L196" s="85"/>
      <c r="M196" s="85"/>
    </row>
    <row r="197" s="56" customFormat="1" spans="1:13">
      <c r="A197" s="85"/>
      <c r="B197" s="85"/>
      <c r="C197" s="85"/>
      <c r="D197" s="85"/>
      <c r="E197" s="85"/>
      <c r="F197" s="85"/>
      <c r="G197" s="85"/>
      <c r="H197" s="85"/>
      <c r="I197" s="85"/>
      <c r="J197" s="85"/>
      <c r="K197" s="85"/>
      <c r="L197" s="85"/>
      <c r="M197" s="85"/>
    </row>
    <row r="198" s="56" customFormat="1" spans="1:13">
      <c r="A198" s="85"/>
      <c r="B198" s="85"/>
      <c r="C198" s="85"/>
      <c r="D198" s="85"/>
      <c r="E198" s="85"/>
      <c r="F198" s="85"/>
      <c r="G198" s="85"/>
      <c r="H198" s="85"/>
      <c r="I198" s="85"/>
      <c r="J198" s="85"/>
      <c r="K198" s="85"/>
      <c r="L198" s="85"/>
      <c r="M198" s="85"/>
    </row>
    <row r="199" s="56" customFormat="1" spans="1:13">
      <c r="A199" s="85"/>
      <c r="B199" s="85"/>
      <c r="C199" s="85"/>
      <c r="D199" s="85"/>
      <c r="E199" s="85"/>
      <c r="F199" s="85"/>
      <c r="G199" s="85"/>
      <c r="H199" s="85"/>
      <c r="I199" s="85"/>
      <c r="J199" s="85"/>
      <c r="K199" s="85"/>
      <c r="L199" s="85"/>
      <c r="M199" s="85"/>
    </row>
    <row r="200" s="56" customFormat="1" spans="1:13">
      <c r="A200" s="85"/>
      <c r="B200" s="85"/>
      <c r="C200" s="85"/>
      <c r="D200" s="85"/>
      <c r="E200" s="85"/>
      <c r="F200" s="85"/>
      <c r="G200" s="85"/>
      <c r="H200" s="85"/>
      <c r="I200" s="85"/>
      <c r="J200" s="85"/>
      <c r="K200" s="85"/>
      <c r="L200" s="85"/>
      <c r="M200" s="85"/>
    </row>
    <row r="201" s="56" customFormat="1" spans="1:13">
      <c r="A201" s="85"/>
      <c r="B201" s="85"/>
      <c r="C201" s="85"/>
      <c r="D201" s="85"/>
      <c r="E201" s="85"/>
      <c r="F201" s="85"/>
      <c r="G201" s="85"/>
      <c r="H201" s="85"/>
      <c r="I201" s="85"/>
      <c r="J201" s="85"/>
      <c r="K201" s="85"/>
      <c r="L201" s="85"/>
      <c r="M201" s="85"/>
    </row>
    <row r="202" s="56" customFormat="1" spans="1:13">
      <c r="A202" s="85"/>
      <c r="B202" s="85"/>
      <c r="C202" s="85"/>
      <c r="D202" s="85"/>
      <c r="E202" s="85"/>
      <c r="F202" s="85"/>
      <c r="G202" s="85"/>
      <c r="H202" s="85"/>
      <c r="I202" s="85"/>
      <c r="J202" s="85"/>
      <c r="K202" s="85"/>
      <c r="L202" s="85"/>
      <c r="M202" s="85"/>
    </row>
    <row r="203" s="56" customFormat="1" spans="1:13">
      <c r="A203" s="85"/>
      <c r="B203" s="85"/>
      <c r="C203" s="85"/>
      <c r="D203" s="85"/>
      <c r="E203" s="85"/>
      <c r="F203" s="85"/>
      <c r="G203" s="85"/>
      <c r="H203" s="85"/>
      <c r="I203" s="85"/>
      <c r="J203" s="85"/>
      <c r="K203" s="85"/>
      <c r="L203" s="85"/>
      <c r="M203" s="85"/>
    </row>
    <row r="204" s="56" customFormat="1" spans="1:13">
      <c r="A204" s="85"/>
      <c r="B204" s="85"/>
      <c r="C204" s="85"/>
      <c r="D204" s="85"/>
      <c r="E204" s="85"/>
      <c r="F204" s="85"/>
      <c r="G204" s="85"/>
      <c r="H204" s="85"/>
      <c r="I204" s="85"/>
      <c r="J204" s="85"/>
      <c r="K204" s="85"/>
      <c r="L204" s="85"/>
      <c r="M204" s="85"/>
    </row>
    <row r="205" s="56" customFormat="1" spans="1:13">
      <c r="A205" s="85"/>
      <c r="B205" s="85"/>
      <c r="C205" s="85"/>
      <c r="D205" s="85"/>
      <c r="E205" s="85"/>
      <c r="F205" s="85"/>
      <c r="G205" s="85"/>
      <c r="H205" s="85"/>
      <c r="I205" s="85"/>
      <c r="J205" s="85"/>
      <c r="K205" s="85"/>
      <c r="L205" s="85"/>
      <c r="M205" s="85"/>
    </row>
    <row r="206" s="56" customFormat="1" spans="1:13">
      <c r="A206" s="85"/>
      <c r="B206" s="85"/>
      <c r="C206" s="85"/>
      <c r="D206" s="85"/>
      <c r="E206" s="85"/>
      <c r="F206" s="85"/>
      <c r="G206" s="85"/>
      <c r="H206" s="85"/>
      <c r="I206" s="85"/>
      <c r="J206" s="85"/>
      <c r="K206" s="85"/>
      <c r="L206" s="85"/>
      <c r="M206" s="85"/>
    </row>
    <row r="207" s="56" customFormat="1" spans="1:13">
      <c r="A207" s="85"/>
      <c r="B207" s="85"/>
      <c r="C207" s="85"/>
      <c r="D207" s="85"/>
      <c r="E207" s="85"/>
      <c r="F207" s="85"/>
      <c r="G207" s="85"/>
      <c r="H207" s="85"/>
      <c r="I207" s="85"/>
      <c r="J207" s="85"/>
      <c r="K207" s="85"/>
      <c r="L207" s="85"/>
      <c r="M207" s="85"/>
    </row>
    <row r="208" s="56" customFormat="1" spans="1:13">
      <c r="A208" s="85"/>
      <c r="B208" s="85"/>
      <c r="C208" s="85"/>
      <c r="D208" s="85"/>
      <c r="E208" s="85"/>
      <c r="F208" s="85"/>
      <c r="G208" s="85"/>
      <c r="H208" s="85"/>
      <c r="I208" s="85"/>
      <c r="J208" s="85"/>
      <c r="K208" s="85"/>
      <c r="L208" s="85"/>
      <c r="M208" s="85"/>
    </row>
    <row r="209" s="56" customFormat="1" spans="1:13">
      <c r="A209" s="85"/>
      <c r="B209" s="85"/>
      <c r="C209" s="85"/>
      <c r="D209" s="85"/>
      <c r="E209" s="85"/>
      <c r="F209" s="85"/>
      <c r="G209" s="85"/>
      <c r="H209" s="85"/>
      <c r="I209" s="85"/>
      <c r="J209" s="85"/>
      <c r="K209" s="85"/>
      <c r="L209" s="85"/>
      <c r="M209" s="85"/>
    </row>
    <row r="210" s="56" customFormat="1" spans="1:13">
      <c r="A210" s="85"/>
      <c r="B210" s="85"/>
      <c r="C210" s="85"/>
      <c r="D210" s="85"/>
      <c r="E210" s="85"/>
      <c r="F210" s="85"/>
      <c r="G210" s="85"/>
      <c r="H210" s="85"/>
      <c r="I210" s="85"/>
      <c r="J210" s="85"/>
      <c r="K210" s="85"/>
      <c r="L210" s="85"/>
      <c r="M210" s="85"/>
    </row>
    <row r="211" s="56" customFormat="1" spans="1:13">
      <c r="A211" s="85"/>
      <c r="B211" s="85"/>
      <c r="C211" s="85"/>
      <c r="D211" s="85"/>
      <c r="E211" s="85"/>
      <c r="F211" s="85"/>
      <c r="G211" s="85"/>
      <c r="H211" s="85"/>
      <c r="I211" s="85"/>
      <c r="J211" s="85"/>
      <c r="K211" s="85"/>
      <c r="L211" s="85"/>
      <c r="M211" s="85"/>
    </row>
    <row r="212" s="56" customFormat="1" spans="1:13">
      <c r="A212" s="85"/>
      <c r="B212" s="85"/>
      <c r="C212" s="85"/>
      <c r="D212" s="85"/>
      <c r="E212" s="85"/>
      <c r="F212" s="85"/>
      <c r="G212" s="85"/>
      <c r="H212" s="85"/>
      <c r="I212" s="85"/>
      <c r="J212" s="85"/>
      <c r="K212" s="85"/>
      <c r="L212" s="85"/>
      <c r="M212" s="85"/>
    </row>
    <row r="213" s="56" customFormat="1" spans="1:13">
      <c r="A213" s="85"/>
      <c r="B213" s="85"/>
      <c r="C213" s="85"/>
      <c r="D213" s="85"/>
      <c r="E213" s="85"/>
      <c r="F213" s="85"/>
      <c r="G213" s="85"/>
      <c r="H213" s="85"/>
      <c r="I213" s="85"/>
      <c r="J213" s="85"/>
      <c r="K213" s="85"/>
      <c r="L213" s="85"/>
      <c r="M213" s="85"/>
    </row>
    <row r="214" s="56" customFormat="1" spans="1:13">
      <c r="A214" s="85"/>
      <c r="B214" s="85"/>
      <c r="C214" s="85"/>
      <c r="D214" s="85"/>
      <c r="E214" s="85"/>
      <c r="F214" s="85"/>
      <c r="G214" s="85"/>
      <c r="H214" s="85"/>
      <c r="I214" s="85"/>
      <c r="J214" s="85"/>
      <c r="K214" s="85"/>
      <c r="L214" s="85"/>
      <c r="M214" s="85"/>
    </row>
  </sheetData>
  <sheetProtection algorithmName="SHA-512" hashValue="cwMU6Lrt6Y/NgPAo3gkoTbKX5WhyZA2hCMdctAkkis994cUtG06yajWVAwkx9cFHXCGwnxUmTW/Z8K0VTRAHOg==" saltValue="aXXPtzZBT2wFnfclq6Q00g==" spinCount="100000" sheet="1" objects="1" scenarios="1"/>
  <mergeCells count="9">
    <mergeCell ref="E4:L4"/>
    <mergeCell ref="E5:L5"/>
    <mergeCell ref="C7:L7"/>
    <mergeCell ref="C56:L56"/>
    <mergeCell ref="C57:J57"/>
    <mergeCell ref="C78:L78"/>
    <mergeCell ref="C102:L102"/>
    <mergeCell ref="C128:L128"/>
    <mergeCell ref="C4:D5"/>
  </mergeCells>
  <pageMargins left="0.7" right="0.7" top="0.75" bottom="0.75" header="0.3" footer="0.3"/>
  <pageSetup paperSize="1"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9"/>
  <sheetViews>
    <sheetView workbookViewId="0">
      <pane xSplit="6" ySplit="2" topLeftCell="G3" activePane="bottomRight" state="frozen"/>
      <selection/>
      <selection pane="topRight"/>
      <selection pane="bottomLeft"/>
      <selection pane="bottomRight" activeCell="C20" sqref="C20"/>
    </sheetView>
  </sheetViews>
  <sheetFormatPr defaultColWidth="11" defaultRowHeight="15" outlineLevelCol="5"/>
  <cols>
    <col min="1" max="1" width="3.85714285714286" customWidth="1"/>
    <col min="2" max="2" width="2.71428571428571" customWidth="1"/>
    <col min="3" max="3" width="44.5714285714286" customWidth="1"/>
    <col min="4" max="4" width="7.57142857142857" customWidth="1"/>
    <col min="5" max="5" width="69" customWidth="1"/>
    <col min="6" max="6" width="3.85714285714286" customWidth="1"/>
    <col min="7" max="7" width="5" customWidth="1"/>
  </cols>
  <sheetData>
    <row r="1" s="56" customFormat="1" ht="24" customHeight="1"/>
    <row r="2" s="56" customFormat="1" ht="33.75" customHeight="1"/>
    <row r="3" s="56" customFormat="1" spans="2:6">
      <c r="B3" s="57"/>
      <c r="C3" s="58"/>
      <c r="D3" s="58"/>
      <c r="E3" s="58"/>
      <c r="F3" s="59"/>
    </row>
    <row r="4" s="56" customFormat="1" ht="18.75" spans="2:6">
      <c r="B4" s="60"/>
      <c r="E4" s="61" t="s">
        <v>2</v>
      </c>
      <c r="F4" s="62"/>
    </row>
    <row r="5" s="56" customFormat="1" spans="2:6">
      <c r="B5" s="60"/>
      <c r="E5" s="63" t="s">
        <v>201</v>
      </c>
      <c r="F5" s="62"/>
    </row>
    <row r="6" s="56" customFormat="1" spans="2:6">
      <c r="B6" s="60"/>
      <c r="F6" s="62"/>
    </row>
    <row r="7" s="56" customFormat="1" spans="2:6">
      <c r="B7" s="60"/>
      <c r="F7" s="62"/>
    </row>
    <row r="8" s="56" customFormat="1" ht="23.25" spans="2:6">
      <c r="B8" s="60"/>
      <c r="C8" s="64" t="s">
        <v>202</v>
      </c>
      <c r="D8" s="64"/>
      <c r="E8" s="64"/>
      <c r="F8" s="62"/>
    </row>
    <row r="9" s="56" customFormat="1" ht="15.75" spans="2:6">
      <c r="B9" s="60"/>
      <c r="F9" s="62"/>
    </row>
    <row r="10" s="56" customFormat="1" ht="18.75" spans="2:6">
      <c r="B10" s="60"/>
      <c r="C10" s="65" t="s">
        <v>203</v>
      </c>
      <c r="D10" s="66"/>
      <c r="E10" s="67" t="s">
        <v>204</v>
      </c>
      <c r="F10" s="62"/>
    </row>
    <row r="11" s="56" customFormat="1" ht="41.25" customHeight="1" spans="2:6">
      <c r="B11" s="60"/>
      <c r="C11" s="68">
        <f>AUTODIAGNÓSTICO!E6</f>
        <v>254874000363</v>
      </c>
      <c r="D11" s="69"/>
      <c r="E11" s="70">
        <f>AUTODIAGNÓSTICO!I6</f>
        <v>83.9344262295082</v>
      </c>
      <c r="F11" s="71"/>
    </row>
    <row r="12" s="56" customFormat="1" ht="45" customHeight="1" spans="2:6">
      <c r="B12" s="60"/>
      <c r="C12" s="72"/>
      <c r="D12" s="73"/>
      <c r="E12" s="74" t="str">
        <f>IF(E11="","",IF(E11&lt;=50,"NIVEL INICIAL",IF(E11&lt;=80,"NIVEL CONSOLIDACIÓN","NIVEL PERFECCIONAMIENTO")))</f>
        <v>NIVEL PERFECCIONAMIENTO</v>
      </c>
      <c r="F12" s="62"/>
    </row>
    <row r="13" s="56" customFormat="1" spans="2:6">
      <c r="B13" s="60"/>
      <c r="F13" s="62"/>
    </row>
    <row r="14" s="56" customFormat="1" spans="2:6">
      <c r="B14" s="60"/>
      <c r="F14" s="62"/>
    </row>
    <row r="15" s="56" customFormat="1" ht="18" spans="2:6">
      <c r="B15" s="60"/>
      <c r="C15" s="75" t="s">
        <v>205</v>
      </c>
      <c r="D15" s="75"/>
      <c r="F15" s="62"/>
    </row>
    <row r="16" s="56" customFormat="1" ht="18" spans="2:6">
      <c r="B16" s="60"/>
      <c r="C16" s="75"/>
      <c r="D16" s="75"/>
      <c r="F16" s="62"/>
    </row>
    <row r="17" s="56" customFormat="1" ht="15.75" spans="2:6">
      <c r="B17" s="60"/>
      <c r="C17" s="76" t="s">
        <v>206</v>
      </c>
      <c r="D17" s="77"/>
      <c r="F17" s="62"/>
    </row>
    <row r="18" s="56" customFormat="1" ht="15.75" spans="2:6">
      <c r="B18" s="60"/>
      <c r="C18" s="76" t="s">
        <v>207</v>
      </c>
      <c r="D18" s="78"/>
      <c r="F18" s="62"/>
    </row>
    <row r="19" s="56" customFormat="1" ht="15.75" spans="2:6">
      <c r="B19" s="60"/>
      <c r="C19" s="76" t="s">
        <v>208</v>
      </c>
      <c r="D19" s="79"/>
      <c r="F19" s="62"/>
    </row>
    <row r="20" s="56" customFormat="1" ht="15.75" spans="2:6">
      <c r="B20" s="80"/>
      <c r="C20" s="81"/>
      <c r="D20" s="81"/>
      <c r="E20" s="81"/>
      <c r="F20" s="82"/>
    </row>
    <row r="21" s="56" customFormat="1"/>
    <row r="22" s="56" customFormat="1"/>
    <row r="23" s="56" customFormat="1"/>
    <row r="24" s="56" customFormat="1"/>
    <row r="25" s="56" customFormat="1"/>
    <row r="26" s="56" customFormat="1"/>
    <row r="27" s="56" customFormat="1"/>
    <row r="28" s="56" customFormat="1"/>
    <row r="29" s="56" customFormat="1"/>
    <row r="30" s="56" customFormat="1"/>
    <row r="31" s="56" customFormat="1"/>
    <row r="32" s="56" customFormat="1"/>
    <row r="33" s="56" customFormat="1"/>
    <row r="34" s="56" customFormat="1"/>
    <row r="35" s="56" customFormat="1"/>
    <row r="36" s="56" customFormat="1"/>
    <row r="37" s="56" customFormat="1"/>
    <row r="38" s="56" customFormat="1"/>
    <row r="39" s="56" customFormat="1"/>
    <row r="40" s="56" customFormat="1"/>
    <row r="41" s="56" customFormat="1"/>
    <row r="42" s="56" customFormat="1"/>
    <row r="43" s="56" customFormat="1"/>
    <row r="44" s="56" customFormat="1"/>
    <row r="45" s="56" customFormat="1"/>
    <row r="46" s="56" customFormat="1"/>
    <row r="47" s="56" customFormat="1"/>
    <row r="48"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11" priority="1" operator="between" text="NIVEL PERFECCIONAMIENTO">
      <formula>NOT(ISERROR(SEARCH("NIVEL PERFECCIONAMIENTO",E12)))</formula>
    </cfRule>
    <cfRule type="containsText" dxfId="12" priority="2" operator="between" text="NIVEL CONSOLIDACIÓN">
      <formula>NOT(ISERROR(SEARCH("NIVEL CONSOLIDACIÓN",E12)))</formula>
    </cfRule>
    <cfRule type="containsText" dxfId="13" priority="3" operator="between" text="NIVEL INICIAL">
      <formula>NOT(ISERROR(SEARCH("NIVEL INICIAL",E12)))</formula>
    </cfRule>
  </conditionalFormatting>
  <dataValidations count="1">
    <dataValidation allowBlank="1" showInputMessage="1" showErrorMessage="1" error="ERROR. NO DEBE DILIGENCIAR ESTA CELDA" sqref="C15:D19"/>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76"/>
  <sheetViews>
    <sheetView topLeftCell="A33" workbookViewId="0">
      <selection activeCell="K26" sqref="K26"/>
    </sheetView>
  </sheetViews>
  <sheetFormatPr defaultColWidth="11" defaultRowHeight="15"/>
  <cols>
    <col min="1" max="1" width="6.71428571428571" style="2" customWidth="1"/>
    <col min="2" max="2" width="11.5714285714286" style="3" customWidth="1"/>
    <col min="3" max="3" width="16.2857142857143" style="3" customWidth="1"/>
    <col min="4" max="4" width="32.7142857142857" style="3" customWidth="1"/>
    <col min="5" max="5" width="15.4285714285714" style="3" customWidth="1"/>
    <col min="6" max="6" width="16.8571428571429" style="4" customWidth="1"/>
    <col min="7" max="7" width="21.1428571428571" style="4" customWidth="1"/>
    <col min="8" max="8" width="41.8571428571429" style="4" customWidth="1"/>
    <col min="9" max="9" width="25.7142857142857" style="4" customWidth="1"/>
    <col min="10" max="10" width="29.1428571428571" style="4" customWidth="1"/>
    <col min="11" max="11" width="18.8571428571429" style="4" customWidth="1"/>
    <col min="12" max="12" width="20.7142857142857" style="4" customWidth="1"/>
    <col min="14" max="15" width="11" hidden="1" customWidth="1"/>
  </cols>
  <sheetData>
    <row r="2" spans="14:15">
      <c r="N2" t="s">
        <v>209</v>
      </c>
      <c r="O2" t="s">
        <v>210</v>
      </c>
    </row>
    <row r="3" spans="14:15">
      <c r="N3">
        <v>2022</v>
      </c>
      <c r="O3">
        <v>2022</v>
      </c>
    </row>
    <row r="4" spans="14:15">
      <c r="N4">
        <v>2023</v>
      </c>
      <c r="O4">
        <v>2023</v>
      </c>
    </row>
    <row r="5" spans="14:15">
      <c r="N5">
        <v>2024</v>
      </c>
      <c r="O5">
        <v>2024</v>
      </c>
    </row>
    <row r="6" spans="14:15">
      <c r="N6">
        <v>2025</v>
      </c>
      <c r="O6">
        <v>2025</v>
      </c>
    </row>
    <row r="7" ht="50.25" customHeight="1" spans="1:15">
      <c r="A7" s="5"/>
      <c r="B7" s="5"/>
      <c r="C7" s="5"/>
      <c r="D7" s="6"/>
      <c r="E7" s="5"/>
      <c r="F7" s="7"/>
      <c r="G7" s="7"/>
      <c r="H7" s="7"/>
      <c r="I7" s="7"/>
      <c r="K7" s="41" t="s">
        <v>211</v>
      </c>
      <c r="L7" s="42"/>
      <c r="N7">
        <v>2026</v>
      </c>
      <c r="O7">
        <v>2026</v>
      </c>
    </row>
    <row r="8" ht="28.5" customHeight="1" spans="1:15">
      <c r="A8" s="8" t="s">
        <v>212</v>
      </c>
      <c r="B8" s="9"/>
      <c r="C8" s="10"/>
      <c r="D8" s="8" t="s">
        <v>213</v>
      </c>
      <c r="E8" s="9"/>
      <c r="F8" s="11" t="s">
        <v>214</v>
      </c>
      <c r="G8" s="12"/>
      <c r="H8" s="13" t="s">
        <v>215</v>
      </c>
      <c r="I8" s="8" t="s">
        <v>216</v>
      </c>
      <c r="J8" s="10"/>
      <c r="K8" s="43" t="s">
        <v>209</v>
      </c>
      <c r="L8" s="43" t="s">
        <v>210</v>
      </c>
      <c r="N8">
        <v>2027</v>
      </c>
      <c r="O8">
        <v>2027</v>
      </c>
    </row>
    <row r="9" spans="1:15">
      <c r="A9" s="14" t="s">
        <v>217</v>
      </c>
      <c r="B9" s="15"/>
      <c r="C9" s="16"/>
      <c r="D9" s="17" t="s">
        <v>218</v>
      </c>
      <c r="E9" s="17"/>
      <c r="F9" s="18" t="s">
        <v>219</v>
      </c>
      <c r="G9" s="19"/>
      <c r="H9" s="19" t="s">
        <v>220</v>
      </c>
      <c r="I9" s="44" t="s">
        <v>221</v>
      </c>
      <c r="J9" s="45"/>
      <c r="K9" s="46">
        <v>2024</v>
      </c>
      <c r="L9" s="47">
        <v>2024</v>
      </c>
      <c r="M9" s="48"/>
      <c r="N9">
        <v>2028</v>
      </c>
      <c r="O9">
        <v>2028</v>
      </c>
    </row>
    <row r="10" spans="1:15">
      <c r="A10" s="20"/>
      <c r="B10" s="21"/>
      <c r="C10" s="22"/>
      <c r="D10" s="23"/>
      <c r="E10" s="23"/>
      <c r="F10" s="24"/>
      <c r="G10" s="25"/>
      <c r="H10" s="25"/>
      <c r="I10" s="49"/>
      <c r="J10" s="50"/>
      <c r="K10" s="46"/>
      <c r="L10" s="46"/>
      <c r="M10" s="48"/>
      <c r="N10">
        <v>2029</v>
      </c>
      <c r="O10">
        <v>2029</v>
      </c>
    </row>
    <row r="11" spans="1:15">
      <c r="A11" s="20"/>
      <c r="B11" s="21"/>
      <c r="C11" s="22"/>
      <c r="D11" s="23"/>
      <c r="E11" s="23"/>
      <c r="F11" s="24"/>
      <c r="G11" s="25"/>
      <c r="H11" s="25"/>
      <c r="I11" s="49"/>
      <c r="J11" s="50"/>
      <c r="K11" s="46"/>
      <c r="L11" s="46"/>
      <c r="M11" s="48"/>
      <c r="N11">
        <v>2030</v>
      </c>
      <c r="O11">
        <v>2030</v>
      </c>
    </row>
    <row r="12" spans="1:15">
      <c r="A12" s="20"/>
      <c r="B12" s="21"/>
      <c r="C12" s="22"/>
      <c r="D12" s="23"/>
      <c r="E12" s="23"/>
      <c r="F12" s="24"/>
      <c r="G12" s="25"/>
      <c r="H12" s="25"/>
      <c r="I12" s="49"/>
      <c r="J12" s="50"/>
      <c r="K12" s="46"/>
      <c r="L12" s="46"/>
      <c r="M12" s="48"/>
      <c r="N12">
        <v>2031</v>
      </c>
      <c r="O12">
        <v>2031</v>
      </c>
    </row>
    <row r="13" ht="15.75" spans="1:15">
      <c r="A13" s="26"/>
      <c r="B13" s="27"/>
      <c r="C13" s="28"/>
      <c r="D13" s="29"/>
      <c r="E13" s="29"/>
      <c r="F13" s="30"/>
      <c r="G13" s="31"/>
      <c r="H13" s="31"/>
      <c r="I13" s="51"/>
      <c r="J13" s="52"/>
      <c r="K13" s="53"/>
      <c r="L13" s="54"/>
      <c r="M13" s="48"/>
      <c r="N13">
        <v>2032</v>
      </c>
      <c r="O13">
        <v>2032</v>
      </c>
    </row>
    <row r="14" spans="14:15">
      <c r="N14">
        <v>2033</v>
      </c>
      <c r="O14">
        <v>2033</v>
      </c>
    </row>
    <row r="15" s="1" customFormat="1" ht="30" spans="1:15">
      <c r="A15" s="9" t="s">
        <v>80</v>
      </c>
      <c r="B15" s="32" t="s">
        <v>43</v>
      </c>
      <c r="C15" s="33" t="s">
        <v>109</v>
      </c>
      <c r="D15" s="33" t="s">
        <v>110</v>
      </c>
      <c r="E15" s="33" t="s">
        <v>222</v>
      </c>
      <c r="F15" s="34" t="s">
        <v>223</v>
      </c>
      <c r="G15" s="35" t="s">
        <v>224</v>
      </c>
      <c r="H15" s="9" t="s">
        <v>92</v>
      </c>
      <c r="I15" s="9" t="s">
        <v>94</v>
      </c>
      <c r="J15" s="9" t="s">
        <v>225</v>
      </c>
      <c r="K15" s="9" t="s">
        <v>226</v>
      </c>
      <c r="L15" s="9" t="s">
        <v>227</v>
      </c>
      <c r="N15">
        <v>2034</v>
      </c>
      <c r="O15">
        <v>2034</v>
      </c>
    </row>
    <row r="16" ht="409.5" spans="1:12">
      <c r="A16" s="36">
        <v>1</v>
      </c>
      <c r="B16" s="37" t="str">
        <f>VLOOKUP(A16,AUTODIAGNÓSTICO!$A$9:$J$69,3,0)</f>
        <v>PLANEAR</v>
      </c>
      <c r="C16" s="37" t="str">
        <f>VLOOKUP(A16,AUTODIAGNÓSTICO!A9:J69,6,0)</f>
        <v>Analizar las debilidades y fortalezas para la rendición de cuentas</v>
      </c>
      <c r="D16" s="37" t="str">
        <f>VLOOKUP(A16,AUTODIAGNÓSTICO!A9:J69,8,0)</f>
        <v>Socializar al interior del establecimiento educativo, los resultados del diagnóstico del proceso de rendición de cuentas institucional.</v>
      </c>
      <c r="E16" s="38">
        <f>VLOOKUP(A16,AUTODIAGNÓSTICO!$A$9:$J$69,9,0)</f>
        <v>60</v>
      </c>
      <c r="F16" s="39" t="s">
        <v>228</v>
      </c>
      <c r="G16" s="40" t="s">
        <v>229</v>
      </c>
      <c r="H16" s="39" t="s">
        <v>230</v>
      </c>
      <c r="I16" s="39" t="s">
        <v>231</v>
      </c>
      <c r="J16" s="39" t="s">
        <v>232</v>
      </c>
      <c r="K16" s="55">
        <v>45536</v>
      </c>
      <c r="L16" s="55">
        <v>45626</v>
      </c>
    </row>
    <row r="17" ht="409.5" spans="1:12">
      <c r="A17" s="36">
        <v>2</v>
      </c>
      <c r="B17" s="37" t="str">
        <f>VLOOKUP(A17,AUTODIAGNÓSTICO!$A$9:$J$69,3,0)</f>
        <v>EJECUTAR</v>
      </c>
      <c r="C17" s="37" t="str">
        <f>VLOOKUP(A17,AUTODIAGNÓSTICO!A10:J70,6,0)</f>
        <v>Preparar los espacios de diálogo</v>
      </c>
      <c r="D17" s="37" t="str">
        <f>VLOOKUP(A17,AUTODIAGNÓSTICO!A10:J70,8,0)</f>
        <v>Definir y organizar los espacios de diálogo de acuerdo a los grupos de interés y temas priorizados.</v>
      </c>
      <c r="E17" s="38">
        <f>VLOOKUP(A17,AUTODIAGNÓSTICO!$A$9:$J$69,9,0)</f>
        <v>60</v>
      </c>
      <c r="F17" s="39" t="s">
        <v>233</v>
      </c>
      <c r="G17" s="40" t="s">
        <v>234</v>
      </c>
      <c r="H17" s="39" t="s">
        <v>235</v>
      </c>
      <c r="I17" s="39" t="s">
        <v>236</v>
      </c>
      <c r="J17" s="39" t="s">
        <v>237</v>
      </c>
      <c r="K17" s="55">
        <v>45536</v>
      </c>
      <c r="L17" s="55">
        <v>45626</v>
      </c>
    </row>
    <row r="18" ht="409.5" spans="1:12">
      <c r="A18" s="36">
        <v>3</v>
      </c>
      <c r="B18" s="37" t="str">
        <f>VLOOKUP(A18,AUTODIAGNÓSTICO!$A$9:$J$69,3,0)</f>
        <v>EJECUTAR</v>
      </c>
      <c r="C18" s="37" t="str">
        <f>VLOOKUP(A18,AUTODIAGNÓSTICO!A11:J71,6,0)</f>
        <v>Realizar espacios de diálogo  de rendición de cuentas</v>
      </c>
      <c r="D18" s="37" t="str">
        <f>VLOOKUP(A18,AUTODIAGNÓSTICO!A11:J71,8,0)</f>
        <v>Asegurar el suministro y acceso de información de forma previa  a la comunidad educativa, los ciudadanos y grupos de valor  convocados, con relación a los temas a tratar en los ejercicios de rendición de cuentas definidos.</v>
      </c>
      <c r="E18" s="38">
        <f>VLOOKUP(A18,AUTODIAGNÓSTICO!$A$9:$J$69,9,0)</f>
        <v>60</v>
      </c>
      <c r="F18" s="39" t="s">
        <v>238</v>
      </c>
      <c r="G18" s="40" t="s">
        <v>239</v>
      </c>
      <c r="H18" s="39" t="s">
        <v>240</v>
      </c>
      <c r="I18" s="39" t="s">
        <v>241</v>
      </c>
      <c r="J18" s="39" t="s">
        <v>232</v>
      </c>
      <c r="K18" s="55">
        <v>45536</v>
      </c>
      <c r="L18" s="55">
        <v>45626</v>
      </c>
    </row>
    <row r="19" ht="409.5" spans="1:12">
      <c r="A19" s="36">
        <v>4</v>
      </c>
      <c r="B19" s="37" t="str">
        <f>VLOOKUP(A19,AUTODIAGNÓSTICO!$A$9:$J$69,3,0)</f>
        <v>EJECUTAR</v>
      </c>
      <c r="C19" s="37" t="str">
        <f>VLOOKUP(A19,AUTODIAGNÓSTICO!A12:J72,6,0)</f>
        <v>Realizar espacios de diálogo  de rendición de cuentas</v>
      </c>
      <c r="D19" s="37" t="str">
        <f>VLOOKUP(A19,AUTODIAGNÓSTICO!A12:J72,8,0)</f>
        <v>Implementar los canales y mecanismos virtuales que complementarán las acciones de diálogo definidas para la rendición de cuentas sobre temas específicos y para los temas generales.</v>
      </c>
      <c r="E19" s="38">
        <f>VLOOKUP(A19,AUTODIAGNÓSTICO!$A$9:$J$69,9,0)</f>
        <v>60</v>
      </c>
      <c r="F19" s="39" t="s">
        <v>242</v>
      </c>
      <c r="G19" s="40" t="s">
        <v>243</v>
      </c>
      <c r="H19" s="39" t="s">
        <v>244</v>
      </c>
      <c r="I19" s="39" t="s">
        <v>245</v>
      </c>
      <c r="J19" s="39" t="s">
        <v>246</v>
      </c>
      <c r="K19" s="55">
        <v>45536</v>
      </c>
      <c r="L19" s="55">
        <v>45626</v>
      </c>
    </row>
    <row r="20" ht="345" spans="1:12">
      <c r="A20" s="36">
        <v>5</v>
      </c>
      <c r="B20" s="37" t="str">
        <f>VLOOKUP(A20,AUTODIAGNÓSTICO!$A$9:$J$69,3,0)</f>
        <v>EJECUTAR</v>
      </c>
      <c r="C20" s="37" t="str">
        <f>VLOOKUP(A20,AUTODIAGNÓSTICO!A13:J73,6,0)</f>
        <v>Realizar espacios de diálogo  de rendición de cuentas</v>
      </c>
      <c r="D20" s="37" t="str">
        <f>VLOOKUP(A20,AUTODIAGNÓSTICO!A13:J73,8,0)</f>
        <v>Publicar el cronograma para la inscripción de propuestas por parte de la comunidad educativa, los ciudadanos y grupos de interés, 10 días antes del evento.</v>
      </c>
      <c r="E20" s="38">
        <f>VLOOKUP(A20,AUTODIAGNÓSTICO!$A$9:$J$69,9,0)</f>
        <v>60</v>
      </c>
      <c r="F20" s="39" t="s">
        <v>247</v>
      </c>
      <c r="G20" s="40" t="s">
        <v>248</v>
      </c>
      <c r="H20" s="39" t="s">
        <v>249</v>
      </c>
      <c r="I20" s="39" t="s">
        <v>250</v>
      </c>
      <c r="J20" s="39" t="s">
        <v>251</v>
      </c>
      <c r="K20" s="55">
        <v>45536</v>
      </c>
      <c r="L20" s="55">
        <v>45626</v>
      </c>
    </row>
    <row r="21" ht="409.5" spans="1:12">
      <c r="A21" s="36">
        <v>6</v>
      </c>
      <c r="B21" s="37" t="str">
        <f>VLOOKUP(A21,AUTODIAGNÓSTICO!$A$9:$J$69,3,0)</f>
        <v>EJECUTAR</v>
      </c>
      <c r="C21" s="37" t="str">
        <f>VLOOKUP(A21,AUTODIAGNÓSTICO!A14:J74,6,0)</f>
        <v>Realizar espacios de diálogo  de rendición de cuentas</v>
      </c>
      <c r="D21" s="37" t="str">
        <f>VLOOKUP(A21,AUTODIAGNÓSTICO!A14:J74,8,0)</f>
        <v>Recibir y analizar las propuestas para abrir el espacio de participación por parte de la comunidad, los ciudadanos y grupos de interés</v>
      </c>
      <c r="E21" s="38">
        <f>VLOOKUP(A21,AUTODIAGNÓSTICO!$A$9:$J$69,9,0)</f>
        <v>60</v>
      </c>
      <c r="F21" s="39" t="s">
        <v>252</v>
      </c>
      <c r="G21" s="40" t="s">
        <v>253</v>
      </c>
      <c r="H21" s="39" t="s">
        <v>254</v>
      </c>
      <c r="I21" s="39" t="s">
        <v>255</v>
      </c>
      <c r="J21" s="39" t="s">
        <v>256</v>
      </c>
      <c r="K21" s="55">
        <v>45536</v>
      </c>
      <c r="L21" s="55">
        <v>45626</v>
      </c>
    </row>
    <row r="22" ht="409.5" spans="1:12">
      <c r="A22" s="36">
        <v>7</v>
      </c>
      <c r="B22" s="37" t="str">
        <f>VLOOKUP(A22,AUTODIAGNÓSTICO!$A$9:$J$69,3,0)</f>
        <v>VERIFICAR</v>
      </c>
      <c r="C22" s="37" t="str">
        <f>VLOOKUP(A22,AUTODIAGNÓSTICO!A15:J75,6,0)</f>
        <v>Cuantificar el impacto de las acciones de rendición de cuentas para divulgarlos a la ciudadanía</v>
      </c>
      <c r="D22" s="37" t="str">
        <f>VLOOKUP(A22,AUTODIAGNÓSTICO!A15:J75,8,0)</f>
        <v>Aplicar la evaluación de la estrategia rendición de cuentas</v>
      </c>
      <c r="E22" s="38">
        <f>VLOOKUP(A22,AUTODIAGNÓSTICO!$A$9:$J$69,9,0)</f>
        <v>60</v>
      </c>
      <c r="F22" s="39" t="s">
        <v>257</v>
      </c>
      <c r="G22" s="40" t="s">
        <v>258</v>
      </c>
      <c r="H22" s="39" t="s">
        <v>259</v>
      </c>
      <c r="I22" s="39" t="s">
        <v>260</v>
      </c>
      <c r="J22" s="39" t="s">
        <v>261</v>
      </c>
      <c r="K22" s="55">
        <v>45536</v>
      </c>
      <c r="L22" s="55">
        <v>45626</v>
      </c>
    </row>
    <row r="23" ht="405" spans="1:12">
      <c r="A23" s="36">
        <v>8</v>
      </c>
      <c r="B23" s="37" t="str">
        <f>VLOOKUP(A23,AUTODIAGNÓSTICO!$A$9:$J$69,3,0)</f>
        <v>VERIFICAR</v>
      </c>
      <c r="C23" s="37" t="str">
        <f>VLOOKUP(A23,AUTODIAGNÓSTICO!A16:J76,6,0)</f>
        <v>Cuantificar el impacto de las acciones de rendición de cuentas para divulgarlos a la ciudadanía</v>
      </c>
      <c r="D23" s="37" t="str">
        <f>VLOOKUP(A23,AUTODIAGNÓSTICO!A16:J76,8,0)</f>
        <v>Analizar las evaluaciones, recomendaciones u objeciones recibidas en el espacio de diálogo para la rendición de cuentas,</v>
      </c>
      <c r="E23" s="38">
        <f>VLOOKUP(A23,AUTODIAGNÓSTICO!$A$9:$J$69,9,0)</f>
        <v>60</v>
      </c>
      <c r="F23" s="39" t="s">
        <v>262</v>
      </c>
      <c r="G23" s="40" t="s">
        <v>263</v>
      </c>
      <c r="H23" s="39" t="s">
        <v>264</v>
      </c>
      <c r="I23" s="39" t="s">
        <v>265</v>
      </c>
      <c r="J23" s="39" t="s">
        <v>266</v>
      </c>
      <c r="K23" s="55">
        <v>45536</v>
      </c>
      <c r="L23" s="55">
        <v>45626</v>
      </c>
    </row>
    <row r="24" ht="240" spans="1:12">
      <c r="A24" s="36">
        <v>9</v>
      </c>
      <c r="B24" s="37" t="str">
        <f>VLOOKUP(A24,AUTODIAGNÓSTICO!$A$9:$J$69,3,0)</f>
        <v>VERIFICAR</v>
      </c>
      <c r="C24" s="37" t="str">
        <f>VLOOKUP(A24,AUTODIAGNÓSTICO!A17:J77,6,0)</f>
        <v>Cuantificar el impacto de las acciones de rendición de cuentas para divulgarlos a la ciudadanía</v>
      </c>
      <c r="D24" s="37" t="str">
        <f>VLOOKUP(A24,AUTODIAGNÓSTICO!A17:J77,8,0)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4" s="38">
        <f>VLOOKUP(A24,AUTODIAGNÓSTICO!$A$9:$J$69,9,0)</f>
        <v>60</v>
      </c>
      <c r="F24" s="39" t="s">
        <v>267</v>
      </c>
      <c r="G24" s="40" t="s">
        <v>268</v>
      </c>
      <c r="H24" s="39" t="s">
        <v>269</v>
      </c>
      <c r="I24" s="39" t="s">
        <v>270</v>
      </c>
      <c r="J24" s="39" t="s">
        <v>271</v>
      </c>
      <c r="K24" s="55">
        <v>45536</v>
      </c>
      <c r="L24" s="55">
        <v>45626</v>
      </c>
    </row>
    <row r="25" ht="225" spans="1:12">
      <c r="A25" s="36">
        <v>10</v>
      </c>
      <c r="B25" s="37" t="str">
        <f>VLOOKUP(A25,AUTODIAGNÓSTICO!$A$9:$J$69,3,0)</f>
        <v>VERIFICAR</v>
      </c>
      <c r="C25" s="37" t="str">
        <f>VLOOKUP(A25,AUTODIAGNÓSTICO!A18:J78,6,0)</f>
        <v>Cuantificar el impacto de las acciones de rendición de cuentas para divulgarlos a la ciudadanía</v>
      </c>
      <c r="D25" s="37" t="str">
        <f>VLOOKUP(A25,AUTODIAGNÓSTICO!A18:J78,8,0)</f>
        <v>Evaluar y verificar los resultados de la implementación de la estrategia de rendición de cuentas, valorando el cumplimiento de las metas definidas frente al reto y objetivos de la estrategia.</v>
      </c>
      <c r="E25" s="38">
        <f>VLOOKUP(A25,AUTODIAGNÓSTICO!$A$9:$J$69,9,0)</f>
        <v>60</v>
      </c>
      <c r="F25" s="39" t="s">
        <v>272</v>
      </c>
      <c r="G25" s="40" t="s">
        <v>273</v>
      </c>
      <c r="H25" s="39" t="s">
        <v>274</v>
      </c>
      <c r="I25" s="39" t="s">
        <v>275</v>
      </c>
      <c r="J25" s="39" t="s">
        <v>276</v>
      </c>
      <c r="K25" s="55">
        <v>45536</v>
      </c>
      <c r="L25" s="55">
        <v>45626</v>
      </c>
    </row>
    <row r="26" ht="150" spans="1:12">
      <c r="A26" s="36">
        <v>11</v>
      </c>
      <c r="B26" s="37" t="str">
        <f>VLOOKUP(A26,AUTODIAGNÓSTICO!$A$9:$J$69,3,0)</f>
        <v>ACTUAR</v>
      </c>
      <c r="C26" s="37" t="str">
        <f>VLOOKUP(A26,AUTODIAGNÓSTICO!A19:J79,6,0)</f>
        <v>Establecer acciones de mejora del proceso de rendición de cuenta</v>
      </c>
      <c r="D26" s="37" t="str">
        <f>VLOOKUP(A26,AUTODIAGNÓSTICO!A19:J79,8,0)</f>
        <v>Elaborar el plan de acción que permita mejorar el proceso de rendición de cuentas</v>
      </c>
      <c r="E26" s="38">
        <f>VLOOKUP(A26,AUTODIAGNÓSTICO!$A$9:$J$69,9,0)</f>
        <v>60</v>
      </c>
      <c r="F26" s="39" t="s">
        <v>277</v>
      </c>
      <c r="G26" s="40" t="s">
        <v>278</v>
      </c>
      <c r="H26" s="39" t="s">
        <v>279</v>
      </c>
      <c r="I26" s="39" t="s">
        <v>280</v>
      </c>
      <c r="J26" s="39" t="s">
        <v>281</v>
      </c>
      <c r="K26" s="55">
        <v>45536</v>
      </c>
      <c r="L26" s="55">
        <v>45626</v>
      </c>
    </row>
    <row r="27" spans="1:12">
      <c r="A27" s="36">
        <v>12</v>
      </c>
      <c r="B27" s="37" t="e">
        <f>VLOOKUP(A27,AUTODIAGNÓSTICO!$A$9:$J$69,3,0)</f>
        <v>#N/A</v>
      </c>
      <c r="C27" s="37" t="e">
        <f>VLOOKUP(A27,AUTODIAGNÓSTICO!A20:J80,6,0)</f>
        <v>#N/A</v>
      </c>
      <c r="D27" s="37" t="e">
        <f>VLOOKUP(A27,AUTODIAGNÓSTICO!A20:J80,8,0)</f>
        <v>#N/A</v>
      </c>
      <c r="E27" s="38" t="e">
        <f>VLOOKUP(A27,AUTODIAGNÓSTICO!$A$9:$J$69,9,0)</f>
        <v>#N/A</v>
      </c>
      <c r="F27" s="39"/>
      <c r="G27" s="39"/>
      <c r="H27" s="39"/>
      <c r="I27" s="39"/>
      <c r="J27" s="39"/>
      <c r="K27" s="55"/>
      <c r="L27" s="55"/>
    </row>
    <row r="28" spans="1:12">
      <c r="A28" s="36">
        <v>13</v>
      </c>
      <c r="B28" s="37" t="e">
        <f>VLOOKUP(A28,AUTODIAGNÓSTICO!$A$9:$J$69,3,0)</f>
        <v>#N/A</v>
      </c>
      <c r="C28" s="37" t="e">
        <f>VLOOKUP(A28,AUTODIAGNÓSTICO!A21:J81,6,0)</f>
        <v>#N/A</v>
      </c>
      <c r="D28" s="37" t="e">
        <f>VLOOKUP(A28,AUTODIAGNÓSTICO!A21:J81,8,0)</f>
        <v>#N/A</v>
      </c>
      <c r="E28" s="38" t="e">
        <f>VLOOKUP(A28,AUTODIAGNÓSTICO!$A$9:$J$69,9,0)</f>
        <v>#N/A</v>
      </c>
      <c r="F28" s="39"/>
      <c r="G28" s="39"/>
      <c r="H28" s="39"/>
      <c r="I28" s="39"/>
      <c r="J28" s="39"/>
      <c r="K28" s="55"/>
      <c r="L28" s="55"/>
    </row>
    <row r="29" spans="1:12">
      <c r="A29" s="36">
        <v>14</v>
      </c>
      <c r="B29" s="37" t="e">
        <f>VLOOKUP(A29,AUTODIAGNÓSTICO!$A$9:$J$69,3,0)</f>
        <v>#N/A</v>
      </c>
      <c r="C29" s="37" t="e">
        <f>VLOOKUP(A29,AUTODIAGNÓSTICO!A22:J82,6,0)</f>
        <v>#N/A</v>
      </c>
      <c r="D29" s="37" t="e">
        <f>VLOOKUP(A29,AUTODIAGNÓSTICO!A22:J82,8,0)</f>
        <v>#N/A</v>
      </c>
      <c r="E29" s="38" t="e">
        <f>VLOOKUP(A29,AUTODIAGNÓSTICO!$A$9:$J$69,9,0)</f>
        <v>#N/A</v>
      </c>
      <c r="F29" s="39"/>
      <c r="G29" s="39"/>
      <c r="H29" s="39"/>
      <c r="I29" s="39"/>
      <c r="J29" s="39"/>
      <c r="K29" s="55"/>
      <c r="L29" s="55"/>
    </row>
    <row r="30" spans="1:12">
      <c r="A30" s="36">
        <v>15</v>
      </c>
      <c r="B30" s="37" t="e">
        <f>VLOOKUP(A30,AUTODIAGNÓSTICO!$A$9:$J$69,3,0)</f>
        <v>#N/A</v>
      </c>
      <c r="C30" s="37" t="e">
        <f>VLOOKUP(A30,AUTODIAGNÓSTICO!A23:J83,6,0)</f>
        <v>#N/A</v>
      </c>
      <c r="D30" s="37" t="e">
        <f>VLOOKUP(A30,AUTODIAGNÓSTICO!A23:J83,8,0)</f>
        <v>#N/A</v>
      </c>
      <c r="E30" s="38" t="e">
        <f>VLOOKUP(A30,AUTODIAGNÓSTICO!$A$9:$J$69,9,0)</f>
        <v>#N/A</v>
      </c>
      <c r="F30" s="39"/>
      <c r="G30" s="39"/>
      <c r="H30" s="39"/>
      <c r="I30" s="39"/>
      <c r="J30" s="39"/>
      <c r="K30" s="55"/>
      <c r="L30" s="55"/>
    </row>
    <row r="31" spans="1:12">
      <c r="A31" s="36">
        <v>16</v>
      </c>
      <c r="B31" s="37" t="e">
        <f>VLOOKUP(A31,AUTODIAGNÓSTICO!$A$9:$J$69,3,0)</f>
        <v>#N/A</v>
      </c>
      <c r="C31" s="37" t="e">
        <f>VLOOKUP(A31,AUTODIAGNÓSTICO!A24:J84,6,0)</f>
        <v>#N/A</v>
      </c>
      <c r="D31" s="37" t="e">
        <f>VLOOKUP(A31,AUTODIAGNÓSTICO!A24:J84,8,0)</f>
        <v>#N/A</v>
      </c>
      <c r="E31" s="38" t="e">
        <f>VLOOKUP(A31,AUTODIAGNÓSTICO!$A$9:$J$69,9,0)</f>
        <v>#N/A</v>
      </c>
      <c r="F31" s="39"/>
      <c r="G31" s="39"/>
      <c r="H31" s="39"/>
      <c r="I31" s="39"/>
      <c r="J31" s="39"/>
      <c r="K31" s="55"/>
      <c r="L31" s="55"/>
    </row>
    <row r="32" spans="1:12">
      <c r="A32" s="36">
        <v>17</v>
      </c>
      <c r="B32" s="37" t="e">
        <f>VLOOKUP(A32,AUTODIAGNÓSTICO!$A$9:$J$69,3,0)</f>
        <v>#N/A</v>
      </c>
      <c r="C32" s="37" t="e">
        <f>VLOOKUP(A32,AUTODIAGNÓSTICO!A25:J85,6,0)</f>
        <v>#N/A</v>
      </c>
      <c r="D32" s="37" t="e">
        <f>VLOOKUP(A32,AUTODIAGNÓSTICO!A25:J85,8,0)</f>
        <v>#N/A</v>
      </c>
      <c r="E32" s="38" t="e">
        <f>VLOOKUP(A32,AUTODIAGNÓSTICO!$A$9:$J$69,9,0)</f>
        <v>#N/A</v>
      </c>
      <c r="F32" s="39"/>
      <c r="G32" s="39"/>
      <c r="H32" s="39"/>
      <c r="I32" s="39"/>
      <c r="J32" s="39"/>
      <c r="K32" s="55"/>
      <c r="L32" s="55"/>
    </row>
    <row r="33" spans="1:12">
      <c r="A33" s="36">
        <v>18</v>
      </c>
      <c r="B33" s="37" t="e">
        <f>VLOOKUP(A33,AUTODIAGNÓSTICO!$A$9:$J$69,3,0)</f>
        <v>#N/A</v>
      </c>
      <c r="C33" s="37" t="e">
        <f>VLOOKUP(A33,AUTODIAGNÓSTICO!A26:J86,6,0)</f>
        <v>#N/A</v>
      </c>
      <c r="D33" s="37" t="e">
        <f>VLOOKUP(A33,AUTODIAGNÓSTICO!A26:J86,8,0)</f>
        <v>#N/A</v>
      </c>
      <c r="E33" s="38" t="e">
        <f>VLOOKUP(A33,AUTODIAGNÓSTICO!$A$9:$J$69,9,0)</f>
        <v>#N/A</v>
      </c>
      <c r="F33" s="39"/>
      <c r="G33" s="39"/>
      <c r="H33" s="39"/>
      <c r="I33" s="39"/>
      <c r="J33" s="39"/>
      <c r="K33" s="55"/>
      <c r="L33" s="55"/>
    </row>
    <row r="34" spans="1:12">
      <c r="A34" s="36">
        <v>19</v>
      </c>
      <c r="B34" s="37" t="e">
        <f>VLOOKUP(A34,AUTODIAGNÓSTICO!$A$9:$J$69,3,0)</f>
        <v>#N/A</v>
      </c>
      <c r="C34" s="37" t="e">
        <f>VLOOKUP(A34,AUTODIAGNÓSTICO!A27:J87,6,0)</f>
        <v>#N/A</v>
      </c>
      <c r="D34" s="37" t="e">
        <f>VLOOKUP(A34,AUTODIAGNÓSTICO!A27:J87,8,0)</f>
        <v>#N/A</v>
      </c>
      <c r="E34" s="38" t="e">
        <f>VLOOKUP(A34,AUTODIAGNÓSTICO!$A$9:$J$69,9,0)</f>
        <v>#N/A</v>
      </c>
      <c r="F34" s="39"/>
      <c r="G34" s="39"/>
      <c r="H34" s="39"/>
      <c r="I34" s="39"/>
      <c r="J34" s="39"/>
      <c r="K34" s="55"/>
      <c r="L34" s="55"/>
    </row>
    <row r="35" spans="1:12">
      <c r="A35" s="36">
        <v>20</v>
      </c>
      <c r="B35" s="37" t="e">
        <f>VLOOKUP(A35,AUTODIAGNÓSTICO!$A$9:$J$69,3,0)</f>
        <v>#N/A</v>
      </c>
      <c r="C35" s="37" t="e">
        <f>VLOOKUP(A35,AUTODIAGNÓSTICO!A28:J88,6,0)</f>
        <v>#N/A</v>
      </c>
      <c r="D35" s="37" t="e">
        <f>VLOOKUP(A35,AUTODIAGNÓSTICO!A28:J88,8,0)</f>
        <v>#N/A</v>
      </c>
      <c r="E35" s="38" t="e">
        <f>VLOOKUP(A35,AUTODIAGNÓSTICO!$A$9:$J$69,9,0)</f>
        <v>#N/A</v>
      </c>
      <c r="F35" s="39"/>
      <c r="G35" s="39"/>
      <c r="H35" s="39"/>
      <c r="I35" s="39"/>
      <c r="J35" s="39"/>
      <c r="K35" s="55"/>
      <c r="L35" s="55"/>
    </row>
    <row r="36" spans="1:12">
      <c r="A36" s="36">
        <v>21</v>
      </c>
      <c r="B36" s="37" t="e">
        <f>VLOOKUP(A36,AUTODIAGNÓSTICO!$A$9:$J$69,3,0)</f>
        <v>#N/A</v>
      </c>
      <c r="C36" s="37" t="e">
        <f>VLOOKUP(A36,AUTODIAGNÓSTICO!A29:J89,6,0)</f>
        <v>#N/A</v>
      </c>
      <c r="D36" s="37" t="e">
        <f>VLOOKUP(A36,AUTODIAGNÓSTICO!A29:J89,8,0)</f>
        <v>#N/A</v>
      </c>
      <c r="E36" s="38" t="e">
        <f>VLOOKUP(A36,AUTODIAGNÓSTICO!$A$9:$J$69,9,0)</f>
        <v>#N/A</v>
      </c>
      <c r="F36" s="39"/>
      <c r="G36" s="39"/>
      <c r="H36" s="39"/>
      <c r="I36" s="39"/>
      <c r="J36" s="39"/>
      <c r="K36" s="55"/>
      <c r="L36" s="55"/>
    </row>
    <row r="37" spans="1:12">
      <c r="A37" s="36">
        <v>22</v>
      </c>
      <c r="B37" s="37" t="e">
        <f>VLOOKUP(A37,AUTODIAGNÓSTICO!$A$9:$J$69,3,0)</f>
        <v>#N/A</v>
      </c>
      <c r="C37" s="37" t="e">
        <f>VLOOKUP(A37,AUTODIAGNÓSTICO!A30:J90,6,0)</f>
        <v>#N/A</v>
      </c>
      <c r="D37" s="37" t="e">
        <f>VLOOKUP(A37,AUTODIAGNÓSTICO!A30:J90,8,0)</f>
        <v>#N/A</v>
      </c>
      <c r="E37" s="38" t="e">
        <f>VLOOKUP(A37,AUTODIAGNÓSTICO!$A$9:$J$69,9,0)</f>
        <v>#N/A</v>
      </c>
      <c r="F37" s="39"/>
      <c r="G37" s="39"/>
      <c r="H37" s="39"/>
      <c r="I37" s="39"/>
      <c r="J37" s="39"/>
      <c r="K37" s="55"/>
      <c r="L37" s="55"/>
    </row>
    <row r="38" spans="1:12">
      <c r="A38" s="36">
        <v>23</v>
      </c>
      <c r="B38" s="37" t="e">
        <f>VLOOKUP(A38,AUTODIAGNÓSTICO!$A$9:$J$69,3,0)</f>
        <v>#N/A</v>
      </c>
      <c r="C38" s="37" t="e">
        <f>VLOOKUP(A38,AUTODIAGNÓSTICO!A31:J91,6,0)</f>
        <v>#N/A</v>
      </c>
      <c r="D38" s="37" t="e">
        <f>VLOOKUP(A38,AUTODIAGNÓSTICO!A31:J91,8,0)</f>
        <v>#N/A</v>
      </c>
      <c r="E38" s="38" t="e">
        <f>VLOOKUP(A38,AUTODIAGNÓSTICO!$A$9:$J$69,9,0)</f>
        <v>#N/A</v>
      </c>
      <c r="F38" s="39"/>
      <c r="G38" s="39"/>
      <c r="H38" s="39"/>
      <c r="I38" s="39"/>
      <c r="J38" s="39"/>
      <c r="K38" s="55"/>
      <c r="L38" s="55"/>
    </row>
    <row r="39" spans="1:12">
      <c r="A39" s="36">
        <v>24</v>
      </c>
      <c r="B39" s="37" t="e">
        <f>VLOOKUP(A39,AUTODIAGNÓSTICO!$A$9:$J$69,3,0)</f>
        <v>#N/A</v>
      </c>
      <c r="C39" s="37" t="e">
        <f>VLOOKUP(A39,AUTODIAGNÓSTICO!A32:J92,6,0)</f>
        <v>#N/A</v>
      </c>
      <c r="D39" s="37" t="e">
        <f>VLOOKUP(A39,AUTODIAGNÓSTICO!A32:J92,8,0)</f>
        <v>#N/A</v>
      </c>
      <c r="E39" s="38" t="e">
        <f>VLOOKUP(A39,AUTODIAGNÓSTICO!$A$9:$J$69,9,0)</f>
        <v>#N/A</v>
      </c>
      <c r="F39" s="39"/>
      <c r="G39" s="39"/>
      <c r="H39" s="39"/>
      <c r="I39" s="39"/>
      <c r="J39" s="39"/>
      <c r="K39" s="55"/>
      <c r="L39" s="55"/>
    </row>
    <row r="40" spans="1:12">
      <c r="A40" s="36">
        <v>25</v>
      </c>
      <c r="B40" s="37" t="e">
        <f>VLOOKUP(A40,AUTODIAGNÓSTICO!$A$9:$J$69,3,0)</f>
        <v>#N/A</v>
      </c>
      <c r="C40" s="37" t="e">
        <f>VLOOKUP(A40,AUTODIAGNÓSTICO!A33:J93,6,0)</f>
        <v>#N/A</v>
      </c>
      <c r="D40" s="37" t="e">
        <f>VLOOKUP(A40,AUTODIAGNÓSTICO!A33:J93,8,0)</f>
        <v>#N/A</v>
      </c>
      <c r="E40" s="38" t="e">
        <f>VLOOKUP(A40,AUTODIAGNÓSTICO!$A$9:$J$69,9,0)</f>
        <v>#N/A</v>
      </c>
      <c r="F40" s="39"/>
      <c r="G40" s="39"/>
      <c r="H40" s="39"/>
      <c r="I40" s="39"/>
      <c r="J40" s="39"/>
      <c r="K40" s="55"/>
      <c r="L40" s="55"/>
    </row>
    <row r="41" spans="1:12">
      <c r="A41" s="36">
        <v>26</v>
      </c>
      <c r="B41" s="37" t="e">
        <f>VLOOKUP(A41,AUTODIAGNÓSTICO!$A$9:$J$69,3,0)</f>
        <v>#N/A</v>
      </c>
      <c r="C41" s="37" t="e">
        <f>VLOOKUP(A41,AUTODIAGNÓSTICO!A34:J94,6,0)</f>
        <v>#N/A</v>
      </c>
      <c r="D41" s="37" t="e">
        <f>VLOOKUP(A41,AUTODIAGNÓSTICO!A34:J94,8,0)</f>
        <v>#N/A</v>
      </c>
      <c r="E41" s="38" t="e">
        <f>VLOOKUP(A41,AUTODIAGNÓSTICO!$A$9:$J$69,9,0)</f>
        <v>#N/A</v>
      </c>
      <c r="F41" s="39"/>
      <c r="G41" s="39"/>
      <c r="H41" s="39"/>
      <c r="I41" s="39"/>
      <c r="J41" s="39"/>
      <c r="K41" s="55"/>
      <c r="L41" s="55"/>
    </row>
    <row r="42" spans="1:12">
      <c r="A42" s="36">
        <v>27</v>
      </c>
      <c r="B42" s="37" t="e">
        <f>VLOOKUP(A42,AUTODIAGNÓSTICO!$A$9:$J$69,3,0)</f>
        <v>#N/A</v>
      </c>
      <c r="C42" s="37" t="e">
        <f>VLOOKUP(A42,AUTODIAGNÓSTICO!A35:J95,6,0)</f>
        <v>#N/A</v>
      </c>
      <c r="D42" s="37" t="e">
        <f>VLOOKUP(A42,AUTODIAGNÓSTICO!A35:J95,8,0)</f>
        <v>#N/A</v>
      </c>
      <c r="E42" s="38" t="e">
        <f>VLOOKUP(A42,AUTODIAGNÓSTICO!$A$9:$J$69,9,0)</f>
        <v>#N/A</v>
      </c>
      <c r="F42" s="39"/>
      <c r="G42" s="39"/>
      <c r="H42" s="39"/>
      <c r="I42" s="39"/>
      <c r="J42" s="39"/>
      <c r="K42" s="55"/>
      <c r="L42" s="55"/>
    </row>
    <row r="43" spans="1:12">
      <c r="A43" s="36">
        <v>28</v>
      </c>
      <c r="B43" s="37" t="e">
        <f>VLOOKUP(A43,AUTODIAGNÓSTICO!$A$9:$J$69,3,0)</f>
        <v>#N/A</v>
      </c>
      <c r="C43" s="37" t="e">
        <f>VLOOKUP(A43,AUTODIAGNÓSTICO!A36:J96,6,0)</f>
        <v>#N/A</v>
      </c>
      <c r="D43" s="37" t="e">
        <f>VLOOKUP(A43,AUTODIAGNÓSTICO!A36:J96,8,0)</f>
        <v>#N/A</v>
      </c>
      <c r="E43" s="38" t="e">
        <f>VLOOKUP(A43,AUTODIAGNÓSTICO!$A$9:$J$69,9,0)</f>
        <v>#N/A</v>
      </c>
      <c r="F43" s="39"/>
      <c r="G43" s="39"/>
      <c r="H43" s="39"/>
      <c r="I43" s="39"/>
      <c r="J43" s="39"/>
      <c r="K43" s="55"/>
      <c r="L43" s="55"/>
    </row>
    <row r="44" spans="1:12">
      <c r="A44" s="36">
        <v>29</v>
      </c>
      <c r="B44" s="37" t="e">
        <f>VLOOKUP(A44,AUTODIAGNÓSTICO!$A$9:$J$69,3,0)</f>
        <v>#N/A</v>
      </c>
      <c r="C44" s="37" t="e">
        <f>VLOOKUP(A44,AUTODIAGNÓSTICO!A37:J97,6,0)</f>
        <v>#N/A</v>
      </c>
      <c r="D44" s="37" t="e">
        <f>VLOOKUP(A44,AUTODIAGNÓSTICO!A37:J97,8,0)</f>
        <v>#N/A</v>
      </c>
      <c r="E44" s="38" t="e">
        <f>VLOOKUP(A44,AUTODIAGNÓSTICO!$A$9:$J$69,9,0)</f>
        <v>#N/A</v>
      </c>
      <c r="F44" s="39"/>
      <c r="G44" s="39"/>
      <c r="H44" s="39"/>
      <c r="I44" s="39"/>
      <c r="J44" s="39"/>
      <c r="K44" s="55"/>
      <c r="L44" s="55"/>
    </row>
    <row r="45" spans="1:12">
      <c r="A45" s="36">
        <v>30</v>
      </c>
      <c r="B45" s="37" t="e">
        <f>VLOOKUP(A45,AUTODIAGNÓSTICO!$A$9:$J$69,3,0)</f>
        <v>#N/A</v>
      </c>
      <c r="C45" s="37" t="e">
        <f>VLOOKUP(A45,AUTODIAGNÓSTICO!A38:J98,6,0)</f>
        <v>#N/A</v>
      </c>
      <c r="D45" s="37" t="e">
        <f>VLOOKUP(A45,AUTODIAGNÓSTICO!A38:J98,8,0)</f>
        <v>#N/A</v>
      </c>
      <c r="E45" s="38" t="e">
        <f>VLOOKUP(A45,AUTODIAGNÓSTICO!$A$9:$J$69,9,0)</f>
        <v>#N/A</v>
      </c>
      <c r="F45" s="39"/>
      <c r="G45" s="39"/>
      <c r="H45" s="39"/>
      <c r="I45" s="39"/>
      <c r="J45" s="39"/>
      <c r="K45" s="55"/>
      <c r="L45" s="55"/>
    </row>
    <row r="46" spans="1:12">
      <c r="A46" s="36">
        <v>31</v>
      </c>
      <c r="B46" s="37" t="e">
        <f>VLOOKUP(A46,AUTODIAGNÓSTICO!$A$9:$J$69,3,0)</f>
        <v>#N/A</v>
      </c>
      <c r="C46" s="37" t="e">
        <f>VLOOKUP(A46,AUTODIAGNÓSTICO!A39:J99,6,0)</f>
        <v>#N/A</v>
      </c>
      <c r="D46" s="37" t="e">
        <f>VLOOKUP(A46,AUTODIAGNÓSTICO!A39:J99,8,0)</f>
        <v>#N/A</v>
      </c>
      <c r="E46" s="38" t="e">
        <f>VLOOKUP(A46,AUTODIAGNÓSTICO!$A$9:$J$69,9,0)</f>
        <v>#N/A</v>
      </c>
      <c r="F46" s="39"/>
      <c r="G46" s="39"/>
      <c r="H46" s="39"/>
      <c r="I46" s="39"/>
      <c r="J46" s="39"/>
      <c r="K46" s="55"/>
      <c r="L46" s="55"/>
    </row>
    <row r="47" spans="1:12">
      <c r="A47" s="36">
        <v>32</v>
      </c>
      <c r="B47" s="37" t="e">
        <f>VLOOKUP(A47,AUTODIAGNÓSTICO!$A$9:$J$69,3,0)</f>
        <v>#N/A</v>
      </c>
      <c r="C47" s="37" t="e">
        <f>VLOOKUP(A47,AUTODIAGNÓSTICO!A40:J100,6,0)</f>
        <v>#N/A</v>
      </c>
      <c r="D47" s="37" t="e">
        <f>VLOOKUP(A47,AUTODIAGNÓSTICO!A40:J100,8,0)</f>
        <v>#N/A</v>
      </c>
      <c r="E47" s="38" t="e">
        <f>VLOOKUP(A47,AUTODIAGNÓSTICO!$A$9:$J$69,9,0)</f>
        <v>#N/A</v>
      </c>
      <c r="F47" s="39"/>
      <c r="G47" s="39"/>
      <c r="H47" s="39"/>
      <c r="I47" s="39"/>
      <c r="J47" s="39"/>
      <c r="K47" s="55"/>
      <c r="L47" s="55"/>
    </row>
    <row r="48" spans="1:12">
      <c r="A48" s="36">
        <v>33</v>
      </c>
      <c r="B48" s="37" t="e">
        <f>VLOOKUP(A48,AUTODIAGNÓSTICO!$A$9:$J$69,3,0)</f>
        <v>#N/A</v>
      </c>
      <c r="C48" s="37" t="e">
        <f>VLOOKUP(A48,AUTODIAGNÓSTICO!A41:J101,6,0)</f>
        <v>#N/A</v>
      </c>
      <c r="D48" s="37" t="e">
        <f>VLOOKUP(A48,AUTODIAGNÓSTICO!A41:J101,8,0)</f>
        <v>#N/A</v>
      </c>
      <c r="E48" s="38" t="e">
        <f>VLOOKUP(A48,AUTODIAGNÓSTICO!$A$9:$J$69,9,0)</f>
        <v>#N/A</v>
      </c>
      <c r="F48" s="39"/>
      <c r="G48" s="39"/>
      <c r="H48" s="39"/>
      <c r="I48" s="39"/>
      <c r="J48" s="39"/>
      <c r="K48" s="55"/>
      <c r="L48" s="55"/>
    </row>
    <row r="49" spans="1:12">
      <c r="A49" s="36">
        <v>34</v>
      </c>
      <c r="B49" s="37" t="e">
        <f>VLOOKUP(A49,AUTODIAGNÓSTICO!$A$9:$J$69,3,0)</f>
        <v>#N/A</v>
      </c>
      <c r="C49" s="37" t="e">
        <f>VLOOKUP(A49,AUTODIAGNÓSTICO!A42:J102,6,0)</f>
        <v>#N/A</v>
      </c>
      <c r="D49" s="37" t="e">
        <f>VLOOKUP(A49,AUTODIAGNÓSTICO!A42:J102,8,0)</f>
        <v>#N/A</v>
      </c>
      <c r="E49" s="38" t="e">
        <f>VLOOKUP(A49,AUTODIAGNÓSTICO!$A$9:$J$69,9,0)</f>
        <v>#N/A</v>
      </c>
      <c r="F49" s="39"/>
      <c r="G49" s="39"/>
      <c r="H49" s="39"/>
      <c r="I49" s="39"/>
      <c r="J49" s="39"/>
      <c r="K49" s="55"/>
      <c r="L49" s="55"/>
    </row>
    <row r="50" spans="1:12">
      <c r="A50" s="36">
        <v>35</v>
      </c>
      <c r="B50" s="37" t="e">
        <f>VLOOKUP(A50,AUTODIAGNÓSTICO!$A$9:$J$69,3,0)</f>
        <v>#N/A</v>
      </c>
      <c r="C50" s="37" t="e">
        <f>VLOOKUP(A50,AUTODIAGNÓSTICO!A43:J103,6,0)</f>
        <v>#N/A</v>
      </c>
      <c r="D50" s="37" t="e">
        <f>VLOOKUP(A50,AUTODIAGNÓSTICO!A43:J103,8,0)</f>
        <v>#N/A</v>
      </c>
      <c r="E50" s="38" t="e">
        <f>VLOOKUP(A50,AUTODIAGNÓSTICO!$A$9:$J$69,9,0)</f>
        <v>#N/A</v>
      </c>
      <c r="F50" s="39"/>
      <c r="G50" s="39"/>
      <c r="H50" s="39"/>
      <c r="I50" s="39"/>
      <c r="J50" s="39"/>
      <c r="K50" s="55"/>
      <c r="L50" s="55"/>
    </row>
    <row r="51" spans="1:12">
      <c r="A51" s="36">
        <v>36</v>
      </c>
      <c r="B51" s="37" t="e">
        <f>VLOOKUP(A51,AUTODIAGNÓSTICO!$A$9:$J$69,3,0)</f>
        <v>#N/A</v>
      </c>
      <c r="C51" s="37" t="e">
        <f>VLOOKUP(A51,AUTODIAGNÓSTICO!A44:J104,6,0)</f>
        <v>#N/A</v>
      </c>
      <c r="D51" s="37" t="e">
        <f>VLOOKUP(A51,AUTODIAGNÓSTICO!A44:J104,8,0)</f>
        <v>#N/A</v>
      </c>
      <c r="E51" s="38" t="e">
        <f>VLOOKUP(A51,AUTODIAGNÓSTICO!$A$9:$J$69,9,0)</f>
        <v>#N/A</v>
      </c>
      <c r="F51" s="39"/>
      <c r="G51" s="39"/>
      <c r="H51" s="39"/>
      <c r="I51" s="39"/>
      <c r="J51" s="39"/>
      <c r="K51" s="55"/>
      <c r="L51" s="55"/>
    </row>
    <row r="52" spans="1:12">
      <c r="A52" s="36">
        <v>37</v>
      </c>
      <c r="B52" s="37" t="e">
        <f>VLOOKUP(A52,AUTODIAGNÓSTICO!$A$9:$J$69,3,0)</f>
        <v>#N/A</v>
      </c>
      <c r="C52" s="37" t="e">
        <f>VLOOKUP(A52,AUTODIAGNÓSTICO!A45:J105,6,0)</f>
        <v>#N/A</v>
      </c>
      <c r="D52" s="37" t="e">
        <f>VLOOKUP(A52,AUTODIAGNÓSTICO!A45:J105,8,0)</f>
        <v>#N/A</v>
      </c>
      <c r="E52" s="38" t="e">
        <f>VLOOKUP(A52,AUTODIAGNÓSTICO!$A$9:$J$69,9,0)</f>
        <v>#N/A</v>
      </c>
      <c r="F52" s="39"/>
      <c r="G52" s="39"/>
      <c r="H52" s="39"/>
      <c r="I52" s="39"/>
      <c r="J52" s="39"/>
      <c r="K52" s="55"/>
      <c r="L52" s="55"/>
    </row>
    <row r="53" spans="1:12">
      <c r="A53" s="36">
        <v>38</v>
      </c>
      <c r="B53" s="37" t="e">
        <f>VLOOKUP(A53,AUTODIAGNÓSTICO!$A$9:$J$69,3,0)</f>
        <v>#N/A</v>
      </c>
      <c r="C53" s="37" t="e">
        <f>VLOOKUP(A53,AUTODIAGNÓSTICO!A46:J106,6,0)</f>
        <v>#N/A</v>
      </c>
      <c r="D53" s="37" t="e">
        <f>VLOOKUP(A53,AUTODIAGNÓSTICO!A46:J106,8,0)</f>
        <v>#N/A</v>
      </c>
      <c r="E53" s="38" t="e">
        <f>VLOOKUP(A53,AUTODIAGNÓSTICO!$A$9:$J$69,9,0)</f>
        <v>#N/A</v>
      </c>
      <c r="F53" s="39"/>
      <c r="G53" s="39"/>
      <c r="H53" s="39"/>
      <c r="I53" s="39"/>
      <c r="J53" s="39"/>
      <c r="K53" s="55"/>
      <c r="L53" s="55"/>
    </row>
    <row r="54" spans="1:12">
      <c r="A54" s="36">
        <v>39</v>
      </c>
      <c r="B54" s="37" t="e">
        <f>VLOOKUP(A54,AUTODIAGNÓSTICO!$A$9:$J$69,3,0)</f>
        <v>#N/A</v>
      </c>
      <c r="C54" s="37" t="e">
        <f>VLOOKUP(A54,AUTODIAGNÓSTICO!A47:J107,6,0)</f>
        <v>#N/A</v>
      </c>
      <c r="D54" s="37" t="e">
        <f>VLOOKUP(A54,AUTODIAGNÓSTICO!A47:J107,8,0)</f>
        <v>#N/A</v>
      </c>
      <c r="E54" s="38" t="e">
        <f>VLOOKUP(A54,AUTODIAGNÓSTICO!$A$9:$J$69,9,0)</f>
        <v>#N/A</v>
      </c>
      <c r="F54" s="39"/>
      <c r="G54" s="39"/>
      <c r="H54" s="39"/>
      <c r="I54" s="39"/>
      <c r="J54" s="39"/>
      <c r="K54" s="55"/>
      <c r="L54" s="55"/>
    </row>
    <row r="55" spans="1:12">
      <c r="A55" s="36">
        <v>40</v>
      </c>
      <c r="B55" s="37" t="e">
        <f>VLOOKUP(A55,AUTODIAGNÓSTICO!$A$9:$J$69,3,0)</f>
        <v>#N/A</v>
      </c>
      <c r="C55" s="37" t="e">
        <f>VLOOKUP(A55,AUTODIAGNÓSTICO!A48:J108,6,0)</f>
        <v>#N/A</v>
      </c>
      <c r="D55" s="37" t="e">
        <f>VLOOKUP(A55,AUTODIAGNÓSTICO!A48:J108,8,0)</f>
        <v>#N/A</v>
      </c>
      <c r="E55" s="38" t="e">
        <f>VLOOKUP(A55,AUTODIAGNÓSTICO!$A$9:$J$69,9,0)</f>
        <v>#N/A</v>
      </c>
      <c r="F55" s="39"/>
      <c r="G55" s="39"/>
      <c r="H55" s="39"/>
      <c r="I55" s="39"/>
      <c r="J55" s="39"/>
      <c r="K55" s="55"/>
      <c r="L55" s="55"/>
    </row>
    <row r="56" spans="1:12">
      <c r="A56" s="36">
        <v>41</v>
      </c>
      <c r="B56" s="37" t="e">
        <f>VLOOKUP(A56,AUTODIAGNÓSTICO!$A$9:$J$69,3,0)</f>
        <v>#N/A</v>
      </c>
      <c r="C56" s="37" t="e">
        <f>VLOOKUP(A56,AUTODIAGNÓSTICO!A49:J109,6,0)</f>
        <v>#N/A</v>
      </c>
      <c r="D56" s="37" t="e">
        <f>VLOOKUP(A56,AUTODIAGNÓSTICO!A49:J109,8,0)</f>
        <v>#N/A</v>
      </c>
      <c r="E56" s="38" t="e">
        <f>VLOOKUP(A56,AUTODIAGNÓSTICO!$A$9:$J$69,9,0)</f>
        <v>#N/A</v>
      </c>
      <c r="F56" s="39"/>
      <c r="G56" s="39"/>
      <c r="H56" s="39"/>
      <c r="I56" s="39"/>
      <c r="J56" s="39"/>
      <c r="K56" s="55"/>
      <c r="L56" s="55"/>
    </row>
    <row r="57" spans="1:12">
      <c r="A57" s="36">
        <v>42</v>
      </c>
      <c r="B57" s="37" t="e">
        <f>VLOOKUP(A57,AUTODIAGNÓSTICO!$A$9:$J$69,3,0)</f>
        <v>#N/A</v>
      </c>
      <c r="C57" s="37" t="e">
        <f>VLOOKUP(A57,AUTODIAGNÓSTICO!A50:J110,6,0)</f>
        <v>#N/A</v>
      </c>
      <c r="D57" s="37" t="e">
        <f>VLOOKUP(A57,AUTODIAGNÓSTICO!A50:J110,8,0)</f>
        <v>#N/A</v>
      </c>
      <c r="E57" s="38" t="e">
        <f>VLOOKUP(A57,AUTODIAGNÓSTICO!$A$9:$J$69,9,0)</f>
        <v>#N/A</v>
      </c>
      <c r="F57" s="39"/>
      <c r="G57" s="39"/>
      <c r="H57" s="39"/>
      <c r="I57" s="39"/>
      <c r="J57" s="39"/>
      <c r="K57" s="55"/>
      <c r="L57" s="55"/>
    </row>
    <row r="58" spans="1:12">
      <c r="A58" s="36">
        <v>43</v>
      </c>
      <c r="B58" s="37" t="e">
        <f>VLOOKUP(A58,AUTODIAGNÓSTICO!$A$9:$J$69,3,0)</f>
        <v>#N/A</v>
      </c>
      <c r="C58" s="37" t="e">
        <f>VLOOKUP(A58,AUTODIAGNÓSTICO!A51:J111,6,0)</f>
        <v>#N/A</v>
      </c>
      <c r="D58" s="37" t="e">
        <f>VLOOKUP(A58,AUTODIAGNÓSTICO!A51:J111,8,0)</f>
        <v>#N/A</v>
      </c>
      <c r="E58" s="38" t="e">
        <f>VLOOKUP(A58,AUTODIAGNÓSTICO!$A$9:$J$69,9,0)</f>
        <v>#N/A</v>
      </c>
      <c r="F58" s="39"/>
      <c r="G58" s="39"/>
      <c r="H58" s="39"/>
      <c r="I58" s="39"/>
      <c r="J58" s="39"/>
      <c r="K58" s="55"/>
      <c r="L58" s="55"/>
    </row>
    <row r="59" spans="1:12">
      <c r="A59" s="36">
        <v>44</v>
      </c>
      <c r="B59" s="37" t="e">
        <f>VLOOKUP(A59,AUTODIAGNÓSTICO!$A$9:$J$69,3,0)</f>
        <v>#N/A</v>
      </c>
      <c r="C59" s="37" t="e">
        <f>VLOOKUP(A59,AUTODIAGNÓSTICO!A52:J112,6,0)</f>
        <v>#N/A</v>
      </c>
      <c r="D59" s="37" t="e">
        <f>VLOOKUP(A59,AUTODIAGNÓSTICO!A52:J112,8,0)</f>
        <v>#N/A</v>
      </c>
      <c r="E59" s="38" t="e">
        <f>VLOOKUP(A59,AUTODIAGNÓSTICO!$A$9:$J$69,9,0)</f>
        <v>#N/A</v>
      </c>
      <c r="F59" s="39"/>
      <c r="G59" s="39"/>
      <c r="H59" s="39"/>
      <c r="I59" s="39"/>
      <c r="J59" s="39"/>
      <c r="K59" s="55"/>
      <c r="L59" s="55"/>
    </row>
    <row r="60" spans="1:12">
      <c r="A60" s="36">
        <v>45</v>
      </c>
      <c r="B60" s="37" t="e">
        <f>VLOOKUP(A60,AUTODIAGNÓSTICO!$A$9:$J$69,3,0)</f>
        <v>#N/A</v>
      </c>
      <c r="C60" s="37" t="e">
        <f>VLOOKUP(A60,AUTODIAGNÓSTICO!A53:J113,6,0)</f>
        <v>#N/A</v>
      </c>
      <c r="D60" s="37" t="e">
        <f>VLOOKUP(A60,AUTODIAGNÓSTICO!A53:J113,8,0)</f>
        <v>#N/A</v>
      </c>
      <c r="E60" s="38" t="e">
        <f>VLOOKUP(A60,AUTODIAGNÓSTICO!$A$9:$J$69,9,0)</f>
        <v>#N/A</v>
      </c>
      <c r="F60" s="39"/>
      <c r="G60" s="39"/>
      <c r="H60" s="39"/>
      <c r="I60" s="39"/>
      <c r="J60" s="39"/>
      <c r="K60" s="55"/>
      <c r="L60" s="55"/>
    </row>
    <row r="61" spans="1:12">
      <c r="A61" s="36">
        <v>46</v>
      </c>
      <c r="B61" s="37" t="e">
        <f>VLOOKUP(A61,AUTODIAGNÓSTICO!$A$9:$J$69,3,0)</f>
        <v>#N/A</v>
      </c>
      <c r="C61" s="37" t="e">
        <f>VLOOKUP(A61,AUTODIAGNÓSTICO!A54:J114,6,0)</f>
        <v>#N/A</v>
      </c>
      <c r="D61" s="37" t="e">
        <f>VLOOKUP(A61,AUTODIAGNÓSTICO!A54:J114,8,0)</f>
        <v>#N/A</v>
      </c>
      <c r="E61" s="38" t="e">
        <f>VLOOKUP(A61,AUTODIAGNÓSTICO!$A$9:$J$69,9,0)</f>
        <v>#N/A</v>
      </c>
      <c r="F61" s="39"/>
      <c r="G61" s="39"/>
      <c r="H61" s="39"/>
      <c r="I61" s="39"/>
      <c r="J61" s="39"/>
      <c r="K61" s="55"/>
      <c r="L61" s="55"/>
    </row>
    <row r="62" spans="1:12">
      <c r="A62" s="36">
        <v>47</v>
      </c>
      <c r="B62" s="37" t="e">
        <f>VLOOKUP(A62,AUTODIAGNÓSTICO!$A$9:$J$69,3,0)</f>
        <v>#N/A</v>
      </c>
      <c r="C62" s="37" t="e">
        <f>VLOOKUP(A62,AUTODIAGNÓSTICO!A55:J115,6,0)</f>
        <v>#N/A</v>
      </c>
      <c r="D62" s="37" t="e">
        <f>VLOOKUP(A62,AUTODIAGNÓSTICO!A55:J115,8,0)</f>
        <v>#N/A</v>
      </c>
      <c r="E62" s="38" t="e">
        <f>VLOOKUP(A62,AUTODIAGNÓSTICO!$A$9:$J$69,9,0)</f>
        <v>#N/A</v>
      </c>
      <c r="F62" s="39"/>
      <c r="G62" s="39"/>
      <c r="H62" s="39"/>
      <c r="I62" s="39"/>
      <c r="J62" s="39"/>
      <c r="K62" s="55"/>
      <c r="L62" s="55"/>
    </row>
    <row r="63" spans="1:12">
      <c r="A63" s="36">
        <v>48</v>
      </c>
      <c r="B63" s="37" t="e">
        <f>VLOOKUP(A63,AUTODIAGNÓSTICO!$A$9:$J$69,3,0)</f>
        <v>#N/A</v>
      </c>
      <c r="C63" s="37" t="e">
        <f>VLOOKUP(A63,AUTODIAGNÓSTICO!A56:J116,6,0)</f>
        <v>#N/A</v>
      </c>
      <c r="D63" s="37" t="e">
        <f>VLOOKUP(A63,AUTODIAGNÓSTICO!A56:J116,8,0)</f>
        <v>#N/A</v>
      </c>
      <c r="E63" s="38" t="e">
        <f>VLOOKUP(A63,AUTODIAGNÓSTICO!$A$9:$J$69,9,0)</f>
        <v>#N/A</v>
      </c>
      <c r="F63" s="39"/>
      <c r="G63" s="39"/>
      <c r="H63" s="39"/>
      <c r="I63" s="39"/>
      <c r="J63" s="39"/>
      <c r="K63" s="55"/>
      <c r="L63" s="55"/>
    </row>
    <row r="64" spans="1:12">
      <c r="A64" s="36">
        <v>49</v>
      </c>
      <c r="B64" s="37" t="e">
        <f>VLOOKUP(A64,AUTODIAGNÓSTICO!$A$9:$J$69,3,0)</f>
        <v>#N/A</v>
      </c>
      <c r="C64" s="37" t="e">
        <f>VLOOKUP(A64,AUTODIAGNÓSTICO!A57:J117,6,0)</f>
        <v>#N/A</v>
      </c>
      <c r="D64" s="37" t="e">
        <f>VLOOKUP(A64,AUTODIAGNÓSTICO!A57:J117,8,0)</f>
        <v>#N/A</v>
      </c>
      <c r="E64" s="38" t="e">
        <f>VLOOKUP(A64,AUTODIAGNÓSTICO!$A$9:$J$69,9,0)</f>
        <v>#N/A</v>
      </c>
      <c r="F64" s="39"/>
      <c r="G64" s="39"/>
      <c r="H64" s="39"/>
      <c r="I64" s="39"/>
      <c r="J64" s="39"/>
      <c r="K64" s="55"/>
      <c r="L64" s="55"/>
    </row>
    <row r="65" spans="1:12">
      <c r="A65" s="36">
        <v>50</v>
      </c>
      <c r="B65" s="37" t="e">
        <f>VLOOKUP(A65,AUTODIAGNÓSTICO!$A$9:$J$69,3,0)</f>
        <v>#N/A</v>
      </c>
      <c r="C65" s="37" t="e">
        <f>VLOOKUP(A65,AUTODIAGNÓSTICO!A58:J118,6,0)</f>
        <v>#N/A</v>
      </c>
      <c r="D65" s="37" t="e">
        <f>VLOOKUP(A65,AUTODIAGNÓSTICO!A58:J118,8,0)</f>
        <v>#N/A</v>
      </c>
      <c r="E65" s="38" t="e">
        <f>VLOOKUP(A65,AUTODIAGNÓSTICO!$A$9:$J$69,9,0)</f>
        <v>#N/A</v>
      </c>
      <c r="F65" s="39"/>
      <c r="G65" s="39"/>
      <c r="H65" s="39"/>
      <c r="I65" s="39"/>
      <c r="J65" s="39"/>
      <c r="K65" s="55"/>
      <c r="L65" s="55"/>
    </row>
    <row r="66" spans="1:12">
      <c r="A66" s="36">
        <v>51</v>
      </c>
      <c r="B66" s="37" t="e">
        <f>VLOOKUP(A66,AUTODIAGNÓSTICO!$A$9:$J$69,3,0)</f>
        <v>#N/A</v>
      </c>
      <c r="C66" s="37" t="e">
        <f>VLOOKUP(A66,AUTODIAGNÓSTICO!A59:J119,6,0)</f>
        <v>#N/A</v>
      </c>
      <c r="D66" s="37" t="e">
        <f>VLOOKUP(A66,AUTODIAGNÓSTICO!A59:J119,8,0)</f>
        <v>#N/A</v>
      </c>
      <c r="E66" s="38" t="e">
        <f>VLOOKUP(A66,AUTODIAGNÓSTICO!$A$9:$J$69,9,0)</f>
        <v>#N/A</v>
      </c>
      <c r="F66" s="39"/>
      <c r="G66" s="39"/>
      <c r="H66" s="39"/>
      <c r="I66" s="39"/>
      <c r="J66" s="39"/>
      <c r="K66" s="55"/>
      <c r="L66" s="55"/>
    </row>
    <row r="67" spans="1:12">
      <c r="A67" s="36">
        <v>52</v>
      </c>
      <c r="B67" s="37" t="e">
        <f>VLOOKUP(A67,AUTODIAGNÓSTICO!$A$9:$J$69,3,0)</f>
        <v>#N/A</v>
      </c>
      <c r="C67" s="37" t="e">
        <f>VLOOKUP(A67,AUTODIAGNÓSTICO!A60:J120,6,0)</f>
        <v>#N/A</v>
      </c>
      <c r="D67" s="37" t="e">
        <f>VLOOKUP(A67,AUTODIAGNÓSTICO!A60:J120,8,0)</f>
        <v>#N/A</v>
      </c>
      <c r="E67" s="38" t="e">
        <f>VLOOKUP(A67,AUTODIAGNÓSTICO!$A$9:$J$69,9,0)</f>
        <v>#N/A</v>
      </c>
      <c r="F67" s="39"/>
      <c r="G67" s="39"/>
      <c r="H67" s="39"/>
      <c r="I67" s="39"/>
      <c r="J67" s="39"/>
      <c r="K67" s="55"/>
      <c r="L67" s="55"/>
    </row>
    <row r="68" spans="1:12">
      <c r="A68" s="36">
        <v>53</v>
      </c>
      <c r="B68" s="37" t="e">
        <f>VLOOKUP(A68,AUTODIAGNÓSTICO!$A$9:$J$69,3,0)</f>
        <v>#N/A</v>
      </c>
      <c r="C68" s="37" t="e">
        <f>VLOOKUP(A68,AUTODIAGNÓSTICO!A61:J121,6,0)</f>
        <v>#N/A</v>
      </c>
      <c r="D68" s="37" t="e">
        <f>VLOOKUP(A68,AUTODIAGNÓSTICO!A61:J121,8,0)</f>
        <v>#N/A</v>
      </c>
      <c r="E68" s="38" t="e">
        <f>VLOOKUP(A68,AUTODIAGNÓSTICO!$A$9:$J$69,9,0)</f>
        <v>#N/A</v>
      </c>
      <c r="F68" s="39"/>
      <c r="G68" s="39"/>
      <c r="H68" s="39"/>
      <c r="I68" s="39"/>
      <c r="J68" s="39"/>
      <c r="K68" s="55"/>
      <c r="L68" s="55"/>
    </row>
    <row r="69" spans="1:12">
      <c r="A69" s="36">
        <v>54</v>
      </c>
      <c r="B69" s="37" t="e">
        <f>VLOOKUP(A69,AUTODIAGNÓSTICO!$A$9:$J$69,3,0)</f>
        <v>#N/A</v>
      </c>
      <c r="C69" s="37" t="e">
        <f>VLOOKUP(A69,AUTODIAGNÓSTICO!A62:J122,6,0)</f>
        <v>#N/A</v>
      </c>
      <c r="D69" s="37" t="e">
        <f>VLOOKUP(A69,AUTODIAGNÓSTICO!A62:J122,8,0)</f>
        <v>#N/A</v>
      </c>
      <c r="E69" s="38" t="e">
        <f>VLOOKUP(A69,AUTODIAGNÓSTICO!$A$9:$J$69,9,0)</f>
        <v>#N/A</v>
      </c>
      <c r="F69" s="39"/>
      <c r="G69" s="39"/>
      <c r="H69" s="39"/>
      <c r="I69" s="39"/>
      <c r="J69" s="39"/>
      <c r="K69" s="55"/>
      <c r="L69" s="55"/>
    </row>
    <row r="70" spans="1:12">
      <c r="A70" s="36">
        <v>55</v>
      </c>
      <c r="B70" s="37" t="e">
        <f>VLOOKUP(A70,AUTODIAGNÓSTICO!$A$9:$J$69,3,0)</f>
        <v>#N/A</v>
      </c>
      <c r="C70" s="37" t="e">
        <f>VLOOKUP(A70,AUTODIAGNÓSTICO!A63:J123,6,0)</f>
        <v>#N/A</v>
      </c>
      <c r="D70" s="37" t="e">
        <f>VLOOKUP(A70,AUTODIAGNÓSTICO!A63:J123,8,0)</f>
        <v>#N/A</v>
      </c>
      <c r="E70" s="38" t="e">
        <f>VLOOKUP(A70,AUTODIAGNÓSTICO!$A$9:$J$69,9,0)</f>
        <v>#N/A</v>
      </c>
      <c r="F70" s="39"/>
      <c r="G70" s="39"/>
      <c r="H70" s="39"/>
      <c r="I70" s="39"/>
      <c r="J70" s="39"/>
      <c r="K70" s="55"/>
      <c r="L70" s="55"/>
    </row>
    <row r="71" spans="1:12">
      <c r="A71" s="36">
        <v>56</v>
      </c>
      <c r="B71" s="37" t="e">
        <f>VLOOKUP(A71,AUTODIAGNÓSTICO!$A$9:$J$69,3,0)</f>
        <v>#N/A</v>
      </c>
      <c r="C71" s="37" t="e">
        <f>VLOOKUP(A71,AUTODIAGNÓSTICO!A64:J124,6,0)</f>
        <v>#N/A</v>
      </c>
      <c r="D71" s="37" t="e">
        <f>VLOOKUP(A71,AUTODIAGNÓSTICO!A64:J124,8,0)</f>
        <v>#N/A</v>
      </c>
      <c r="E71" s="38" t="e">
        <f>VLOOKUP(A71,AUTODIAGNÓSTICO!$A$9:$J$69,9,0)</f>
        <v>#N/A</v>
      </c>
      <c r="F71" s="39"/>
      <c r="G71" s="39"/>
      <c r="H71" s="39"/>
      <c r="I71" s="39"/>
      <c r="J71" s="39"/>
      <c r="K71" s="55"/>
      <c r="L71" s="55"/>
    </row>
    <row r="72" spans="1:12">
      <c r="A72" s="36">
        <v>57</v>
      </c>
      <c r="B72" s="37" t="e">
        <f>VLOOKUP(A72,AUTODIAGNÓSTICO!$A$9:$J$69,3,0)</f>
        <v>#N/A</v>
      </c>
      <c r="C72" s="37" t="e">
        <f>VLOOKUP(A72,AUTODIAGNÓSTICO!A65:J125,6,0)</f>
        <v>#N/A</v>
      </c>
      <c r="D72" s="37" t="e">
        <f>VLOOKUP(A72,AUTODIAGNÓSTICO!A65:J125,8,0)</f>
        <v>#N/A</v>
      </c>
      <c r="E72" s="38" t="e">
        <f>VLOOKUP(A72,AUTODIAGNÓSTICO!$A$9:$J$69,9,0)</f>
        <v>#N/A</v>
      </c>
      <c r="F72" s="39"/>
      <c r="G72" s="39"/>
      <c r="H72" s="39"/>
      <c r="I72" s="39"/>
      <c r="J72" s="39"/>
      <c r="K72" s="55"/>
      <c r="L72" s="55"/>
    </row>
    <row r="73" spans="1:12">
      <c r="A73" s="36">
        <v>58</v>
      </c>
      <c r="B73" s="37" t="e">
        <f>VLOOKUP(A73,AUTODIAGNÓSTICO!$A$9:$J$69,3,0)</f>
        <v>#N/A</v>
      </c>
      <c r="C73" s="37" t="e">
        <f>VLOOKUP(A73,AUTODIAGNÓSTICO!A66:J126,6,0)</f>
        <v>#N/A</v>
      </c>
      <c r="D73" s="37" t="e">
        <f>VLOOKUP(A73,AUTODIAGNÓSTICO!A66:J126,8,0)</f>
        <v>#N/A</v>
      </c>
      <c r="E73" s="38" t="e">
        <f>VLOOKUP(A73,AUTODIAGNÓSTICO!$A$9:$J$69,9,0)</f>
        <v>#N/A</v>
      </c>
      <c r="F73" s="39"/>
      <c r="G73" s="39"/>
      <c r="H73" s="39"/>
      <c r="I73" s="39"/>
      <c r="J73" s="39"/>
      <c r="K73" s="55"/>
      <c r="L73" s="55"/>
    </row>
    <row r="74" spans="1:12">
      <c r="A74" s="36">
        <v>59</v>
      </c>
      <c r="B74" s="37" t="e">
        <f>VLOOKUP(A74,AUTODIAGNÓSTICO!$A$9:$J$69,3,0)</f>
        <v>#N/A</v>
      </c>
      <c r="C74" s="37" t="e">
        <f>VLOOKUP(A74,AUTODIAGNÓSTICO!A67:J127,6,0)</f>
        <v>#N/A</v>
      </c>
      <c r="D74" s="37" t="e">
        <f>VLOOKUP(A74,AUTODIAGNÓSTICO!A67:J127,8,0)</f>
        <v>#N/A</v>
      </c>
      <c r="E74" s="38" t="e">
        <f>VLOOKUP(A74,AUTODIAGNÓSTICO!$A$9:$J$69,9,0)</f>
        <v>#N/A</v>
      </c>
      <c r="F74" s="39"/>
      <c r="G74" s="39"/>
      <c r="H74" s="39"/>
      <c r="I74" s="39"/>
      <c r="J74" s="39"/>
      <c r="K74" s="55"/>
      <c r="L74" s="55"/>
    </row>
    <row r="75" spans="1:12">
      <c r="A75" s="36">
        <v>60</v>
      </c>
      <c r="B75" s="37" t="e">
        <f>VLOOKUP(A75,AUTODIAGNÓSTICO!$A$9:$J$69,3,0)</f>
        <v>#N/A</v>
      </c>
      <c r="C75" s="37" t="e">
        <f>VLOOKUP(A75,AUTODIAGNÓSTICO!A68:J128,6,0)</f>
        <v>#N/A</v>
      </c>
      <c r="D75" s="37" t="e">
        <f>VLOOKUP(A75,AUTODIAGNÓSTICO!A68:J128,8,0)</f>
        <v>#N/A</v>
      </c>
      <c r="E75" s="38" t="e">
        <f>VLOOKUP(A75,AUTODIAGNÓSTICO!$A$9:$J$69,9,0)</f>
        <v>#N/A</v>
      </c>
      <c r="F75" s="39"/>
      <c r="G75" s="39"/>
      <c r="H75" s="39"/>
      <c r="I75" s="39"/>
      <c r="J75" s="39"/>
      <c r="K75" s="55"/>
      <c r="L75" s="55"/>
    </row>
    <row r="76" spans="1:12">
      <c r="A76" s="36">
        <v>61</v>
      </c>
      <c r="B76" s="37" t="e">
        <f>VLOOKUP(A76,AUTODIAGNÓSTICO!$A$9:$J$69,3,0)</f>
        <v>#N/A</v>
      </c>
      <c r="C76" s="37" t="e">
        <f>VLOOKUP(A76,AUTODIAGNÓSTICO!A69:J129,6,0)</f>
        <v>#N/A</v>
      </c>
      <c r="D76" s="37" t="e">
        <f>VLOOKUP(A76,AUTODIAGNÓSTICO!A69:J129,8,0)</f>
        <v>#N/A</v>
      </c>
      <c r="E76" s="38" t="e">
        <f>VLOOKUP(A76,AUTODIAGNÓSTICO!$A$9:$J$69,9,0)</f>
        <v>#N/A</v>
      </c>
      <c r="F76" s="39"/>
      <c r="G76" s="39"/>
      <c r="H76" s="39"/>
      <c r="I76" s="39"/>
      <c r="J76" s="39"/>
      <c r="K76" s="55"/>
      <c r="L76" s="55"/>
    </row>
  </sheetData>
  <sheetProtection algorithmName="SHA-512" hashValue="rY5B4eKJyau0mWNnBXibxd0ARu9H7+G52QtU5YqvRdmfw8QSey8Pg03GPRGg6foZjtkaCbYEixosdtVehk7jag==" saltValue="47wccBQYGEWlcD5F2Tw4CQ==" spinCount="100000" sheet="1" objects="1" scenarios="1"/>
  <mergeCells count="16">
    <mergeCell ref="K7:L7"/>
    <mergeCell ref="A8:C8"/>
    <mergeCell ref="D8:E8"/>
    <mergeCell ref="F8:G8"/>
    <mergeCell ref="I8:J8"/>
    <mergeCell ref="I9:J9"/>
    <mergeCell ref="I10:J10"/>
    <mergeCell ref="I11:J11"/>
    <mergeCell ref="I12:J12"/>
    <mergeCell ref="I13:J13"/>
    <mergeCell ref="H9:H13"/>
    <mergeCell ref="K9:K13"/>
    <mergeCell ref="L9:L13"/>
    <mergeCell ref="A9:C13"/>
    <mergeCell ref="D9:E13"/>
    <mergeCell ref="F9:G13"/>
  </mergeCells>
  <conditionalFormatting sqref="E16:E76">
    <cfRule type="cellIs" dxfId="10" priority="1" operator="between">
      <formula>81</formula>
      <formula>100</formula>
    </cfRule>
    <cfRule type="cellIs" dxfId="9" priority="2" operator="between">
      <formula>61</formula>
      <formula>80</formula>
    </cfRule>
    <cfRule type="cellIs" dxfId="8" priority="3" operator="between">
      <formula>41</formula>
      <formula>60</formula>
    </cfRule>
    <cfRule type="cellIs" dxfId="7" priority="4" operator="between">
      <formula>21</formula>
      <formula>40</formula>
    </cfRule>
    <cfRule type="cellIs" dxfId="4" priority="5" operator="between">
      <formula>1</formula>
      <formula>20</formula>
    </cfRule>
  </conditionalFormatting>
  <dataValidations count="3">
    <dataValidation type="list" allowBlank="1" showInputMessage="1" showErrorMessage="1" sqref="K9:K13">
      <formula1>$N$3:$N$15</formula1>
    </dataValidation>
    <dataValidation type="list" allowBlank="1" showInputMessage="1" showErrorMessage="1" sqref="L9:L13">
      <formula1>$O$3:$O$15</formula1>
    </dataValidation>
    <dataValidation type="date" operator="greaterThanOrEqual" allowBlank="1" showInputMessage="1" showErrorMessage="1" sqref="K16:L76">
      <formula1>44562</formula1>
    </dataValidation>
  </dataValidations>
  <pageMargins left="0.7" right="0.7" top="0.75" bottom="0.75" header="0.3" footer="0.3"/>
  <pageSetup paperSize="1"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dcterms:created xsi:type="dcterms:W3CDTF">2021-11-16T13:51:00Z</dcterms:created>
  <cp:lastPrinted>2021-12-27T19:55:00Z</cp:lastPrinted>
  <dcterms:modified xsi:type="dcterms:W3CDTF">2024-03-14T22:35:39Z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7BAF61F75E98401CBE4A1025B406CFF9_13</vt:lpwstr>
  </property>
  <property fmtid="{D5CDD505-2E9C-101B-9397-08002B2CF9AE}" pid="3" name="KSOProductBuildVer">
    <vt:lpwstr>1033-12.2.0.13538</vt:lpwstr>
  </property>
</Properties>
</file>